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V:\WorkingInputFiles\Schedules\"/>
    </mc:Choice>
  </mc:AlternateContent>
  <xr:revisionPtr revIDLastSave="0" documentId="13_ncr:1_{66D17528-6F87-4654-8A61-EDC815D53B8C}" xr6:coauthVersionLast="47" xr6:coauthVersionMax="47" xr10:uidLastSave="{00000000-0000-0000-0000-000000000000}"/>
  <bookViews>
    <workbookView xWindow="-120" yWindow="-120" windowWidth="29040" windowHeight="17025" tabRatio="718" xr2:uid="{E3B2EA06-F4E1-42ED-B51E-6E95B66CE548}"/>
  </bookViews>
  <sheets>
    <sheet name="MList" sheetId="32" r:id="rId1"/>
    <sheet name="ModelList" sheetId="34" r:id="rId2"/>
    <sheet name="Sched" sheetId="3" r:id="rId3"/>
    <sheet name="In" sheetId="33" r:id="rId4"/>
    <sheet name="Out" sheetId="8" r:id="rId5"/>
    <sheet name="SchedR" sheetId="24" r:id="rId6"/>
    <sheet name="InR" sheetId="22" r:id="rId7"/>
    <sheet name="OutR" sheetId="23" r:id="rId8"/>
    <sheet name="Check" sheetId="12" r:id="rId9"/>
    <sheet name="Schid" sheetId="5" r:id="rId10"/>
    <sheet name="Qry" sheetId="10" r:id="rId11"/>
  </sheets>
  <definedNames>
    <definedName name="_xlnm._FilterDatabase" localSheetId="3" hidden="1">In!$A$1:$S$290</definedName>
    <definedName name="_xlnm._FilterDatabase" localSheetId="6" hidden="1">InR!$A$1:$U$204</definedName>
    <definedName name="_xlnm._FilterDatabase" localSheetId="0" hidden="1">MList!$A$1:$H$1</definedName>
    <definedName name="_xlnm._FilterDatabase" localSheetId="4" hidden="1">Out!$A$1:$T$324</definedName>
    <definedName name="_xlnm._FilterDatabase" localSheetId="7" hidden="1">OutR!$A$1:$Q$216</definedName>
    <definedName name="_xlnm._FilterDatabase" localSheetId="2" hidden="1">Sched!$A$6:$L$181</definedName>
    <definedName name="_xlnm._FilterDatabase" localSheetId="5" hidden="1">SchedR!$A$6:$M$147</definedName>
    <definedName name="_xlnm._FilterDatabase" localSheetId="9" hidden="1">Schid!$A$6:$J$3471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58" i="23" l="1"/>
  <c r="P258" i="23"/>
  <c r="O258" i="23"/>
  <c r="M258" i="23"/>
  <c r="L258" i="23"/>
  <c r="K258" i="23"/>
  <c r="J258" i="23"/>
  <c r="I258" i="23"/>
  <c r="H258" i="23"/>
  <c r="G258" i="23"/>
  <c r="F258" i="23"/>
  <c r="E258" i="23"/>
  <c r="Q257" i="23"/>
  <c r="P257" i="23"/>
  <c r="O257" i="23"/>
  <c r="N257" i="23"/>
  <c r="M257" i="23"/>
  <c r="L257" i="23"/>
  <c r="K257" i="23"/>
  <c r="J257" i="23"/>
  <c r="I257" i="23"/>
  <c r="H257" i="23"/>
  <c r="G257" i="23"/>
  <c r="F257" i="23"/>
  <c r="E257" i="23"/>
  <c r="Q256" i="23"/>
  <c r="P256" i="23"/>
  <c r="O256" i="23"/>
  <c r="N256" i="23"/>
  <c r="M256" i="23"/>
  <c r="L256" i="23"/>
  <c r="K256" i="23"/>
  <c r="J256" i="23"/>
  <c r="I256" i="23"/>
  <c r="H256" i="23"/>
  <c r="G256" i="23"/>
  <c r="F256" i="23"/>
  <c r="E256" i="23"/>
  <c r="Q255" i="23"/>
  <c r="P255" i="23"/>
  <c r="O255" i="23"/>
  <c r="M255" i="23"/>
  <c r="L255" i="23"/>
  <c r="K255" i="23"/>
  <c r="J255" i="23"/>
  <c r="I255" i="23"/>
  <c r="H255" i="23"/>
  <c r="G255" i="23"/>
  <c r="F255" i="23"/>
  <c r="E255" i="23"/>
  <c r="Q254" i="23"/>
  <c r="P254" i="23"/>
  <c r="O254" i="23"/>
  <c r="N254" i="23"/>
  <c r="M254" i="23"/>
  <c r="L254" i="23"/>
  <c r="K254" i="23"/>
  <c r="J254" i="23"/>
  <c r="I254" i="23"/>
  <c r="H254" i="23"/>
  <c r="G254" i="23"/>
  <c r="F254" i="23"/>
  <c r="E254" i="23"/>
  <c r="Q253" i="23"/>
  <c r="P253" i="23"/>
  <c r="O253" i="23"/>
  <c r="N253" i="23"/>
  <c r="M253" i="23"/>
  <c r="L253" i="23"/>
  <c r="K253" i="23"/>
  <c r="J253" i="23"/>
  <c r="I253" i="23"/>
  <c r="H253" i="23"/>
  <c r="G253" i="23"/>
  <c r="F253" i="23"/>
  <c r="E253" i="23"/>
  <c r="T266" i="22"/>
  <c r="S266" i="22"/>
  <c r="U266" i="22" s="1"/>
  <c r="R266" i="22"/>
  <c r="Q266" i="22"/>
  <c r="P266" i="22"/>
  <c r="O266" i="22"/>
  <c r="N266" i="22"/>
  <c r="M266" i="22"/>
  <c r="L266" i="22"/>
  <c r="K266" i="22"/>
  <c r="J266" i="22"/>
  <c r="I266" i="22"/>
  <c r="H266" i="22"/>
  <c r="G266" i="22"/>
  <c r="F266" i="22"/>
  <c r="E266" i="22"/>
  <c r="D266" i="22"/>
  <c r="E165" i="24" s="1"/>
  <c r="T265" i="22"/>
  <c r="S265" i="22"/>
  <c r="U265" i="22" s="1"/>
  <c r="R265" i="22"/>
  <c r="Q265" i="22"/>
  <c r="P265" i="22"/>
  <c r="O265" i="22"/>
  <c r="N265" i="22"/>
  <c r="M265" i="22"/>
  <c r="L265" i="22"/>
  <c r="K265" i="22"/>
  <c r="J265" i="22"/>
  <c r="I265" i="22"/>
  <c r="H265" i="22"/>
  <c r="G265" i="22"/>
  <c r="F265" i="22"/>
  <c r="E265" i="22"/>
  <c r="D265" i="22"/>
  <c r="E164" i="24" s="1"/>
  <c r="T264" i="22"/>
  <c r="S264" i="22"/>
  <c r="U264" i="22" s="1"/>
  <c r="R264" i="22"/>
  <c r="Q264" i="22"/>
  <c r="P264" i="22"/>
  <c r="O264" i="22"/>
  <c r="N264" i="22"/>
  <c r="M264" i="22"/>
  <c r="L264" i="22"/>
  <c r="K264" i="22"/>
  <c r="J264" i="22"/>
  <c r="I264" i="22"/>
  <c r="H264" i="22"/>
  <c r="G264" i="22"/>
  <c r="F264" i="22"/>
  <c r="E264" i="22"/>
  <c r="D264" i="22"/>
  <c r="E163" i="24" s="1"/>
  <c r="U263" i="22"/>
  <c r="T263" i="22"/>
  <c r="S263" i="22"/>
  <c r="R263" i="22"/>
  <c r="Q263" i="22"/>
  <c r="P263" i="22"/>
  <c r="O263" i="22"/>
  <c r="N263" i="22"/>
  <c r="M263" i="22"/>
  <c r="L263" i="22"/>
  <c r="K263" i="22"/>
  <c r="J263" i="22"/>
  <c r="I263" i="22"/>
  <c r="H263" i="22"/>
  <c r="G263" i="22"/>
  <c r="F263" i="22"/>
  <c r="E263" i="22"/>
  <c r="D263" i="22"/>
  <c r="E162" i="24" s="1"/>
  <c r="T262" i="22"/>
  <c r="S262" i="22"/>
  <c r="U262" i="22" s="1"/>
  <c r="R262" i="22"/>
  <c r="Q262" i="22"/>
  <c r="P262" i="22"/>
  <c r="O262" i="22"/>
  <c r="N262" i="22"/>
  <c r="M262" i="22"/>
  <c r="L262" i="22"/>
  <c r="K262" i="22"/>
  <c r="J262" i="22"/>
  <c r="I262" i="22"/>
  <c r="H262" i="22"/>
  <c r="G262" i="22"/>
  <c r="F262" i="22"/>
  <c r="E262" i="22"/>
  <c r="D262" i="22"/>
  <c r="E161" i="24" s="1"/>
  <c r="G165" i="24"/>
  <c r="F165" i="24"/>
  <c r="G164" i="24"/>
  <c r="F164" i="24"/>
  <c r="G163" i="24"/>
  <c r="F163" i="24"/>
  <c r="G162" i="24"/>
  <c r="F162" i="24"/>
  <c r="G161" i="24"/>
  <c r="F161" i="24"/>
  <c r="Q252" i="23"/>
  <c r="P252" i="23"/>
  <c r="O252" i="23"/>
  <c r="M252" i="23"/>
  <c r="L252" i="23"/>
  <c r="K252" i="23"/>
  <c r="J252" i="23"/>
  <c r="I252" i="23"/>
  <c r="H252" i="23"/>
  <c r="G252" i="23"/>
  <c r="F252" i="23"/>
  <c r="E252" i="23"/>
  <c r="Q251" i="23"/>
  <c r="P251" i="23"/>
  <c r="O251" i="23"/>
  <c r="M251" i="23"/>
  <c r="L251" i="23"/>
  <c r="K251" i="23"/>
  <c r="J251" i="23"/>
  <c r="I251" i="23"/>
  <c r="H251" i="23"/>
  <c r="G251" i="23"/>
  <c r="F251" i="23"/>
  <c r="E251" i="23"/>
  <c r="Q250" i="23"/>
  <c r="P250" i="23"/>
  <c r="O250" i="23"/>
  <c r="M250" i="23"/>
  <c r="L250" i="23"/>
  <c r="K250" i="23"/>
  <c r="J250" i="23"/>
  <c r="I250" i="23"/>
  <c r="H250" i="23"/>
  <c r="G250" i="23"/>
  <c r="F250" i="23"/>
  <c r="E250" i="23"/>
  <c r="Q249" i="23"/>
  <c r="P249" i="23"/>
  <c r="O249" i="23"/>
  <c r="M249" i="23"/>
  <c r="L249" i="23"/>
  <c r="K249" i="23"/>
  <c r="J249" i="23"/>
  <c r="I249" i="23"/>
  <c r="H249" i="23"/>
  <c r="G249" i="23"/>
  <c r="F249" i="23"/>
  <c r="E249" i="23"/>
  <c r="Q248" i="23"/>
  <c r="P248" i="23"/>
  <c r="O248" i="23"/>
  <c r="N248" i="23"/>
  <c r="M248" i="23"/>
  <c r="L248" i="23"/>
  <c r="K248" i="23"/>
  <c r="J248" i="23"/>
  <c r="I248" i="23"/>
  <c r="H248" i="23"/>
  <c r="G248" i="23"/>
  <c r="F248" i="23"/>
  <c r="E248" i="23"/>
  <c r="Q247" i="23"/>
  <c r="P247" i="23"/>
  <c r="O247" i="23"/>
  <c r="N247" i="23"/>
  <c r="M247" i="23"/>
  <c r="L247" i="23"/>
  <c r="K247" i="23"/>
  <c r="J247" i="23"/>
  <c r="I247" i="23"/>
  <c r="H247" i="23"/>
  <c r="G247" i="23"/>
  <c r="F247" i="23"/>
  <c r="E247" i="23"/>
  <c r="Q246" i="23"/>
  <c r="P246" i="23"/>
  <c r="O246" i="23"/>
  <c r="N246" i="23"/>
  <c r="M246" i="23"/>
  <c r="L246" i="23"/>
  <c r="K246" i="23"/>
  <c r="J246" i="23"/>
  <c r="I246" i="23"/>
  <c r="H246" i="23"/>
  <c r="G246" i="23"/>
  <c r="F246" i="23"/>
  <c r="E246" i="23"/>
  <c r="T261" i="22"/>
  <c r="S261" i="22"/>
  <c r="U261" i="22" s="1"/>
  <c r="R261" i="22"/>
  <c r="Q261" i="22"/>
  <c r="P261" i="22"/>
  <c r="O261" i="22"/>
  <c r="N261" i="22"/>
  <c r="M261" i="22"/>
  <c r="L261" i="22"/>
  <c r="K261" i="22"/>
  <c r="J261" i="22"/>
  <c r="I261" i="22"/>
  <c r="H261" i="22"/>
  <c r="G261" i="22"/>
  <c r="F261" i="22"/>
  <c r="E261" i="22"/>
  <c r="D261" i="22"/>
  <c r="T260" i="22"/>
  <c r="S260" i="22"/>
  <c r="U260" i="22" s="1"/>
  <c r="R260" i="22"/>
  <c r="Q260" i="22"/>
  <c r="P260" i="22"/>
  <c r="O260" i="22"/>
  <c r="N260" i="22"/>
  <c r="M260" i="22"/>
  <c r="L260" i="22"/>
  <c r="K260" i="22"/>
  <c r="J260" i="22"/>
  <c r="I260" i="22"/>
  <c r="H260" i="22"/>
  <c r="G260" i="22"/>
  <c r="F260" i="22"/>
  <c r="E260" i="22"/>
  <c r="D260" i="22"/>
  <c r="T259" i="22"/>
  <c r="S259" i="22"/>
  <c r="U259" i="22" s="1"/>
  <c r="R259" i="22"/>
  <c r="Q259" i="22"/>
  <c r="P259" i="22"/>
  <c r="O259" i="22"/>
  <c r="N259" i="22"/>
  <c r="M259" i="22"/>
  <c r="L259" i="22"/>
  <c r="K259" i="22"/>
  <c r="J259" i="22"/>
  <c r="I259" i="22"/>
  <c r="H259" i="22"/>
  <c r="G259" i="22"/>
  <c r="F259" i="22"/>
  <c r="E259" i="22"/>
  <c r="D259" i="22"/>
  <c r="T258" i="22"/>
  <c r="S258" i="22"/>
  <c r="U258" i="22" s="1"/>
  <c r="R258" i="22"/>
  <c r="Q258" i="22"/>
  <c r="P258" i="22"/>
  <c r="O258" i="22"/>
  <c r="N258" i="22"/>
  <c r="M258" i="22"/>
  <c r="L258" i="22"/>
  <c r="K258" i="22"/>
  <c r="J258" i="22"/>
  <c r="I258" i="22"/>
  <c r="H258" i="22"/>
  <c r="G258" i="22"/>
  <c r="F258" i="22"/>
  <c r="E258" i="22"/>
  <c r="D258" i="22"/>
  <c r="T257" i="22"/>
  <c r="S257" i="22"/>
  <c r="U257" i="22" s="1"/>
  <c r="R257" i="22"/>
  <c r="Q257" i="22"/>
  <c r="P257" i="22"/>
  <c r="O257" i="22"/>
  <c r="N257" i="22"/>
  <c r="M257" i="22"/>
  <c r="L257" i="22"/>
  <c r="K257" i="22"/>
  <c r="J257" i="22"/>
  <c r="I257" i="22"/>
  <c r="H257" i="22"/>
  <c r="G257" i="22"/>
  <c r="F257" i="22"/>
  <c r="E257" i="22"/>
  <c r="D257" i="22"/>
  <c r="T256" i="22"/>
  <c r="S256" i="22"/>
  <c r="U256" i="22" s="1"/>
  <c r="R256" i="22"/>
  <c r="Q256" i="22"/>
  <c r="P256" i="22"/>
  <c r="O256" i="22"/>
  <c r="N256" i="22"/>
  <c r="M256" i="22"/>
  <c r="L256" i="22"/>
  <c r="K256" i="22"/>
  <c r="J256" i="22"/>
  <c r="I256" i="22"/>
  <c r="H256" i="22"/>
  <c r="G256" i="22"/>
  <c r="F256" i="22"/>
  <c r="E256" i="22"/>
  <c r="D256" i="22"/>
  <c r="T255" i="22"/>
  <c r="S255" i="22"/>
  <c r="U255" i="22" s="1"/>
  <c r="R255" i="22"/>
  <c r="Q255" i="22"/>
  <c r="P255" i="22"/>
  <c r="O255" i="22"/>
  <c r="N255" i="22"/>
  <c r="M255" i="22"/>
  <c r="L255" i="22"/>
  <c r="K255" i="22"/>
  <c r="J255" i="22"/>
  <c r="I255" i="22"/>
  <c r="H255" i="22"/>
  <c r="G255" i="22"/>
  <c r="F255" i="22"/>
  <c r="E255" i="22"/>
  <c r="D255" i="22"/>
  <c r="T254" i="22"/>
  <c r="S254" i="22"/>
  <c r="U254" i="22" s="1"/>
  <c r="R254" i="22"/>
  <c r="Q254" i="22"/>
  <c r="P254" i="22"/>
  <c r="O254" i="22"/>
  <c r="N254" i="22"/>
  <c r="M254" i="22"/>
  <c r="L254" i="22"/>
  <c r="K254" i="22"/>
  <c r="J254" i="22"/>
  <c r="I254" i="22"/>
  <c r="H254" i="22"/>
  <c r="G254" i="22"/>
  <c r="F254" i="22"/>
  <c r="E254" i="22"/>
  <c r="D254" i="22"/>
  <c r="T253" i="22"/>
  <c r="S253" i="22"/>
  <c r="U253" i="22" s="1"/>
  <c r="R253" i="22"/>
  <c r="Q253" i="22"/>
  <c r="P253" i="22"/>
  <c r="O253" i="22"/>
  <c r="N253" i="22"/>
  <c r="M253" i="22"/>
  <c r="L253" i="22"/>
  <c r="K253" i="22"/>
  <c r="J253" i="22"/>
  <c r="I253" i="22"/>
  <c r="H253" i="22"/>
  <c r="G253" i="22"/>
  <c r="F253" i="22"/>
  <c r="E253" i="22"/>
  <c r="D253" i="22"/>
  <c r="T252" i="22"/>
  <c r="S252" i="22"/>
  <c r="U252" i="22" s="1"/>
  <c r="R252" i="22"/>
  <c r="Q252" i="22"/>
  <c r="P252" i="22"/>
  <c r="O252" i="22"/>
  <c r="N252" i="22"/>
  <c r="M252" i="22"/>
  <c r="L252" i="22"/>
  <c r="K252" i="22"/>
  <c r="J252" i="22"/>
  <c r="I252" i="22"/>
  <c r="H252" i="22"/>
  <c r="G252" i="22"/>
  <c r="F252" i="22"/>
  <c r="E252" i="22"/>
  <c r="D252" i="22"/>
  <c r="T251" i="22"/>
  <c r="S251" i="22"/>
  <c r="U251" i="22" s="1"/>
  <c r="R251" i="22"/>
  <c r="Q251" i="22"/>
  <c r="P251" i="22"/>
  <c r="O251" i="22"/>
  <c r="N251" i="22"/>
  <c r="M251" i="22"/>
  <c r="L251" i="22"/>
  <c r="K251" i="22"/>
  <c r="J251" i="22"/>
  <c r="I251" i="22"/>
  <c r="H251" i="22"/>
  <c r="G251" i="22"/>
  <c r="F251" i="22"/>
  <c r="E251" i="22"/>
  <c r="D251" i="22"/>
  <c r="T250" i="22"/>
  <c r="S250" i="22"/>
  <c r="U250" i="22" s="1"/>
  <c r="R250" i="22"/>
  <c r="Q250" i="22"/>
  <c r="P250" i="22"/>
  <c r="O250" i="22"/>
  <c r="N250" i="22"/>
  <c r="M250" i="22"/>
  <c r="L250" i="22"/>
  <c r="K250" i="22"/>
  <c r="J250" i="22"/>
  <c r="I250" i="22"/>
  <c r="H250" i="22"/>
  <c r="G250" i="22"/>
  <c r="F250" i="22"/>
  <c r="E250" i="22"/>
  <c r="D250" i="22"/>
  <c r="T249" i="22"/>
  <c r="S249" i="22"/>
  <c r="U249" i="22" s="1"/>
  <c r="R249" i="22"/>
  <c r="Q249" i="22"/>
  <c r="P249" i="22"/>
  <c r="O249" i="22"/>
  <c r="N249" i="22"/>
  <c r="M249" i="22"/>
  <c r="L249" i="22"/>
  <c r="K249" i="22"/>
  <c r="J249" i="22"/>
  <c r="I249" i="22"/>
  <c r="H249" i="22"/>
  <c r="G249" i="22"/>
  <c r="F249" i="22"/>
  <c r="E249" i="22"/>
  <c r="D249" i="22"/>
  <c r="T248" i="22"/>
  <c r="S248" i="22"/>
  <c r="U248" i="22" s="1"/>
  <c r="R248" i="22"/>
  <c r="Q248" i="22"/>
  <c r="P248" i="22"/>
  <c r="O248" i="22"/>
  <c r="N248" i="22"/>
  <c r="M248" i="22"/>
  <c r="L248" i="22"/>
  <c r="K248" i="22"/>
  <c r="J248" i="22"/>
  <c r="I248" i="22"/>
  <c r="H248" i="22"/>
  <c r="G248" i="22"/>
  <c r="F248" i="22"/>
  <c r="E248" i="22"/>
  <c r="D248" i="22"/>
  <c r="T247" i="22"/>
  <c r="S247" i="22"/>
  <c r="U247" i="22" s="1"/>
  <c r="R247" i="22"/>
  <c r="Q247" i="22"/>
  <c r="P247" i="22"/>
  <c r="O247" i="22"/>
  <c r="N247" i="22"/>
  <c r="M247" i="22"/>
  <c r="L247" i="22"/>
  <c r="K247" i="22"/>
  <c r="J247" i="22"/>
  <c r="I247" i="22"/>
  <c r="H247" i="22"/>
  <c r="G247" i="22"/>
  <c r="F247" i="22"/>
  <c r="E247" i="22"/>
  <c r="D247" i="22"/>
  <c r="T246" i="22"/>
  <c r="S246" i="22"/>
  <c r="U246" i="22" s="1"/>
  <c r="R246" i="22"/>
  <c r="Q246" i="22"/>
  <c r="P246" i="22"/>
  <c r="O246" i="22"/>
  <c r="N246" i="22"/>
  <c r="M246" i="22"/>
  <c r="L246" i="22"/>
  <c r="K246" i="22"/>
  <c r="J246" i="22"/>
  <c r="I246" i="22"/>
  <c r="H246" i="22"/>
  <c r="G246" i="22"/>
  <c r="F246" i="22"/>
  <c r="E246" i="22"/>
  <c r="D246" i="22"/>
  <c r="T245" i="22"/>
  <c r="S245" i="22"/>
  <c r="U245" i="22" s="1"/>
  <c r="R245" i="22"/>
  <c r="Q245" i="22"/>
  <c r="P245" i="22"/>
  <c r="O245" i="22"/>
  <c r="N245" i="22"/>
  <c r="M245" i="22"/>
  <c r="L245" i="22"/>
  <c r="K245" i="22"/>
  <c r="J245" i="22"/>
  <c r="I245" i="22"/>
  <c r="H245" i="22"/>
  <c r="G245" i="22"/>
  <c r="F245" i="22"/>
  <c r="E245" i="22"/>
  <c r="D245" i="22"/>
  <c r="G50" i="24"/>
  <c r="F50" i="24"/>
  <c r="G49" i="24"/>
  <c r="F49" i="24"/>
  <c r="Q245" i="23"/>
  <c r="P245" i="23"/>
  <c r="O245" i="23"/>
  <c r="M245" i="23"/>
  <c r="L245" i="23"/>
  <c r="K245" i="23"/>
  <c r="J245" i="23"/>
  <c r="I245" i="23"/>
  <c r="H245" i="23"/>
  <c r="G245" i="23"/>
  <c r="F245" i="23"/>
  <c r="E245" i="23"/>
  <c r="Q244" i="23"/>
  <c r="P244" i="23"/>
  <c r="O244" i="23"/>
  <c r="N244" i="23"/>
  <c r="M244" i="23"/>
  <c r="L244" i="23"/>
  <c r="K244" i="23"/>
  <c r="J244" i="23"/>
  <c r="I244" i="23"/>
  <c r="H244" i="23"/>
  <c r="G244" i="23"/>
  <c r="F244" i="23"/>
  <c r="E244" i="23"/>
  <c r="Q243" i="23"/>
  <c r="P243" i="23"/>
  <c r="O243" i="23"/>
  <c r="N243" i="23"/>
  <c r="M243" i="23"/>
  <c r="L243" i="23"/>
  <c r="K243" i="23"/>
  <c r="J243" i="23"/>
  <c r="I243" i="23"/>
  <c r="H243" i="23"/>
  <c r="G243" i="23"/>
  <c r="F243" i="23"/>
  <c r="E243" i="23"/>
  <c r="Q242" i="23"/>
  <c r="P242" i="23"/>
  <c r="O242" i="23"/>
  <c r="N242" i="23"/>
  <c r="M242" i="23"/>
  <c r="L242" i="23"/>
  <c r="K242" i="23"/>
  <c r="J242" i="23"/>
  <c r="I242" i="23"/>
  <c r="H242" i="23"/>
  <c r="G242" i="23"/>
  <c r="F242" i="23"/>
  <c r="E242" i="23"/>
  <c r="Q241" i="23"/>
  <c r="P241" i="23"/>
  <c r="O241" i="23"/>
  <c r="N241" i="23"/>
  <c r="M241" i="23"/>
  <c r="L241" i="23"/>
  <c r="K241" i="23"/>
  <c r="J241" i="23"/>
  <c r="I241" i="23"/>
  <c r="H241" i="23"/>
  <c r="G241" i="23"/>
  <c r="F241" i="23"/>
  <c r="E241" i="23"/>
  <c r="Q240" i="23"/>
  <c r="P240" i="23"/>
  <c r="O240" i="23"/>
  <c r="N240" i="23"/>
  <c r="M240" i="23"/>
  <c r="L240" i="23"/>
  <c r="K240" i="23"/>
  <c r="J240" i="23"/>
  <c r="I240" i="23"/>
  <c r="H240" i="23"/>
  <c r="G240" i="23"/>
  <c r="F240" i="23"/>
  <c r="E240" i="23"/>
  <c r="T244" i="22"/>
  <c r="S244" i="22"/>
  <c r="U244" i="22" s="1"/>
  <c r="R244" i="22"/>
  <c r="Q244" i="22"/>
  <c r="P244" i="22"/>
  <c r="O244" i="22"/>
  <c r="N244" i="22"/>
  <c r="M244" i="22"/>
  <c r="L244" i="22"/>
  <c r="K244" i="22"/>
  <c r="J244" i="22"/>
  <c r="I244" i="22"/>
  <c r="H244" i="22"/>
  <c r="G244" i="22"/>
  <c r="F244" i="22"/>
  <c r="E244" i="22"/>
  <c r="D244" i="22"/>
  <c r="T243" i="22"/>
  <c r="S243" i="22"/>
  <c r="U243" i="22" s="1"/>
  <c r="R243" i="22"/>
  <c r="Q243" i="22"/>
  <c r="P243" i="22"/>
  <c r="O243" i="22"/>
  <c r="N243" i="22"/>
  <c r="M243" i="22"/>
  <c r="L243" i="22"/>
  <c r="K243" i="22"/>
  <c r="J243" i="22"/>
  <c r="I243" i="22"/>
  <c r="H243" i="22"/>
  <c r="G243" i="22"/>
  <c r="F243" i="22"/>
  <c r="E243" i="22"/>
  <c r="D243" i="22"/>
  <c r="T242" i="22"/>
  <c r="S242" i="22"/>
  <c r="U242" i="22" s="1"/>
  <c r="R242" i="22"/>
  <c r="Q242" i="22"/>
  <c r="P242" i="22"/>
  <c r="O242" i="22"/>
  <c r="N242" i="22"/>
  <c r="M242" i="22"/>
  <c r="L242" i="22"/>
  <c r="K242" i="22"/>
  <c r="J242" i="22"/>
  <c r="I242" i="22"/>
  <c r="H242" i="22"/>
  <c r="G242" i="22"/>
  <c r="F242" i="22"/>
  <c r="E242" i="22"/>
  <c r="D242" i="22"/>
  <c r="T241" i="22"/>
  <c r="S241" i="22"/>
  <c r="U241" i="22" s="1"/>
  <c r="R241" i="22"/>
  <c r="Q241" i="22"/>
  <c r="P241" i="22"/>
  <c r="O241" i="22"/>
  <c r="N241" i="22"/>
  <c r="M241" i="22"/>
  <c r="L241" i="22"/>
  <c r="K241" i="22"/>
  <c r="J241" i="22"/>
  <c r="I241" i="22"/>
  <c r="H241" i="22"/>
  <c r="G241" i="22"/>
  <c r="F241" i="22"/>
  <c r="E241" i="22"/>
  <c r="D241" i="22"/>
  <c r="T240" i="22"/>
  <c r="S240" i="22"/>
  <c r="U240" i="22" s="1"/>
  <c r="R240" i="22"/>
  <c r="Q240" i="22"/>
  <c r="P240" i="22"/>
  <c r="O240" i="22"/>
  <c r="N240" i="22"/>
  <c r="M240" i="22"/>
  <c r="L240" i="22"/>
  <c r="K240" i="22"/>
  <c r="J240" i="22"/>
  <c r="I240" i="22"/>
  <c r="H240" i="22"/>
  <c r="G240" i="22"/>
  <c r="F240" i="22"/>
  <c r="E240" i="22"/>
  <c r="D240" i="22"/>
  <c r="T239" i="22"/>
  <c r="S239" i="22"/>
  <c r="U239" i="22" s="1"/>
  <c r="R239" i="22"/>
  <c r="Q239" i="22"/>
  <c r="P239" i="22"/>
  <c r="O239" i="22"/>
  <c r="N239" i="22"/>
  <c r="M239" i="22"/>
  <c r="L239" i="22"/>
  <c r="K239" i="22"/>
  <c r="J239" i="22"/>
  <c r="I239" i="22"/>
  <c r="H239" i="22"/>
  <c r="G239" i="22"/>
  <c r="F239" i="22"/>
  <c r="E239" i="22"/>
  <c r="D239" i="22"/>
  <c r="T238" i="22"/>
  <c r="S238" i="22"/>
  <c r="U238" i="22" s="1"/>
  <c r="R238" i="22"/>
  <c r="Q238" i="22"/>
  <c r="P238" i="22"/>
  <c r="O238" i="22"/>
  <c r="N238" i="22"/>
  <c r="M238" i="22"/>
  <c r="L238" i="22"/>
  <c r="K238" i="22"/>
  <c r="J238" i="22"/>
  <c r="I238" i="22"/>
  <c r="H238" i="22"/>
  <c r="G238" i="22"/>
  <c r="F238" i="22"/>
  <c r="E238" i="22"/>
  <c r="D238" i="22"/>
  <c r="T237" i="22"/>
  <c r="S237" i="22"/>
  <c r="U237" i="22" s="1"/>
  <c r="R237" i="22"/>
  <c r="Q237" i="22"/>
  <c r="P237" i="22"/>
  <c r="O237" i="22"/>
  <c r="N237" i="22"/>
  <c r="M237" i="22"/>
  <c r="L237" i="22"/>
  <c r="K237" i="22"/>
  <c r="J237" i="22"/>
  <c r="I237" i="22"/>
  <c r="H237" i="22"/>
  <c r="G237" i="22"/>
  <c r="F237" i="22"/>
  <c r="E237" i="22"/>
  <c r="D237" i="22"/>
  <c r="T236" i="22"/>
  <c r="S236" i="22"/>
  <c r="U236" i="22" s="1"/>
  <c r="R236" i="22"/>
  <c r="Q236" i="22"/>
  <c r="P236" i="22"/>
  <c r="O236" i="22"/>
  <c r="N236" i="22"/>
  <c r="M236" i="22"/>
  <c r="L236" i="22"/>
  <c r="K236" i="22"/>
  <c r="J236" i="22"/>
  <c r="I236" i="22"/>
  <c r="H236" i="22"/>
  <c r="G236" i="22"/>
  <c r="F236" i="22"/>
  <c r="E236" i="22"/>
  <c r="D236" i="22"/>
  <c r="T235" i="22"/>
  <c r="S235" i="22"/>
  <c r="U235" i="22" s="1"/>
  <c r="R235" i="22"/>
  <c r="Q235" i="22"/>
  <c r="P235" i="22"/>
  <c r="O235" i="22"/>
  <c r="N235" i="22"/>
  <c r="M235" i="22"/>
  <c r="L235" i="22"/>
  <c r="K235" i="22"/>
  <c r="J235" i="22"/>
  <c r="I235" i="22"/>
  <c r="H235" i="22"/>
  <c r="G235" i="22"/>
  <c r="F235" i="22"/>
  <c r="E235" i="22"/>
  <c r="D235" i="22"/>
  <c r="T234" i="22"/>
  <c r="S234" i="22"/>
  <c r="U234" i="22" s="1"/>
  <c r="R234" i="22"/>
  <c r="Q234" i="22"/>
  <c r="P234" i="22"/>
  <c r="O234" i="22"/>
  <c r="N234" i="22"/>
  <c r="M234" i="22"/>
  <c r="L234" i="22"/>
  <c r="K234" i="22"/>
  <c r="J234" i="22"/>
  <c r="I234" i="22"/>
  <c r="H234" i="22"/>
  <c r="G234" i="22"/>
  <c r="F234" i="22"/>
  <c r="E234" i="22"/>
  <c r="D234" i="22"/>
  <c r="T233" i="22"/>
  <c r="S233" i="22"/>
  <c r="U233" i="22" s="1"/>
  <c r="R233" i="22"/>
  <c r="Q233" i="22"/>
  <c r="P233" i="22"/>
  <c r="O233" i="22"/>
  <c r="N233" i="22"/>
  <c r="M233" i="22"/>
  <c r="L233" i="22"/>
  <c r="K233" i="22"/>
  <c r="J233" i="22"/>
  <c r="I233" i="22"/>
  <c r="H233" i="22"/>
  <c r="G233" i="22"/>
  <c r="F233" i="22"/>
  <c r="E233" i="22"/>
  <c r="D233" i="22"/>
  <c r="T232" i="22"/>
  <c r="S232" i="22"/>
  <c r="U232" i="22" s="1"/>
  <c r="R232" i="22"/>
  <c r="Q232" i="22"/>
  <c r="P232" i="22"/>
  <c r="O232" i="22"/>
  <c r="N232" i="22"/>
  <c r="M232" i="22"/>
  <c r="L232" i="22"/>
  <c r="K232" i="22"/>
  <c r="J232" i="22"/>
  <c r="I232" i="22"/>
  <c r="H232" i="22"/>
  <c r="G232" i="22"/>
  <c r="F232" i="22"/>
  <c r="E232" i="22"/>
  <c r="D232" i="22"/>
  <c r="T231" i="22"/>
  <c r="S231" i="22"/>
  <c r="U231" i="22" s="1"/>
  <c r="R231" i="22"/>
  <c r="Q231" i="22"/>
  <c r="P231" i="22"/>
  <c r="O231" i="22"/>
  <c r="N231" i="22"/>
  <c r="M231" i="22"/>
  <c r="L231" i="22"/>
  <c r="K231" i="22"/>
  <c r="J231" i="22"/>
  <c r="I231" i="22"/>
  <c r="H231" i="22"/>
  <c r="G231" i="22"/>
  <c r="F231" i="22"/>
  <c r="E231" i="22"/>
  <c r="D231" i="22"/>
  <c r="T230" i="22"/>
  <c r="S230" i="22"/>
  <c r="U230" i="22" s="1"/>
  <c r="R230" i="22"/>
  <c r="Q230" i="22"/>
  <c r="P230" i="22"/>
  <c r="O230" i="22"/>
  <c r="N230" i="22"/>
  <c r="M230" i="22"/>
  <c r="L230" i="22"/>
  <c r="K230" i="22"/>
  <c r="J230" i="22"/>
  <c r="I230" i="22"/>
  <c r="H230" i="22"/>
  <c r="G230" i="22"/>
  <c r="F230" i="22"/>
  <c r="E230" i="22"/>
  <c r="D230" i="22"/>
  <c r="T229" i="22"/>
  <c r="S229" i="22"/>
  <c r="U229" i="22" s="1"/>
  <c r="R229" i="22"/>
  <c r="Q229" i="22"/>
  <c r="P229" i="22"/>
  <c r="O229" i="22"/>
  <c r="N229" i="22"/>
  <c r="M229" i="22"/>
  <c r="L229" i="22"/>
  <c r="K229" i="22"/>
  <c r="J229" i="22"/>
  <c r="I229" i="22"/>
  <c r="H229" i="22"/>
  <c r="G229" i="22"/>
  <c r="F229" i="22"/>
  <c r="E229" i="22"/>
  <c r="D229" i="22"/>
  <c r="T228" i="22"/>
  <c r="S228" i="22"/>
  <c r="U228" i="22" s="1"/>
  <c r="R228" i="22"/>
  <c r="Q228" i="22"/>
  <c r="P228" i="22"/>
  <c r="O228" i="22"/>
  <c r="N228" i="22"/>
  <c r="M228" i="22"/>
  <c r="L228" i="22"/>
  <c r="K228" i="22"/>
  <c r="J228" i="22"/>
  <c r="I228" i="22"/>
  <c r="H228" i="22"/>
  <c r="G228" i="22"/>
  <c r="F228" i="22"/>
  <c r="E228" i="22"/>
  <c r="D228" i="22"/>
  <c r="G11" i="24"/>
  <c r="G10" i="24"/>
  <c r="G9" i="24"/>
  <c r="T326" i="8"/>
  <c r="P326" i="8"/>
  <c r="O326" i="8"/>
  <c r="N326" i="8"/>
  <c r="M326" i="8"/>
  <c r="L326" i="8"/>
  <c r="K326" i="8"/>
  <c r="S326" i="8" s="1"/>
  <c r="J326" i="8"/>
  <c r="R326" i="8" s="1"/>
  <c r="I326" i="8"/>
  <c r="H326" i="8"/>
  <c r="G326" i="8"/>
  <c r="F326" i="8"/>
  <c r="E326" i="8"/>
  <c r="T325" i="8"/>
  <c r="P325" i="8"/>
  <c r="O325" i="8"/>
  <c r="N325" i="8"/>
  <c r="M325" i="8"/>
  <c r="L325" i="8"/>
  <c r="K325" i="8"/>
  <c r="S325" i="8" s="1"/>
  <c r="J325" i="8"/>
  <c r="R325" i="8" s="1"/>
  <c r="I325" i="8"/>
  <c r="H325" i="8"/>
  <c r="G325" i="8"/>
  <c r="F325" i="8"/>
  <c r="E325" i="8"/>
  <c r="S292" i="33"/>
  <c r="R292" i="33"/>
  <c r="Q292" i="33"/>
  <c r="P292" i="33"/>
  <c r="O292" i="33"/>
  <c r="N292" i="33"/>
  <c r="M292" i="33"/>
  <c r="L292" i="33"/>
  <c r="K292" i="33"/>
  <c r="J292" i="33"/>
  <c r="I292" i="33"/>
  <c r="H292" i="33"/>
  <c r="G292" i="33"/>
  <c r="F292" i="33"/>
  <c r="E292" i="33"/>
  <c r="S291" i="33"/>
  <c r="R291" i="33"/>
  <c r="Q291" i="33"/>
  <c r="P291" i="33"/>
  <c r="O291" i="33"/>
  <c r="N291" i="33"/>
  <c r="M291" i="33"/>
  <c r="L291" i="33"/>
  <c r="K291" i="33"/>
  <c r="J291" i="33"/>
  <c r="I291" i="33"/>
  <c r="H291" i="33"/>
  <c r="G291" i="33"/>
  <c r="F291" i="33"/>
  <c r="E291" i="33"/>
  <c r="G182" i="3"/>
  <c r="F182" i="3"/>
  <c r="E182" i="3"/>
  <c r="P239" i="23"/>
  <c r="O239" i="23"/>
  <c r="M239" i="23"/>
  <c r="L239" i="23"/>
  <c r="K239" i="23"/>
  <c r="J239" i="23"/>
  <c r="I239" i="23"/>
  <c r="H239" i="23"/>
  <c r="G239" i="23"/>
  <c r="F239" i="23"/>
  <c r="E239" i="23"/>
  <c r="D239" i="23"/>
  <c r="Q239" i="23" s="1"/>
  <c r="T227" i="22"/>
  <c r="S227" i="22"/>
  <c r="U227" i="22" s="1"/>
  <c r="R227" i="22"/>
  <c r="Q227" i="22"/>
  <c r="P227" i="22"/>
  <c r="O227" i="22"/>
  <c r="N227" i="22"/>
  <c r="M227" i="22"/>
  <c r="L227" i="22"/>
  <c r="K227" i="22"/>
  <c r="J227" i="22"/>
  <c r="I227" i="22"/>
  <c r="H227" i="22"/>
  <c r="G227" i="22"/>
  <c r="F227" i="22"/>
  <c r="E227" i="22"/>
  <c r="D227" i="22"/>
  <c r="G60" i="24"/>
  <c r="T226" i="22"/>
  <c r="S226" i="22"/>
  <c r="U226" i="22" s="1"/>
  <c r="R226" i="22"/>
  <c r="Q226" i="22"/>
  <c r="P226" i="22"/>
  <c r="O226" i="22"/>
  <c r="N226" i="22"/>
  <c r="M226" i="22"/>
  <c r="L226" i="22"/>
  <c r="K226" i="22"/>
  <c r="J226" i="22"/>
  <c r="I226" i="22"/>
  <c r="H226" i="22"/>
  <c r="G226" i="22"/>
  <c r="F226" i="22"/>
  <c r="E226" i="22"/>
  <c r="D226" i="22"/>
  <c r="E160" i="24" s="1"/>
  <c r="T225" i="22"/>
  <c r="S225" i="22"/>
  <c r="U225" i="22" s="1"/>
  <c r="R225" i="22"/>
  <c r="Q225" i="22"/>
  <c r="P225" i="22"/>
  <c r="O225" i="22"/>
  <c r="N225" i="22"/>
  <c r="M225" i="22"/>
  <c r="L225" i="22"/>
  <c r="K225" i="22"/>
  <c r="J225" i="22"/>
  <c r="I225" i="22"/>
  <c r="H225" i="22"/>
  <c r="G225" i="22"/>
  <c r="F225" i="22"/>
  <c r="E225" i="22"/>
  <c r="D225" i="22"/>
  <c r="E159" i="24" s="1"/>
  <c r="T224" i="22"/>
  <c r="S224" i="22"/>
  <c r="U224" i="22" s="1"/>
  <c r="R224" i="22"/>
  <c r="Q224" i="22"/>
  <c r="P224" i="22"/>
  <c r="O224" i="22"/>
  <c r="N224" i="22"/>
  <c r="M224" i="22"/>
  <c r="L224" i="22"/>
  <c r="K224" i="22"/>
  <c r="J224" i="22"/>
  <c r="I224" i="22"/>
  <c r="H224" i="22"/>
  <c r="G224" i="22"/>
  <c r="F224" i="22"/>
  <c r="E224" i="22"/>
  <c r="D224" i="22"/>
  <c r="E158" i="24" s="1"/>
  <c r="P238" i="23"/>
  <c r="O238" i="23"/>
  <c r="M238" i="23"/>
  <c r="L238" i="23"/>
  <c r="K238" i="23"/>
  <c r="J238" i="23"/>
  <c r="I238" i="23"/>
  <c r="H238" i="23"/>
  <c r="G238" i="23"/>
  <c r="F238" i="23"/>
  <c r="E238" i="23"/>
  <c r="D238" i="23"/>
  <c r="Q238" i="23" s="1"/>
  <c r="P237" i="23"/>
  <c r="O237" i="23"/>
  <c r="M237" i="23"/>
  <c r="L237" i="23"/>
  <c r="K237" i="23"/>
  <c r="J237" i="23"/>
  <c r="I237" i="23"/>
  <c r="H237" i="23"/>
  <c r="G237" i="23"/>
  <c r="F237" i="23"/>
  <c r="E237" i="23"/>
  <c r="D237" i="23"/>
  <c r="F159" i="24" s="1"/>
  <c r="P236" i="23"/>
  <c r="O236" i="23"/>
  <c r="M236" i="23"/>
  <c r="L236" i="23"/>
  <c r="K236" i="23"/>
  <c r="J236" i="23"/>
  <c r="I236" i="23"/>
  <c r="H236" i="23"/>
  <c r="G236" i="23"/>
  <c r="F236" i="23"/>
  <c r="E236" i="23"/>
  <c r="D236" i="23"/>
  <c r="Q236" i="23" s="1"/>
  <c r="G160" i="24"/>
  <c r="G159" i="24"/>
  <c r="G158" i="24"/>
  <c r="P235" i="23"/>
  <c r="O235" i="23"/>
  <c r="M235" i="23"/>
  <c r="L235" i="23"/>
  <c r="K235" i="23"/>
  <c r="J235" i="23"/>
  <c r="I235" i="23"/>
  <c r="H235" i="23"/>
  <c r="G235" i="23"/>
  <c r="F235" i="23"/>
  <c r="E235" i="23"/>
  <c r="D235" i="23"/>
  <c r="Q235" i="23" s="1"/>
  <c r="P234" i="23"/>
  <c r="O234" i="23"/>
  <c r="M234" i="23"/>
  <c r="L234" i="23"/>
  <c r="K234" i="23"/>
  <c r="J234" i="23"/>
  <c r="I234" i="23"/>
  <c r="H234" i="23"/>
  <c r="G234" i="23"/>
  <c r="F234" i="23"/>
  <c r="E234" i="23"/>
  <c r="D234" i="23"/>
  <c r="Q234" i="23" s="1"/>
  <c r="P233" i="23"/>
  <c r="O233" i="23"/>
  <c r="M233" i="23"/>
  <c r="L233" i="23"/>
  <c r="K233" i="23"/>
  <c r="J233" i="23"/>
  <c r="I233" i="23"/>
  <c r="H233" i="23"/>
  <c r="G233" i="23"/>
  <c r="F233" i="23"/>
  <c r="E233" i="23"/>
  <c r="D233" i="23"/>
  <c r="Q233" i="23" s="1"/>
  <c r="P232" i="23"/>
  <c r="O232" i="23"/>
  <c r="M232" i="23"/>
  <c r="L232" i="23"/>
  <c r="K232" i="23"/>
  <c r="J232" i="23"/>
  <c r="I232" i="23"/>
  <c r="H232" i="23"/>
  <c r="G232" i="23"/>
  <c r="F232" i="23"/>
  <c r="E232" i="23"/>
  <c r="D232" i="23"/>
  <c r="Q232" i="23" s="1"/>
  <c r="P231" i="23"/>
  <c r="O231" i="23"/>
  <c r="M231" i="23"/>
  <c r="L231" i="23"/>
  <c r="K231" i="23"/>
  <c r="J231" i="23"/>
  <c r="I231" i="23"/>
  <c r="H231" i="23"/>
  <c r="G231" i="23"/>
  <c r="F231" i="23"/>
  <c r="E231" i="23"/>
  <c r="D231" i="23"/>
  <c r="Q231" i="23" s="1"/>
  <c r="P230" i="23"/>
  <c r="O230" i="23"/>
  <c r="M230" i="23"/>
  <c r="L230" i="23"/>
  <c r="K230" i="23"/>
  <c r="J230" i="23"/>
  <c r="I230" i="23"/>
  <c r="H230" i="23"/>
  <c r="G230" i="23"/>
  <c r="F230" i="23"/>
  <c r="E230" i="23"/>
  <c r="D230" i="23"/>
  <c r="Q230" i="23" s="1"/>
  <c r="P229" i="23"/>
  <c r="O229" i="23"/>
  <c r="M229" i="23"/>
  <c r="L229" i="23"/>
  <c r="K229" i="23"/>
  <c r="J229" i="23"/>
  <c r="I229" i="23"/>
  <c r="H229" i="23"/>
  <c r="G229" i="23"/>
  <c r="F229" i="23"/>
  <c r="E229" i="23"/>
  <c r="D229" i="23"/>
  <c r="Q229" i="23" s="1"/>
  <c r="P228" i="23"/>
  <c r="O228" i="23"/>
  <c r="M228" i="23"/>
  <c r="L228" i="23"/>
  <c r="K228" i="23"/>
  <c r="J228" i="23"/>
  <c r="I228" i="23"/>
  <c r="H228" i="23"/>
  <c r="G228" i="23"/>
  <c r="F228" i="23"/>
  <c r="E228" i="23"/>
  <c r="D228" i="23"/>
  <c r="Q228" i="23" s="1"/>
  <c r="P227" i="23"/>
  <c r="O227" i="23"/>
  <c r="M227" i="23"/>
  <c r="L227" i="23"/>
  <c r="K227" i="23"/>
  <c r="J227" i="23"/>
  <c r="I227" i="23"/>
  <c r="H227" i="23"/>
  <c r="G227" i="23"/>
  <c r="F227" i="23"/>
  <c r="E227" i="23"/>
  <c r="D227" i="23"/>
  <c r="Q227" i="23" s="1"/>
  <c r="P226" i="23"/>
  <c r="O226" i="23"/>
  <c r="M226" i="23"/>
  <c r="L226" i="23"/>
  <c r="K226" i="23"/>
  <c r="J226" i="23"/>
  <c r="I226" i="23"/>
  <c r="H226" i="23"/>
  <c r="G226" i="23"/>
  <c r="F226" i="23"/>
  <c r="E226" i="23"/>
  <c r="D226" i="23"/>
  <c r="P225" i="23"/>
  <c r="O225" i="23"/>
  <c r="M225" i="23"/>
  <c r="L225" i="23"/>
  <c r="K225" i="23"/>
  <c r="J225" i="23"/>
  <c r="I225" i="23"/>
  <c r="H225" i="23"/>
  <c r="G225" i="23"/>
  <c r="F225" i="23"/>
  <c r="E225" i="23"/>
  <c r="D225" i="23"/>
  <c r="Q225" i="23" s="1"/>
  <c r="P224" i="23"/>
  <c r="O224" i="23"/>
  <c r="M224" i="23"/>
  <c r="L224" i="23"/>
  <c r="K224" i="23"/>
  <c r="J224" i="23"/>
  <c r="I224" i="23"/>
  <c r="H224" i="23"/>
  <c r="G224" i="23"/>
  <c r="F224" i="23"/>
  <c r="E224" i="23"/>
  <c r="D224" i="23"/>
  <c r="Q224" i="23" s="1"/>
  <c r="P223" i="23"/>
  <c r="O223" i="23"/>
  <c r="M223" i="23"/>
  <c r="L223" i="23"/>
  <c r="K223" i="23"/>
  <c r="J223" i="23"/>
  <c r="I223" i="23"/>
  <c r="H223" i="23"/>
  <c r="G223" i="23"/>
  <c r="F223" i="23"/>
  <c r="E223" i="23"/>
  <c r="D223" i="23"/>
  <c r="Q223" i="23" s="1"/>
  <c r="P222" i="23"/>
  <c r="O222" i="23"/>
  <c r="M222" i="23"/>
  <c r="L222" i="23"/>
  <c r="K222" i="23"/>
  <c r="J222" i="23"/>
  <c r="I222" i="23"/>
  <c r="H222" i="23"/>
  <c r="G222" i="23"/>
  <c r="F222" i="23"/>
  <c r="E222" i="23"/>
  <c r="D222" i="23"/>
  <c r="N222" i="23" s="1"/>
  <c r="T223" i="22"/>
  <c r="S223" i="22"/>
  <c r="U223" i="22" s="1"/>
  <c r="R223" i="22"/>
  <c r="Q223" i="22"/>
  <c r="P223" i="22"/>
  <c r="O223" i="22"/>
  <c r="N223" i="22"/>
  <c r="M223" i="22"/>
  <c r="L223" i="22"/>
  <c r="K223" i="22"/>
  <c r="J223" i="22"/>
  <c r="I223" i="22"/>
  <c r="H223" i="22"/>
  <c r="G223" i="22"/>
  <c r="F223" i="22"/>
  <c r="E223" i="22"/>
  <c r="D223" i="22"/>
  <c r="T222" i="22"/>
  <c r="S222" i="22"/>
  <c r="U222" i="22" s="1"/>
  <c r="R222" i="22"/>
  <c r="Q222" i="22"/>
  <c r="P222" i="22"/>
  <c r="O222" i="22"/>
  <c r="N222" i="22"/>
  <c r="M222" i="22"/>
  <c r="L222" i="22"/>
  <c r="K222" i="22"/>
  <c r="J222" i="22"/>
  <c r="I222" i="22"/>
  <c r="H222" i="22"/>
  <c r="G222" i="22"/>
  <c r="F222" i="22"/>
  <c r="E222" i="22"/>
  <c r="D222" i="22"/>
  <c r="T221" i="22"/>
  <c r="S221" i="22"/>
  <c r="U221" i="22" s="1"/>
  <c r="R221" i="22"/>
  <c r="Q221" i="22"/>
  <c r="P221" i="22"/>
  <c r="O221" i="22"/>
  <c r="N221" i="22"/>
  <c r="M221" i="22"/>
  <c r="L221" i="22"/>
  <c r="K221" i="22"/>
  <c r="J221" i="22"/>
  <c r="I221" i="22"/>
  <c r="H221" i="22"/>
  <c r="G221" i="22"/>
  <c r="F221" i="22"/>
  <c r="E221" i="22"/>
  <c r="D221" i="22"/>
  <c r="T220" i="22"/>
  <c r="S220" i="22"/>
  <c r="U220" i="22" s="1"/>
  <c r="R220" i="22"/>
  <c r="Q220" i="22"/>
  <c r="P220" i="22"/>
  <c r="O220" i="22"/>
  <c r="N220" i="22"/>
  <c r="M220" i="22"/>
  <c r="L220" i="22"/>
  <c r="K220" i="22"/>
  <c r="J220" i="22"/>
  <c r="I220" i="22"/>
  <c r="H220" i="22"/>
  <c r="G220" i="22"/>
  <c r="F220" i="22"/>
  <c r="E220" i="22"/>
  <c r="D220" i="22"/>
  <c r="T219" i="22"/>
  <c r="S219" i="22"/>
  <c r="U219" i="22" s="1"/>
  <c r="R219" i="22"/>
  <c r="Q219" i="22"/>
  <c r="P219" i="22"/>
  <c r="O219" i="22"/>
  <c r="N219" i="22"/>
  <c r="M219" i="22"/>
  <c r="L219" i="22"/>
  <c r="K219" i="22"/>
  <c r="J219" i="22"/>
  <c r="I219" i="22"/>
  <c r="H219" i="22"/>
  <c r="G219" i="22"/>
  <c r="F219" i="22"/>
  <c r="E219" i="22"/>
  <c r="D219" i="22"/>
  <c r="T218" i="22"/>
  <c r="S218" i="22"/>
  <c r="U218" i="22" s="1"/>
  <c r="R218" i="22"/>
  <c r="Q218" i="22"/>
  <c r="P218" i="22"/>
  <c r="O218" i="22"/>
  <c r="N218" i="22"/>
  <c r="M218" i="22"/>
  <c r="L218" i="22"/>
  <c r="K218" i="22"/>
  <c r="J218" i="22"/>
  <c r="I218" i="22"/>
  <c r="H218" i="22"/>
  <c r="G218" i="22"/>
  <c r="F218" i="22"/>
  <c r="E218" i="22"/>
  <c r="D218" i="22"/>
  <c r="T217" i="22"/>
  <c r="S217" i="22"/>
  <c r="U217" i="22" s="1"/>
  <c r="R217" i="22"/>
  <c r="Q217" i="22"/>
  <c r="P217" i="22"/>
  <c r="O217" i="22"/>
  <c r="N217" i="22"/>
  <c r="M217" i="22"/>
  <c r="L217" i="22"/>
  <c r="K217" i="22"/>
  <c r="J217" i="22"/>
  <c r="I217" i="22"/>
  <c r="H217" i="22"/>
  <c r="G217" i="22"/>
  <c r="F217" i="22"/>
  <c r="E217" i="22"/>
  <c r="D217" i="22"/>
  <c r="T216" i="22"/>
  <c r="S216" i="22"/>
  <c r="U216" i="22" s="1"/>
  <c r="R216" i="22"/>
  <c r="Q216" i="22"/>
  <c r="P216" i="22"/>
  <c r="O216" i="22"/>
  <c r="N216" i="22"/>
  <c r="M216" i="22"/>
  <c r="L216" i="22"/>
  <c r="K216" i="22"/>
  <c r="J216" i="22"/>
  <c r="I216" i="22"/>
  <c r="H216" i="22"/>
  <c r="G216" i="22"/>
  <c r="F216" i="22"/>
  <c r="E216" i="22"/>
  <c r="D216" i="22"/>
  <c r="T215" i="22"/>
  <c r="S215" i="22"/>
  <c r="U215" i="22" s="1"/>
  <c r="R215" i="22"/>
  <c r="Q215" i="22"/>
  <c r="P215" i="22"/>
  <c r="O215" i="22"/>
  <c r="N215" i="22"/>
  <c r="M215" i="22"/>
  <c r="L215" i="22"/>
  <c r="K215" i="22"/>
  <c r="J215" i="22"/>
  <c r="I215" i="22"/>
  <c r="H215" i="22"/>
  <c r="G215" i="22"/>
  <c r="F215" i="22"/>
  <c r="E215" i="22"/>
  <c r="D215" i="22"/>
  <c r="T214" i="22"/>
  <c r="S214" i="22"/>
  <c r="U214" i="22" s="1"/>
  <c r="R214" i="22"/>
  <c r="Q214" i="22"/>
  <c r="P214" i="22"/>
  <c r="O214" i="22"/>
  <c r="N214" i="22"/>
  <c r="M214" i="22"/>
  <c r="L214" i="22"/>
  <c r="K214" i="22"/>
  <c r="J214" i="22"/>
  <c r="I214" i="22"/>
  <c r="H214" i="22"/>
  <c r="G214" i="22"/>
  <c r="F214" i="22"/>
  <c r="E214" i="22"/>
  <c r="D214" i="22"/>
  <c r="T213" i="22"/>
  <c r="S213" i="22"/>
  <c r="U213" i="22" s="1"/>
  <c r="R213" i="22"/>
  <c r="Q213" i="22"/>
  <c r="P213" i="22"/>
  <c r="O213" i="22"/>
  <c r="N213" i="22"/>
  <c r="M213" i="22"/>
  <c r="L213" i="22"/>
  <c r="K213" i="22"/>
  <c r="J213" i="22"/>
  <c r="I213" i="22"/>
  <c r="H213" i="22"/>
  <c r="G213" i="22"/>
  <c r="F213" i="22"/>
  <c r="E213" i="22"/>
  <c r="D213" i="22"/>
  <c r="T212" i="22"/>
  <c r="S212" i="22"/>
  <c r="U212" i="22" s="1"/>
  <c r="R212" i="22"/>
  <c r="Q212" i="22"/>
  <c r="P212" i="22"/>
  <c r="O212" i="22"/>
  <c r="N212" i="22"/>
  <c r="M212" i="22"/>
  <c r="L212" i="22"/>
  <c r="K212" i="22"/>
  <c r="J212" i="22"/>
  <c r="I212" i="22"/>
  <c r="H212" i="22"/>
  <c r="G212" i="22"/>
  <c r="F212" i="22"/>
  <c r="E212" i="22"/>
  <c r="D212" i="22"/>
  <c r="T211" i="22"/>
  <c r="S211" i="22"/>
  <c r="U211" i="22" s="1"/>
  <c r="R211" i="22"/>
  <c r="Q211" i="22"/>
  <c r="P211" i="22"/>
  <c r="O211" i="22"/>
  <c r="N211" i="22"/>
  <c r="M211" i="22"/>
  <c r="L211" i="22"/>
  <c r="K211" i="22"/>
  <c r="J211" i="22"/>
  <c r="I211" i="22"/>
  <c r="H211" i="22"/>
  <c r="G211" i="22"/>
  <c r="F211" i="22"/>
  <c r="E211" i="22"/>
  <c r="D211" i="22"/>
  <c r="T210" i="22"/>
  <c r="S210" i="22"/>
  <c r="U210" i="22" s="1"/>
  <c r="R210" i="22"/>
  <c r="Q210" i="22"/>
  <c r="P210" i="22"/>
  <c r="O210" i="22"/>
  <c r="N210" i="22"/>
  <c r="M210" i="22"/>
  <c r="L210" i="22"/>
  <c r="K210" i="22"/>
  <c r="J210" i="22"/>
  <c r="I210" i="22"/>
  <c r="H210" i="22"/>
  <c r="G210" i="22"/>
  <c r="F210" i="22"/>
  <c r="E210" i="22"/>
  <c r="D210" i="22"/>
  <c r="G157" i="24"/>
  <c r="G156" i="24"/>
  <c r="G155" i="24"/>
  <c r="G152" i="24"/>
  <c r="G151" i="24"/>
  <c r="G154" i="24"/>
  <c r="G153" i="24"/>
  <c r="P221" i="23"/>
  <c r="O221" i="23"/>
  <c r="M221" i="23"/>
  <c r="L221" i="23"/>
  <c r="K221" i="23"/>
  <c r="J221" i="23"/>
  <c r="I221" i="23"/>
  <c r="H221" i="23"/>
  <c r="G221" i="23"/>
  <c r="F221" i="23"/>
  <c r="E221" i="23"/>
  <c r="D221" i="23"/>
  <c r="Q221" i="23" s="1"/>
  <c r="T209" i="22"/>
  <c r="S209" i="22"/>
  <c r="U209" i="22" s="1"/>
  <c r="R209" i="22"/>
  <c r="Q209" i="22"/>
  <c r="P209" i="22"/>
  <c r="O209" i="22"/>
  <c r="N209" i="22"/>
  <c r="M209" i="22"/>
  <c r="L209" i="22"/>
  <c r="K209" i="22"/>
  <c r="J209" i="22"/>
  <c r="I209" i="22"/>
  <c r="H209" i="22"/>
  <c r="G209" i="22"/>
  <c r="F209" i="22"/>
  <c r="E209" i="22"/>
  <c r="D209" i="22"/>
  <c r="E150" i="24" s="1"/>
  <c r="G150" i="24"/>
  <c r="P220" i="23"/>
  <c r="O220" i="23"/>
  <c r="M220" i="23"/>
  <c r="L220" i="23"/>
  <c r="K220" i="23"/>
  <c r="J220" i="23"/>
  <c r="I220" i="23"/>
  <c r="H220" i="23"/>
  <c r="G220" i="23"/>
  <c r="F220" i="23"/>
  <c r="E220" i="23"/>
  <c r="D220" i="23"/>
  <c r="Q220" i="23" s="1"/>
  <c r="P219" i="23"/>
  <c r="O219" i="23"/>
  <c r="M219" i="23"/>
  <c r="L219" i="23"/>
  <c r="K219" i="23"/>
  <c r="J219" i="23"/>
  <c r="I219" i="23"/>
  <c r="H219" i="23"/>
  <c r="G219" i="23"/>
  <c r="F219" i="23"/>
  <c r="E219" i="23"/>
  <c r="D219" i="23"/>
  <c r="Q219" i="23" s="1"/>
  <c r="T208" i="22"/>
  <c r="S208" i="22"/>
  <c r="U208" i="22" s="1"/>
  <c r="R208" i="22"/>
  <c r="Q208" i="22"/>
  <c r="P208" i="22"/>
  <c r="O208" i="22"/>
  <c r="N208" i="22"/>
  <c r="M208" i="22"/>
  <c r="L208" i="22"/>
  <c r="K208" i="22"/>
  <c r="J208" i="22"/>
  <c r="I208" i="22"/>
  <c r="H208" i="22"/>
  <c r="G208" i="22"/>
  <c r="F208" i="22"/>
  <c r="E208" i="22"/>
  <c r="D208" i="22"/>
  <c r="E148" i="24" s="1"/>
  <c r="T207" i="22"/>
  <c r="S207" i="22"/>
  <c r="U207" i="22" s="1"/>
  <c r="R207" i="22"/>
  <c r="Q207" i="22"/>
  <c r="P207" i="22"/>
  <c r="O207" i="22"/>
  <c r="N207" i="22"/>
  <c r="M207" i="22"/>
  <c r="L207" i="22"/>
  <c r="K207" i="22"/>
  <c r="J207" i="22"/>
  <c r="I207" i="22"/>
  <c r="H207" i="22"/>
  <c r="G207" i="22"/>
  <c r="F207" i="22"/>
  <c r="E207" i="22"/>
  <c r="D207" i="22"/>
  <c r="E149" i="24" s="1"/>
  <c r="G149" i="24"/>
  <c r="G148" i="24"/>
  <c r="P218" i="23"/>
  <c r="O218" i="23"/>
  <c r="M218" i="23"/>
  <c r="L218" i="23"/>
  <c r="K218" i="23"/>
  <c r="J218" i="23"/>
  <c r="I218" i="23"/>
  <c r="H218" i="23"/>
  <c r="G218" i="23"/>
  <c r="F218" i="23"/>
  <c r="E218" i="23"/>
  <c r="D218" i="23"/>
  <c r="Q218" i="23" s="1"/>
  <c r="P217" i="23"/>
  <c r="O217" i="23"/>
  <c r="M217" i="23"/>
  <c r="L217" i="23"/>
  <c r="K217" i="23"/>
  <c r="J217" i="23"/>
  <c r="I217" i="23"/>
  <c r="H217" i="23"/>
  <c r="G217" i="23"/>
  <c r="F217" i="23"/>
  <c r="E217" i="23"/>
  <c r="D217" i="23"/>
  <c r="N217" i="23" s="1"/>
  <c r="T206" i="22"/>
  <c r="S206" i="22"/>
  <c r="U206" i="22" s="1"/>
  <c r="R206" i="22"/>
  <c r="Q206" i="22"/>
  <c r="P206" i="22"/>
  <c r="O206" i="22"/>
  <c r="N206" i="22"/>
  <c r="M206" i="22"/>
  <c r="L206" i="22"/>
  <c r="K206" i="22"/>
  <c r="J206" i="22"/>
  <c r="I206" i="22"/>
  <c r="H206" i="22"/>
  <c r="G206" i="22"/>
  <c r="F206" i="22"/>
  <c r="E206" i="22"/>
  <c r="D206" i="22"/>
  <c r="T205" i="22"/>
  <c r="S205" i="22"/>
  <c r="U205" i="22" s="1"/>
  <c r="R205" i="22"/>
  <c r="Q205" i="22"/>
  <c r="P205" i="22"/>
  <c r="O205" i="22"/>
  <c r="N205" i="22"/>
  <c r="M205" i="22"/>
  <c r="L205" i="22"/>
  <c r="K205" i="22"/>
  <c r="J205" i="22"/>
  <c r="I205" i="22"/>
  <c r="H205" i="22"/>
  <c r="G205" i="22"/>
  <c r="F205" i="22"/>
  <c r="E205" i="22"/>
  <c r="D205" i="22"/>
  <c r="G19" i="24"/>
  <c r="T251" i="8"/>
  <c r="P251" i="8"/>
  <c r="O251" i="8"/>
  <c r="N251" i="8"/>
  <c r="M251" i="8"/>
  <c r="L251" i="8"/>
  <c r="K251" i="8"/>
  <c r="S251" i="8" s="1"/>
  <c r="J251" i="8"/>
  <c r="R251" i="8" s="1"/>
  <c r="I251" i="8"/>
  <c r="H251" i="8"/>
  <c r="G251" i="8"/>
  <c r="F251" i="8"/>
  <c r="E251" i="8"/>
  <c r="S188" i="33"/>
  <c r="R188" i="33"/>
  <c r="Q188" i="33"/>
  <c r="P188" i="33"/>
  <c r="O188" i="33"/>
  <c r="N188" i="33"/>
  <c r="M188" i="33"/>
  <c r="L188" i="33"/>
  <c r="K188" i="33"/>
  <c r="J188" i="33"/>
  <c r="I188" i="33"/>
  <c r="H188" i="33"/>
  <c r="G188" i="33"/>
  <c r="F188" i="33"/>
  <c r="E188" i="33"/>
  <c r="G142" i="3"/>
  <c r="F142" i="3"/>
  <c r="E142" i="3"/>
  <c r="G31" i="32"/>
  <c r="F31" i="32"/>
  <c r="E31" i="32"/>
  <c r="D31" i="32"/>
  <c r="G30" i="32"/>
  <c r="F30" i="32"/>
  <c r="E30" i="32"/>
  <c r="D30" i="32"/>
  <c r="P2" i="23"/>
  <c r="O2" i="23"/>
  <c r="M2" i="23"/>
  <c r="L2" i="23"/>
  <c r="K2" i="23"/>
  <c r="J2" i="23"/>
  <c r="I2" i="23"/>
  <c r="H2" i="23"/>
  <c r="G2" i="23"/>
  <c r="F2" i="23"/>
  <c r="E2" i="23"/>
  <c r="D2" i="23"/>
  <c r="Q2" i="23" s="1"/>
  <c r="T2" i="22"/>
  <c r="S2" i="22"/>
  <c r="U2" i="22" s="1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G7" i="24"/>
  <c r="P109" i="23"/>
  <c r="O109" i="23"/>
  <c r="M109" i="23"/>
  <c r="L109" i="23"/>
  <c r="K109" i="23"/>
  <c r="J109" i="23"/>
  <c r="I109" i="23"/>
  <c r="H109" i="23"/>
  <c r="G109" i="23"/>
  <c r="F109" i="23"/>
  <c r="E109" i="23"/>
  <c r="D109" i="23"/>
  <c r="Q109" i="23" s="1"/>
  <c r="P108" i="23"/>
  <c r="O108" i="23"/>
  <c r="M108" i="23"/>
  <c r="L108" i="23"/>
  <c r="K108" i="23"/>
  <c r="J108" i="23"/>
  <c r="I108" i="23"/>
  <c r="H108" i="23"/>
  <c r="G108" i="23"/>
  <c r="F108" i="23"/>
  <c r="E108" i="23"/>
  <c r="D108" i="23"/>
  <c r="Q108" i="23" s="1"/>
  <c r="T107" i="22"/>
  <c r="S107" i="22"/>
  <c r="U107" i="22" s="1"/>
  <c r="R107" i="22"/>
  <c r="Q107" i="22"/>
  <c r="P107" i="22"/>
  <c r="O107" i="22"/>
  <c r="N107" i="22"/>
  <c r="M107" i="22"/>
  <c r="L107" i="22"/>
  <c r="K107" i="22"/>
  <c r="J107" i="22"/>
  <c r="I107" i="22"/>
  <c r="H107" i="22"/>
  <c r="G107" i="22"/>
  <c r="F107" i="22"/>
  <c r="E107" i="22"/>
  <c r="D107" i="22"/>
  <c r="T106" i="22"/>
  <c r="S106" i="22"/>
  <c r="U106" i="22" s="1"/>
  <c r="R106" i="22"/>
  <c r="Q106" i="22"/>
  <c r="P106" i="22"/>
  <c r="O106" i="22"/>
  <c r="N106" i="22"/>
  <c r="M106" i="22"/>
  <c r="L106" i="22"/>
  <c r="K106" i="22"/>
  <c r="J106" i="22"/>
  <c r="I106" i="22"/>
  <c r="H106" i="22"/>
  <c r="G106" i="22"/>
  <c r="F106" i="22"/>
  <c r="E106" i="22"/>
  <c r="D106" i="22"/>
  <c r="G73" i="24"/>
  <c r="G79" i="24"/>
  <c r="T62" i="22"/>
  <c r="S62" i="22"/>
  <c r="U62" i="22" s="1"/>
  <c r="R62" i="22"/>
  <c r="Q62" i="22"/>
  <c r="P62" i="22"/>
  <c r="O62" i="22"/>
  <c r="N62" i="22"/>
  <c r="M62" i="22"/>
  <c r="L62" i="22"/>
  <c r="K62" i="22"/>
  <c r="J62" i="22"/>
  <c r="I62" i="22"/>
  <c r="H62" i="22"/>
  <c r="G62" i="22"/>
  <c r="F62" i="22"/>
  <c r="E62" i="22"/>
  <c r="D62" i="22"/>
  <c r="T60" i="22"/>
  <c r="S60" i="22"/>
  <c r="U60" i="22" s="1"/>
  <c r="R60" i="22"/>
  <c r="Q60" i="22"/>
  <c r="P60" i="22"/>
  <c r="O60" i="22"/>
  <c r="N60" i="22"/>
  <c r="M60" i="22"/>
  <c r="L60" i="22"/>
  <c r="K60" i="22"/>
  <c r="J60" i="22"/>
  <c r="I60" i="22"/>
  <c r="H60" i="22"/>
  <c r="G60" i="22"/>
  <c r="F60" i="22"/>
  <c r="E60" i="22"/>
  <c r="D60" i="22"/>
  <c r="T58" i="22"/>
  <c r="S58" i="22"/>
  <c r="U58" i="22" s="1"/>
  <c r="R58" i="22"/>
  <c r="Q58" i="22"/>
  <c r="P58" i="22"/>
  <c r="O58" i="22"/>
  <c r="N58" i="22"/>
  <c r="M58" i="22"/>
  <c r="L58" i="22"/>
  <c r="K58" i="22"/>
  <c r="J58" i="22"/>
  <c r="I58" i="22"/>
  <c r="H58" i="22"/>
  <c r="G58" i="22"/>
  <c r="F58" i="22"/>
  <c r="E58" i="22"/>
  <c r="D58" i="22"/>
  <c r="T57" i="22"/>
  <c r="S57" i="22"/>
  <c r="U57" i="22" s="1"/>
  <c r="R57" i="22"/>
  <c r="Q57" i="22"/>
  <c r="P57" i="22"/>
  <c r="O57" i="22"/>
  <c r="N57" i="22"/>
  <c r="M57" i="22"/>
  <c r="L57" i="22"/>
  <c r="K57" i="22"/>
  <c r="J57" i="22"/>
  <c r="I57" i="22"/>
  <c r="H57" i="22"/>
  <c r="G57" i="22"/>
  <c r="F57" i="22"/>
  <c r="E57" i="22"/>
  <c r="D57" i="22"/>
  <c r="T56" i="22"/>
  <c r="S56" i="22"/>
  <c r="U56" i="22" s="1"/>
  <c r="R56" i="22"/>
  <c r="Q56" i="22"/>
  <c r="P56" i="22"/>
  <c r="O56" i="22"/>
  <c r="N56" i="22"/>
  <c r="M56" i="22"/>
  <c r="L56" i="22"/>
  <c r="K56" i="22"/>
  <c r="J56" i="22"/>
  <c r="I56" i="22"/>
  <c r="H56" i="22"/>
  <c r="G56" i="22"/>
  <c r="F56" i="22"/>
  <c r="E56" i="22"/>
  <c r="D56" i="22"/>
  <c r="T55" i="22"/>
  <c r="S55" i="22"/>
  <c r="U55" i="22" s="1"/>
  <c r="R55" i="22"/>
  <c r="Q55" i="22"/>
  <c r="P55" i="22"/>
  <c r="O55" i="22"/>
  <c r="N55" i="22"/>
  <c r="M55" i="22"/>
  <c r="L55" i="22"/>
  <c r="K55" i="22"/>
  <c r="J55" i="22"/>
  <c r="I55" i="22"/>
  <c r="H55" i="22"/>
  <c r="G55" i="22"/>
  <c r="F55" i="22"/>
  <c r="E55" i="22"/>
  <c r="D55" i="22"/>
  <c r="T54" i="22"/>
  <c r="S54" i="22"/>
  <c r="U54" i="22" s="1"/>
  <c r="R54" i="22"/>
  <c r="Q54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D54" i="22"/>
  <c r="T52" i="22"/>
  <c r="S52" i="22"/>
  <c r="U52" i="22" s="1"/>
  <c r="R52" i="22"/>
  <c r="Q52" i="22"/>
  <c r="P52" i="22"/>
  <c r="O52" i="22"/>
  <c r="N52" i="22"/>
  <c r="M52" i="22"/>
  <c r="L52" i="22"/>
  <c r="K52" i="22"/>
  <c r="J52" i="22"/>
  <c r="I52" i="22"/>
  <c r="H52" i="22"/>
  <c r="G52" i="22"/>
  <c r="F52" i="22"/>
  <c r="E52" i="22"/>
  <c r="D52" i="22"/>
  <c r="T50" i="22"/>
  <c r="S50" i="22"/>
  <c r="U50" i="22" s="1"/>
  <c r="R50" i="22"/>
  <c r="Q50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D50" i="22"/>
  <c r="T48" i="22"/>
  <c r="S48" i="22"/>
  <c r="U48" i="22" s="1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P63" i="23"/>
  <c r="O63" i="23"/>
  <c r="M63" i="23"/>
  <c r="L63" i="23"/>
  <c r="K63" i="23"/>
  <c r="J63" i="23"/>
  <c r="I63" i="23"/>
  <c r="H63" i="23"/>
  <c r="G63" i="23"/>
  <c r="F63" i="23"/>
  <c r="E63" i="23"/>
  <c r="D63" i="23"/>
  <c r="Q63" i="23" s="1"/>
  <c r="P61" i="23"/>
  <c r="O61" i="23"/>
  <c r="M61" i="23"/>
  <c r="L61" i="23"/>
  <c r="K61" i="23"/>
  <c r="J61" i="23"/>
  <c r="I61" i="23"/>
  <c r="H61" i="23"/>
  <c r="G61" i="23"/>
  <c r="F61" i="23"/>
  <c r="E61" i="23"/>
  <c r="D61" i="23"/>
  <c r="Q61" i="23" s="1"/>
  <c r="P59" i="23"/>
  <c r="O59" i="23"/>
  <c r="M59" i="23"/>
  <c r="L59" i="23"/>
  <c r="K59" i="23"/>
  <c r="J59" i="23"/>
  <c r="I59" i="23"/>
  <c r="H59" i="23"/>
  <c r="G59" i="23"/>
  <c r="F59" i="23"/>
  <c r="E59" i="23"/>
  <c r="D59" i="23"/>
  <c r="Q59" i="23" s="1"/>
  <c r="P58" i="23"/>
  <c r="O58" i="23"/>
  <c r="M58" i="23"/>
  <c r="L58" i="23"/>
  <c r="K58" i="23"/>
  <c r="J58" i="23"/>
  <c r="I58" i="23"/>
  <c r="H58" i="23"/>
  <c r="G58" i="23"/>
  <c r="F58" i="23"/>
  <c r="E58" i="23"/>
  <c r="D58" i="23"/>
  <c r="Q58" i="23" s="1"/>
  <c r="P57" i="23"/>
  <c r="O57" i="23"/>
  <c r="M57" i="23"/>
  <c r="L57" i="23"/>
  <c r="K57" i="23"/>
  <c r="J57" i="23"/>
  <c r="I57" i="23"/>
  <c r="H57" i="23"/>
  <c r="G57" i="23"/>
  <c r="F57" i="23"/>
  <c r="E57" i="23"/>
  <c r="D57" i="23"/>
  <c r="Q57" i="23" s="1"/>
  <c r="P56" i="23"/>
  <c r="O56" i="23"/>
  <c r="M56" i="23"/>
  <c r="L56" i="23"/>
  <c r="K56" i="23"/>
  <c r="J56" i="23"/>
  <c r="I56" i="23"/>
  <c r="H56" i="23"/>
  <c r="G56" i="23"/>
  <c r="F56" i="23"/>
  <c r="E56" i="23"/>
  <c r="D56" i="23"/>
  <c r="Q56" i="23" s="1"/>
  <c r="P55" i="23"/>
  <c r="O55" i="23"/>
  <c r="M55" i="23"/>
  <c r="L55" i="23"/>
  <c r="K55" i="23"/>
  <c r="J55" i="23"/>
  <c r="I55" i="23"/>
  <c r="H55" i="23"/>
  <c r="G55" i="23"/>
  <c r="F55" i="23"/>
  <c r="E55" i="23"/>
  <c r="D55" i="23"/>
  <c r="Q55" i="23" s="1"/>
  <c r="P53" i="23"/>
  <c r="O53" i="23"/>
  <c r="M53" i="23"/>
  <c r="L53" i="23"/>
  <c r="K53" i="23"/>
  <c r="J53" i="23"/>
  <c r="I53" i="23"/>
  <c r="H53" i="23"/>
  <c r="G53" i="23"/>
  <c r="F53" i="23"/>
  <c r="E53" i="23"/>
  <c r="D53" i="23"/>
  <c r="Q53" i="23" s="1"/>
  <c r="P51" i="23"/>
  <c r="O51" i="23"/>
  <c r="M51" i="23"/>
  <c r="L51" i="23"/>
  <c r="K51" i="23"/>
  <c r="J51" i="23"/>
  <c r="I51" i="23"/>
  <c r="H51" i="23"/>
  <c r="G51" i="23"/>
  <c r="F51" i="23"/>
  <c r="E51" i="23"/>
  <c r="D51" i="23"/>
  <c r="Q51" i="23" s="1"/>
  <c r="P49" i="23"/>
  <c r="O49" i="23"/>
  <c r="M49" i="23"/>
  <c r="L49" i="23"/>
  <c r="K49" i="23"/>
  <c r="J49" i="23"/>
  <c r="I49" i="23"/>
  <c r="H49" i="23"/>
  <c r="G49" i="23"/>
  <c r="F49" i="23"/>
  <c r="E49" i="23"/>
  <c r="D49" i="23"/>
  <c r="Q49" i="23" s="1"/>
  <c r="G45" i="24"/>
  <c r="T175" i="8"/>
  <c r="P175" i="8"/>
  <c r="O175" i="8"/>
  <c r="N175" i="8"/>
  <c r="M175" i="8"/>
  <c r="L175" i="8"/>
  <c r="K175" i="8"/>
  <c r="S175" i="8" s="1"/>
  <c r="J175" i="8"/>
  <c r="R175" i="8" s="1"/>
  <c r="I175" i="8"/>
  <c r="H175" i="8"/>
  <c r="G175" i="8"/>
  <c r="F175" i="8"/>
  <c r="E175" i="8"/>
  <c r="S110" i="33"/>
  <c r="R110" i="33"/>
  <c r="Q110" i="33"/>
  <c r="P110" i="33"/>
  <c r="O110" i="33"/>
  <c r="N110" i="33"/>
  <c r="M110" i="33"/>
  <c r="L110" i="33"/>
  <c r="K110" i="33"/>
  <c r="J110" i="33"/>
  <c r="I110" i="33"/>
  <c r="H110" i="33"/>
  <c r="G110" i="33"/>
  <c r="F110" i="33"/>
  <c r="E110" i="33"/>
  <c r="G80" i="3"/>
  <c r="F80" i="3"/>
  <c r="E80" i="3"/>
  <c r="T177" i="8"/>
  <c r="P177" i="8"/>
  <c r="O177" i="8"/>
  <c r="N177" i="8"/>
  <c r="M177" i="8"/>
  <c r="L177" i="8"/>
  <c r="K177" i="8"/>
  <c r="S177" i="8" s="1"/>
  <c r="J177" i="8"/>
  <c r="R177" i="8" s="1"/>
  <c r="I177" i="8"/>
  <c r="H177" i="8"/>
  <c r="G177" i="8"/>
  <c r="F177" i="8"/>
  <c r="E177" i="8"/>
  <c r="S113" i="33"/>
  <c r="R113" i="33"/>
  <c r="Q113" i="33"/>
  <c r="P113" i="33"/>
  <c r="O113" i="33"/>
  <c r="N113" i="33"/>
  <c r="M113" i="33"/>
  <c r="L113" i="33"/>
  <c r="K113" i="33"/>
  <c r="J113" i="33"/>
  <c r="I113" i="33"/>
  <c r="H113" i="33"/>
  <c r="G113" i="33"/>
  <c r="F113" i="33"/>
  <c r="E113" i="33"/>
  <c r="E82" i="3"/>
  <c r="F82" i="3"/>
  <c r="G82" i="3"/>
  <c r="E112" i="33"/>
  <c r="F112" i="33"/>
  <c r="G112" i="33"/>
  <c r="H112" i="33"/>
  <c r="I112" i="33"/>
  <c r="J112" i="33"/>
  <c r="K112" i="33"/>
  <c r="L112" i="33"/>
  <c r="M112" i="33"/>
  <c r="N112" i="33"/>
  <c r="O112" i="33"/>
  <c r="P112" i="33"/>
  <c r="Q112" i="33"/>
  <c r="R112" i="33"/>
  <c r="S112" i="33"/>
  <c r="P168" i="23"/>
  <c r="O168" i="23"/>
  <c r="M168" i="23"/>
  <c r="L168" i="23"/>
  <c r="K168" i="23"/>
  <c r="J168" i="23"/>
  <c r="I168" i="23"/>
  <c r="H168" i="23"/>
  <c r="G168" i="23"/>
  <c r="F168" i="23"/>
  <c r="E168" i="23"/>
  <c r="D168" i="23"/>
  <c r="Q168" i="23" s="1"/>
  <c r="P216" i="23"/>
  <c r="O216" i="23"/>
  <c r="M216" i="23"/>
  <c r="L216" i="23"/>
  <c r="K216" i="23"/>
  <c r="J216" i="23"/>
  <c r="I216" i="23"/>
  <c r="H216" i="23"/>
  <c r="G216" i="23"/>
  <c r="F216" i="23"/>
  <c r="E216" i="23"/>
  <c r="D216" i="23"/>
  <c r="Q216" i="23" s="1"/>
  <c r="P215" i="23"/>
  <c r="O215" i="23"/>
  <c r="M215" i="23"/>
  <c r="L215" i="23"/>
  <c r="K215" i="23"/>
  <c r="J215" i="23"/>
  <c r="I215" i="23"/>
  <c r="H215" i="23"/>
  <c r="G215" i="23"/>
  <c r="F215" i="23"/>
  <c r="E215" i="23"/>
  <c r="D215" i="23"/>
  <c r="N215" i="23" s="1"/>
  <c r="P214" i="23"/>
  <c r="O214" i="23"/>
  <c r="M214" i="23"/>
  <c r="L214" i="23"/>
  <c r="K214" i="23"/>
  <c r="J214" i="23"/>
  <c r="I214" i="23"/>
  <c r="H214" i="23"/>
  <c r="G214" i="23"/>
  <c r="F214" i="23"/>
  <c r="E214" i="23"/>
  <c r="D214" i="23"/>
  <c r="Q214" i="23" s="1"/>
  <c r="P213" i="23"/>
  <c r="O213" i="23"/>
  <c r="M213" i="23"/>
  <c r="L213" i="23"/>
  <c r="K213" i="23"/>
  <c r="J213" i="23"/>
  <c r="I213" i="23"/>
  <c r="H213" i="23"/>
  <c r="G213" i="23"/>
  <c r="F213" i="23"/>
  <c r="E213" i="23"/>
  <c r="D213" i="23"/>
  <c r="N213" i="23" s="1"/>
  <c r="T202" i="22"/>
  <c r="S202" i="22"/>
  <c r="U202" i="22" s="1"/>
  <c r="R202" i="22"/>
  <c r="Q202" i="22"/>
  <c r="P202" i="22"/>
  <c r="O202" i="22"/>
  <c r="N202" i="22"/>
  <c r="M202" i="22"/>
  <c r="L202" i="22"/>
  <c r="K202" i="22"/>
  <c r="J202" i="22"/>
  <c r="I202" i="22"/>
  <c r="H202" i="22"/>
  <c r="G202" i="22"/>
  <c r="F202" i="22"/>
  <c r="E202" i="22"/>
  <c r="D202" i="22"/>
  <c r="T201" i="22"/>
  <c r="S201" i="22"/>
  <c r="U201" i="22" s="1"/>
  <c r="R201" i="22"/>
  <c r="Q201" i="22"/>
  <c r="P201" i="22"/>
  <c r="O201" i="22"/>
  <c r="N201" i="22"/>
  <c r="M201" i="22"/>
  <c r="L201" i="22"/>
  <c r="K201" i="22"/>
  <c r="J201" i="22"/>
  <c r="I201" i="22"/>
  <c r="H201" i="22"/>
  <c r="G201" i="22"/>
  <c r="F201" i="22"/>
  <c r="E201" i="22"/>
  <c r="D201" i="22"/>
  <c r="T204" i="22"/>
  <c r="S204" i="22"/>
  <c r="U204" i="22" s="1"/>
  <c r="R204" i="22"/>
  <c r="Q204" i="22"/>
  <c r="P204" i="22"/>
  <c r="O204" i="22"/>
  <c r="N204" i="22"/>
  <c r="M204" i="22"/>
  <c r="L204" i="22"/>
  <c r="K204" i="22"/>
  <c r="J204" i="22"/>
  <c r="I204" i="22"/>
  <c r="H204" i="22"/>
  <c r="G204" i="22"/>
  <c r="F204" i="22"/>
  <c r="E204" i="22"/>
  <c r="D204" i="22"/>
  <c r="T203" i="22"/>
  <c r="S203" i="22"/>
  <c r="U203" i="22" s="1"/>
  <c r="R203" i="22"/>
  <c r="Q203" i="22"/>
  <c r="P203" i="22"/>
  <c r="O203" i="22"/>
  <c r="N203" i="22"/>
  <c r="M203" i="22"/>
  <c r="L203" i="22"/>
  <c r="K203" i="22"/>
  <c r="J203" i="22"/>
  <c r="I203" i="22"/>
  <c r="H203" i="22"/>
  <c r="G203" i="22"/>
  <c r="F203" i="22"/>
  <c r="E203" i="22"/>
  <c r="D203" i="22"/>
  <c r="G146" i="24"/>
  <c r="G147" i="24"/>
  <c r="P198" i="23"/>
  <c r="O198" i="23"/>
  <c r="M198" i="23"/>
  <c r="L198" i="23"/>
  <c r="K198" i="23"/>
  <c r="J198" i="23"/>
  <c r="I198" i="23"/>
  <c r="H198" i="23"/>
  <c r="G198" i="23"/>
  <c r="F198" i="23"/>
  <c r="E198" i="23"/>
  <c r="D198" i="23"/>
  <c r="Q198" i="23" s="1"/>
  <c r="D187" i="22"/>
  <c r="T186" i="22"/>
  <c r="S186" i="22"/>
  <c r="U186" i="22" s="1"/>
  <c r="R186" i="22"/>
  <c r="Q186" i="22"/>
  <c r="P186" i="22"/>
  <c r="O186" i="22"/>
  <c r="N186" i="22"/>
  <c r="M186" i="22"/>
  <c r="L186" i="22"/>
  <c r="K186" i="22"/>
  <c r="J186" i="22"/>
  <c r="I186" i="22"/>
  <c r="H186" i="22"/>
  <c r="G186" i="22"/>
  <c r="F186" i="22"/>
  <c r="E186" i="22"/>
  <c r="D186" i="22"/>
  <c r="P140" i="23"/>
  <c r="O140" i="23"/>
  <c r="M140" i="23"/>
  <c r="L140" i="23"/>
  <c r="K140" i="23"/>
  <c r="J140" i="23"/>
  <c r="I140" i="23"/>
  <c r="H140" i="23"/>
  <c r="G140" i="23"/>
  <c r="F140" i="23"/>
  <c r="E140" i="23"/>
  <c r="D140" i="23"/>
  <c r="Q140" i="23" s="1"/>
  <c r="Q171" i="23"/>
  <c r="P171" i="23"/>
  <c r="O171" i="23"/>
  <c r="N171" i="23"/>
  <c r="M171" i="23"/>
  <c r="L171" i="23"/>
  <c r="K171" i="23"/>
  <c r="J171" i="23"/>
  <c r="I171" i="23"/>
  <c r="H171" i="23"/>
  <c r="G171" i="23"/>
  <c r="F171" i="23"/>
  <c r="E171" i="23"/>
  <c r="Q173" i="23"/>
  <c r="P173" i="23"/>
  <c r="O173" i="23"/>
  <c r="N173" i="23"/>
  <c r="M173" i="23"/>
  <c r="L173" i="23"/>
  <c r="K173" i="23"/>
  <c r="J173" i="23"/>
  <c r="I173" i="23"/>
  <c r="H173" i="23"/>
  <c r="G173" i="23"/>
  <c r="F173" i="23"/>
  <c r="E173" i="23"/>
  <c r="T127" i="8"/>
  <c r="P127" i="8"/>
  <c r="O127" i="8"/>
  <c r="N127" i="8"/>
  <c r="M127" i="8"/>
  <c r="L127" i="8"/>
  <c r="K127" i="8"/>
  <c r="S127" i="8" s="1"/>
  <c r="J127" i="8"/>
  <c r="R127" i="8" s="1"/>
  <c r="I127" i="8"/>
  <c r="H127" i="8"/>
  <c r="G127" i="8"/>
  <c r="F127" i="8"/>
  <c r="E127" i="8"/>
  <c r="T139" i="8"/>
  <c r="P139" i="8"/>
  <c r="O139" i="8"/>
  <c r="N139" i="8"/>
  <c r="M139" i="8"/>
  <c r="L139" i="8"/>
  <c r="K139" i="8"/>
  <c r="S139" i="8" s="1"/>
  <c r="J139" i="8"/>
  <c r="R139" i="8" s="1"/>
  <c r="I139" i="8"/>
  <c r="H139" i="8"/>
  <c r="G139" i="8"/>
  <c r="F139" i="8"/>
  <c r="E139" i="8"/>
  <c r="T125" i="8"/>
  <c r="P125" i="8"/>
  <c r="O125" i="8"/>
  <c r="N125" i="8"/>
  <c r="M125" i="8"/>
  <c r="L125" i="8"/>
  <c r="K125" i="8"/>
  <c r="S125" i="8" s="1"/>
  <c r="J125" i="8"/>
  <c r="R125" i="8" s="1"/>
  <c r="I125" i="8"/>
  <c r="H125" i="8"/>
  <c r="G125" i="8"/>
  <c r="F125" i="8"/>
  <c r="E125" i="8"/>
  <c r="T137" i="8"/>
  <c r="P137" i="8"/>
  <c r="O137" i="8"/>
  <c r="N137" i="8"/>
  <c r="M137" i="8"/>
  <c r="L137" i="8"/>
  <c r="K137" i="8"/>
  <c r="S137" i="8" s="1"/>
  <c r="J137" i="8"/>
  <c r="R137" i="8" s="1"/>
  <c r="I137" i="8"/>
  <c r="H137" i="8"/>
  <c r="G137" i="8"/>
  <c r="F137" i="8"/>
  <c r="E137" i="8"/>
  <c r="T121" i="8"/>
  <c r="P121" i="8"/>
  <c r="O121" i="8"/>
  <c r="N121" i="8"/>
  <c r="M121" i="8"/>
  <c r="L121" i="8"/>
  <c r="K121" i="8"/>
  <c r="S121" i="8" s="1"/>
  <c r="J121" i="8"/>
  <c r="R121" i="8" s="1"/>
  <c r="I121" i="8"/>
  <c r="H121" i="8"/>
  <c r="G121" i="8"/>
  <c r="F121" i="8"/>
  <c r="E121" i="8"/>
  <c r="T135" i="8"/>
  <c r="P135" i="8"/>
  <c r="O135" i="8"/>
  <c r="N135" i="8"/>
  <c r="M135" i="8"/>
  <c r="L135" i="8"/>
  <c r="K135" i="8"/>
  <c r="S135" i="8" s="1"/>
  <c r="J135" i="8"/>
  <c r="R135" i="8" s="1"/>
  <c r="I135" i="8"/>
  <c r="H135" i="8"/>
  <c r="G135" i="8"/>
  <c r="F135" i="8"/>
  <c r="E135" i="8"/>
  <c r="E50" i="24" l="1"/>
  <c r="E49" i="24"/>
  <c r="Q326" i="8"/>
  <c r="Q325" i="8"/>
  <c r="N239" i="23"/>
  <c r="F160" i="24"/>
  <c r="N237" i="23"/>
  <c r="F158" i="24"/>
  <c r="N236" i="23"/>
  <c r="Q237" i="23"/>
  <c r="F157" i="24"/>
  <c r="N238" i="23"/>
  <c r="F156" i="24"/>
  <c r="N233" i="23"/>
  <c r="N234" i="23"/>
  <c r="E157" i="24"/>
  <c r="E151" i="24"/>
  <c r="F153" i="24"/>
  <c r="F151" i="24"/>
  <c r="N231" i="23"/>
  <c r="F155" i="24"/>
  <c r="N230" i="23"/>
  <c r="E156" i="24"/>
  <c r="N224" i="23"/>
  <c r="E153" i="24"/>
  <c r="E154" i="24"/>
  <c r="N223" i="23"/>
  <c r="E155" i="24"/>
  <c r="F152" i="24"/>
  <c r="N232" i="23"/>
  <c r="N226" i="23"/>
  <c r="N225" i="23"/>
  <c r="Q226" i="23"/>
  <c r="N229" i="23"/>
  <c r="Q222" i="23"/>
  <c r="F154" i="24"/>
  <c r="N228" i="23"/>
  <c r="N227" i="23"/>
  <c r="N235" i="23"/>
  <c r="E152" i="24"/>
  <c r="F150" i="24"/>
  <c r="N221" i="23"/>
  <c r="F149" i="24"/>
  <c r="E19" i="24"/>
  <c r="F148" i="24"/>
  <c r="N219" i="23"/>
  <c r="N220" i="23"/>
  <c r="F19" i="24"/>
  <c r="Q217" i="23"/>
  <c r="N218" i="23"/>
  <c r="Q251" i="8"/>
  <c r="Q175" i="8"/>
  <c r="Q177" i="8"/>
  <c r="N214" i="23"/>
  <c r="N216" i="23"/>
  <c r="Q213" i="23"/>
  <c r="Q215" i="23"/>
  <c r="Q127" i="8"/>
  <c r="Q135" i="8"/>
  <c r="N140" i="23"/>
  <c r="Q121" i="8"/>
  <c r="Q137" i="8"/>
  <c r="Q139" i="8"/>
  <c r="Q125" i="8"/>
  <c r="T287" i="8" l="1"/>
  <c r="P287" i="8"/>
  <c r="O287" i="8"/>
  <c r="N287" i="8"/>
  <c r="M287" i="8"/>
  <c r="L287" i="8"/>
  <c r="K287" i="8"/>
  <c r="S287" i="8" s="1"/>
  <c r="J287" i="8"/>
  <c r="R287" i="8" s="1"/>
  <c r="I287" i="8"/>
  <c r="H287" i="8"/>
  <c r="G287" i="8"/>
  <c r="F287" i="8"/>
  <c r="E287" i="8"/>
  <c r="T110" i="8"/>
  <c r="P110" i="8"/>
  <c r="O110" i="8"/>
  <c r="N110" i="8"/>
  <c r="M110" i="8"/>
  <c r="L110" i="8"/>
  <c r="K110" i="8"/>
  <c r="S110" i="8" s="1"/>
  <c r="J110" i="8"/>
  <c r="R110" i="8" s="1"/>
  <c r="I110" i="8"/>
  <c r="H110" i="8"/>
  <c r="G110" i="8"/>
  <c r="F110" i="8"/>
  <c r="E110" i="8"/>
  <c r="T130" i="8"/>
  <c r="P130" i="8"/>
  <c r="O130" i="8"/>
  <c r="N130" i="8"/>
  <c r="M130" i="8"/>
  <c r="L130" i="8"/>
  <c r="K130" i="8"/>
  <c r="S130" i="8" s="1"/>
  <c r="J130" i="8"/>
  <c r="R130" i="8" s="1"/>
  <c r="I130" i="8"/>
  <c r="H130" i="8"/>
  <c r="G130" i="8"/>
  <c r="F130" i="8"/>
  <c r="E130" i="8"/>
  <c r="T141" i="8"/>
  <c r="P141" i="8"/>
  <c r="O141" i="8"/>
  <c r="N141" i="8"/>
  <c r="M141" i="8"/>
  <c r="L141" i="8"/>
  <c r="K141" i="8"/>
  <c r="S141" i="8" s="1"/>
  <c r="J141" i="8"/>
  <c r="R141" i="8" s="1"/>
  <c r="I141" i="8"/>
  <c r="H141" i="8"/>
  <c r="G141" i="8"/>
  <c r="F141" i="8"/>
  <c r="E141" i="8"/>
  <c r="T108" i="8"/>
  <c r="P108" i="8"/>
  <c r="O108" i="8"/>
  <c r="N108" i="8"/>
  <c r="M108" i="8"/>
  <c r="L108" i="8"/>
  <c r="K108" i="8"/>
  <c r="S108" i="8" s="1"/>
  <c r="J108" i="8"/>
  <c r="R108" i="8" s="1"/>
  <c r="I108" i="8"/>
  <c r="H108" i="8"/>
  <c r="G108" i="8"/>
  <c r="F108" i="8"/>
  <c r="E108" i="8"/>
  <c r="S290" i="33"/>
  <c r="R290" i="33"/>
  <c r="Q290" i="33"/>
  <c r="P290" i="33"/>
  <c r="O290" i="33"/>
  <c r="N290" i="33"/>
  <c r="M290" i="33"/>
  <c r="L290" i="33"/>
  <c r="K290" i="33"/>
  <c r="J290" i="33"/>
  <c r="I290" i="33"/>
  <c r="H290" i="33"/>
  <c r="G290" i="33"/>
  <c r="F290" i="33"/>
  <c r="E290" i="33"/>
  <c r="S289" i="33"/>
  <c r="R289" i="33"/>
  <c r="Q289" i="33"/>
  <c r="P289" i="33"/>
  <c r="O289" i="33"/>
  <c r="N289" i="33"/>
  <c r="M289" i="33"/>
  <c r="L289" i="33"/>
  <c r="K289" i="33"/>
  <c r="J289" i="33"/>
  <c r="I289" i="33"/>
  <c r="H289" i="33"/>
  <c r="G289" i="33"/>
  <c r="F289" i="33"/>
  <c r="E289" i="33"/>
  <c r="S288" i="33"/>
  <c r="R288" i="33"/>
  <c r="Q288" i="33"/>
  <c r="P288" i="33"/>
  <c r="O288" i="33"/>
  <c r="N288" i="33"/>
  <c r="M288" i="33"/>
  <c r="L288" i="33"/>
  <c r="K288" i="33"/>
  <c r="J288" i="33"/>
  <c r="I288" i="33"/>
  <c r="H288" i="33"/>
  <c r="G288" i="33"/>
  <c r="F288" i="33"/>
  <c r="E288" i="33"/>
  <c r="S287" i="33"/>
  <c r="R287" i="33"/>
  <c r="Q287" i="33"/>
  <c r="P287" i="33"/>
  <c r="O287" i="33"/>
  <c r="N287" i="33"/>
  <c r="M287" i="33"/>
  <c r="L287" i="33"/>
  <c r="K287" i="33"/>
  <c r="J287" i="33"/>
  <c r="I287" i="33"/>
  <c r="H287" i="33"/>
  <c r="G287" i="33"/>
  <c r="F287" i="33"/>
  <c r="E287" i="33"/>
  <c r="S286" i="33"/>
  <c r="R286" i="33"/>
  <c r="Q286" i="33"/>
  <c r="P286" i="33"/>
  <c r="O286" i="33"/>
  <c r="N286" i="33"/>
  <c r="M286" i="33"/>
  <c r="L286" i="33"/>
  <c r="K286" i="33"/>
  <c r="J286" i="33"/>
  <c r="I286" i="33"/>
  <c r="H286" i="33"/>
  <c r="G286" i="33"/>
  <c r="F286" i="33"/>
  <c r="E286" i="33"/>
  <c r="S285" i="33"/>
  <c r="R285" i="33"/>
  <c r="Q285" i="33"/>
  <c r="P285" i="33"/>
  <c r="O285" i="33"/>
  <c r="N285" i="33"/>
  <c r="M285" i="33"/>
  <c r="L285" i="33"/>
  <c r="K285" i="33"/>
  <c r="J285" i="33"/>
  <c r="I285" i="33"/>
  <c r="H285" i="33"/>
  <c r="G285" i="33"/>
  <c r="F285" i="33"/>
  <c r="E285" i="33"/>
  <c r="S284" i="33"/>
  <c r="R284" i="33"/>
  <c r="Q284" i="33"/>
  <c r="P284" i="33"/>
  <c r="O284" i="33"/>
  <c r="N284" i="33"/>
  <c r="M284" i="33"/>
  <c r="L284" i="33"/>
  <c r="K284" i="33"/>
  <c r="J284" i="33"/>
  <c r="I284" i="33"/>
  <c r="H284" i="33"/>
  <c r="G284" i="33"/>
  <c r="F284" i="33"/>
  <c r="E284" i="33"/>
  <c r="S283" i="33"/>
  <c r="R283" i="33"/>
  <c r="Q283" i="33"/>
  <c r="P283" i="33"/>
  <c r="O283" i="33"/>
  <c r="N283" i="33"/>
  <c r="M283" i="33"/>
  <c r="L283" i="33"/>
  <c r="K283" i="33"/>
  <c r="J283" i="33"/>
  <c r="I283" i="33"/>
  <c r="H283" i="33"/>
  <c r="G283" i="33"/>
  <c r="F283" i="33"/>
  <c r="E283" i="33"/>
  <c r="S282" i="33"/>
  <c r="R282" i="33"/>
  <c r="Q282" i="33"/>
  <c r="P282" i="33"/>
  <c r="O282" i="33"/>
  <c r="N282" i="33"/>
  <c r="M282" i="33"/>
  <c r="L282" i="33"/>
  <c r="K282" i="33"/>
  <c r="J282" i="33"/>
  <c r="I282" i="33"/>
  <c r="H282" i="33"/>
  <c r="G282" i="33"/>
  <c r="F282" i="33"/>
  <c r="E282" i="33"/>
  <c r="S281" i="33"/>
  <c r="R281" i="33"/>
  <c r="Q281" i="33"/>
  <c r="P281" i="33"/>
  <c r="O281" i="33"/>
  <c r="N281" i="33"/>
  <c r="M281" i="33"/>
  <c r="L281" i="33"/>
  <c r="K281" i="33"/>
  <c r="J281" i="33"/>
  <c r="I281" i="33"/>
  <c r="H281" i="33"/>
  <c r="G281" i="33"/>
  <c r="F281" i="33"/>
  <c r="E281" i="33"/>
  <c r="T91" i="8"/>
  <c r="P91" i="8"/>
  <c r="O91" i="8"/>
  <c r="N91" i="8"/>
  <c r="M91" i="8"/>
  <c r="L91" i="8"/>
  <c r="K91" i="8"/>
  <c r="S91" i="8" s="1"/>
  <c r="J91" i="8"/>
  <c r="R91" i="8" s="1"/>
  <c r="I91" i="8"/>
  <c r="H91" i="8"/>
  <c r="G91" i="8"/>
  <c r="F91" i="8"/>
  <c r="E91" i="8"/>
  <c r="T90" i="8"/>
  <c r="P90" i="8"/>
  <c r="O90" i="8"/>
  <c r="N90" i="8"/>
  <c r="M90" i="8"/>
  <c r="L90" i="8"/>
  <c r="K90" i="8"/>
  <c r="S90" i="8" s="1"/>
  <c r="J90" i="8"/>
  <c r="R90" i="8" s="1"/>
  <c r="I90" i="8"/>
  <c r="H90" i="8"/>
  <c r="G90" i="8"/>
  <c r="F90" i="8"/>
  <c r="E90" i="8"/>
  <c r="S280" i="33"/>
  <c r="R280" i="33"/>
  <c r="Q280" i="33"/>
  <c r="P280" i="33"/>
  <c r="O280" i="33"/>
  <c r="N280" i="33"/>
  <c r="M280" i="33"/>
  <c r="L280" i="33"/>
  <c r="K280" i="33"/>
  <c r="J280" i="33"/>
  <c r="I280" i="33"/>
  <c r="H280" i="33"/>
  <c r="G280" i="33"/>
  <c r="F280" i="33"/>
  <c r="E280" i="33"/>
  <c r="S279" i="33"/>
  <c r="R279" i="33"/>
  <c r="Q279" i="33"/>
  <c r="P279" i="33"/>
  <c r="O279" i="33"/>
  <c r="N279" i="33"/>
  <c r="M279" i="33"/>
  <c r="L279" i="33"/>
  <c r="K279" i="33"/>
  <c r="J279" i="33"/>
  <c r="I279" i="33"/>
  <c r="H279" i="33"/>
  <c r="G279" i="33"/>
  <c r="F279" i="33"/>
  <c r="E279" i="33"/>
  <c r="S278" i="33"/>
  <c r="R278" i="33"/>
  <c r="Q278" i="33"/>
  <c r="P278" i="33"/>
  <c r="O278" i="33"/>
  <c r="N278" i="33"/>
  <c r="M278" i="33"/>
  <c r="L278" i="33"/>
  <c r="K278" i="33"/>
  <c r="J278" i="33"/>
  <c r="I278" i="33"/>
  <c r="H278" i="33"/>
  <c r="G278" i="33"/>
  <c r="F278" i="33"/>
  <c r="E278" i="33"/>
  <c r="S277" i="33"/>
  <c r="R277" i="33"/>
  <c r="Q277" i="33"/>
  <c r="P277" i="33"/>
  <c r="O277" i="33"/>
  <c r="N277" i="33"/>
  <c r="M277" i="33"/>
  <c r="L277" i="33"/>
  <c r="K277" i="33"/>
  <c r="J277" i="33"/>
  <c r="I277" i="33"/>
  <c r="H277" i="33"/>
  <c r="G277" i="33"/>
  <c r="F277" i="33"/>
  <c r="E277" i="33"/>
  <c r="G14" i="3"/>
  <c r="F14" i="3"/>
  <c r="E14" i="3"/>
  <c r="Q287" i="8" l="1"/>
  <c r="Q108" i="8"/>
  <c r="Q141" i="8"/>
  <c r="Q91" i="8"/>
  <c r="Q110" i="8"/>
  <c r="Q130" i="8"/>
  <c r="Q90" i="8"/>
  <c r="K90" i="23"/>
  <c r="K91" i="23"/>
  <c r="K93" i="23"/>
  <c r="K94" i="23"/>
  <c r="K95" i="23"/>
  <c r="K96" i="23"/>
  <c r="K99" i="23"/>
  <c r="K101" i="23"/>
  <c r="K102" i="23"/>
  <c r="K103" i="23"/>
  <c r="D207" i="23" l="1"/>
  <c r="D208" i="23"/>
  <c r="D211" i="23"/>
  <c r="D209" i="23"/>
  <c r="D210" i="23"/>
  <c r="D212" i="23"/>
  <c r="D74" i="23"/>
  <c r="D75" i="23"/>
  <c r="D76" i="23"/>
  <c r="D77" i="23"/>
  <c r="D18" i="23"/>
  <c r="D38" i="23"/>
  <c r="D92" i="23"/>
  <c r="D98" i="23"/>
  <c r="D100" i="23"/>
  <c r="Q100" i="23" s="1"/>
  <c r="D97" i="23"/>
  <c r="Q97" i="23" s="1"/>
  <c r="D159" i="23"/>
  <c r="Q159" i="23" s="1"/>
  <c r="G117" i="24"/>
  <c r="T157" i="22"/>
  <c r="S157" i="22"/>
  <c r="U157" i="22" s="1"/>
  <c r="R157" i="22"/>
  <c r="Q157" i="22"/>
  <c r="P157" i="22"/>
  <c r="O157" i="22"/>
  <c r="N157" i="22"/>
  <c r="M157" i="22"/>
  <c r="L157" i="22"/>
  <c r="K157" i="22"/>
  <c r="J157" i="22"/>
  <c r="I157" i="22"/>
  <c r="H157" i="22"/>
  <c r="G157" i="22"/>
  <c r="F157" i="22"/>
  <c r="E157" i="22"/>
  <c r="D157" i="22"/>
  <c r="P159" i="23"/>
  <c r="O159" i="23"/>
  <c r="M159" i="23"/>
  <c r="L159" i="23"/>
  <c r="K159" i="23"/>
  <c r="J159" i="23"/>
  <c r="I159" i="23"/>
  <c r="H159" i="23"/>
  <c r="G159" i="23"/>
  <c r="F159" i="23"/>
  <c r="E159" i="23"/>
  <c r="T156" i="22"/>
  <c r="S156" i="22"/>
  <c r="U156" i="22" s="1"/>
  <c r="R156" i="22"/>
  <c r="Q156" i="22"/>
  <c r="P156" i="22"/>
  <c r="O156" i="22"/>
  <c r="N156" i="22"/>
  <c r="M156" i="22"/>
  <c r="L156" i="22"/>
  <c r="K156" i="22"/>
  <c r="J156" i="22"/>
  <c r="I156" i="22"/>
  <c r="H156" i="22"/>
  <c r="G156" i="22"/>
  <c r="F156" i="22"/>
  <c r="E156" i="22"/>
  <c r="D156" i="22"/>
  <c r="P97" i="23"/>
  <c r="O97" i="23"/>
  <c r="M97" i="23"/>
  <c r="L97" i="23"/>
  <c r="K97" i="23"/>
  <c r="J97" i="23"/>
  <c r="I97" i="23"/>
  <c r="H97" i="23"/>
  <c r="G97" i="23"/>
  <c r="F97" i="23"/>
  <c r="E97" i="23"/>
  <c r="P100" i="23"/>
  <c r="O100" i="23"/>
  <c r="M100" i="23"/>
  <c r="L100" i="23"/>
  <c r="K100" i="23"/>
  <c r="J100" i="23"/>
  <c r="I100" i="23"/>
  <c r="H100" i="23"/>
  <c r="G100" i="23"/>
  <c r="F100" i="23"/>
  <c r="E100" i="23"/>
  <c r="F147" i="24" l="1"/>
  <c r="F146" i="24"/>
  <c r="E117" i="24"/>
  <c r="F117" i="24"/>
  <c r="N159" i="23"/>
  <c r="N100" i="23"/>
  <c r="N97" i="23"/>
  <c r="T285" i="8" l="1"/>
  <c r="P285" i="8"/>
  <c r="O285" i="8"/>
  <c r="N285" i="8"/>
  <c r="M285" i="8"/>
  <c r="L285" i="8"/>
  <c r="K285" i="8"/>
  <c r="S285" i="8" s="1"/>
  <c r="J285" i="8"/>
  <c r="R285" i="8" s="1"/>
  <c r="I285" i="8"/>
  <c r="H285" i="8"/>
  <c r="G285" i="8"/>
  <c r="F285" i="8"/>
  <c r="E285" i="8"/>
  <c r="T11" i="8"/>
  <c r="P11" i="8"/>
  <c r="O11" i="8"/>
  <c r="N11" i="8"/>
  <c r="M11" i="8"/>
  <c r="L11" i="8"/>
  <c r="K11" i="8"/>
  <c r="S11" i="8" s="1"/>
  <c r="J11" i="8"/>
  <c r="R11" i="8" s="1"/>
  <c r="I11" i="8"/>
  <c r="H11" i="8"/>
  <c r="G11" i="8"/>
  <c r="F11" i="8"/>
  <c r="E11" i="8"/>
  <c r="T158" i="8"/>
  <c r="P158" i="8"/>
  <c r="O158" i="8"/>
  <c r="N158" i="8"/>
  <c r="M158" i="8"/>
  <c r="L158" i="8"/>
  <c r="K158" i="8"/>
  <c r="S158" i="8" s="1"/>
  <c r="J158" i="8"/>
  <c r="R158" i="8" s="1"/>
  <c r="I158" i="8"/>
  <c r="H158" i="8"/>
  <c r="G158" i="8"/>
  <c r="F158" i="8"/>
  <c r="E158" i="8"/>
  <c r="T9" i="8"/>
  <c r="P9" i="8"/>
  <c r="O9" i="8"/>
  <c r="N9" i="8"/>
  <c r="M9" i="8"/>
  <c r="L9" i="8"/>
  <c r="K9" i="8"/>
  <c r="S9" i="8" s="1"/>
  <c r="J9" i="8"/>
  <c r="R9" i="8" s="1"/>
  <c r="I9" i="8"/>
  <c r="H9" i="8"/>
  <c r="G9" i="8"/>
  <c r="F9" i="8"/>
  <c r="E9" i="8"/>
  <c r="T105" i="8"/>
  <c r="P105" i="8"/>
  <c r="O105" i="8"/>
  <c r="N105" i="8"/>
  <c r="M105" i="8"/>
  <c r="L105" i="8"/>
  <c r="K105" i="8"/>
  <c r="S105" i="8" s="1"/>
  <c r="J105" i="8"/>
  <c r="R105" i="8" s="1"/>
  <c r="I105" i="8"/>
  <c r="H105" i="8"/>
  <c r="G105" i="8"/>
  <c r="F105" i="8"/>
  <c r="E105" i="8"/>
  <c r="T98" i="8"/>
  <c r="P98" i="8"/>
  <c r="O98" i="8"/>
  <c r="N98" i="8"/>
  <c r="M98" i="8"/>
  <c r="L98" i="8"/>
  <c r="K98" i="8"/>
  <c r="S98" i="8" s="1"/>
  <c r="J98" i="8"/>
  <c r="R98" i="8" s="1"/>
  <c r="I98" i="8"/>
  <c r="H98" i="8"/>
  <c r="G98" i="8"/>
  <c r="F98" i="8"/>
  <c r="E98" i="8"/>
  <c r="T123" i="8"/>
  <c r="P123" i="8"/>
  <c r="O123" i="8"/>
  <c r="N123" i="8"/>
  <c r="M123" i="8"/>
  <c r="L123" i="8"/>
  <c r="K123" i="8"/>
  <c r="S123" i="8" s="1"/>
  <c r="J123" i="8"/>
  <c r="R123" i="8" s="1"/>
  <c r="I123" i="8"/>
  <c r="H123" i="8"/>
  <c r="G123" i="8"/>
  <c r="F123" i="8"/>
  <c r="E123" i="8"/>
  <c r="T128" i="8"/>
  <c r="P128" i="8"/>
  <c r="O128" i="8"/>
  <c r="N128" i="8"/>
  <c r="M128" i="8"/>
  <c r="L128" i="8"/>
  <c r="K128" i="8"/>
  <c r="S128" i="8" s="1"/>
  <c r="J128" i="8"/>
  <c r="R128" i="8" s="1"/>
  <c r="I128" i="8"/>
  <c r="H128" i="8"/>
  <c r="G128" i="8"/>
  <c r="F128" i="8"/>
  <c r="E128" i="8"/>
  <c r="T122" i="8"/>
  <c r="P122" i="8"/>
  <c r="O122" i="8"/>
  <c r="N122" i="8"/>
  <c r="M122" i="8"/>
  <c r="L122" i="8"/>
  <c r="K122" i="8"/>
  <c r="S122" i="8" s="1"/>
  <c r="J122" i="8"/>
  <c r="R122" i="8" s="1"/>
  <c r="I122" i="8"/>
  <c r="H122" i="8"/>
  <c r="G122" i="8"/>
  <c r="F122" i="8"/>
  <c r="E122" i="8"/>
  <c r="T104" i="8"/>
  <c r="P104" i="8"/>
  <c r="O104" i="8"/>
  <c r="N104" i="8"/>
  <c r="M104" i="8"/>
  <c r="L104" i="8"/>
  <c r="K104" i="8"/>
  <c r="S104" i="8" s="1"/>
  <c r="J104" i="8"/>
  <c r="R104" i="8" s="1"/>
  <c r="I104" i="8"/>
  <c r="H104" i="8"/>
  <c r="G104" i="8"/>
  <c r="F104" i="8"/>
  <c r="E104" i="8"/>
  <c r="T97" i="8"/>
  <c r="P97" i="8"/>
  <c r="O97" i="8"/>
  <c r="N97" i="8"/>
  <c r="M97" i="8"/>
  <c r="L97" i="8"/>
  <c r="K97" i="8"/>
  <c r="S97" i="8" s="1"/>
  <c r="J97" i="8"/>
  <c r="R97" i="8" s="1"/>
  <c r="I97" i="8"/>
  <c r="H97" i="8"/>
  <c r="G97" i="8"/>
  <c r="F97" i="8"/>
  <c r="E97" i="8"/>
  <c r="T117" i="8"/>
  <c r="P117" i="8"/>
  <c r="O117" i="8"/>
  <c r="N117" i="8"/>
  <c r="M117" i="8"/>
  <c r="L117" i="8"/>
  <c r="K117" i="8"/>
  <c r="S117" i="8" s="1"/>
  <c r="J117" i="8"/>
  <c r="R117" i="8" s="1"/>
  <c r="I117" i="8"/>
  <c r="H117" i="8"/>
  <c r="G117" i="8"/>
  <c r="F117" i="8"/>
  <c r="E117" i="8"/>
  <c r="T116" i="8"/>
  <c r="P116" i="8"/>
  <c r="O116" i="8"/>
  <c r="N116" i="8"/>
  <c r="M116" i="8"/>
  <c r="L116" i="8"/>
  <c r="K116" i="8"/>
  <c r="S116" i="8" s="1"/>
  <c r="J116" i="8"/>
  <c r="R116" i="8" s="1"/>
  <c r="I116" i="8"/>
  <c r="H116" i="8"/>
  <c r="G116" i="8"/>
  <c r="F116" i="8"/>
  <c r="E116" i="8"/>
  <c r="T132" i="8"/>
  <c r="P132" i="8"/>
  <c r="O132" i="8"/>
  <c r="N132" i="8"/>
  <c r="M132" i="8"/>
  <c r="L132" i="8"/>
  <c r="K132" i="8"/>
  <c r="S132" i="8" s="1"/>
  <c r="J132" i="8"/>
  <c r="R132" i="8" s="1"/>
  <c r="I132" i="8"/>
  <c r="H132" i="8"/>
  <c r="G132" i="8"/>
  <c r="F132" i="8"/>
  <c r="E132" i="8"/>
  <c r="T131" i="8"/>
  <c r="P131" i="8"/>
  <c r="O131" i="8"/>
  <c r="N131" i="8"/>
  <c r="M131" i="8"/>
  <c r="L131" i="8"/>
  <c r="K131" i="8"/>
  <c r="S131" i="8" s="1"/>
  <c r="J131" i="8"/>
  <c r="R131" i="8" s="1"/>
  <c r="I131" i="8"/>
  <c r="H131" i="8"/>
  <c r="G131" i="8"/>
  <c r="F131" i="8"/>
  <c r="E131" i="8"/>
  <c r="T115" i="8"/>
  <c r="P115" i="8"/>
  <c r="O115" i="8"/>
  <c r="N115" i="8"/>
  <c r="M115" i="8"/>
  <c r="L115" i="8"/>
  <c r="K115" i="8"/>
  <c r="S115" i="8" s="1"/>
  <c r="J115" i="8"/>
  <c r="R115" i="8" s="1"/>
  <c r="I115" i="8"/>
  <c r="H115" i="8"/>
  <c r="G115" i="8"/>
  <c r="F115" i="8"/>
  <c r="E115" i="8"/>
  <c r="T114" i="8"/>
  <c r="P114" i="8"/>
  <c r="O114" i="8"/>
  <c r="N114" i="8"/>
  <c r="M114" i="8"/>
  <c r="L114" i="8"/>
  <c r="K114" i="8"/>
  <c r="S114" i="8" s="1"/>
  <c r="J114" i="8"/>
  <c r="R114" i="8" s="1"/>
  <c r="I114" i="8"/>
  <c r="H114" i="8"/>
  <c r="G114" i="8"/>
  <c r="F114" i="8"/>
  <c r="E114" i="8"/>
  <c r="S103" i="33"/>
  <c r="R103" i="33"/>
  <c r="Q103" i="33"/>
  <c r="P103" i="33"/>
  <c r="O103" i="33"/>
  <c r="N103" i="33"/>
  <c r="M103" i="33"/>
  <c r="L103" i="33"/>
  <c r="K103" i="33"/>
  <c r="J103" i="33"/>
  <c r="I103" i="33"/>
  <c r="H103" i="33"/>
  <c r="G103" i="33"/>
  <c r="F103" i="33"/>
  <c r="E103" i="33"/>
  <c r="S102" i="33"/>
  <c r="R102" i="33"/>
  <c r="Q102" i="33"/>
  <c r="P102" i="33"/>
  <c r="O102" i="33"/>
  <c r="N102" i="33"/>
  <c r="M102" i="33"/>
  <c r="L102" i="33"/>
  <c r="K102" i="33"/>
  <c r="J102" i="33"/>
  <c r="I102" i="33"/>
  <c r="H102" i="33"/>
  <c r="G102" i="33"/>
  <c r="F102" i="33"/>
  <c r="E102" i="33"/>
  <c r="T165" i="8"/>
  <c r="P165" i="8"/>
  <c r="O165" i="8"/>
  <c r="N165" i="8"/>
  <c r="M165" i="8"/>
  <c r="L165" i="8"/>
  <c r="K165" i="8"/>
  <c r="S165" i="8" s="1"/>
  <c r="J165" i="8"/>
  <c r="R165" i="8" s="1"/>
  <c r="I165" i="8"/>
  <c r="H165" i="8"/>
  <c r="G165" i="8"/>
  <c r="F165" i="8"/>
  <c r="E165" i="8"/>
  <c r="T163" i="8"/>
  <c r="P163" i="8"/>
  <c r="O163" i="8"/>
  <c r="N163" i="8"/>
  <c r="M163" i="8"/>
  <c r="L163" i="8"/>
  <c r="K163" i="8"/>
  <c r="S163" i="8" s="1"/>
  <c r="J163" i="8"/>
  <c r="R163" i="8" s="1"/>
  <c r="I163" i="8"/>
  <c r="H163" i="8"/>
  <c r="G163" i="8"/>
  <c r="F163" i="8"/>
  <c r="E163" i="8"/>
  <c r="S101" i="33"/>
  <c r="R101" i="33"/>
  <c r="Q101" i="33"/>
  <c r="P101" i="33"/>
  <c r="O101" i="33"/>
  <c r="N101" i="33"/>
  <c r="M101" i="33"/>
  <c r="L101" i="33"/>
  <c r="K101" i="33"/>
  <c r="J101" i="33"/>
  <c r="I101" i="33"/>
  <c r="H101" i="33"/>
  <c r="G101" i="33"/>
  <c r="F101" i="33"/>
  <c r="E101" i="33"/>
  <c r="T106" i="8"/>
  <c r="P106" i="8"/>
  <c r="O106" i="8"/>
  <c r="N106" i="8"/>
  <c r="M106" i="8"/>
  <c r="L106" i="8"/>
  <c r="K106" i="8"/>
  <c r="S106" i="8" s="1"/>
  <c r="J106" i="8"/>
  <c r="R106" i="8" s="1"/>
  <c r="I106" i="8"/>
  <c r="H106" i="8"/>
  <c r="G106" i="8"/>
  <c r="F106" i="8"/>
  <c r="E106" i="8"/>
  <c r="T166" i="8"/>
  <c r="P166" i="8"/>
  <c r="O166" i="8"/>
  <c r="N166" i="8"/>
  <c r="M166" i="8"/>
  <c r="L166" i="8"/>
  <c r="K166" i="8"/>
  <c r="S166" i="8" s="1"/>
  <c r="J166" i="8"/>
  <c r="R166" i="8" s="1"/>
  <c r="I166" i="8"/>
  <c r="H166" i="8"/>
  <c r="G166" i="8"/>
  <c r="F166" i="8"/>
  <c r="E166" i="8"/>
  <c r="T97" i="22"/>
  <c r="S97" i="22"/>
  <c r="U97" i="22" s="1"/>
  <c r="R97" i="22"/>
  <c r="Q97" i="22"/>
  <c r="P97" i="22"/>
  <c r="O97" i="22"/>
  <c r="N97" i="22"/>
  <c r="M97" i="22"/>
  <c r="L97" i="22"/>
  <c r="K97" i="22"/>
  <c r="J97" i="22"/>
  <c r="I97" i="22"/>
  <c r="H97" i="22"/>
  <c r="G97" i="22"/>
  <c r="F97" i="22"/>
  <c r="E97" i="22"/>
  <c r="D97" i="22"/>
  <c r="E69" i="24" s="1"/>
  <c r="T92" i="22"/>
  <c r="S92" i="22"/>
  <c r="U92" i="22" s="1"/>
  <c r="R92" i="22"/>
  <c r="Q92" i="22"/>
  <c r="P92" i="22"/>
  <c r="O92" i="22"/>
  <c r="N92" i="22"/>
  <c r="M92" i="22"/>
  <c r="L92" i="22"/>
  <c r="K92" i="22"/>
  <c r="J92" i="22"/>
  <c r="I92" i="22"/>
  <c r="H92" i="22"/>
  <c r="G92" i="22"/>
  <c r="F92" i="22"/>
  <c r="E92" i="22"/>
  <c r="D92" i="22"/>
  <c r="E64" i="24" s="1"/>
  <c r="T38" i="22"/>
  <c r="S38" i="22"/>
  <c r="U38" i="22" s="1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E37" i="24" s="1"/>
  <c r="T18" i="22"/>
  <c r="S18" i="22"/>
  <c r="U18" i="22" s="1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E23" i="24" s="1"/>
  <c r="G69" i="24"/>
  <c r="G64" i="24"/>
  <c r="G37" i="24"/>
  <c r="G23" i="24"/>
  <c r="P98" i="23"/>
  <c r="O98" i="23"/>
  <c r="M98" i="23"/>
  <c r="L98" i="23"/>
  <c r="K98" i="23"/>
  <c r="J98" i="23"/>
  <c r="I98" i="23"/>
  <c r="H98" i="23"/>
  <c r="G98" i="23"/>
  <c r="F98" i="23"/>
  <c r="E98" i="23"/>
  <c r="Q98" i="23"/>
  <c r="P92" i="23"/>
  <c r="O92" i="23"/>
  <c r="M92" i="23"/>
  <c r="L92" i="23"/>
  <c r="K92" i="23"/>
  <c r="J92" i="23"/>
  <c r="I92" i="23"/>
  <c r="H92" i="23"/>
  <c r="G92" i="23"/>
  <c r="F92" i="23"/>
  <c r="E92" i="23"/>
  <c r="Q92" i="23"/>
  <c r="P38" i="23"/>
  <c r="O38" i="23"/>
  <c r="M38" i="23"/>
  <c r="L38" i="23"/>
  <c r="K38" i="23"/>
  <c r="J38" i="23"/>
  <c r="I38" i="23"/>
  <c r="H38" i="23"/>
  <c r="G38" i="23"/>
  <c r="F38" i="23"/>
  <c r="E38" i="23"/>
  <c r="Q38" i="23"/>
  <c r="P18" i="23"/>
  <c r="O18" i="23"/>
  <c r="M18" i="23"/>
  <c r="L18" i="23"/>
  <c r="K18" i="23"/>
  <c r="J18" i="23"/>
  <c r="I18" i="23"/>
  <c r="H18" i="23"/>
  <c r="G18" i="23"/>
  <c r="F18" i="23"/>
  <c r="E18" i="23"/>
  <c r="Q18" i="23"/>
  <c r="C3" i="34"/>
  <c r="D3" i="34"/>
  <c r="E3" i="34"/>
  <c r="F3" i="34"/>
  <c r="C4" i="34"/>
  <c r="D4" i="34"/>
  <c r="E4" i="34"/>
  <c r="F4" i="34"/>
  <c r="F2" i="34"/>
  <c r="E2" i="34"/>
  <c r="D2" i="34"/>
  <c r="C2" i="34"/>
  <c r="Q77" i="23"/>
  <c r="P77" i="23"/>
  <c r="O77" i="23"/>
  <c r="N77" i="23"/>
  <c r="M77" i="23"/>
  <c r="L77" i="23"/>
  <c r="K77" i="23"/>
  <c r="J77" i="23"/>
  <c r="I77" i="23"/>
  <c r="H77" i="23"/>
  <c r="G77" i="23"/>
  <c r="F77" i="23"/>
  <c r="E77" i="23"/>
  <c r="Q76" i="23"/>
  <c r="P76" i="23"/>
  <c r="O76" i="23"/>
  <c r="N76" i="23"/>
  <c r="M76" i="23"/>
  <c r="L76" i="23"/>
  <c r="K76" i="23"/>
  <c r="J76" i="23"/>
  <c r="I76" i="23"/>
  <c r="H76" i="23"/>
  <c r="G76" i="23"/>
  <c r="F76" i="23"/>
  <c r="E76" i="23"/>
  <c r="Q75" i="23"/>
  <c r="P75" i="23"/>
  <c r="O75" i="23"/>
  <c r="N75" i="23"/>
  <c r="M75" i="23"/>
  <c r="L75" i="23"/>
  <c r="K75" i="23"/>
  <c r="J75" i="23"/>
  <c r="I75" i="23"/>
  <c r="H75" i="23"/>
  <c r="G75" i="23"/>
  <c r="F75" i="23"/>
  <c r="E75" i="23"/>
  <c r="Q74" i="23"/>
  <c r="P74" i="23"/>
  <c r="O74" i="23"/>
  <c r="N74" i="23"/>
  <c r="M74" i="23"/>
  <c r="L74" i="23"/>
  <c r="K74" i="23"/>
  <c r="J74" i="23"/>
  <c r="I74" i="23"/>
  <c r="H74" i="23"/>
  <c r="G74" i="23"/>
  <c r="F74" i="23"/>
  <c r="E74" i="23"/>
  <c r="T77" i="22"/>
  <c r="S77" i="22"/>
  <c r="U77" i="22" s="1"/>
  <c r="R77" i="22"/>
  <c r="Q77" i="22"/>
  <c r="P77" i="22"/>
  <c r="O77" i="22"/>
  <c r="N77" i="22"/>
  <c r="M77" i="22"/>
  <c r="L77" i="22"/>
  <c r="K77" i="22"/>
  <c r="J77" i="22"/>
  <c r="I77" i="22"/>
  <c r="H77" i="22"/>
  <c r="G77" i="22"/>
  <c r="F77" i="22"/>
  <c r="E77" i="22"/>
  <c r="T76" i="22"/>
  <c r="S76" i="22"/>
  <c r="U76" i="22" s="1"/>
  <c r="R76" i="22"/>
  <c r="Q76" i="22"/>
  <c r="P76" i="22"/>
  <c r="O76" i="22"/>
  <c r="N76" i="22"/>
  <c r="M76" i="22"/>
  <c r="L76" i="22"/>
  <c r="K76" i="22"/>
  <c r="J76" i="22"/>
  <c r="I76" i="22"/>
  <c r="H76" i="22"/>
  <c r="G76" i="22"/>
  <c r="F76" i="22"/>
  <c r="E76" i="22"/>
  <c r="T75" i="22"/>
  <c r="S75" i="22"/>
  <c r="U75" i="22" s="1"/>
  <c r="R75" i="22"/>
  <c r="Q75" i="22"/>
  <c r="P75" i="22"/>
  <c r="O75" i="22"/>
  <c r="N75" i="22"/>
  <c r="M75" i="22"/>
  <c r="L75" i="22"/>
  <c r="K75" i="22"/>
  <c r="J75" i="22"/>
  <c r="I75" i="22"/>
  <c r="H75" i="22"/>
  <c r="G75" i="22"/>
  <c r="F75" i="22"/>
  <c r="E75" i="22"/>
  <c r="T74" i="22"/>
  <c r="S74" i="22"/>
  <c r="U74" i="22" s="1"/>
  <c r="R74" i="22"/>
  <c r="Q74" i="22"/>
  <c r="P74" i="22"/>
  <c r="O74" i="22"/>
  <c r="N74" i="22"/>
  <c r="M74" i="22"/>
  <c r="L74" i="22"/>
  <c r="K74" i="22"/>
  <c r="J74" i="22"/>
  <c r="I74" i="22"/>
  <c r="H74" i="22"/>
  <c r="G74" i="22"/>
  <c r="F74" i="22"/>
  <c r="E74" i="22"/>
  <c r="T73" i="22"/>
  <c r="S73" i="22"/>
  <c r="U73" i="22" s="1"/>
  <c r="R73" i="22"/>
  <c r="Q73" i="22"/>
  <c r="P73" i="22"/>
  <c r="O73" i="22"/>
  <c r="N73" i="22"/>
  <c r="M73" i="22"/>
  <c r="L73" i="22"/>
  <c r="K73" i="22"/>
  <c r="J73" i="22"/>
  <c r="I73" i="22"/>
  <c r="H73" i="22"/>
  <c r="G73" i="22"/>
  <c r="F73" i="22"/>
  <c r="E73" i="22"/>
  <c r="T72" i="22"/>
  <c r="S72" i="22"/>
  <c r="U72" i="22" s="1"/>
  <c r="R72" i="22"/>
  <c r="Q72" i="22"/>
  <c r="P72" i="22"/>
  <c r="O72" i="22"/>
  <c r="N72" i="22"/>
  <c r="M72" i="22"/>
  <c r="L72" i="22"/>
  <c r="K72" i="22"/>
  <c r="J72" i="22"/>
  <c r="I72" i="22"/>
  <c r="H72" i="22"/>
  <c r="G72" i="22"/>
  <c r="F72" i="22"/>
  <c r="E72" i="22"/>
  <c r="T71" i="22"/>
  <c r="S71" i="22"/>
  <c r="U71" i="22" s="1"/>
  <c r="R71" i="22"/>
  <c r="Q71" i="22"/>
  <c r="P71" i="22"/>
  <c r="O71" i="22"/>
  <c r="N71" i="22"/>
  <c r="M71" i="22"/>
  <c r="L71" i="22"/>
  <c r="K71" i="22"/>
  <c r="J71" i="22"/>
  <c r="I71" i="22"/>
  <c r="H71" i="22"/>
  <c r="G71" i="22"/>
  <c r="F71" i="22"/>
  <c r="E71" i="22"/>
  <c r="T70" i="22"/>
  <c r="S70" i="22"/>
  <c r="U70" i="22" s="1"/>
  <c r="R70" i="22"/>
  <c r="Q70" i="22"/>
  <c r="P70" i="22"/>
  <c r="O70" i="22"/>
  <c r="N70" i="22"/>
  <c r="M70" i="22"/>
  <c r="L70" i="22"/>
  <c r="K70" i="22"/>
  <c r="J70" i="22"/>
  <c r="I70" i="22"/>
  <c r="H70" i="22"/>
  <c r="G70" i="22"/>
  <c r="F70" i="22"/>
  <c r="E70" i="22"/>
  <c r="G53" i="24"/>
  <c r="F53" i="24"/>
  <c r="E53" i="24"/>
  <c r="G52" i="24"/>
  <c r="F52" i="24"/>
  <c r="E52" i="24"/>
  <c r="D112" i="23"/>
  <c r="Q112" i="23" s="1"/>
  <c r="D113" i="23"/>
  <c r="Q113" i="23" s="1"/>
  <c r="P113" i="23"/>
  <c r="O113" i="23"/>
  <c r="M113" i="23"/>
  <c r="L113" i="23"/>
  <c r="K113" i="23"/>
  <c r="J113" i="23"/>
  <c r="I113" i="23"/>
  <c r="H113" i="23"/>
  <c r="G113" i="23"/>
  <c r="F113" i="23"/>
  <c r="E113" i="23"/>
  <c r="P112" i="23"/>
  <c r="O112" i="23"/>
  <c r="M112" i="23"/>
  <c r="L112" i="23"/>
  <c r="K112" i="23"/>
  <c r="J112" i="23"/>
  <c r="I112" i="23"/>
  <c r="H112" i="23"/>
  <c r="G112" i="23"/>
  <c r="F112" i="23"/>
  <c r="E112" i="23"/>
  <c r="T111" i="22"/>
  <c r="S111" i="22"/>
  <c r="U111" i="22" s="1"/>
  <c r="R111" i="22"/>
  <c r="Q111" i="22"/>
  <c r="P111" i="22"/>
  <c r="O111" i="22"/>
  <c r="N111" i="22"/>
  <c r="M111" i="22"/>
  <c r="L111" i="22"/>
  <c r="K111" i="22"/>
  <c r="J111" i="22"/>
  <c r="I111" i="22"/>
  <c r="H111" i="22"/>
  <c r="G111" i="22"/>
  <c r="F111" i="22"/>
  <c r="E111" i="22"/>
  <c r="D111" i="22"/>
  <c r="E83" i="24" s="1"/>
  <c r="T110" i="22"/>
  <c r="S110" i="22"/>
  <c r="U110" i="22" s="1"/>
  <c r="R110" i="22"/>
  <c r="Q110" i="22"/>
  <c r="P110" i="22"/>
  <c r="O110" i="22"/>
  <c r="N110" i="22"/>
  <c r="M110" i="22"/>
  <c r="L110" i="22"/>
  <c r="K110" i="22"/>
  <c r="J110" i="22"/>
  <c r="I110" i="22"/>
  <c r="H110" i="22"/>
  <c r="G110" i="22"/>
  <c r="F110" i="22"/>
  <c r="E110" i="22"/>
  <c r="D110" i="22"/>
  <c r="E82" i="24" s="1"/>
  <c r="G83" i="24"/>
  <c r="G82" i="24"/>
  <c r="Q27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T27" i="22"/>
  <c r="S27" i="22"/>
  <c r="U27" i="22" s="1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T29" i="22"/>
  <c r="S29" i="22"/>
  <c r="U29" i="22" s="1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T21" i="22"/>
  <c r="S21" i="22"/>
  <c r="U21" i="22" s="1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T25" i="22"/>
  <c r="S25" i="22"/>
  <c r="U25" i="22" s="1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T23" i="22"/>
  <c r="S23" i="22"/>
  <c r="U23" i="22" s="1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T19" i="22"/>
  <c r="S19" i="22"/>
  <c r="U19" i="22" s="1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Q26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T28" i="22"/>
  <c r="S28" i="22"/>
  <c r="U28" i="22" s="1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T30" i="22"/>
  <c r="S30" i="22"/>
  <c r="U30" i="22" s="1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T22" i="22"/>
  <c r="S22" i="22"/>
  <c r="U22" i="22" s="1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T26" i="22"/>
  <c r="S26" i="22"/>
  <c r="U26" i="22" s="1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T24" i="22"/>
  <c r="S24" i="22"/>
  <c r="U24" i="22" s="1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T20" i="22"/>
  <c r="S20" i="22"/>
  <c r="U20" i="22" s="1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E24" i="24"/>
  <c r="F24" i="24"/>
  <c r="G24" i="24"/>
  <c r="E26" i="24"/>
  <c r="F26" i="24"/>
  <c r="G26" i="24"/>
  <c r="E27" i="24"/>
  <c r="F27" i="24"/>
  <c r="G27" i="24"/>
  <c r="E25" i="24"/>
  <c r="F25" i="24"/>
  <c r="G25" i="24"/>
  <c r="E29" i="24"/>
  <c r="F29" i="24"/>
  <c r="G29" i="24"/>
  <c r="E28" i="24"/>
  <c r="F28" i="24"/>
  <c r="G28" i="24"/>
  <c r="S23" i="33"/>
  <c r="R23" i="33"/>
  <c r="Q23" i="33"/>
  <c r="P23" i="33"/>
  <c r="O23" i="33"/>
  <c r="N23" i="33"/>
  <c r="M23" i="33"/>
  <c r="L23" i="33"/>
  <c r="K23" i="33"/>
  <c r="J23" i="33"/>
  <c r="I23" i="33"/>
  <c r="H23" i="33"/>
  <c r="G23" i="33"/>
  <c r="F23" i="33"/>
  <c r="E23" i="33"/>
  <c r="G31" i="3"/>
  <c r="F31" i="3"/>
  <c r="E31" i="3"/>
  <c r="G30" i="3"/>
  <c r="F30" i="3"/>
  <c r="E30" i="3"/>
  <c r="G29" i="3"/>
  <c r="F29" i="3"/>
  <c r="E29" i="3"/>
  <c r="G27" i="3"/>
  <c r="F27" i="3"/>
  <c r="E27" i="3"/>
  <c r="T220" i="8"/>
  <c r="P220" i="8"/>
  <c r="O220" i="8"/>
  <c r="N220" i="8"/>
  <c r="M220" i="8"/>
  <c r="L220" i="8"/>
  <c r="K220" i="8"/>
  <c r="S220" i="8" s="1"/>
  <c r="J220" i="8"/>
  <c r="R220" i="8" s="1"/>
  <c r="I220" i="8"/>
  <c r="H220" i="8"/>
  <c r="G220" i="8"/>
  <c r="F220" i="8"/>
  <c r="E220" i="8"/>
  <c r="T217" i="8"/>
  <c r="P217" i="8"/>
  <c r="O217" i="8"/>
  <c r="N217" i="8"/>
  <c r="M217" i="8"/>
  <c r="L217" i="8"/>
  <c r="K217" i="8"/>
  <c r="S217" i="8" s="1"/>
  <c r="J217" i="8"/>
  <c r="R217" i="8" s="1"/>
  <c r="I217" i="8"/>
  <c r="H217" i="8"/>
  <c r="G217" i="8"/>
  <c r="F217" i="8"/>
  <c r="E217" i="8"/>
  <c r="J96" i="22"/>
  <c r="K96" i="22"/>
  <c r="J98" i="22"/>
  <c r="K98" i="22"/>
  <c r="J99" i="22"/>
  <c r="K99" i="22"/>
  <c r="J100" i="22"/>
  <c r="K100" i="22"/>
  <c r="J101" i="22"/>
  <c r="K101" i="22"/>
  <c r="J102" i="22"/>
  <c r="K102" i="22"/>
  <c r="J103" i="22"/>
  <c r="K103" i="22"/>
  <c r="J104" i="22"/>
  <c r="K104" i="22"/>
  <c r="J105" i="22"/>
  <c r="K105" i="22"/>
  <c r="J108" i="22"/>
  <c r="K108" i="22"/>
  <c r="J109" i="22"/>
  <c r="K109" i="22"/>
  <c r="J112" i="22"/>
  <c r="K112" i="22"/>
  <c r="J113" i="22"/>
  <c r="K113" i="22"/>
  <c r="J114" i="22"/>
  <c r="K114" i="22"/>
  <c r="J115" i="22"/>
  <c r="K115" i="22"/>
  <c r="J116" i="22"/>
  <c r="K116" i="22"/>
  <c r="P114" i="23"/>
  <c r="O114" i="23"/>
  <c r="M114" i="23"/>
  <c r="L114" i="23"/>
  <c r="K114" i="23"/>
  <c r="J114" i="23"/>
  <c r="I114" i="23"/>
  <c r="H114" i="23"/>
  <c r="G114" i="23"/>
  <c r="F114" i="23"/>
  <c r="E114" i="23"/>
  <c r="D114" i="23"/>
  <c r="Q114" i="23" s="1"/>
  <c r="P111" i="23"/>
  <c r="O111" i="23"/>
  <c r="M111" i="23"/>
  <c r="L111" i="23"/>
  <c r="K111" i="23"/>
  <c r="J111" i="23"/>
  <c r="I111" i="23"/>
  <c r="H111" i="23"/>
  <c r="G111" i="23"/>
  <c r="F111" i="23"/>
  <c r="E111" i="23"/>
  <c r="D111" i="23"/>
  <c r="Q111" i="23" s="1"/>
  <c r="P110" i="23"/>
  <c r="O110" i="23"/>
  <c r="M110" i="23"/>
  <c r="L110" i="23"/>
  <c r="K110" i="23"/>
  <c r="J110" i="23"/>
  <c r="I110" i="23"/>
  <c r="H110" i="23"/>
  <c r="G110" i="23"/>
  <c r="F110" i="23"/>
  <c r="E110" i="23"/>
  <c r="D110" i="23"/>
  <c r="Q110" i="23" s="1"/>
  <c r="P107" i="23"/>
  <c r="O107" i="23"/>
  <c r="M107" i="23"/>
  <c r="L107" i="23"/>
  <c r="K107" i="23"/>
  <c r="J107" i="23"/>
  <c r="I107" i="23"/>
  <c r="H107" i="23"/>
  <c r="G107" i="23"/>
  <c r="F107" i="23"/>
  <c r="E107" i="23"/>
  <c r="D107" i="23"/>
  <c r="P104" i="23"/>
  <c r="O104" i="23"/>
  <c r="M104" i="23"/>
  <c r="L104" i="23"/>
  <c r="K104" i="23"/>
  <c r="J104" i="23"/>
  <c r="I104" i="23"/>
  <c r="H104" i="23"/>
  <c r="G104" i="23"/>
  <c r="F104" i="23"/>
  <c r="E104" i="23"/>
  <c r="D104" i="23"/>
  <c r="Q104" i="23" s="1"/>
  <c r="T112" i="22"/>
  <c r="S112" i="22"/>
  <c r="U112" i="22" s="1"/>
  <c r="R112" i="22"/>
  <c r="Q112" i="22"/>
  <c r="P112" i="22"/>
  <c r="O112" i="22"/>
  <c r="N112" i="22"/>
  <c r="M112" i="22"/>
  <c r="L112" i="22"/>
  <c r="I112" i="22"/>
  <c r="H112" i="22"/>
  <c r="G112" i="22"/>
  <c r="F112" i="22"/>
  <c r="E112" i="22"/>
  <c r="D112" i="22"/>
  <c r="T109" i="22"/>
  <c r="S109" i="22"/>
  <c r="U109" i="22" s="1"/>
  <c r="R109" i="22"/>
  <c r="Q109" i="22"/>
  <c r="P109" i="22"/>
  <c r="O109" i="22"/>
  <c r="N109" i="22"/>
  <c r="M109" i="22"/>
  <c r="L109" i="22"/>
  <c r="I109" i="22"/>
  <c r="H109" i="22"/>
  <c r="G109" i="22"/>
  <c r="F109" i="22"/>
  <c r="E109" i="22"/>
  <c r="D109" i="22"/>
  <c r="T108" i="22"/>
  <c r="S108" i="22"/>
  <c r="U108" i="22" s="1"/>
  <c r="R108" i="22"/>
  <c r="Q108" i="22"/>
  <c r="P108" i="22"/>
  <c r="O108" i="22"/>
  <c r="N108" i="22"/>
  <c r="M108" i="22"/>
  <c r="L108" i="22"/>
  <c r="I108" i="22"/>
  <c r="H108" i="22"/>
  <c r="G108" i="22"/>
  <c r="F108" i="22"/>
  <c r="E108" i="22"/>
  <c r="D108" i="22"/>
  <c r="T105" i="22"/>
  <c r="S105" i="22"/>
  <c r="U105" i="22" s="1"/>
  <c r="R105" i="22"/>
  <c r="Q105" i="22"/>
  <c r="P105" i="22"/>
  <c r="O105" i="22"/>
  <c r="N105" i="22"/>
  <c r="M105" i="22"/>
  <c r="L105" i="22"/>
  <c r="I105" i="22"/>
  <c r="H105" i="22"/>
  <c r="G105" i="22"/>
  <c r="F105" i="22"/>
  <c r="E105" i="22"/>
  <c r="D105" i="22"/>
  <c r="T102" i="22"/>
  <c r="S102" i="22"/>
  <c r="U102" i="22" s="1"/>
  <c r="R102" i="22"/>
  <c r="Q102" i="22"/>
  <c r="P102" i="22"/>
  <c r="O102" i="22"/>
  <c r="N102" i="22"/>
  <c r="M102" i="22"/>
  <c r="L102" i="22"/>
  <c r="I102" i="22"/>
  <c r="H102" i="22"/>
  <c r="G102" i="22"/>
  <c r="F102" i="22"/>
  <c r="E102" i="22"/>
  <c r="D102" i="22"/>
  <c r="Q107" i="23" l="1"/>
  <c r="N108" i="23"/>
  <c r="N109" i="23"/>
  <c r="Q285" i="8"/>
  <c r="Q114" i="8"/>
  <c r="Q105" i="8"/>
  <c r="Q117" i="8"/>
  <c r="Q122" i="8"/>
  <c r="Q131" i="8"/>
  <c r="Q116" i="8"/>
  <c r="Q115" i="8"/>
  <c r="Q98" i="8"/>
  <c r="Q9" i="8"/>
  <c r="Q158" i="8"/>
  <c r="Q128" i="8"/>
  <c r="Q132" i="8"/>
  <c r="Q123" i="8"/>
  <c r="Q97" i="8"/>
  <c r="Q104" i="8"/>
  <c r="Q11" i="8"/>
  <c r="F83" i="24"/>
  <c r="Q165" i="8"/>
  <c r="Q163" i="8"/>
  <c r="Q106" i="8"/>
  <c r="Q166" i="8"/>
  <c r="F82" i="24"/>
  <c r="F23" i="24"/>
  <c r="F37" i="24"/>
  <c r="F64" i="24"/>
  <c r="F69" i="24"/>
  <c r="N18" i="23"/>
  <c r="N38" i="23"/>
  <c r="N92" i="23"/>
  <c r="N98" i="23"/>
  <c r="N112" i="23"/>
  <c r="N113" i="23"/>
  <c r="Q220" i="8"/>
  <c r="Q217" i="8"/>
  <c r="N104" i="23"/>
  <c r="N110" i="23"/>
  <c r="N111" i="23"/>
  <c r="N114" i="23"/>
  <c r="S154" i="33"/>
  <c r="R154" i="33"/>
  <c r="Q154" i="33"/>
  <c r="P154" i="33"/>
  <c r="O154" i="33"/>
  <c r="N154" i="33"/>
  <c r="M154" i="33"/>
  <c r="L154" i="33"/>
  <c r="K154" i="33"/>
  <c r="J154" i="33"/>
  <c r="I154" i="33"/>
  <c r="H154" i="33"/>
  <c r="G154" i="33"/>
  <c r="F154" i="33"/>
  <c r="E154" i="33"/>
  <c r="S151" i="33"/>
  <c r="R151" i="33"/>
  <c r="Q151" i="33"/>
  <c r="P151" i="33"/>
  <c r="O151" i="33"/>
  <c r="N151" i="33"/>
  <c r="M151" i="33"/>
  <c r="L151" i="33"/>
  <c r="K151" i="33"/>
  <c r="J151" i="33"/>
  <c r="I151" i="33"/>
  <c r="H151" i="33"/>
  <c r="G151" i="33"/>
  <c r="F151" i="33"/>
  <c r="E151" i="33"/>
  <c r="G84" i="24"/>
  <c r="F84" i="24"/>
  <c r="E84" i="24"/>
  <c r="G81" i="24"/>
  <c r="F81" i="24"/>
  <c r="E81" i="24"/>
  <c r="G78" i="24"/>
  <c r="F78" i="24"/>
  <c r="E78" i="24"/>
  <c r="G75" i="24"/>
  <c r="F75" i="24"/>
  <c r="E75" i="24"/>
  <c r="G80" i="24"/>
  <c r="F80" i="24"/>
  <c r="E80" i="24"/>
  <c r="G117" i="3"/>
  <c r="F117" i="3"/>
  <c r="E117" i="3"/>
  <c r="G114" i="3"/>
  <c r="F114" i="3"/>
  <c r="E114" i="3"/>
  <c r="P106" i="23"/>
  <c r="O106" i="23"/>
  <c r="M106" i="23"/>
  <c r="L106" i="23"/>
  <c r="K106" i="23"/>
  <c r="J106" i="23"/>
  <c r="I106" i="23"/>
  <c r="H106" i="23"/>
  <c r="G106" i="23"/>
  <c r="F106" i="23"/>
  <c r="E106" i="23"/>
  <c r="D106" i="23"/>
  <c r="Q106" i="23" s="1"/>
  <c r="P105" i="23"/>
  <c r="O105" i="23"/>
  <c r="M105" i="23"/>
  <c r="L105" i="23"/>
  <c r="K105" i="23"/>
  <c r="J105" i="23"/>
  <c r="I105" i="23"/>
  <c r="H105" i="23"/>
  <c r="G105" i="23"/>
  <c r="F105" i="23"/>
  <c r="E105" i="23"/>
  <c r="D105" i="23"/>
  <c r="Q105" i="23" s="1"/>
  <c r="P103" i="23"/>
  <c r="O103" i="23"/>
  <c r="M103" i="23"/>
  <c r="L103" i="23"/>
  <c r="J103" i="23"/>
  <c r="I103" i="23"/>
  <c r="H103" i="23"/>
  <c r="G103" i="23"/>
  <c r="F103" i="23"/>
  <c r="E103" i="23"/>
  <c r="D103" i="23"/>
  <c r="D206" i="23"/>
  <c r="D205" i="23"/>
  <c r="D203" i="23"/>
  <c r="D204" i="23"/>
  <c r="D202" i="23"/>
  <c r="D201" i="23"/>
  <c r="D200" i="23"/>
  <c r="D199" i="23"/>
  <c r="N198" i="23" s="1"/>
  <c r="D197" i="23"/>
  <c r="D196" i="23"/>
  <c r="D195" i="23"/>
  <c r="D194" i="23"/>
  <c r="D193" i="23"/>
  <c r="D192" i="23"/>
  <c r="D191" i="23"/>
  <c r="D190" i="23"/>
  <c r="D189" i="23"/>
  <c r="N252" i="23" s="1"/>
  <c r="D187" i="23"/>
  <c r="N250" i="23" s="1"/>
  <c r="D186" i="23"/>
  <c r="N249" i="23" s="1"/>
  <c r="D188" i="23"/>
  <c r="N251" i="23" s="1"/>
  <c r="D185" i="23"/>
  <c r="D184" i="23"/>
  <c r="D182" i="23"/>
  <c r="D183" i="23"/>
  <c r="D181" i="23"/>
  <c r="D180" i="23"/>
  <c r="D179" i="23"/>
  <c r="D178" i="23"/>
  <c r="D176" i="23"/>
  <c r="D177" i="23"/>
  <c r="D175" i="23"/>
  <c r="D174" i="23"/>
  <c r="D172" i="23"/>
  <c r="D170" i="23"/>
  <c r="N168" i="23" s="1"/>
  <c r="D169" i="23"/>
  <c r="D167" i="23"/>
  <c r="D165" i="23"/>
  <c r="D163" i="23"/>
  <c r="D166" i="23"/>
  <c r="D162" i="23"/>
  <c r="D164" i="23"/>
  <c r="D161" i="23"/>
  <c r="D160" i="23"/>
  <c r="D158" i="23"/>
  <c r="D157" i="23"/>
  <c r="D156" i="23"/>
  <c r="N255" i="23" s="1"/>
  <c r="D155" i="23"/>
  <c r="N258" i="23" s="1"/>
  <c r="D154" i="23"/>
  <c r="D153" i="23"/>
  <c r="D152" i="23"/>
  <c r="N245" i="23" s="1"/>
  <c r="D151" i="23"/>
  <c r="D150" i="23"/>
  <c r="D149" i="23"/>
  <c r="D148" i="23"/>
  <c r="D147" i="23"/>
  <c r="D146" i="23"/>
  <c r="D145" i="23"/>
  <c r="D144" i="23"/>
  <c r="D142" i="23"/>
  <c r="D143" i="23"/>
  <c r="D141" i="23"/>
  <c r="D139" i="23"/>
  <c r="D138" i="23"/>
  <c r="D137" i="23"/>
  <c r="D136" i="23"/>
  <c r="D135" i="23"/>
  <c r="D134" i="23"/>
  <c r="D133" i="23"/>
  <c r="D132" i="23"/>
  <c r="D131" i="23"/>
  <c r="D130" i="23"/>
  <c r="D128" i="23"/>
  <c r="D129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02" i="23"/>
  <c r="D101" i="23"/>
  <c r="D99" i="23"/>
  <c r="D96" i="23"/>
  <c r="D95" i="23"/>
  <c r="D94" i="23"/>
  <c r="D93" i="23"/>
  <c r="D91" i="23"/>
  <c r="D90" i="23"/>
  <c r="D89" i="23"/>
  <c r="D88" i="23"/>
  <c r="F60" i="24" s="1"/>
  <c r="D87" i="23"/>
  <c r="D86" i="23"/>
  <c r="D85" i="23"/>
  <c r="D84" i="23"/>
  <c r="D83" i="23"/>
  <c r="D82" i="23"/>
  <c r="D81" i="23"/>
  <c r="D79" i="23"/>
  <c r="D80" i="23"/>
  <c r="D78" i="23"/>
  <c r="D73" i="23"/>
  <c r="D72" i="23"/>
  <c r="D71" i="23"/>
  <c r="D70" i="23"/>
  <c r="D69" i="23"/>
  <c r="D68" i="23"/>
  <c r="D67" i="23"/>
  <c r="D65" i="23"/>
  <c r="D66" i="23"/>
  <c r="D64" i="23"/>
  <c r="D62" i="23"/>
  <c r="D60" i="23"/>
  <c r="D54" i="23"/>
  <c r="D52" i="23"/>
  <c r="D50" i="23"/>
  <c r="D48" i="23"/>
  <c r="D47" i="23"/>
  <c r="D46" i="23"/>
  <c r="D44" i="23"/>
  <c r="D43" i="23"/>
  <c r="D45" i="23"/>
  <c r="D42" i="23"/>
  <c r="D40" i="23"/>
  <c r="D41" i="23"/>
  <c r="D39" i="23"/>
  <c r="D37" i="23"/>
  <c r="D36" i="23"/>
  <c r="D35" i="23"/>
  <c r="D34" i="23"/>
  <c r="D33" i="23"/>
  <c r="D32" i="23"/>
  <c r="D31" i="23"/>
  <c r="D17" i="23"/>
  <c r="D16" i="23"/>
  <c r="D15" i="23"/>
  <c r="D14" i="23"/>
  <c r="D13" i="23"/>
  <c r="D12" i="23"/>
  <c r="D11" i="23"/>
  <c r="D10" i="23"/>
  <c r="D9" i="23"/>
  <c r="D8" i="23"/>
  <c r="F7" i="24" s="1"/>
  <c r="D7" i="23"/>
  <c r="D6" i="23"/>
  <c r="D5" i="23"/>
  <c r="D4" i="23"/>
  <c r="D3" i="23"/>
  <c r="D104" i="22"/>
  <c r="E77" i="24" s="1"/>
  <c r="D103" i="22"/>
  <c r="E76" i="24" s="1"/>
  <c r="D101" i="22"/>
  <c r="D200" i="22"/>
  <c r="D199" i="22"/>
  <c r="D198" i="22"/>
  <c r="D197" i="22"/>
  <c r="D196" i="22"/>
  <c r="D195" i="22"/>
  <c r="D194" i="22"/>
  <c r="D193" i="22"/>
  <c r="D192" i="22"/>
  <c r="D191" i="22"/>
  <c r="D190" i="22"/>
  <c r="D189" i="22"/>
  <c r="D188" i="22"/>
  <c r="D185" i="22"/>
  <c r="D184" i="22"/>
  <c r="D183" i="22"/>
  <c r="D182" i="22"/>
  <c r="D181" i="22"/>
  <c r="D180" i="22"/>
  <c r="D179" i="22"/>
  <c r="D178" i="22"/>
  <c r="D177" i="22"/>
  <c r="D176" i="22"/>
  <c r="D175" i="22"/>
  <c r="D174" i="22"/>
  <c r="D173" i="22"/>
  <c r="D172" i="22"/>
  <c r="D171" i="22"/>
  <c r="D170" i="22"/>
  <c r="D169" i="22"/>
  <c r="D168" i="22"/>
  <c r="D167" i="22"/>
  <c r="D166" i="22"/>
  <c r="D165" i="22"/>
  <c r="D164" i="22"/>
  <c r="D163" i="22"/>
  <c r="D162" i="22"/>
  <c r="D161" i="22"/>
  <c r="D160" i="22"/>
  <c r="D159" i="22"/>
  <c r="D158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00" i="22"/>
  <c r="D99" i="22"/>
  <c r="D98" i="22"/>
  <c r="D96" i="22"/>
  <c r="D95" i="22"/>
  <c r="D94" i="22"/>
  <c r="D93" i="22"/>
  <c r="D91" i="22"/>
  <c r="D90" i="22"/>
  <c r="D89" i="22"/>
  <c r="D88" i="22"/>
  <c r="E60" i="24" s="1"/>
  <c r="D87" i="22"/>
  <c r="D86" i="22"/>
  <c r="D85" i="22"/>
  <c r="D84" i="22"/>
  <c r="D83" i="22"/>
  <c r="D82" i="22"/>
  <c r="D81" i="22"/>
  <c r="D80" i="22"/>
  <c r="D79" i="22"/>
  <c r="D78" i="22"/>
  <c r="D69" i="22"/>
  <c r="D68" i="22"/>
  <c r="D67" i="22"/>
  <c r="D66" i="22"/>
  <c r="D65" i="22"/>
  <c r="D64" i="22"/>
  <c r="D63" i="22"/>
  <c r="D61" i="22"/>
  <c r="D59" i="22"/>
  <c r="D53" i="22"/>
  <c r="D51" i="22"/>
  <c r="E45" i="24" s="1"/>
  <c r="D49" i="22"/>
  <c r="D47" i="22"/>
  <c r="D46" i="22"/>
  <c r="D45" i="22"/>
  <c r="D44" i="22"/>
  <c r="D43" i="22"/>
  <c r="D42" i="22"/>
  <c r="D41" i="22"/>
  <c r="D40" i="22"/>
  <c r="D39" i="22"/>
  <c r="D37" i="22"/>
  <c r="D36" i="22"/>
  <c r="D35" i="22"/>
  <c r="D34" i="22"/>
  <c r="D33" i="22"/>
  <c r="D32" i="22"/>
  <c r="D31" i="22"/>
  <c r="D17" i="22"/>
  <c r="D16" i="22"/>
  <c r="D15" i="22"/>
  <c r="D14" i="22"/>
  <c r="D13" i="22"/>
  <c r="D12" i="22"/>
  <c r="D11" i="22"/>
  <c r="D10" i="22"/>
  <c r="D9" i="22"/>
  <c r="D8" i="22"/>
  <c r="E7" i="24" s="1"/>
  <c r="D7" i="22"/>
  <c r="D6" i="22"/>
  <c r="D5" i="22"/>
  <c r="D4" i="22"/>
  <c r="D3" i="22"/>
  <c r="T104" i="22"/>
  <c r="S104" i="22"/>
  <c r="U104" i="22" s="1"/>
  <c r="R104" i="22"/>
  <c r="Q104" i="22"/>
  <c r="P104" i="22"/>
  <c r="O104" i="22"/>
  <c r="N104" i="22"/>
  <c r="M104" i="22"/>
  <c r="L104" i="22"/>
  <c r="I104" i="22"/>
  <c r="H104" i="22"/>
  <c r="G104" i="22"/>
  <c r="F104" i="22"/>
  <c r="E104" i="22"/>
  <c r="T103" i="22"/>
  <c r="S103" i="22"/>
  <c r="U103" i="22" s="1"/>
  <c r="R103" i="22"/>
  <c r="Q103" i="22"/>
  <c r="P103" i="22"/>
  <c r="O103" i="22"/>
  <c r="N103" i="22"/>
  <c r="M103" i="22"/>
  <c r="L103" i="22"/>
  <c r="I103" i="22"/>
  <c r="H103" i="22"/>
  <c r="G103" i="22"/>
  <c r="F103" i="22"/>
  <c r="E103" i="22"/>
  <c r="T101" i="22"/>
  <c r="S101" i="22"/>
  <c r="U101" i="22" s="1"/>
  <c r="R101" i="22"/>
  <c r="Q101" i="22"/>
  <c r="P101" i="22"/>
  <c r="O101" i="22"/>
  <c r="N101" i="22"/>
  <c r="M101" i="22"/>
  <c r="L101" i="22"/>
  <c r="I101" i="22"/>
  <c r="H101" i="22"/>
  <c r="G101" i="22"/>
  <c r="F101" i="22"/>
  <c r="E101" i="22"/>
  <c r="G74" i="24"/>
  <c r="G76" i="24"/>
  <c r="G77" i="24"/>
  <c r="F11" i="24" l="1"/>
  <c r="F10" i="24"/>
  <c r="F9" i="24"/>
  <c r="E11" i="24"/>
  <c r="E10" i="24"/>
  <c r="E9" i="24"/>
  <c r="N2" i="23"/>
  <c r="E74" i="24"/>
  <c r="E73" i="24"/>
  <c r="Q103" i="23"/>
  <c r="F73" i="24"/>
  <c r="F79" i="24"/>
  <c r="E79" i="24"/>
  <c r="N61" i="23"/>
  <c r="N63" i="23"/>
  <c r="N58" i="23"/>
  <c r="N56" i="23"/>
  <c r="N57" i="23"/>
  <c r="N59" i="23"/>
  <c r="F45" i="24"/>
  <c r="N53" i="23"/>
  <c r="N55" i="23"/>
  <c r="N49" i="23"/>
  <c r="N51" i="23"/>
  <c r="E147" i="24"/>
  <c r="E146" i="24"/>
  <c r="N107" i="23"/>
  <c r="F74" i="24"/>
  <c r="F76" i="24"/>
  <c r="N103" i="23"/>
  <c r="N105" i="23"/>
  <c r="N106" i="23"/>
  <c r="F77" i="24"/>
  <c r="E216" i="8"/>
  <c r="F216" i="8"/>
  <c r="E218" i="8"/>
  <c r="F218" i="8"/>
  <c r="E219" i="8"/>
  <c r="F219" i="8"/>
  <c r="E221" i="8"/>
  <c r="F221" i="8"/>
  <c r="E222" i="8"/>
  <c r="F222" i="8"/>
  <c r="S156" i="33" l="1"/>
  <c r="R156" i="33"/>
  <c r="Q156" i="33"/>
  <c r="P156" i="33"/>
  <c r="O156" i="33"/>
  <c r="N156" i="33"/>
  <c r="M156" i="33"/>
  <c r="L156" i="33"/>
  <c r="K156" i="33"/>
  <c r="J156" i="33"/>
  <c r="I156" i="33"/>
  <c r="H156" i="33"/>
  <c r="G156" i="33"/>
  <c r="F156" i="33"/>
  <c r="E156" i="33"/>
  <c r="S155" i="33"/>
  <c r="R155" i="33"/>
  <c r="Q155" i="33"/>
  <c r="P155" i="33"/>
  <c r="O155" i="33"/>
  <c r="N155" i="33"/>
  <c r="M155" i="33"/>
  <c r="L155" i="33"/>
  <c r="K155" i="33"/>
  <c r="J155" i="33"/>
  <c r="I155" i="33"/>
  <c r="H155" i="33"/>
  <c r="G155" i="33"/>
  <c r="F155" i="33"/>
  <c r="E155" i="33"/>
  <c r="S153" i="33"/>
  <c r="R153" i="33"/>
  <c r="Q153" i="33"/>
  <c r="P153" i="33"/>
  <c r="O153" i="33"/>
  <c r="N153" i="33"/>
  <c r="M153" i="33"/>
  <c r="L153" i="33"/>
  <c r="K153" i="33"/>
  <c r="J153" i="33"/>
  <c r="I153" i="33"/>
  <c r="H153" i="33"/>
  <c r="G153" i="33"/>
  <c r="F153" i="33"/>
  <c r="E153" i="33"/>
  <c r="S152" i="33"/>
  <c r="R152" i="33"/>
  <c r="Q152" i="33"/>
  <c r="P152" i="33"/>
  <c r="O152" i="33"/>
  <c r="N152" i="33"/>
  <c r="M152" i="33"/>
  <c r="L152" i="33"/>
  <c r="K152" i="33"/>
  <c r="J152" i="33"/>
  <c r="I152" i="33"/>
  <c r="H152" i="33"/>
  <c r="G152" i="33"/>
  <c r="F152" i="33"/>
  <c r="E152" i="33"/>
  <c r="S150" i="33"/>
  <c r="R150" i="33"/>
  <c r="Q150" i="33"/>
  <c r="P150" i="33"/>
  <c r="O150" i="33"/>
  <c r="N150" i="33"/>
  <c r="M150" i="33"/>
  <c r="L150" i="33"/>
  <c r="K150" i="33"/>
  <c r="J150" i="33"/>
  <c r="I150" i="33"/>
  <c r="H150" i="33"/>
  <c r="G150" i="33"/>
  <c r="F150" i="33"/>
  <c r="E150" i="33"/>
  <c r="G118" i="3"/>
  <c r="F118" i="3"/>
  <c r="E118" i="3"/>
  <c r="Q91" i="23" l="1"/>
  <c r="P91" i="23"/>
  <c r="O91" i="23"/>
  <c r="N91" i="23"/>
  <c r="M91" i="23"/>
  <c r="L91" i="23"/>
  <c r="J91" i="23"/>
  <c r="I91" i="23"/>
  <c r="H91" i="23"/>
  <c r="G91" i="23"/>
  <c r="F91" i="23"/>
  <c r="E91" i="23"/>
  <c r="T91" i="22"/>
  <c r="S91" i="22"/>
  <c r="U91" i="22" s="1"/>
  <c r="R91" i="22"/>
  <c r="Q91" i="22"/>
  <c r="P91" i="22"/>
  <c r="O91" i="22"/>
  <c r="N91" i="22"/>
  <c r="M91" i="22"/>
  <c r="L91" i="22"/>
  <c r="K91" i="22"/>
  <c r="J91" i="22"/>
  <c r="I91" i="22"/>
  <c r="H91" i="22"/>
  <c r="G91" i="22"/>
  <c r="F91" i="22"/>
  <c r="E91" i="22"/>
  <c r="G63" i="24"/>
  <c r="F63" i="24"/>
  <c r="E63" i="24"/>
  <c r="G121" i="24" l="1"/>
  <c r="F121" i="24"/>
  <c r="E121" i="24"/>
  <c r="T162" i="22"/>
  <c r="S162" i="22"/>
  <c r="U162" i="22" s="1"/>
  <c r="R162" i="22"/>
  <c r="Q162" i="22"/>
  <c r="P162" i="22"/>
  <c r="O162" i="22"/>
  <c r="N162" i="22"/>
  <c r="M162" i="22"/>
  <c r="L162" i="22"/>
  <c r="K162" i="22"/>
  <c r="J162" i="22"/>
  <c r="I162" i="22"/>
  <c r="H162" i="22"/>
  <c r="G162" i="22"/>
  <c r="F162" i="22"/>
  <c r="E162" i="22"/>
  <c r="K210" i="23"/>
  <c r="K212" i="23"/>
  <c r="K172" i="23"/>
  <c r="J210" i="23"/>
  <c r="J212" i="23"/>
  <c r="J172" i="23"/>
  <c r="Q172" i="23"/>
  <c r="P172" i="23"/>
  <c r="O172" i="23"/>
  <c r="N172" i="23"/>
  <c r="M172" i="23"/>
  <c r="L172" i="23"/>
  <c r="I172" i="23"/>
  <c r="H172" i="23"/>
  <c r="G172" i="23"/>
  <c r="F172" i="23"/>
  <c r="E172" i="23"/>
  <c r="Q11" i="23" l="1"/>
  <c r="P11" i="23"/>
  <c r="O11" i="23"/>
  <c r="N11" i="23"/>
  <c r="M11" i="23"/>
  <c r="L11" i="23"/>
  <c r="K11" i="23"/>
  <c r="J11" i="23"/>
  <c r="I11" i="23"/>
  <c r="H11" i="23"/>
  <c r="G11" i="23"/>
  <c r="F11" i="23"/>
  <c r="E11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T11" i="22"/>
  <c r="S11" i="22"/>
  <c r="U11" i="22" s="1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T13" i="22"/>
  <c r="S13" i="22"/>
  <c r="U13" i="22" s="1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T10" i="22"/>
  <c r="S10" i="22"/>
  <c r="U10" i="22" s="1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T12" i="22"/>
  <c r="S12" i="22"/>
  <c r="U12" i="22" s="1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G15" i="24"/>
  <c r="F15" i="24"/>
  <c r="E15" i="24"/>
  <c r="G17" i="24"/>
  <c r="F17" i="24"/>
  <c r="E17" i="24"/>
  <c r="G16" i="24"/>
  <c r="F16" i="24"/>
  <c r="E16" i="24"/>
  <c r="G14" i="24"/>
  <c r="F14" i="24"/>
  <c r="E14" i="24"/>
  <c r="G145" i="24"/>
  <c r="F145" i="24"/>
  <c r="E145" i="24"/>
  <c r="T7" i="8"/>
  <c r="P7" i="8"/>
  <c r="O7" i="8"/>
  <c r="N7" i="8"/>
  <c r="M7" i="8"/>
  <c r="L7" i="8"/>
  <c r="K7" i="8"/>
  <c r="S7" i="8" s="1"/>
  <c r="J7" i="8"/>
  <c r="R7" i="8" s="1"/>
  <c r="I7" i="8"/>
  <c r="H7" i="8"/>
  <c r="G7" i="8"/>
  <c r="F7" i="8"/>
  <c r="E7" i="8"/>
  <c r="T10" i="8"/>
  <c r="P10" i="8"/>
  <c r="O10" i="8"/>
  <c r="N10" i="8"/>
  <c r="M10" i="8"/>
  <c r="L10" i="8"/>
  <c r="K10" i="8"/>
  <c r="S10" i="8" s="1"/>
  <c r="J10" i="8"/>
  <c r="R10" i="8" s="1"/>
  <c r="I10" i="8"/>
  <c r="H10" i="8"/>
  <c r="G10" i="8"/>
  <c r="F10" i="8"/>
  <c r="E10" i="8"/>
  <c r="T6" i="8"/>
  <c r="P6" i="8"/>
  <c r="O6" i="8"/>
  <c r="N6" i="8"/>
  <c r="M6" i="8"/>
  <c r="L6" i="8"/>
  <c r="K6" i="8"/>
  <c r="S6" i="8" s="1"/>
  <c r="J6" i="8"/>
  <c r="R6" i="8" s="1"/>
  <c r="I6" i="8"/>
  <c r="H6" i="8"/>
  <c r="G6" i="8"/>
  <c r="F6" i="8"/>
  <c r="E6" i="8"/>
  <c r="T8" i="8"/>
  <c r="P8" i="8"/>
  <c r="O8" i="8"/>
  <c r="N8" i="8"/>
  <c r="M8" i="8"/>
  <c r="L8" i="8"/>
  <c r="K8" i="8"/>
  <c r="S8" i="8" s="1"/>
  <c r="J8" i="8"/>
  <c r="R8" i="8" s="1"/>
  <c r="I8" i="8"/>
  <c r="H8" i="8"/>
  <c r="G8" i="8"/>
  <c r="F8" i="8"/>
  <c r="E8" i="8"/>
  <c r="T5" i="8"/>
  <c r="P5" i="8"/>
  <c r="O5" i="8"/>
  <c r="N5" i="8"/>
  <c r="M5" i="8"/>
  <c r="L5" i="8"/>
  <c r="K5" i="8"/>
  <c r="S5" i="8" s="1"/>
  <c r="J5" i="8"/>
  <c r="R5" i="8" s="1"/>
  <c r="I5" i="8"/>
  <c r="H5" i="8"/>
  <c r="G5" i="8"/>
  <c r="F5" i="8"/>
  <c r="E5" i="8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G12" i="3"/>
  <c r="F12" i="3"/>
  <c r="E12" i="3"/>
  <c r="G11" i="3"/>
  <c r="F11" i="3"/>
  <c r="E11" i="3"/>
  <c r="G13" i="3"/>
  <c r="F13" i="3"/>
  <c r="E13" i="3"/>
  <c r="G10" i="3"/>
  <c r="F10" i="3"/>
  <c r="E10" i="3"/>
  <c r="G9" i="3"/>
  <c r="F9" i="3"/>
  <c r="E9" i="3"/>
  <c r="Q7" i="8" l="1"/>
  <c r="Q5" i="8"/>
  <c r="Q8" i="8"/>
  <c r="Q6" i="8"/>
  <c r="Q10" i="8"/>
  <c r="I3" i="33"/>
  <c r="L3" i="33"/>
  <c r="M3" i="33"/>
  <c r="G3" i="33"/>
  <c r="H3" i="33"/>
  <c r="G9" i="33"/>
  <c r="H9" i="33"/>
  <c r="J3" i="33"/>
  <c r="K3" i="33"/>
  <c r="T42" i="22" l="1"/>
  <c r="S42" i="22"/>
  <c r="U42" i="22" s="1"/>
  <c r="R42" i="22"/>
  <c r="Q42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G40" i="24"/>
  <c r="F40" i="24"/>
  <c r="E40" i="24"/>
  <c r="Q42" i="23"/>
  <c r="P42" i="23"/>
  <c r="O42" i="23"/>
  <c r="N42" i="23"/>
  <c r="M42" i="23"/>
  <c r="L42" i="23"/>
  <c r="K42" i="23"/>
  <c r="J42" i="23"/>
  <c r="I42" i="23"/>
  <c r="H42" i="23"/>
  <c r="G42" i="23"/>
  <c r="F42" i="23"/>
  <c r="E42" i="23"/>
  <c r="S122" i="33" l="1"/>
  <c r="R122" i="33"/>
  <c r="Q122" i="33"/>
  <c r="P122" i="33"/>
  <c r="O122" i="33"/>
  <c r="N122" i="33"/>
  <c r="M122" i="33"/>
  <c r="L122" i="33"/>
  <c r="K122" i="33"/>
  <c r="J122" i="33"/>
  <c r="I122" i="33"/>
  <c r="H122" i="33"/>
  <c r="G122" i="33"/>
  <c r="F122" i="33"/>
  <c r="E122" i="33"/>
  <c r="S121" i="33"/>
  <c r="R121" i="33"/>
  <c r="Q121" i="33"/>
  <c r="P121" i="33"/>
  <c r="O121" i="33"/>
  <c r="N121" i="33"/>
  <c r="M121" i="33"/>
  <c r="L121" i="33"/>
  <c r="K121" i="33"/>
  <c r="J121" i="33"/>
  <c r="I121" i="33"/>
  <c r="H121" i="33"/>
  <c r="G121" i="33"/>
  <c r="F121" i="33"/>
  <c r="E121" i="33"/>
  <c r="Q115" i="23" l="1"/>
  <c r="P115" i="23"/>
  <c r="O115" i="23"/>
  <c r="N115" i="23"/>
  <c r="M115" i="23"/>
  <c r="L115" i="23"/>
  <c r="K115" i="23"/>
  <c r="J115" i="23"/>
  <c r="I115" i="23"/>
  <c r="H115" i="23"/>
  <c r="G115" i="23"/>
  <c r="F115" i="23"/>
  <c r="E115" i="23"/>
  <c r="T113" i="22"/>
  <c r="S113" i="22"/>
  <c r="U113" i="22" s="1"/>
  <c r="R113" i="22"/>
  <c r="Q113" i="22"/>
  <c r="P113" i="22"/>
  <c r="O113" i="22"/>
  <c r="N113" i="22"/>
  <c r="M113" i="22"/>
  <c r="L113" i="22"/>
  <c r="I113" i="22"/>
  <c r="H113" i="22"/>
  <c r="G113" i="22"/>
  <c r="F113" i="22"/>
  <c r="E113" i="22"/>
  <c r="G85" i="24"/>
  <c r="F85" i="24"/>
  <c r="E85" i="24"/>
  <c r="Q94" i="23"/>
  <c r="P94" i="23"/>
  <c r="O94" i="23"/>
  <c r="N94" i="23"/>
  <c r="M94" i="23"/>
  <c r="L94" i="23"/>
  <c r="J94" i="23"/>
  <c r="I94" i="23"/>
  <c r="H94" i="23"/>
  <c r="G94" i="23"/>
  <c r="F94" i="23"/>
  <c r="E94" i="23"/>
  <c r="Q93" i="23"/>
  <c r="P93" i="23"/>
  <c r="O93" i="23"/>
  <c r="N93" i="23"/>
  <c r="M93" i="23"/>
  <c r="L93" i="23"/>
  <c r="J93" i="23"/>
  <c r="I93" i="23"/>
  <c r="H93" i="23"/>
  <c r="G93" i="23"/>
  <c r="F93" i="23"/>
  <c r="E93" i="23"/>
  <c r="T94" i="22"/>
  <c r="S94" i="22"/>
  <c r="U94" i="22" s="1"/>
  <c r="R94" i="22"/>
  <c r="Q94" i="22"/>
  <c r="P94" i="22"/>
  <c r="O94" i="22"/>
  <c r="N94" i="22"/>
  <c r="M94" i="22"/>
  <c r="L94" i="22"/>
  <c r="K94" i="22"/>
  <c r="J94" i="22"/>
  <c r="I94" i="22"/>
  <c r="H94" i="22"/>
  <c r="G94" i="22"/>
  <c r="F94" i="22"/>
  <c r="E94" i="22"/>
  <c r="T93" i="22"/>
  <c r="S93" i="22"/>
  <c r="U93" i="22" s="1"/>
  <c r="R93" i="22"/>
  <c r="Q93" i="22"/>
  <c r="P93" i="22"/>
  <c r="O93" i="22"/>
  <c r="N93" i="22"/>
  <c r="M93" i="22"/>
  <c r="L93" i="22"/>
  <c r="K93" i="22"/>
  <c r="J93" i="22"/>
  <c r="I93" i="22"/>
  <c r="H93" i="22"/>
  <c r="G93" i="22"/>
  <c r="F93" i="22"/>
  <c r="E93" i="22"/>
  <c r="G66" i="24"/>
  <c r="F66" i="24"/>
  <c r="E66" i="24"/>
  <c r="G65" i="24"/>
  <c r="F65" i="24"/>
  <c r="E65" i="24"/>
  <c r="Q145" i="23" l="1"/>
  <c r="P145" i="23"/>
  <c r="O145" i="23"/>
  <c r="N145" i="23"/>
  <c r="M145" i="23"/>
  <c r="L145" i="23"/>
  <c r="K145" i="23"/>
  <c r="J145" i="23"/>
  <c r="I145" i="23"/>
  <c r="H145" i="23"/>
  <c r="G145" i="23"/>
  <c r="F145" i="23"/>
  <c r="E145" i="23"/>
  <c r="T143" i="22"/>
  <c r="S143" i="22"/>
  <c r="U143" i="22" s="1"/>
  <c r="R143" i="22"/>
  <c r="Q143" i="22"/>
  <c r="P143" i="22"/>
  <c r="O143" i="22"/>
  <c r="N143" i="22"/>
  <c r="M143" i="22"/>
  <c r="L143" i="22"/>
  <c r="K143" i="22"/>
  <c r="J143" i="22"/>
  <c r="I143" i="22"/>
  <c r="H143" i="22"/>
  <c r="G143" i="22"/>
  <c r="F143" i="22"/>
  <c r="E143" i="22"/>
  <c r="T255" i="8"/>
  <c r="P255" i="8"/>
  <c r="O255" i="8"/>
  <c r="N255" i="8"/>
  <c r="M255" i="8"/>
  <c r="L255" i="8"/>
  <c r="K255" i="8"/>
  <c r="S255" i="8" s="1"/>
  <c r="J255" i="8"/>
  <c r="R255" i="8" s="1"/>
  <c r="I255" i="8"/>
  <c r="H255" i="8"/>
  <c r="G255" i="8"/>
  <c r="F255" i="8"/>
  <c r="E255" i="8"/>
  <c r="S195" i="33"/>
  <c r="R195" i="33"/>
  <c r="Q195" i="33"/>
  <c r="P195" i="33"/>
  <c r="O195" i="33"/>
  <c r="N195" i="33"/>
  <c r="M195" i="33"/>
  <c r="L195" i="33"/>
  <c r="K195" i="33"/>
  <c r="J195" i="33"/>
  <c r="I195" i="33"/>
  <c r="H195" i="33"/>
  <c r="G195" i="33"/>
  <c r="F195" i="33"/>
  <c r="E195" i="33"/>
  <c r="G106" i="24"/>
  <c r="F106" i="24"/>
  <c r="E106" i="24"/>
  <c r="G146" i="3"/>
  <c r="F146" i="3"/>
  <c r="E146" i="3"/>
  <c r="T186" i="8"/>
  <c r="P186" i="8"/>
  <c r="O186" i="8"/>
  <c r="N186" i="8"/>
  <c r="M186" i="8"/>
  <c r="L186" i="8"/>
  <c r="K186" i="8"/>
  <c r="S186" i="8" s="1"/>
  <c r="J186" i="8"/>
  <c r="R186" i="8" s="1"/>
  <c r="I186" i="8"/>
  <c r="H186" i="8"/>
  <c r="G186" i="8"/>
  <c r="F186" i="8"/>
  <c r="E186" i="8"/>
  <c r="T185" i="8"/>
  <c r="P185" i="8"/>
  <c r="O185" i="8"/>
  <c r="N185" i="8"/>
  <c r="M185" i="8"/>
  <c r="L185" i="8"/>
  <c r="K185" i="8"/>
  <c r="S185" i="8" s="1"/>
  <c r="J185" i="8"/>
  <c r="R185" i="8" s="1"/>
  <c r="I185" i="8"/>
  <c r="H185" i="8"/>
  <c r="G185" i="8"/>
  <c r="F185" i="8"/>
  <c r="E185" i="8"/>
  <c r="T184" i="8"/>
  <c r="P184" i="8"/>
  <c r="O184" i="8"/>
  <c r="N184" i="8"/>
  <c r="M184" i="8"/>
  <c r="L184" i="8"/>
  <c r="K184" i="8"/>
  <c r="S184" i="8" s="1"/>
  <c r="J184" i="8"/>
  <c r="R184" i="8" s="1"/>
  <c r="I184" i="8"/>
  <c r="H184" i="8"/>
  <c r="G184" i="8"/>
  <c r="F184" i="8"/>
  <c r="E184" i="8"/>
  <c r="S120" i="33"/>
  <c r="R120" i="33"/>
  <c r="Q120" i="33"/>
  <c r="P120" i="33"/>
  <c r="O120" i="33"/>
  <c r="N120" i="33"/>
  <c r="M120" i="33"/>
  <c r="L120" i="33"/>
  <c r="K120" i="33"/>
  <c r="J120" i="33"/>
  <c r="I120" i="33"/>
  <c r="H120" i="33"/>
  <c r="G120" i="33"/>
  <c r="F120" i="33"/>
  <c r="E120" i="33"/>
  <c r="G88" i="3"/>
  <c r="F88" i="3"/>
  <c r="E88" i="3"/>
  <c r="G12" i="32"/>
  <c r="F12" i="32"/>
  <c r="E12" i="32"/>
  <c r="D12" i="32"/>
  <c r="Q90" i="23"/>
  <c r="P90" i="23"/>
  <c r="O90" i="23"/>
  <c r="N90" i="23"/>
  <c r="M90" i="23"/>
  <c r="L90" i="23"/>
  <c r="J90" i="23"/>
  <c r="I90" i="23"/>
  <c r="H90" i="23"/>
  <c r="G90" i="23"/>
  <c r="F90" i="23"/>
  <c r="E90" i="23"/>
  <c r="T90" i="22"/>
  <c r="S90" i="22"/>
  <c r="U90" i="22" s="1"/>
  <c r="R90" i="22"/>
  <c r="Q90" i="22"/>
  <c r="P90" i="22"/>
  <c r="O90" i="22"/>
  <c r="N90" i="22"/>
  <c r="M90" i="22"/>
  <c r="L90" i="22"/>
  <c r="K90" i="22"/>
  <c r="J90" i="22"/>
  <c r="I90" i="22"/>
  <c r="H90" i="22"/>
  <c r="G90" i="22"/>
  <c r="F90" i="22"/>
  <c r="E90" i="22"/>
  <c r="G62" i="24"/>
  <c r="F62" i="24"/>
  <c r="E62" i="24"/>
  <c r="Q89" i="23"/>
  <c r="P89" i="23"/>
  <c r="O89" i="23"/>
  <c r="N89" i="23"/>
  <c r="M89" i="23"/>
  <c r="L89" i="23"/>
  <c r="K89" i="23"/>
  <c r="J89" i="23"/>
  <c r="I89" i="23"/>
  <c r="H89" i="23"/>
  <c r="G89" i="23"/>
  <c r="F89" i="23"/>
  <c r="E89" i="23"/>
  <c r="T89" i="22"/>
  <c r="S89" i="22"/>
  <c r="U89" i="22" s="1"/>
  <c r="R89" i="22"/>
  <c r="Q89" i="22"/>
  <c r="P89" i="22"/>
  <c r="O89" i="22"/>
  <c r="N89" i="22"/>
  <c r="M89" i="22"/>
  <c r="L89" i="22"/>
  <c r="K89" i="22"/>
  <c r="J89" i="22"/>
  <c r="I89" i="22"/>
  <c r="H89" i="22"/>
  <c r="G89" i="22"/>
  <c r="F89" i="22"/>
  <c r="E89" i="22"/>
  <c r="G61" i="24"/>
  <c r="F61" i="24"/>
  <c r="E61" i="24"/>
  <c r="F22" i="3"/>
  <c r="E22" i="3"/>
  <c r="G56" i="24"/>
  <c r="F56" i="24"/>
  <c r="E56" i="24"/>
  <c r="G57" i="24"/>
  <c r="F57" i="24"/>
  <c r="E57" i="24"/>
  <c r="G58" i="24"/>
  <c r="F58" i="24"/>
  <c r="E58" i="24"/>
  <c r="Q255" i="8" l="1"/>
  <c r="Q185" i="8"/>
  <c r="Q186" i="8"/>
  <c r="Q184" i="8"/>
  <c r="T25" i="8" l="1"/>
  <c r="P25" i="8"/>
  <c r="O25" i="8"/>
  <c r="N25" i="8"/>
  <c r="M25" i="8"/>
  <c r="L25" i="8"/>
  <c r="K25" i="8"/>
  <c r="S25" i="8" s="1"/>
  <c r="J25" i="8"/>
  <c r="R25" i="8" s="1"/>
  <c r="I25" i="8"/>
  <c r="H25" i="8"/>
  <c r="G25" i="8"/>
  <c r="F25" i="8"/>
  <c r="E25" i="8"/>
  <c r="T24" i="8"/>
  <c r="P24" i="8"/>
  <c r="O24" i="8"/>
  <c r="N24" i="8"/>
  <c r="M24" i="8"/>
  <c r="L24" i="8"/>
  <c r="K24" i="8"/>
  <c r="S24" i="8" s="1"/>
  <c r="J24" i="8"/>
  <c r="R24" i="8" s="1"/>
  <c r="I24" i="8"/>
  <c r="H24" i="8"/>
  <c r="G24" i="8"/>
  <c r="F24" i="8"/>
  <c r="E24" i="8"/>
  <c r="S21" i="33"/>
  <c r="R21" i="33"/>
  <c r="Q21" i="33"/>
  <c r="P21" i="33"/>
  <c r="O21" i="33"/>
  <c r="N21" i="33"/>
  <c r="M21" i="33"/>
  <c r="L21" i="33"/>
  <c r="K21" i="33"/>
  <c r="J21" i="33"/>
  <c r="I21" i="33"/>
  <c r="H21" i="33"/>
  <c r="G21" i="33"/>
  <c r="F21" i="33"/>
  <c r="E21" i="33"/>
  <c r="S20" i="33"/>
  <c r="R20" i="33"/>
  <c r="Q20" i="33"/>
  <c r="P20" i="33"/>
  <c r="O20" i="33"/>
  <c r="N20" i="33"/>
  <c r="M20" i="33"/>
  <c r="L20" i="33"/>
  <c r="K20" i="33"/>
  <c r="J20" i="33"/>
  <c r="I20" i="33"/>
  <c r="H20" i="33"/>
  <c r="G20" i="33"/>
  <c r="F20" i="33"/>
  <c r="E20" i="33"/>
  <c r="G22" i="3"/>
  <c r="Q25" i="8" l="1"/>
  <c r="Q24" i="8"/>
  <c r="T154" i="22" l="1"/>
  <c r="S154" i="22"/>
  <c r="U154" i="22" s="1"/>
  <c r="R154" i="22"/>
  <c r="Q154" i="22"/>
  <c r="P154" i="22"/>
  <c r="O154" i="22"/>
  <c r="N154" i="22"/>
  <c r="M154" i="22"/>
  <c r="L154" i="22"/>
  <c r="K154" i="22"/>
  <c r="J154" i="22"/>
  <c r="I154" i="22"/>
  <c r="H154" i="22"/>
  <c r="G154" i="22"/>
  <c r="F154" i="22"/>
  <c r="E154" i="22"/>
  <c r="Q151" i="23"/>
  <c r="P151" i="23"/>
  <c r="O151" i="23"/>
  <c r="N151" i="23"/>
  <c r="M151" i="23"/>
  <c r="L151" i="23"/>
  <c r="K151" i="23"/>
  <c r="J151" i="23"/>
  <c r="I151" i="23"/>
  <c r="H151" i="23"/>
  <c r="G151" i="23"/>
  <c r="F151" i="23"/>
  <c r="E151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T138" i="22"/>
  <c r="S138" i="22"/>
  <c r="U138" i="22" s="1"/>
  <c r="R138" i="22"/>
  <c r="Q138" i="22"/>
  <c r="P138" i="22"/>
  <c r="O138" i="22"/>
  <c r="N138" i="22"/>
  <c r="M138" i="22"/>
  <c r="L138" i="22"/>
  <c r="K138" i="22"/>
  <c r="J138" i="22"/>
  <c r="I138" i="22"/>
  <c r="H138" i="22"/>
  <c r="G138" i="22"/>
  <c r="F138" i="22"/>
  <c r="E138" i="22"/>
  <c r="T17" i="22"/>
  <c r="S17" i="22"/>
  <c r="U17" i="22" s="1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T9" i="22"/>
  <c r="S9" i="22"/>
  <c r="U9" i="22" s="1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G102" i="24"/>
  <c r="F102" i="24"/>
  <c r="E102" i="24"/>
  <c r="G22" i="24"/>
  <c r="F22" i="24"/>
  <c r="E22" i="24"/>
  <c r="G13" i="24"/>
  <c r="F13" i="24"/>
  <c r="E13" i="24"/>
  <c r="Q35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T35" i="22"/>
  <c r="S35" i="22"/>
  <c r="U35" i="22" s="1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E34" i="24"/>
  <c r="F34" i="24"/>
  <c r="G34" i="24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T15" i="22"/>
  <c r="S15" i="22"/>
  <c r="U15" i="22" s="1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G20" i="24" l="1"/>
  <c r="F20" i="24"/>
  <c r="E20" i="24"/>
  <c r="Q121" i="23" l="1"/>
  <c r="P121" i="23"/>
  <c r="O121" i="23"/>
  <c r="N121" i="23"/>
  <c r="M121" i="23"/>
  <c r="L121" i="23"/>
  <c r="K121" i="23"/>
  <c r="J121" i="23"/>
  <c r="I121" i="23"/>
  <c r="H121" i="23"/>
  <c r="G121" i="23"/>
  <c r="F121" i="23"/>
  <c r="E121" i="23"/>
  <c r="Q126" i="23"/>
  <c r="P126" i="23"/>
  <c r="O126" i="23"/>
  <c r="N126" i="23"/>
  <c r="M126" i="23"/>
  <c r="L126" i="23"/>
  <c r="K126" i="23"/>
  <c r="J126" i="23"/>
  <c r="I126" i="23"/>
  <c r="H126" i="23"/>
  <c r="G126" i="23"/>
  <c r="F126" i="23"/>
  <c r="E126" i="23"/>
  <c r="T124" i="22"/>
  <c r="S124" i="22"/>
  <c r="U124" i="22" s="1"/>
  <c r="R124" i="22"/>
  <c r="Q124" i="22"/>
  <c r="P124" i="22"/>
  <c r="O124" i="22"/>
  <c r="N124" i="22"/>
  <c r="M124" i="22"/>
  <c r="L124" i="22"/>
  <c r="K124" i="22"/>
  <c r="J124" i="22"/>
  <c r="I124" i="22"/>
  <c r="H124" i="22"/>
  <c r="G124" i="22"/>
  <c r="F124" i="22"/>
  <c r="E124" i="22"/>
  <c r="G21" i="24" l="1"/>
  <c r="F21" i="24"/>
  <c r="E21" i="24"/>
  <c r="G133" i="24"/>
  <c r="F133" i="24"/>
  <c r="E133" i="24"/>
  <c r="G119" i="24"/>
  <c r="F119" i="24"/>
  <c r="E119" i="24"/>
  <c r="G127" i="24"/>
  <c r="F127" i="24"/>
  <c r="E127" i="24"/>
  <c r="G112" i="24"/>
  <c r="F112" i="24"/>
  <c r="E112" i="24"/>
  <c r="G130" i="24"/>
  <c r="F130" i="24"/>
  <c r="E130" i="24"/>
  <c r="G143" i="24"/>
  <c r="F143" i="24"/>
  <c r="E143" i="24"/>
  <c r="G137" i="24"/>
  <c r="F137" i="24"/>
  <c r="E137" i="24"/>
  <c r="G136" i="24"/>
  <c r="F136" i="24"/>
  <c r="E136" i="24"/>
  <c r="G142" i="24"/>
  <c r="F142" i="24"/>
  <c r="E142" i="24"/>
  <c r="G116" i="24"/>
  <c r="F116" i="24"/>
  <c r="E116" i="24"/>
  <c r="G122" i="24"/>
  <c r="F122" i="24"/>
  <c r="E122" i="24"/>
  <c r="G144" i="24"/>
  <c r="F144" i="24"/>
  <c r="E144" i="24"/>
  <c r="G139" i="24"/>
  <c r="F139" i="24"/>
  <c r="E139" i="24"/>
  <c r="G125" i="24"/>
  <c r="F125" i="24"/>
  <c r="E125" i="24"/>
  <c r="G124" i="24"/>
  <c r="F124" i="24"/>
  <c r="E124" i="24"/>
  <c r="G126" i="24"/>
  <c r="F126" i="24"/>
  <c r="E126" i="24"/>
  <c r="G123" i="24"/>
  <c r="F123" i="24"/>
  <c r="E123" i="24"/>
  <c r="G118" i="24"/>
  <c r="F118" i="24"/>
  <c r="E118" i="24"/>
  <c r="G141" i="24"/>
  <c r="F141" i="24"/>
  <c r="E141" i="24"/>
  <c r="G140" i="24"/>
  <c r="F140" i="24"/>
  <c r="E140" i="24"/>
  <c r="G138" i="24"/>
  <c r="F138" i="24"/>
  <c r="E138" i="24"/>
  <c r="G135" i="24"/>
  <c r="F135" i="24"/>
  <c r="E135" i="24"/>
  <c r="G134" i="24"/>
  <c r="F134" i="24"/>
  <c r="E134" i="24"/>
  <c r="G132" i="24"/>
  <c r="F132" i="24"/>
  <c r="E132" i="24"/>
  <c r="G131" i="24"/>
  <c r="F131" i="24"/>
  <c r="E131" i="24"/>
  <c r="G129" i="24"/>
  <c r="F129" i="24"/>
  <c r="E129" i="24"/>
  <c r="G128" i="24"/>
  <c r="F128" i="24"/>
  <c r="E128" i="24"/>
  <c r="G120" i="24"/>
  <c r="F120" i="24"/>
  <c r="E120" i="24"/>
  <c r="G115" i="24"/>
  <c r="F115" i="24"/>
  <c r="E115" i="24"/>
  <c r="G114" i="24"/>
  <c r="F114" i="24"/>
  <c r="E114" i="24"/>
  <c r="G113" i="24"/>
  <c r="F113" i="24"/>
  <c r="E113" i="24"/>
  <c r="G111" i="24"/>
  <c r="F111" i="24"/>
  <c r="E111" i="24"/>
  <c r="G110" i="24"/>
  <c r="F110" i="24"/>
  <c r="E110" i="24"/>
  <c r="G109" i="24"/>
  <c r="F109" i="24"/>
  <c r="E109" i="24"/>
  <c r="G108" i="24"/>
  <c r="F108" i="24"/>
  <c r="E108" i="24"/>
  <c r="G107" i="24"/>
  <c r="F107" i="24"/>
  <c r="E107" i="24"/>
  <c r="G105" i="24"/>
  <c r="F105" i="24"/>
  <c r="E105" i="24"/>
  <c r="G103" i="24"/>
  <c r="F103" i="24"/>
  <c r="E103" i="24"/>
  <c r="G93" i="24"/>
  <c r="F93" i="24"/>
  <c r="E93" i="24"/>
  <c r="G92" i="24"/>
  <c r="F92" i="24"/>
  <c r="E92" i="24"/>
  <c r="G91" i="24"/>
  <c r="F91" i="24"/>
  <c r="E91" i="24"/>
  <c r="G90" i="24"/>
  <c r="F90" i="24"/>
  <c r="E90" i="24"/>
  <c r="G89" i="24"/>
  <c r="F89" i="24"/>
  <c r="E89" i="24"/>
  <c r="G88" i="24"/>
  <c r="F88" i="24"/>
  <c r="E88" i="24"/>
  <c r="G87" i="24"/>
  <c r="F87" i="24"/>
  <c r="E87" i="24"/>
  <c r="G86" i="24"/>
  <c r="F86" i="24"/>
  <c r="E86" i="24"/>
  <c r="G101" i="24"/>
  <c r="F101" i="24"/>
  <c r="E101" i="24"/>
  <c r="G100" i="24"/>
  <c r="F100" i="24"/>
  <c r="E100" i="24"/>
  <c r="G99" i="24"/>
  <c r="F99" i="24"/>
  <c r="E99" i="24"/>
  <c r="G98" i="24"/>
  <c r="F98" i="24"/>
  <c r="E98" i="24"/>
  <c r="G97" i="24"/>
  <c r="F97" i="24"/>
  <c r="E97" i="24"/>
  <c r="G96" i="24"/>
  <c r="F96" i="24"/>
  <c r="E96" i="24"/>
  <c r="G72" i="24"/>
  <c r="F72" i="24"/>
  <c r="E72" i="24"/>
  <c r="G71" i="24"/>
  <c r="F71" i="24"/>
  <c r="E71" i="24"/>
  <c r="G70" i="24"/>
  <c r="F70" i="24"/>
  <c r="E70" i="24"/>
  <c r="G95" i="24"/>
  <c r="F95" i="24"/>
  <c r="E95" i="24"/>
  <c r="G94" i="24"/>
  <c r="F94" i="24"/>
  <c r="E94" i="24"/>
  <c r="G68" i="24"/>
  <c r="F68" i="24"/>
  <c r="E68" i="24"/>
  <c r="G59" i="24"/>
  <c r="F59" i="24"/>
  <c r="E59" i="24"/>
  <c r="G55" i="24"/>
  <c r="F55" i="24"/>
  <c r="E55" i="24"/>
  <c r="G54" i="24"/>
  <c r="F54" i="24"/>
  <c r="E54" i="24"/>
  <c r="G51" i="24"/>
  <c r="F51" i="24"/>
  <c r="E51" i="24"/>
  <c r="G48" i="24"/>
  <c r="F48" i="24"/>
  <c r="E48" i="24"/>
  <c r="G47" i="24"/>
  <c r="F47" i="24"/>
  <c r="E47" i="24"/>
  <c r="G46" i="24"/>
  <c r="F46" i="24"/>
  <c r="E46" i="24"/>
  <c r="G44" i="24"/>
  <c r="F44" i="24"/>
  <c r="E44" i="24"/>
  <c r="G43" i="24"/>
  <c r="F43" i="24"/>
  <c r="E43" i="24"/>
  <c r="G42" i="24"/>
  <c r="F42" i="24"/>
  <c r="E42" i="24"/>
  <c r="G41" i="24"/>
  <c r="F41" i="24"/>
  <c r="E41" i="24"/>
  <c r="G39" i="24"/>
  <c r="F39" i="24"/>
  <c r="E39" i="24"/>
  <c r="G38" i="24"/>
  <c r="F38" i="24"/>
  <c r="E38" i="24"/>
  <c r="G36" i="24"/>
  <c r="F36" i="24"/>
  <c r="E36" i="24"/>
  <c r="G35" i="24"/>
  <c r="F35" i="24"/>
  <c r="E35" i="24"/>
  <c r="G33" i="24"/>
  <c r="F33" i="24"/>
  <c r="E33" i="24"/>
  <c r="G32" i="24"/>
  <c r="F32" i="24"/>
  <c r="E32" i="24"/>
  <c r="G31" i="24"/>
  <c r="F31" i="24"/>
  <c r="E31" i="24"/>
  <c r="G30" i="24"/>
  <c r="F30" i="24"/>
  <c r="E30" i="24"/>
  <c r="G104" i="24"/>
  <c r="F104" i="24"/>
  <c r="E104" i="24"/>
  <c r="G67" i="24"/>
  <c r="F67" i="24"/>
  <c r="E67" i="24"/>
  <c r="G18" i="24"/>
  <c r="F18" i="24"/>
  <c r="E18" i="24"/>
  <c r="G12" i="24"/>
  <c r="F12" i="24"/>
  <c r="E12" i="24"/>
  <c r="Q143" i="23" l="1"/>
  <c r="P143" i="23"/>
  <c r="O143" i="23"/>
  <c r="N143" i="23"/>
  <c r="M143" i="23"/>
  <c r="L143" i="23"/>
  <c r="K143" i="23"/>
  <c r="J143" i="23"/>
  <c r="I143" i="23"/>
  <c r="H143" i="23"/>
  <c r="G143" i="23"/>
  <c r="F143" i="23"/>
  <c r="E143" i="23"/>
  <c r="Q142" i="23"/>
  <c r="P142" i="23"/>
  <c r="O142" i="23"/>
  <c r="N142" i="23"/>
  <c r="M142" i="23"/>
  <c r="L142" i="23"/>
  <c r="K142" i="23"/>
  <c r="J142" i="23"/>
  <c r="I142" i="23"/>
  <c r="H142" i="23"/>
  <c r="G142" i="23"/>
  <c r="F142" i="23"/>
  <c r="E142" i="23"/>
  <c r="T141" i="22"/>
  <c r="S141" i="22"/>
  <c r="U141" i="22" s="1"/>
  <c r="R141" i="22"/>
  <c r="Q141" i="22"/>
  <c r="P141" i="22"/>
  <c r="O141" i="22"/>
  <c r="N141" i="22"/>
  <c r="M141" i="22"/>
  <c r="L141" i="22"/>
  <c r="K141" i="22"/>
  <c r="J141" i="22"/>
  <c r="I141" i="22"/>
  <c r="H141" i="22"/>
  <c r="G141" i="22"/>
  <c r="F141" i="22"/>
  <c r="E141" i="22"/>
  <c r="T140" i="22"/>
  <c r="S140" i="22"/>
  <c r="U140" i="22" s="1"/>
  <c r="R140" i="22"/>
  <c r="Q140" i="22"/>
  <c r="P140" i="22"/>
  <c r="O140" i="22"/>
  <c r="N140" i="22"/>
  <c r="M140" i="22"/>
  <c r="L140" i="22"/>
  <c r="K140" i="22"/>
  <c r="J140" i="22"/>
  <c r="I140" i="22"/>
  <c r="H140" i="22"/>
  <c r="G140" i="22"/>
  <c r="F140" i="22"/>
  <c r="E140" i="22"/>
  <c r="S256" i="33" l="1"/>
  <c r="S253" i="33"/>
  <c r="S255" i="33"/>
  <c r="S254" i="33"/>
  <c r="S265" i="33"/>
  <c r="S263" i="33"/>
  <c r="S262" i="33"/>
  <c r="S261" i="33"/>
  <c r="S260" i="33"/>
  <c r="S259" i="33"/>
  <c r="S258" i="33"/>
  <c r="S257" i="33"/>
  <c r="S250" i="33"/>
  <c r="S252" i="33"/>
  <c r="S276" i="33"/>
  <c r="S275" i="33"/>
  <c r="S274" i="33"/>
  <c r="S273" i="33"/>
  <c r="S272" i="33"/>
  <c r="S271" i="33"/>
  <c r="S270" i="33"/>
  <c r="S269" i="33"/>
  <c r="S268" i="33"/>
  <c r="S267" i="33"/>
  <c r="S266" i="33"/>
  <c r="S264" i="33"/>
  <c r="S249" i="33"/>
  <c r="S251" i="33"/>
  <c r="S248" i="33"/>
  <c r="S247" i="33"/>
  <c r="S246" i="33"/>
  <c r="S245" i="33"/>
  <c r="S244" i="33"/>
  <c r="S243" i="33"/>
  <c r="S242" i="33"/>
  <c r="S241" i="33"/>
  <c r="S240" i="33"/>
  <c r="S239" i="33"/>
  <c r="S238" i="33"/>
  <c r="S237" i="33"/>
  <c r="S236" i="33"/>
  <c r="S235" i="33"/>
  <c r="S234" i="33"/>
  <c r="S233" i="33"/>
  <c r="S232" i="33"/>
  <c r="S231" i="33"/>
  <c r="S230" i="33"/>
  <c r="S229" i="33"/>
  <c r="S228" i="33"/>
  <c r="S227" i="33"/>
  <c r="S226" i="33"/>
  <c r="S225" i="33"/>
  <c r="S224" i="33"/>
  <c r="S223" i="33"/>
  <c r="S222" i="33"/>
  <c r="S221" i="33"/>
  <c r="S220" i="33"/>
  <c r="S219" i="33"/>
  <c r="S218" i="33"/>
  <c r="S217" i="33"/>
  <c r="S216" i="33"/>
  <c r="S215" i="33"/>
  <c r="S214" i="33"/>
  <c r="S213" i="33"/>
  <c r="S212" i="33"/>
  <c r="S211" i="33"/>
  <c r="S210" i="33"/>
  <c r="S209" i="33"/>
  <c r="S208" i="33"/>
  <c r="S207" i="33"/>
  <c r="S206" i="33"/>
  <c r="S205" i="33"/>
  <c r="S204" i="33"/>
  <c r="S203" i="33"/>
  <c r="S202" i="33"/>
  <c r="S201" i="33"/>
  <c r="S200" i="33"/>
  <c r="S199" i="33"/>
  <c r="S198" i="33"/>
  <c r="S197" i="33"/>
  <c r="S196" i="33"/>
  <c r="S194" i="33"/>
  <c r="S193" i="33"/>
  <c r="S192" i="33"/>
  <c r="S191" i="33"/>
  <c r="S190" i="33"/>
  <c r="S189" i="33"/>
  <c r="S187" i="33"/>
  <c r="S186" i="33"/>
  <c r="S185" i="33"/>
  <c r="S184" i="33"/>
  <c r="S183" i="33"/>
  <c r="S182" i="33"/>
  <c r="S181" i="33"/>
  <c r="S180" i="33"/>
  <c r="S179" i="33"/>
  <c r="S178" i="33"/>
  <c r="S177" i="33"/>
  <c r="S176" i="33"/>
  <c r="S175" i="33"/>
  <c r="S174" i="33"/>
  <c r="S173" i="33"/>
  <c r="S172" i="33"/>
  <c r="S171" i="33"/>
  <c r="S170" i="33"/>
  <c r="S169" i="33"/>
  <c r="S168" i="33"/>
  <c r="S167" i="33"/>
  <c r="S166" i="33"/>
  <c r="S165" i="33"/>
  <c r="S164" i="33"/>
  <c r="S163" i="33"/>
  <c r="S162" i="33"/>
  <c r="S161" i="33"/>
  <c r="S160" i="33"/>
  <c r="S159" i="33"/>
  <c r="S158" i="33"/>
  <c r="S157" i="33"/>
  <c r="S149" i="33"/>
  <c r="S148" i="33"/>
  <c r="S147" i="33"/>
  <c r="S146" i="33"/>
  <c r="S145" i="33"/>
  <c r="S144" i="33"/>
  <c r="S143" i="33"/>
  <c r="S142" i="33"/>
  <c r="S141" i="33"/>
  <c r="S140" i="33"/>
  <c r="S139" i="33"/>
  <c r="S138" i="33"/>
  <c r="S137" i="33"/>
  <c r="S40" i="33"/>
  <c r="S135" i="33"/>
  <c r="S134" i="33"/>
  <c r="S133" i="33"/>
  <c r="S132" i="33"/>
  <c r="S131" i="33"/>
  <c r="S130" i="33"/>
  <c r="S129" i="33"/>
  <c r="S128" i="33"/>
  <c r="S127" i="33"/>
  <c r="S126" i="33"/>
  <c r="S125" i="33"/>
  <c r="S124" i="33"/>
  <c r="S123" i="33"/>
  <c r="S119" i="33"/>
  <c r="S118" i="33"/>
  <c r="S117" i="33"/>
  <c r="S116" i="33"/>
  <c r="S115" i="33"/>
  <c r="S114" i="33"/>
  <c r="S111" i="33"/>
  <c r="S109" i="33"/>
  <c r="S108" i="33"/>
  <c r="S107" i="33"/>
  <c r="S106" i="33"/>
  <c r="S105" i="33"/>
  <c r="S104" i="33"/>
  <c r="S100" i="33"/>
  <c r="S99" i="33"/>
  <c r="S98" i="33"/>
  <c r="S97" i="33"/>
  <c r="S96" i="33"/>
  <c r="S95" i="33"/>
  <c r="S94" i="33"/>
  <c r="S93" i="33"/>
  <c r="S92" i="33"/>
  <c r="S91" i="33"/>
  <c r="S90" i="33"/>
  <c r="S89" i="33"/>
  <c r="S88" i="33"/>
  <c r="S87" i="33"/>
  <c r="S86" i="33"/>
  <c r="S85" i="33"/>
  <c r="S84" i="33"/>
  <c r="S83" i="33"/>
  <c r="S82" i="33"/>
  <c r="S81" i="33"/>
  <c r="S76" i="33"/>
  <c r="S80" i="33"/>
  <c r="S79" i="33"/>
  <c r="S78" i="33"/>
  <c r="S77" i="33"/>
  <c r="S75" i="33"/>
  <c r="S74" i="33"/>
  <c r="S73" i="33"/>
  <c r="S72" i="33"/>
  <c r="S71" i="33"/>
  <c r="S70" i="33"/>
  <c r="S69" i="33"/>
  <c r="S68" i="33"/>
  <c r="S67" i="33"/>
  <c r="S66" i="33"/>
  <c r="S65" i="33"/>
  <c r="S64" i="33"/>
  <c r="S63" i="33"/>
  <c r="S62" i="33"/>
  <c r="S61" i="33"/>
  <c r="S60" i="33"/>
  <c r="S59" i="33"/>
  <c r="S58" i="33"/>
  <c r="S57" i="33"/>
  <c r="S56" i="33"/>
  <c r="S55" i="33"/>
  <c r="S54" i="33"/>
  <c r="S53" i="33"/>
  <c r="S52" i="33"/>
  <c r="S51" i="33"/>
  <c r="S50" i="33"/>
  <c r="S49" i="33"/>
  <c r="S48" i="33"/>
  <c r="S47" i="33"/>
  <c r="S46" i="33"/>
  <c r="S45" i="33"/>
  <c r="S44" i="33"/>
  <c r="S43" i="33"/>
  <c r="S42" i="33"/>
  <c r="S39" i="33"/>
  <c r="S136" i="33"/>
  <c r="S38" i="33"/>
  <c r="S37" i="33"/>
  <c r="S36" i="33"/>
  <c r="S41" i="33"/>
  <c r="S35" i="33"/>
  <c r="S34" i="33"/>
  <c r="S32" i="33"/>
  <c r="S31" i="33"/>
  <c r="S27" i="33"/>
  <c r="S30" i="33"/>
  <c r="S29" i="33"/>
  <c r="S28" i="33"/>
  <c r="S25" i="33"/>
  <c r="S26" i="33"/>
  <c r="S24" i="33"/>
  <c r="S22" i="33"/>
  <c r="S33" i="33"/>
  <c r="S19" i="33"/>
  <c r="S18" i="33"/>
  <c r="S17" i="33"/>
  <c r="S16" i="33"/>
  <c r="S15" i="33"/>
  <c r="S14" i="33"/>
  <c r="S13" i="33"/>
  <c r="S12" i="33"/>
  <c r="S11" i="33"/>
  <c r="S10" i="33"/>
  <c r="S9" i="33"/>
  <c r="S3" i="33"/>
  <c r="S2" i="33"/>
  <c r="R256" i="33" l="1"/>
  <c r="Q256" i="33"/>
  <c r="P256" i="33"/>
  <c r="O256" i="33"/>
  <c r="N256" i="33"/>
  <c r="M256" i="33"/>
  <c r="L256" i="33"/>
  <c r="K256" i="33"/>
  <c r="J256" i="33"/>
  <c r="I256" i="33"/>
  <c r="H256" i="33"/>
  <c r="G256" i="33"/>
  <c r="F256" i="33"/>
  <c r="E256" i="33"/>
  <c r="R253" i="33"/>
  <c r="Q253" i="33"/>
  <c r="P253" i="33"/>
  <c r="O253" i="33"/>
  <c r="N253" i="33"/>
  <c r="M253" i="33"/>
  <c r="L253" i="33"/>
  <c r="K253" i="33"/>
  <c r="J253" i="33"/>
  <c r="I253" i="33"/>
  <c r="H253" i="33"/>
  <c r="G253" i="33"/>
  <c r="F253" i="33"/>
  <c r="E253" i="33"/>
  <c r="T305" i="8"/>
  <c r="P305" i="8"/>
  <c r="O305" i="8"/>
  <c r="N305" i="8"/>
  <c r="M305" i="8"/>
  <c r="L305" i="8"/>
  <c r="K305" i="8"/>
  <c r="S305" i="8" s="1"/>
  <c r="J305" i="8"/>
  <c r="R305" i="8" s="1"/>
  <c r="I305" i="8"/>
  <c r="H305" i="8"/>
  <c r="G305" i="8"/>
  <c r="F305" i="8"/>
  <c r="E305" i="8"/>
  <c r="T304" i="8"/>
  <c r="P304" i="8"/>
  <c r="O304" i="8"/>
  <c r="N304" i="8"/>
  <c r="M304" i="8"/>
  <c r="L304" i="8"/>
  <c r="K304" i="8"/>
  <c r="S304" i="8" s="1"/>
  <c r="J304" i="8"/>
  <c r="R304" i="8" s="1"/>
  <c r="I304" i="8"/>
  <c r="H304" i="8"/>
  <c r="G304" i="8"/>
  <c r="F304" i="8"/>
  <c r="E304" i="8"/>
  <c r="G34" i="32"/>
  <c r="F34" i="32"/>
  <c r="E34" i="32"/>
  <c r="D34" i="32"/>
  <c r="Q304" i="8" l="1"/>
  <c r="Q305" i="8"/>
  <c r="R255" i="33"/>
  <c r="Q255" i="33"/>
  <c r="P255" i="33"/>
  <c r="O255" i="33"/>
  <c r="N255" i="33"/>
  <c r="M255" i="33"/>
  <c r="L255" i="33"/>
  <c r="K255" i="33"/>
  <c r="J255" i="33"/>
  <c r="I255" i="33"/>
  <c r="H255" i="33"/>
  <c r="G255" i="33"/>
  <c r="F255" i="33"/>
  <c r="E255" i="33"/>
  <c r="R254" i="33"/>
  <c r="Q254" i="33"/>
  <c r="P254" i="33"/>
  <c r="O254" i="33"/>
  <c r="N254" i="33"/>
  <c r="M254" i="33"/>
  <c r="L254" i="33"/>
  <c r="K254" i="33"/>
  <c r="J254" i="33"/>
  <c r="I254" i="33"/>
  <c r="H254" i="33"/>
  <c r="G254" i="33"/>
  <c r="F254" i="33"/>
  <c r="E254" i="33"/>
  <c r="G174" i="3"/>
  <c r="F174" i="3"/>
  <c r="E174" i="3"/>
  <c r="G37" i="32"/>
  <c r="F37" i="32"/>
  <c r="E37" i="32"/>
  <c r="D37" i="32"/>
  <c r="G32" i="32"/>
  <c r="F32" i="32"/>
  <c r="E32" i="32"/>
  <c r="D32" i="32"/>
  <c r="T308" i="8" l="1"/>
  <c r="P308" i="8"/>
  <c r="O308" i="8"/>
  <c r="N308" i="8"/>
  <c r="M308" i="8"/>
  <c r="L308" i="8"/>
  <c r="K308" i="8"/>
  <c r="S308" i="8" s="1"/>
  <c r="J308" i="8"/>
  <c r="R308" i="8" s="1"/>
  <c r="I308" i="8"/>
  <c r="H308" i="8"/>
  <c r="G308" i="8"/>
  <c r="F308" i="8"/>
  <c r="E308" i="8"/>
  <c r="Q308" i="8" l="1"/>
  <c r="Q16" i="23" l="1"/>
  <c r="P16" i="23"/>
  <c r="O16" i="23"/>
  <c r="N16" i="23"/>
  <c r="M16" i="23"/>
  <c r="L16" i="23"/>
  <c r="K16" i="23"/>
  <c r="J16" i="23"/>
  <c r="I16" i="23"/>
  <c r="H16" i="23"/>
  <c r="G16" i="23"/>
  <c r="F16" i="23"/>
  <c r="E16" i="23"/>
  <c r="Q158" i="23"/>
  <c r="P158" i="23"/>
  <c r="O158" i="23"/>
  <c r="N158" i="23"/>
  <c r="M158" i="23"/>
  <c r="L158" i="23"/>
  <c r="K158" i="23"/>
  <c r="J158" i="23"/>
  <c r="I158" i="23"/>
  <c r="H158" i="23"/>
  <c r="G158" i="23"/>
  <c r="F158" i="23"/>
  <c r="E158" i="23"/>
  <c r="T16" i="22"/>
  <c r="S16" i="22"/>
  <c r="U16" i="22" s="1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Q193" i="23"/>
  <c r="P193" i="23"/>
  <c r="O193" i="23"/>
  <c r="N193" i="23"/>
  <c r="M193" i="23"/>
  <c r="L193" i="23"/>
  <c r="K193" i="23"/>
  <c r="J193" i="23"/>
  <c r="I193" i="23"/>
  <c r="H193" i="23"/>
  <c r="G193" i="23"/>
  <c r="F193" i="23"/>
  <c r="E193" i="23"/>
  <c r="T181" i="22"/>
  <c r="S181" i="22"/>
  <c r="U181" i="22" s="1"/>
  <c r="R181" i="22"/>
  <c r="Q181" i="22"/>
  <c r="P181" i="22"/>
  <c r="O181" i="22"/>
  <c r="N181" i="22"/>
  <c r="M181" i="22"/>
  <c r="L181" i="22"/>
  <c r="K181" i="22"/>
  <c r="J181" i="22"/>
  <c r="I181" i="22"/>
  <c r="H181" i="22"/>
  <c r="G181" i="22"/>
  <c r="F181" i="22"/>
  <c r="E181" i="22"/>
  <c r="Q161" i="23"/>
  <c r="P161" i="23"/>
  <c r="O161" i="23"/>
  <c r="N161" i="23"/>
  <c r="M161" i="23"/>
  <c r="L161" i="23"/>
  <c r="K161" i="23"/>
  <c r="J161" i="23"/>
  <c r="I161" i="23"/>
  <c r="H161" i="23"/>
  <c r="G161" i="23"/>
  <c r="F161" i="23"/>
  <c r="E161" i="23"/>
  <c r="T159" i="22"/>
  <c r="S159" i="22"/>
  <c r="U159" i="22" s="1"/>
  <c r="R159" i="22"/>
  <c r="Q159" i="22"/>
  <c r="P159" i="22"/>
  <c r="O159" i="22"/>
  <c r="N159" i="22"/>
  <c r="M159" i="22"/>
  <c r="L159" i="22"/>
  <c r="K159" i="22"/>
  <c r="J159" i="22"/>
  <c r="I159" i="22"/>
  <c r="H159" i="22"/>
  <c r="G159" i="22"/>
  <c r="F159" i="22"/>
  <c r="E159" i="22"/>
  <c r="Q184" i="23"/>
  <c r="P184" i="23"/>
  <c r="O184" i="23"/>
  <c r="N184" i="23"/>
  <c r="M184" i="23"/>
  <c r="L184" i="23"/>
  <c r="K184" i="23"/>
  <c r="J184" i="23"/>
  <c r="I184" i="23"/>
  <c r="H184" i="23"/>
  <c r="G184" i="23"/>
  <c r="F184" i="23"/>
  <c r="E184" i="23"/>
  <c r="Q183" i="23"/>
  <c r="P183" i="23"/>
  <c r="O183" i="23"/>
  <c r="N183" i="23"/>
  <c r="M183" i="23"/>
  <c r="L183" i="23"/>
  <c r="K183" i="23"/>
  <c r="J183" i="23"/>
  <c r="I183" i="23"/>
  <c r="H183" i="23"/>
  <c r="G183" i="23"/>
  <c r="F183" i="23"/>
  <c r="E183" i="23"/>
  <c r="T172" i="22"/>
  <c r="S172" i="22"/>
  <c r="U172" i="22" s="1"/>
  <c r="R172" i="22"/>
  <c r="Q172" i="22"/>
  <c r="P172" i="22"/>
  <c r="O172" i="22"/>
  <c r="N172" i="22"/>
  <c r="M172" i="22"/>
  <c r="L172" i="22"/>
  <c r="K172" i="22"/>
  <c r="J172" i="22"/>
  <c r="I172" i="22"/>
  <c r="H172" i="22"/>
  <c r="G172" i="22"/>
  <c r="F172" i="22"/>
  <c r="E172" i="22"/>
  <c r="T282" i="8"/>
  <c r="P282" i="8"/>
  <c r="O282" i="8"/>
  <c r="N282" i="8"/>
  <c r="M282" i="8"/>
  <c r="L282" i="8"/>
  <c r="K282" i="8"/>
  <c r="S282" i="8" s="1"/>
  <c r="J282" i="8"/>
  <c r="R282" i="8" s="1"/>
  <c r="I282" i="8"/>
  <c r="H282" i="8"/>
  <c r="G282" i="8"/>
  <c r="F282" i="8"/>
  <c r="E282" i="8"/>
  <c r="Q212" i="23"/>
  <c r="P212" i="23"/>
  <c r="O212" i="23"/>
  <c r="N212" i="23"/>
  <c r="M212" i="23"/>
  <c r="L212" i="23"/>
  <c r="I212" i="23"/>
  <c r="H212" i="23"/>
  <c r="G212" i="23"/>
  <c r="F212" i="23"/>
  <c r="E212" i="23"/>
  <c r="T200" i="22"/>
  <c r="S200" i="22"/>
  <c r="U200" i="22" s="1"/>
  <c r="R200" i="22"/>
  <c r="Q200" i="22"/>
  <c r="P200" i="22"/>
  <c r="O200" i="22"/>
  <c r="N200" i="22"/>
  <c r="M200" i="22"/>
  <c r="L200" i="22"/>
  <c r="K200" i="22"/>
  <c r="J200" i="22"/>
  <c r="I200" i="22"/>
  <c r="H200" i="22"/>
  <c r="G200" i="22"/>
  <c r="F200" i="22"/>
  <c r="E200" i="22"/>
  <c r="T171" i="22"/>
  <c r="S171" i="22"/>
  <c r="U171" i="22" s="1"/>
  <c r="R171" i="22"/>
  <c r="Q171" i="22"/>
  <c r="P171" i="22"/>
  <c r="O171" i="22"/>
  <c r="N171" i="22"/>
  <c r="M171" i="22"/>
  <c r="L171" i="22"/>
  <c r="K171" i="22"/>
  <c r="J171" i="22"/>
  <c r="I171" i="22"/>
  <c r="H171" i="22"/>
  <c r="G171" i="22"/>
  <c r="F171" i="22"/>
  <c r="E171" i="22"/>
  <c r="T150" i="22"/>
  <c r="S150" i="22"/>
  <c r="U150" i="22" s="1"/>
  <c r="R150" i="22"/>
  <c r="Q150" i="22"/>
  <c r="P150" i="22"/>
  <c r="O150" i="22"/>
  <c r="N150" i="22"/>
  <c r="M150" i="22"/>
  <c r="L150" i="22"/>
  <c r="K150" i="22"/>
  <c r="J150" i="22"/>
  <c r="I150" i="22"/>
  <c r="H150" i="22"/>
  <c r="G150" i="22"/>
  <c r="F150" i="22"/>
  <c r="E150" i="22"/>
  <c r="Q182" i="23"/>
  <c r="P182" i="23"/>
  <c r="O182" i="23"/>
  <c r="N182" i="23"/>
  <c r="M182" i="23"/>
  <c r="L182" i="23"/>
  <c r="K182" i="23"/>
  <c r="J182" i="23"/>
  <c r="I182" i="23"/>
  <c r="H182" i="23"/>
  <c r="G182" i="23"/>
  <c r="F182" i="23"/>
  <c r="E182" i="23"/>
  <c r="Q153" i="23"/>
  <c r="P153" i="23"/>
  <c r="O153" i="23"/>
  <c r="N153" i="23"/>
  <c r="M153" i="23"/>
  <c r="L153" i="23"/>
  <c r="K153" i="23"/>
  <c r="J153" i="23"/>
  <c r="I153" i="23"/>
  <c r="H153" i="23"/>
  <c r="G153" i="23"/>
  <c r="F153" i="23"/>
  <c r="E153" i="23"/>
  <c r="T307" i="8"/>
  <c r="P307" i="8"/>
  <c r="O307" i="8"/>
  <c r="N307" i="8"/>
  <c r="M307" i="8"/>
  <c r="L307" i="8"/>
  <c r="K307" i="8"/>
  <c r="S307" i="8" s="1"/>
  <c r="J307" i="8"/>
  <c r="R307" i="8" s="1"/>
  <c r="I307" i="8"/>
  <c r="H307" i="8"/>
  <c r="G307" i="8"/>
  <c r="F307" i="8"/>
  <c r="E307" i="8"/>
  <c r="T309" i="8"/>
  <c r="P309" i="8"/>
  <c r="O309" i="8"/>
  <c r="N309" i="8"/>
  <c r="M309" i="8"/>
  <c r="L309" i="8"/>
  <c r="K309" i="8"/>
  <c r="S309" i="8" s="1"/>
  <c r="J309" i="8"/>
  <c r="R309" i="8" s="1"/>
  <c r="I309" i="8"/>
  <c r="H309" i="8"/>
  <c r="G309" i="8"/>
  <c r="F309" i="8"/>
  <c r="E309" i="8"/>
  <c r="Q282" i="8" l="1"/>
  <c r="Q309" i="8"/>
  <c r="Q307" i="8"/>
  <c r="Q199" i="23"/>
  <c r="P199" i="23"/>
  <c r="O199" i="23"/>
  <c r="N199" i="23"/>
  <c r="M199" i="23"/>
  <c r="L199" i="23"/>
  <c r="K199" i="23"/>
  <c r="J199" i="23"/>
  <c r="I199" i="23"/>
  <c r="H199" i="23"/>
  <c r="G199" i="23"/>
  <c r="F199" i="23"/>
  <c r="E199" i="23"/>
  <c r="T294" i="8" l="1"/>
  <c r="P294" i="8"/>
  <c r="O294" i="8"/>
  <c r="N294" i="8"/>
  <c r="M294" i="8"/>
  <c r="L294" i="8"/>
  <c r="K294" i="8"/>
  <c r="S294" i="8" s="1"/>
  <c r="J294" i="8"/>
  <c r="R294" i="8" s="1"/>
  <c r="I294" i="8"/>
  <c r="H294" i="8"/>
  <c r="G294" i="8"/>
  <c r="F294" i="8"/>
  <c r="E294" i="8"/>
  <c r="T293" i="8"/>
  <c r="P293" i="8"/>
  <c r="O293" i="8"/>
  <c r="N293" i="8"/>
  <c r="M293" i="8"/>
  <c r="L293" i="8"/>
  <c r="K293" i="8"/>
  <c r="S293" i="8" s="1"/>
  <c r="J293" i="8"/>
  <c r="R293" i="8" s="1"/>
  <c r="I293" i="8"/>
  <c r="H293" i="8"/>
  <c r="G293" i="8"/>
  <c r="F293" i="8"/>
  <c r="E293" i="8"/>
  <c r="T292" i="8"/>
  <c r="P292" i="8"/>
  <c r="O292" i="8"/>
  <c r="N292" i="8"/>
  <c r="M292" i="8"/>
  <c r="L292" i="8"/>
  <c r="K292" i="8"/>
  <c r="S292" i="8" s="1"/>
  <c r="J292" i="8"/>
  <c r="R292" i="8" s="1"/>
  <c r="I292" i="8"/>
  <c r="H292" i="8"/>
  <c r="G292" i="8"/>
  <c r="F292" i="8"/>
  <c r="E292" i="8"/>
  <c r="Q190" i="23"/>
  <c r="P190" i="23"/>
  <c r="O190" i="23"/>
  <c r="N190" i="23"/>
  <c r="M190" i="23"/>
  <c r="L190" i="23"/>
  <c r="K190" i="23"/>
  <c r="J190" i="23"/>
  <c r="I190" i="23"/>
  <c r="H190" i="23"/>
  <c r="G190" i="23"/>
  <c r="F190" i="23"/>
  <c r="E190" i="23"/>
  <c r="T178" i="22"/>
  <c r="S178" i="22"/>
  <c r="U178" i="22" s="1"/>
  <c r="R178" i="22"/>
  <c r="Q178" i="22"/>
  <c r="P178" i="22"/>
  <c r="O178" i="22"/>
  <c r="N178" i="22"/>
  <c r="M178" i="22"/>
  <c r="L178" i="22"/>
  <c r="K178" i="22"/>
  <c r="J178" i="22"/>
  <c r="I178" i="22"/>
  <c r="H178" i="22"/>
  <c r="G178" i="22"/>
  <c r="F178" i="22"/>
  <c r="E178" i="22"/>
  <c r="Q208" i="23"/>
  <c r="P208" i="23"/>
  <c r="O208" i="23"/>
  <c r="N208" i="23"/>
  <c r="M208" i="23"/>
  <c r="L208" i="23"/>
  <c r="K208" i="23"/>
  <c r="J208" i="23"/>
  <c r="I208" i="23"/>
  <c r="H208" i="23"/>
  <c r="G208" i="23"/>
  <c r="F208" i="23"/>
  <c r="E208" i="23"/>
  <c r="T196" i="22"/>
  <c r="S196" i="22"/>
  <c r="U196" i="22" s="1"/>
  <c r="R196" i="22"/>
  <c r="Q196" i="22"/>
  <c r="P196" i="22"/>
  <c r="O196" i="22"/>
  <c r="N196" i="22"/>
  <c r="M196" i="22"/>
  <c r="L196" i="22"/>
  <c r="K196" i="22"/>
  <c r="J196" i="22"/>
  <c r="I196" i="22"/>
  <c r="H196" i="22"/>
  <c r="G196" i="22"/>
  <c r="F196" i="22"/>
  <c r="E196" i="22"/>
  <c r="T313" i="8"/>
  <c r="P313" i="8"/>
  <c r="O313" i="8"/>
  <c r="N313" i="8"/>
  <c r="M313" i="8"/>
  <c r="L313" i="8"/>
  <c r="K313" i="8"/>
  <c r="S313" i="8" s="1"/>
  <c r="J313" i="8"/>
  <c r="R313" i="8" s="1"/>
  <c r="I313" i="8"/>
  <c r="H313" i="8"/>
  <c r="G313" i="8"/>
  <c r="F313" i="8"/>
  <c r="E313" i="8"/>
  <c r="R265" i="33"/>
  <c r="Q265" i="33"/>
  <c r="P265" i="33"/>
  <c r="O265" i="33"/>
  <c r="N265" i="33"/>
  <c r="M265" i="33"/>
  <c r="L265" i="33"/>
  <c r="K265" i="33"/>
  <c r="J265" i="33"/>
  <c r="I265" i="33"/>
  <c r="H265" i="33"/>
  <c r="G265" i="33"/>
  <c r="F265" i="33"/>
  <c r="E265" i="33"/>
  <c r="Q206" i="23"/>
  <c r="P206" i="23"/>
  <c r="O206" i="23"/>
  <c r="N206" i="23"/>
  <c r="M206" i="23"/>
  <c r="L206" i="23"/>
  <c r="K206" i="23"/>
  <c r="J206" i="23"/>
  <c r="I206" i="23"/>
  <c r="H206" i="23"/>
  <c r="G206" i="23"/>
  <c r="F206" i="23"/>
  <c r="E206" i="23"/>
  <c r="T194" i="22"/>
  <c r="S194" i="22"/>
  <c r="U194" i="22" s="1"/>
  <c r="R194" i="22"/>
  <c r="Q194" i="22"/>
  <c r="P194" i="22"/>
  <c r="O194" i="22"/>
  <c r="N194" i="22"/>
  <c r="M194" i="22"/>
  <c r="L194" i="22"/>
  <c r="K194" i="22"/>
  <c r="J194" i="22"/>
  <c r="I194" i="22"/>
  <c r="H194" i="22"/>
  <c r="G194" i="22"/>
  <c r="F194" i="22"/>
  <c r="E194" i="22"/>
  <c r="T296" i="8"/>
  <c r="P296" i="8"/>
  <c r="O296" i="8"/>
  <c r="N296" i="8"/>
  <c r="M296" i="8"/>
  <c r="L296" i="8"/>
  <c r="K296" i="8"/>
  <c r="S296" i="8" s="1"/>
  <c r="J296" i="8"/>
  <c r="R296" i="8" s="1"/>
  <c r="I296" i="8"/>
  <c r="H296" i="8"/>
  <c r="G296" i="8"/>
  <c r="F296" i="8"/>
  <c r="E296" i="8"/>
  <c r="T297" i="8"/>
  <c r="P297" i="8"/>
  <c r="O297" i="8"/>
  <c r="N297" i="8"/>
  <c r="M297" i="8"/>
  <c r="L297" i="8"/>
  <c r="K297" i="8"/>
  <c r="S297" i="8" s="1"/>
  <c r="J297" i="8"/>
  <c r="R297" i="8" s="1"/>
  <c r="I297" i="8"/>
  <c r="H297" i="8"/>
  <c r="G297" i="8"/>
  <c r="F297" i="8"/>
  <c r="E297" i="8"/>
  <c r="T298" i="8"/>
  <c r="P298" i="8"/>
  <c r="O298" i="8"/>
  <c r="N298" i="8"/>
  <c r="M298" i="8"/>
  <c r="L298" i="8"/>
  <c r="K298" i="8"/>
  <c r="S298" i="8" s="1"/>
  <c r="J298" i="8"/>
  <c r="R298" i="8" s="1"/>
  <c r="I298" i="8"/>
  <c r="H298" i="8"/>
  <c r="G298" i="8"/>
  <c r="F298" i="8"/>
  <c r="E298" i="8"/>
  <c r="T295" i="8"/>
  <c r="P295" i="8"/>
  <c r="O295" i="8"/>
  <c r="N295" i="8"/>
  <c r="M295" i="8"/>
  <c r="L295" i="8"/>
  <c r="K295" i="8"/>
  <c r="S295" i="8" s="1"/>
  <c r="J295" i="8"/>
  <c r="R295" i="8" s="1"/>
  <c r="I295" i="8"/>
  <c r="H295" i="8"/>
  <c r="G295" i="8"/>
  <c r="F295" i="8"/>
  <c r="E295" i="8"/>
  <c r="T187" i="22"/>
  <c r="S187" i="22"/>
  <c r="U187" i="22" s="1"/>
  <c r="R187" i="22"/>
  <c r="Q187" i="22"/>
  <c r="P187" i="22"/>
  <c r="O187" i="22"/>
  <c r="N187" i="22"/>
  <c r="M187" i="22"/>
  <c r="L187" i="22"/>
  <c r="K187" i="22"/>
  <c r="J187" i="22"/>
  <c r="I187" i="22"/>
  <c r="H187" i="22"/>
  <c r="G187" i="22"/>
  <c r="F187" i="22"/>
  <c r="E187" i="22"/>
  <c r="Q197" i="23"/>
  <c r="P197" i="23"/>
  <c r="O197" i="23"/>
  <c r="N197" i="23"/>
  <c r="M197" i="23"/>
  <c r="L197" i="23"/>
  <c r="K197" i="23"/>
  <c r="J197" i="23"/>
  <c r="I197" i="23"/>
  <c r="H197" i="23"/>
  <c r="G197" i="23"/>
  <c r="F197" i="23"/>
  <c r="E197" i="23"/>
  <c r="T185" i="22"/>
  <c r="S185" i="22"/>
  <c r="U185" i="22" s="1"/>
  <c r="R185" i="22"/>
  <c r="Q185" i="22"/>
  <c r="P185" i="22"/>
  <c r="O185" i="22"/>
  <c r="N185" i="22"/>
  <c r="M185" i="22"/>
  <c r="L185" i="22"/>
  <c r="K185" i="22"/>
  <c r="J185" i="22"/>
  <c r="I185" i="22"/>
  <c r="H185" i="22"/>
  <c r="G185" i="22"/>
  <c r="F185" i="22"/>
  <c r="E185" i="22"/>
  <c r="Q207" i="23"/>
  <c r="P207" i="23"/>
  <c r="O207" i="23"/>
  <c r="N207" i="23"/>
  <c r="M207" i="23"/>
  <c r="L207" i="23"/>
  <c r="K207" i="23"/>
  <c r="J207" i="23"/>
  <c r="I207" i="23"/>
  <c r="H207" i="23"/>
  <c r="G207" i="23"/>
  <c r="F207" i="23"/>
  <c r="E207" i="23"/>
  <c r="T195" i="22"/>
  <c r="S195" i="22"/>
  <c r="U195" i="22" s="1"/>
  <c r="R195" i="22"/>
  <c r="Q195" i="22"/>
  <c r="P195" i="22"/>
  <c r="O195" i="22"/>
  <c r="N195" i="22"/>
  <c r="M195" i="22"/>
  <c r="L195" i="22"/>
  <c r="K195" i="22"/>
  <c r="J195" i="22"/>
  <c r="I195" i="22"/>
  <c r="H195" i="22"/>
  <c r="G195" i="22"/>
  <c r="F195" i="22"/>
  <c r="E195" i="22"/>
  <c r="T155" i="22"/>
  <c r="S155" i="22"/>
  <c r="U155" i="22" s="1"/>
  <c r="R155" i="22"/>
  <c r="Q155" i="22"/>
  <c r="P155" i="22"/>
  <c r="O155" i="22"/>
  <c r="N155" i="22"/>
  <c r="M155" i="22"/>
  <c r="L155" i="22"/>
  <c r="K155" i="22"/>
  <c r="J155" i="22"/>
  <c r="I155" i="22"/>
  <c r="H155" i="22"/>
  <c r="G155" i="22"/>
  <c r="F155" i="22"/>
  <c r="E155" i="22"/>
  <c r="T311" i="8"/>
  <c r="P311" i="8"/>
  <c r="O311" i="8"/>
  <c r="N311" i="8"/>
  <c r="M311" i="8"/>
  <c r="L311" i="8"/>
  <c r="K311" i="8"/>
  <c r="S311" i="8" s="1"/>
  <c r="J311" i="8"/>
  <c r="R311" i="8" s="1"/>
  <c r="I311" i="8"/>
  <c r="H311" i="8"/>
  <c r="G311" i="8"/>
  <c r="F311" i="8"/>
  <c r="E311" i="8"/>
  <c r="T310" i="8"/>
  <c r="P310" i="8"/>
  <c r="O310" i="8"/>
  <c r="N310" i="8"/>
  <c r="M310" i="8"/>
  <c r="L310" i="8"/>
  <c r="K310" i="8"/>
  <c r="S310" i="8" s="1"/>
  <c r="J310" i="8"/>
  <c r="R310" i="8" s="1"/>
  <c r="I310" i="8"/>
  <c r="H310" i="8"/>
  <c r="G310" i="8"/>
  <c r="F310" i="8"/>
  <c r="E310" i="8"/>
  <c r="T306" i="8"/>
  <c r="P306" i="8"/>
  <c r="O306" i="8"/>
  <c r="N306" i="8"/>
  <c r="M306" i="8"/>
  <c r="L306" i="8"/>
  <c r="K306" i="8"/>
  <c r="S306" i="8" s="1"/>
  <c r="J306" i="8"/>
  <c r="R306" i="8" s="1"/>
  <c r="I306" i="8"/>
  <c r="H306" i="8"/>
  <c r="G306" i="8"/>
  <c r="F306" i="8"/>
  <c r="E306" i="8"/>
  <c r="R263" i="33"/>
  <c r="Q263" i="33"/>
  <c r="P263" i="33"/>
  <c r="O263" i="33"/>
  <c r="N263" i="33"/>
  <c r="M263" i="33"/>
  <c r="L263" i="33"/>
  <c r="K263" i="33"/>
  <c r="J263" i="33"/>
  <c r="I263" i="33"/>
  <c r="H263" i="33"/>
  <c r="G263" i="33"/>
  <c r="F263" i="33"/>
  <c r="E263" i="33"/>
  <c r="R262" i="33"/>
  <c r="Q262" i="33"/>
  <c r="P262" i="33"/>
  <c r="O262" i="33"/>
  <c r="N262" i="33"/>
  <c r="M262" i="33"/>
  <c r="L262" i="33"/>
  <c r="K262" i="33"/>
  <c r="J262" i="33"/>
  <c r="I262" i="33"/>
  <c r="H262" i="33"/>
  <c r="G262" i="33"/>
  <c r="F262" i="33"/>
  <c r="E262" i="33"/>
  <c r="R261" i="33"/>
  <c r="Q261" i="33"/>
  <c r="P261" i="33"/>
  <c r="O261" i="33"/>
  <c r="N261" i="33"/>
  <c r="M261" i="33"/>
  <c r="L261" i="33"/>
  <c r="K261" i="33"/>
  <c r="J261" i="33"/>
  <c r="I261" i="33"/>
  <c r="H261" i="33"/>
  <c r="G261" i="33"/>
  <c r="F261" i="33"/>
  <c r="E261" i="33"/>
  <c r="R260" i="33"/>
  <c r="Q260" i="33"/>
  <c r="P260" i="33"/>
  <c r="O260" i="33"/>
  <c r="N260" i="33"/>
  <c r="M260" i="33"/>
  <c r="L260" i="33"/>
  <c r="K260" i="33"/>
  <c r="J260" i="33"/>
  <c r="I260" i="33"/>
  <c r="H260" i="33"/>
  <c r="G260" i="33"/>
  <c r="F260" i="33"/>
  <c r="E260" i="33"/>
  <c r="R259" i="33"/>
  <c r="Q259" i="33"/>
  <c r="P259" i="33"/>
  <c r="O259" i="33"/>
  <c r="N259" i="33"/>
  <c r="M259" i="33"/>
  <c r="L259" i="33"/>
  <c r="K259" i="33"/>
  <c r="J259" i="33"/>
  <c r="I259" i="33"/>
  <c r="H259" i="33"/>
  <c r="G259" i="33"/>
  <c r="F259" i="33"/>
  <c r="E259" i="33"/>
  <c r="R258" i="33"/>
  <c r="Q258" i="33"/>
  <c r="P258" i="33"/>
  <c r="O258" i="33"/>
  <c r="N258" i="33"/>
  <c r="M258" i="33"/>
  <c r="L258" i="33"/>
  <c r="K258" i="33"/>
  <c r="J258" i="33"/>
  <c r="I258" i="33"/>
  <c r="H258" i="33"/>
  <c r="G258" i="33"/>
  <c r="F258" i="33"/>
  <c r="E258" i="33"/>
  <c r="R257" i="33"/>
  <c r="Q257" i="33"/>
  <c r="P257" i="33"/>
  <c r="O257" i="33"/>
  <c r="N257" i="33"/>
  <c r="M257" i="33"/>
  <c r="L257" i="33"/>
  <c r="K257" i="33"/>
  <c r="J257" i="33"/>
  <c r="I257" i="33"/>
  <c r="H257" i="33"/>
  <c r="G257" i="33"/>
  <c r="F257" i="33"/>
  <c r="E257" i="33"/>
  <c r="G175" i="3"/>
  <c r="F175" i="3"/>
  <c r="E175" i="3"/>
  <c r="Q294" i="8" l="1"/>
  <c r="Q292" i="8"/>
  <c r="Q293" i="8"/>
  <c r="Q296" i="8"/>
  <c r="Q313" i="8"/>
  <c r="Q298" i="8"/>
  <c r="Q297" i="8"/>
  <c r="Q295" i="8"/>
  <c r="Q311" i="8"/>
  <c r="Q306" i="8"/>
  <c r="Q310" i="8"/>
  <c r="D35" i="32"/>
  <c r="E35" i="32"/>
  <c r="F35" i="32"/>
  <c r="G35" i="32"/>
  <c r="D36" i="32"/>
  <c r="E36" i="32"/>
  <c r="F36" i="32"/>
  <c r="G36" i="32"/>
  <c r="G33" i="32"/>
  <c r="F33" i="32"/>
  <c r="E33" i="32"/>
  <c r="D33" i="32"/>
  <c r="Q174" i="23" l="1"/>
  <c r="P174" i="23"/>
  <c r="O174" i="23"/>
  <c r="N174" i="23"/>
  <c r="M174" i="23"/>
  <c r="L174" i="23"/>
  <c r="K174" i="23"/>
  <c r="J174" i="23"/>
  <c r="I174" i="23"/>
  <c r="H174" i="23"/>
  <c r="G174" i="23"/>
  <c r="F174" i="23"/>
  <c r="E174" i="23"/>
  <c r="T163" i="22"/>
  <c r="S163" i="22"/>
  <c r="U163" i="22" s="1"/>
  <c r="R163" i="22"/>
  <c r="Q163" i="22"/>
  <c r="P163" i="22"/>
  <c r="O163" i="22"/>
  <c r="N163" i="22"/>
  <c r="M163" i="22"/>
  <c r="L163" i="22"/>
  <c r="K163" i="22"/>
  <c r="J163" i="22"/>
  <c r="I163" i="22"/>
  <c r="H163" i="22"/>
  <c r="G163" i="22"/>
  <c r="F163" i="22"/>
  <c r="E163" i="22"/>
  <c r="Q211" i="23" l="1"/>
  <c r="P211" i="23"/>
  <c r="O211" i="23"/>
  <c r="N211" i="23"/>
  <c r="M211" i="23"/>
  <c r="L211" i="23"/>
  <c r="K211" i="23"/>
  <c r="J211" i="23"/>
  <c r="I211" i="23"/>
  <c r="H211" i="23"/>
  <c r="G211" i="23"/>
  <c r="F211" i="23"/>
  <c r="E211" i="23"/>
  <c r="Q210" i="23"/>
  <c r="P210" i="23"/>
  <c r="O210" i="23"/>
  <c r="N210" i="23"/>
  <c r="M210" i="23"/>
  <c r="L210" i="23"/>
  <c r="I210" i="23"/>
  <c r="H210" i="23"/>
  <c r="G210" i="23"/>
  <c r="F210" i="23"/>
  <c r="E210" i="23"/>
  <c r="Q209" i="23"/>
  <c r="P209" i="23"/>
  <c r="O209" i="23"/>
  <c r="N209" i="23"/>
  <c r="M209" i="23"/>
  <c r="L209" i="23"/>
  <c r="K209" i="23"/>
  <c r="J209" i="23"/>
  <c r="I209" i="23"/>
  <c r="H209" i="23"/>
  <c r="G209" i="23"/>
  <c r="F209" i="23"/>
  <c r="E209" i="23"/>
  <c r="Q201" i="23"/>
  <c r="P201" i="23"/>
  <c r="O201" i="23"/>
  <c r="N201" i="23"/>
  <c r="M201" i="23"/>
  <c r="L201" i="23"/>
  <c r="K201" i="23"/>
  <c r="J201" i="23"/>
  <c r="I201" i="23"/>
  <c r="H201" i="23"/>
  <c r="G201" i="23"/>
  <c r="F201" i="23"/>
  <c r="E201" i="23"/>
  <c r="Q179" i="23"/>
  <c r="P179" i="23"/>
  <c r="O179" i="23"/>
  <c r="N179" i="23"/>
  <c r="M179" i="23"/>
  <c r="L179" i="23"/>
  <c r="K179" i="23"/>
  <c r="J179" i="23"/>
  <c r="I179" i="23"/>
  <c r="H179" i="23"/>
  <c r="G179" i="23"/>
  <c r="F179" i="23"/>
  <c r="E179" i="23"/>
  <c r="Q178" i="23"/>
  <c r="P178" i="23"/>
  <c r="O178" i="23"/>
  <c r="N178" i="23"/>
  <c r="M178" i="23"/>
  <c r="L178" i="23"/>
  <c r="K178" i="23"/>
  <c r="J178" i="23"/>
  <c r="I178" i="23"/>
  <c r="H178" i="23"/>
  <c r="G178" i="23"/>
  <c r="F178" i="23"/>
  <c r="E178" i="23"/>
  <c r="Q177" i="23"/>
  <c r="P177" i="23"/>
  <c r="O177" i="23"/>
  <c r="N177" i="23"/>
  <c r="M177" i="23"/>
  <c r="L177" i="23"/>
  <c r="K177" i="23"/>
  <c r="J177" i="23"/>
  <c r="I177" i="23"/>
  <c r="H177" i="23"/>
  <c r="G177" i="23"/>
  <c r="F177" i="23"/>
  <c r="E177" i="23"/>
  <c r="Q176" i="23"/>
  <c r="P176" i="23"/>
  <c r="O176" i="23"/>
  <c r="N176" i="23"/>
  <c r="M176" i="23"/>
  <c r="L176" i="23"/>
  <c r="K176" i="23"/>
  <c r="J176" i="23"/>
  <c r="I176" i="23"/>
  <c r="H176" i="23"/>
  <c r="G176" i="23"/>
  <c r="F176" i="23"/>
  <c r="E176" i="23"/>
  <c r="Q181" i="23"/>
  <c r="P181" i="23"/>
  <c r="O181" i="23"/>
  <c r="N181" i="23"/>
  <c r="M181" i="23"/>
  <c r="L181" i="23"/>
  <c r="K181" i="23"/>
  <c r="J181" i="23"/>
  <c r="I181" i="23"/>
  <c r="H181" i="23"/>
  <c r="G181" i="23"/>
  <c r="F181" i="23"/>
  <c r="E181" i="23"/>
  <c r="Q180" i="23"/>
  <c r="P180" i="23"/>
  <c r="O180" i="23"/>
  <c r="N180" i="23"/>
  <c r="M180" i="23"/>
  <c r="L180" i="23"/>
  <c r="K180" i="23"/>
  <c r="J180" i="23"/>
  <c r="I180" i="23"/>
  <c r="H180" i="23"/>
  <c r="G180" i="23"/>
  <c r="F180" i="23"/>
  <c r="E180" i="23"/>
  <c r="Q175" i="23"/>
  <c r="P175" i="23"/>
  <c r="O175" i="23"/>
  <c r="N175" i="23"/>
  <c r="M175" i="23"/>
  <c r="L175" i="23"/>
  <c r="K175" i="23"/>
  <c r="J175" i="23"/>
  <c r="I175" i="23"/>
  <c r="H175" i="23"/>
  <c r="G175" i="23"/>
  <c r="F175" i="23"/>
  <c r="E175" i="23"/>
  <c r="Q160" i="23"/>
  <c r="P160" i="23"/>
  <c r="O160" i="23"/>
  <c r="N160" i="23"/>
  <c r="M160" i="23"/>
  <c r="L160" i="23"/>
  <c r="K160" i="23"/>
  <c r="J160" i="23"/>
  <c r="I160" i="23"/>
  <c r="H160" i="23"/>
  <c r="G160" i="23"/>
  <c r="F160" i="23"/>
  <c r="E160" i="23"/>
  <c r="T199" i="22"/>
  <c r="S199" i="22"/>
  <c r="U199" i="22" s="1"/>
  <c r="R199" i="22"/>
  <c r="Q199" i="22"/>
  <c r="P199" i="22"/>
  <c r="O199" i="22"/>
  <c r="N199" i="22"/>
  <c r="M199" i="22"/>
  <c r="L199" i="22"/>
  <c r="K199" i="22"/>
  <c r="J199" i="22"/>
  <c r="I199" i="22"/>
  <c r="H199" i="22"/>
  <c r="G199" i="22"/>
  <c r="T198" i="22"/>
  <c r="S198" i="22"/>
  <c r="U198" i="22" s="1"/>
  <c r="R198" i="22"/>
  <c r="Q198" i="22"/>
  <c r="P198" i="22"/>
  <c r="O198" i="22"/>
  <c r="N198" i="22"/>
  <c r="M198" i="22"/>
  <c r="L198" i="22"/>
  <c r="K198" i="22"/>
  <c r="J198" i="22"/>
  <c r="I198" i="22"/>
  <c r="H198" i="22"/>
  <c r="G198" i="22"/>
  <c r="T197" i="22"/>
  <c r="S197" i="22"/>
  <c r="U197" i="22" s="1"/>
  <c r="R197" i="22"/>
  <c r="Q197" i="22"/>
  <c r="P197" i="22"/>
  <c r="O197" i="22"/>
  <c r="N197" i="22"/>
  <c r="M197" i="22"/>
  <c r="L197" i="22"/>
  <c r="K197" i="22"/>
  <c r="J197" i="22"/>
  <c r="I197" i="22"/>
  <c r="H197" i="22"/>
  <c r="G197" i="22"/>
  <c r="T189" i="22"/>
  <c r="S189" i="22"/>
  <c r="U189" i="22" s="1"/>
  <c r="R189" i="22"/>
  <c r="Q189" i="22"/>
  <c r="P189" i="22"/>
  <c r="O189" i="22"/>
  <c r="N189" i="22"/>
  <c r="M189" i="22"/>
  <c r="L189" i="22"/>
  <c r="K189" i="22"/>
  <c r="J189" i="22"/>
  <c r="I189" i="22"/>
  <c r="H189" i="22"/>
  <c r="G189" i="22"/>
  <c r="T168" i="22"/>
  <c r="S168" i="22"/>
  <c r="U168" i="22" s="1"/>
  <c r="R168" i="22"/>
  <c r="Q168" i="22"/>
  <c r="P168" i="22"/>
  <c r="O168" i="22"/>
  <c r="N168" i="22"/>
  <c r="M168" i="22"/>
  <c r="L168" i="22"/>
  <c r="K168" i="22"/>
  <c r="J168" i="22"/>
  <c r="I168" i="22"/>
  <c r="H168" i="22"/>
  <c r="G168" i="22"/>
  <c r="T167" i="22"/>
  <c r="S167" i="22"/>
  <c r="U167" i="22" s="1"/>
  <c r="R167" i="22"/>
  <c r="Q167" i="22"/>
  <c r="P167" i="22"/>
  <c r="O167" i="22"/>
  <c r="N167" i="22"/>
  <c r="M167" i="22"/>
  <c r="L167" i="22"/>
  <c r="K167" i="22"/>
  <c r="J167" i="22"/>
  <c r="I167" i="22"/>
  <c r="H167" i="22"/>
  <c r="G167" i="22"/>
  <c r="T166" i="22"/>
  <c r="S166" i="22"/>
  <c r="U166" i="22" s="1"/>
  <c r="R166" i="22"/>
  <c r="Q166" i="22"/>
  <c r="P166" i="22"/>
  <c r="O166" i="22"/>
  <c r="N166" i="22"/>
  <c r="M166" i="22"/>
  <c r="L166" i="22"/>
  <c r="K166" i="22"/>
  <c r="J166" i="22"/>
  <c r="I166" i="22"/>
  <c r="H166" i="22"/>
  <c r="G166" i="22"/>
  <c r="T165" i="22"/>
  <c r="S165" i="22"/>
  <c r="U165" i="22" s="1"/>
  <c r="R165" i="22"/>
  <c r="Q165" i="22"/>
  <c r="P165" i="22"/>
  <c r="O165" i="22"/>
  <c r="N165" i="22"/>
  <c r="M165" i="22"/>
  <c r="L165" i="22"/>
  <c r="K165" i="22"/>
  <c r="J165" i="22"/>
  <c r="I165" i="22"/>
  <c r="H165" i="22"/>
  <c r="G165" i="22"/>
  <c r="T170" i="22"/>
  <c r="S170" i="22"/>
  <c r="U170" i="22" s="1"/>
  <c r="R170" i="22"/>
  <c r="Q170" i="22"/>
  <c r="P170" i="22"/>
  <c r="O170" i="22"/>
  <c r="N170" i="22"/>
  <c r="M170" i="22"/>
  <c r="L170" i="22"/>
  <c r="K170" i="22"/>
  <c r="J170" i="22"/>
  <c r="I170" i="22"/>
  <c r="H170" i="22"/>
  <c r="G170" i="22"/>
  <c r="T169" i="22"/>
  <c r="S169" i="22"/>
  <c r="U169" i="22" s="1"/>
  <c r="R169" i="22"/>
  <c r="Q169" i="22"/>
  <c r="P169" i="22"/>
  <c r="O169" i="22"/>
  <c r="N169" i="22"/>
  <c r="M169" i="22"/>
  <c r="L169" i="22"/>
  <c r="K169" i="22"/>
  <c r="J169" i="22"/>
  <c r="I169" i="22"/>
  <c r="H169" i="22"/>
  <c r="G169" i="22"/>
  <c r="T164" i="22"/>
  <c r="S164" i="22"/>
  <c r="U164" i="22" s="1"/>
  <c r="R164" i="22"/>
  <c r="Q164" i="22"/>
  <c r="P164" i="22"/>
  <c r="O164" i="22"/>
  <c r="N164" i="22"/>
  <c r="M164" i="22"/>
  <c r="L164" i="22"/>
  <c r="K164" i="22"/>
  <c r="J164" i="22"/>
  <c r="I164" i="22"/>
  <c r="H164" i="22"/>
  <c r="G164" i="22"/>
  <c r="E164" i="22"/>
  <c r="F164" i="22"/>
  <c r="E169" i="22"/>
  <c r="F169" i="22"/>
  <c r="E170" i="22"/>
  <c r="F170" i="22"/>
  <c r="E165" i="22"/>
  <c r="F165" i="22"/>
  <c r="E166" i="22"/>
  <c r="F166" i="22"/>
  <c r="E167" i="22"/>
  <c r="F167" i="22"/>
  <c r="E168" i="22"/>
  <c r="F168" i="22"/>
  <c r="E189" i="22"/>
  <c r="F189" i="22"/>
  <c r="E197" i="22"/>
  <c r="F197" i="22"/>
  <c r="E198" i="22"/>
  <c r="F198" i="22"/>
  <c r="E199" i="22"/>
  <c r="F199" i="22"/>
  <c r="T158" i="22"/>
  <c r="S158" i="22"/>
  <c r="U158" i="22" s="1"/>
  <c r="R158" i="22"/>
  <c r="Q158" i="22"/>
  <c r="P158" i="22"/>
  <c r="O158" i="22"/>
  <c r="N158" i="22"/>
  <c r="M158" i="22"/>
  <c r="L158" i="22"/>
  <c r="K158" i="22"/>
  <c r="J158" i="22"/>
  <c r="I158" i="22"/>
  <c r="H158" i="22"/>
  <c r="G158" i="22"/>
  <c r="F158" i="22"/>
  <c r="E158" i="22"/>
  <c r="T301" i="8"/>
  <c r="P301" i="8"/>
  <c r="O301" i="8"/>
  <c r="N301" i="8"/>
  <c r="M301" i="8"/>
  <c r="L301" i="8"/>
  <c r="K301" i="8"/>
  <c r="S301" i="8" s="1"/>
  <c r="J301" i="8"/>
  <c r="R301" i="8" s="1"/>
  <c r="I301" i="8"/>
  <c r="H301" i="8"/>
  <c r="G301" i="8"/>
  <c r="F301" i="8"/>
  <c r="E301" i="8"/>
  <c r="T303" i="8"/>
  <c r="P303" i="8"/>
  <c r="O303" i="8"/>
  <c r="N303" i="8"/>
  <c r="M303" i="8"/>
  <c r="L303" i="8"/>
  <c r="K303" i="8"/>
  <c r="S303" i="8" s="1"/>
  <c r="J303" i="8"/>
  <c r="R303" i="8" s="1"/>
  <c r="I303" i="8"/>
  <c r="H303" i="8"/>
  <c r="G303" i="8"/>
  <c r="F303" i="8"/>
  <c r="E303" i="8"/>
  <c r="E252" i="33"/>
  <c r="F252" i="33"/>
  <c r="G252" i="33"/>
  <c r="H252" i="33"/>
  <c r="I252" i="33"/>
  <c r="J252" i="33"/>
  <c r="K252" i="33"/>
  <c r="L252" i="33"/>
  <c r="M252" i="33"/>
  <c r="N252" i="33"/>
  <c r="O252" i="33"/>
  <c r="P252" i="33"/>
  <c r="Q252" i="33"/>
  <c r="R252" i="33"/>
  <c r="E250" i="33"/>
  <c r="F250" i="33"/>
  <c r="G250" i="33"/>
  <c r="H250" i="33"/>
  <c r="I250" i="33"/>
  <c r="J250" i="33"/>
  <c r="K250" i="33"/>
  <c r="L250" i="33"/>
  <c r="M250" i="33"/>
  <c r="N250" i="33"/>
  <c r="O250" i="33"/>
  <c r="P250" i="33"/>
  <c r="Q250" i="33"/>
  <c r="R250" i="33"/>
  <c r="G171" i="3"/>
  <c r="F171" i="3"/>
  <c r="E171" i="3"/>
  <c r="G173" i="3"/>
  <c r="F173" i="3"/>
  <c r="E173" i="3"/>
  <c r="Q303" i="8" l="1"/>
  <c r="Q301" i="8"/>
  <c r="Q146" i="23"/>
  <c r="P146" i="23"/>
  <c r="O146" i="23"/>
  <c r="N146" i="23"/>
  <c r="M146" i="23"/>
  <c r="L146" i="23"/>
  <c r="K146" i="23"/>
  <c r="J146" i="23"/>
  <c r="I146" i="23"/>
  <c r="H146" i="23"/>
  <c r="G146" i="23"/>
  <c r="F146" i="23"/>
  <c r="E146" i="23"/>
  <c r="T144" i="22"/>
  <c r="S144" i="22"/>
  <c r="U144" i="22" s="1"/>
  <c r="R144" i="22"/>
  <c r="Q144" i="22"/>
  <c r="P144" i="22"/>
  <c r="O144" i="22"/>
  <c r="N144" i="22"/>
  <c r="M144" i="22"/>
  <c r="L144" i="22"/>
  <c r="K144" i="22"/>
  <c r="J144" i="22"/>
  <c r="I144" i="22"/>
  <c r="H144" i="22"/>
  <c r="G144" i="22"/>
  <c r="F144" i="22"/>
  <c r="E144" i="22"/>
  <c r="Q99" i="23"/>
  <c r="P99" i="23"/>
  <c r="O99" i="23"/>
  <c r="N99" i="23"/>
  <c r="M99" i="23"/>
  <c r="L99" i="23"/>
  <c r="J99" i="23"/>
  <c r="I99" i="23"/>
  <c r="H99" i="23"/>
  <c r="G99" i="23"/>
  <c r="F99" i="23"/>
  <c r="E99" i="23"/>
  <c r="T98" i="22"/>
  <c r="S98" i="22"/>
  <c r="U98" i="22" s="1"/>
  <c r="R98" i="22"/>
  <c r="Q98" i="22"/>
  <c r="P98" i="22"/>
  <c r="O98" i="22"/>
  <c r="N98" i="22"/>
  <c r="M98" i="22"/>
  <c r="L98" i="22"/>
  <c r="I98" i="22"/>
  <c r="H98" i="22"/>
  <c r="G98" i="22"/>
  <c r="F98" i="22"/>
  <c r="E98" i="22"/>
  <c r="Q144" i="23" l="1"/>
  <c r="P144" i="23"/>
  <c r="O144" i="23"/>
  <c r="N144" i="23"/>
  <c r="M144" i="23"/>
  <c r="L144" i="23"/>
  <c r="K144" i="23"/>
  <c r="J144" i="23"/>
  <c r="I144" i="23"/>
  <c r="H144" i="23"/>
  <c r="G144" i="23"/>
  <c r="F144" i="23"/>
  <c r="E144" i="23"/>
  <c r="T142" i="22"/>
  <c r="S142" i="22"/>
  <c r="U142" i="22" s="1"/>
  <c r="R142" i="22"/>
  <c r="Q142" i="22"/>
  <c r="P142" i="22"/>
  <c r="O142" i="22"/>
  <c r="N142" i="22"/>
  <c r="M142" i="22"/>
  <c r="L142" i="22"/>
  <c r="K142" i="22"/>
  <c r="J142" i="22"/>
  <c r="I142" i="22"/>
  <c r="H142" i="22"/>
  <c r="G142" i="22"/>
  <c r="F142" i="22"/>
  <c r="E142" i="22"/>
  <c r="R2" i="33" l="1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G7" i="3"/>
  <c r="F7" i="3"/>
  <c r="E7" i="3"/>
  <c r="Q36" i="23" l="1"/>
  <c r="P36" i="23"/>
  <c r="O36" i="23"/>
  <c r="N36" i="23"/>
  <c r="M36" i="23"/>
  <c r="L36" i="23"/>
  <c r="K36" i="23"/>
  <c r="J36" i="23"/>
  <c r="I36" i="23"/>
  <c r="H36" i="23"/>
  <c r="G36" i="23"/>
  <c r="F36" i="23"/>
  <c r="E36" i="23"/>
  <c r="Q131" i="23"/>
  <c r="P131" i="23"/>
  <c r="O131" i="23"/>
  <c r="N131" i="23"/>
  <c r="M131" i="23"/>
  <c r="L131" i="23"/>
  <c r="K131" i="23"/>
  <c r="J131" i="23"/>
  <c r="I131" i="23"/>
  <c r="H131" i="23"/>
  <c r="G131" i="23"/>
  <c r="F131" i="23"/>
  <c r="E131" i="23"/>
  <c r="T129" i="22"/>
  <c r="S129" i="22"/>
  <c r="U129" i="22" s="1"/>
  <c r="R129" i="22"/>
  <c r="Q129" i="22"/>
  <c r="P129" i="22"/>
  <c r="O129" i="22"/>
  <c r="N129" i="22"/>
  <c r="M129" i="22"/>
  <c r="L129" i="22"/>
  <c r="K129" i="22"/>
  <c r="J129" i="22"/>
  <c r="I129" i="22"/>
  <c r="H129" i="22"/>
  <c r="G129" i="22"/>
  <c r="F129" i="22"/>
  <c r="E129" i="22"/>
  <c r="T36" i="22"/>
  <c r="S36" i="22"/>
  <c r="U36" i="22" s="1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G34" i="3"/>
  <c r="F34" i="3"/>
  <c r="E34" i="3"/>
  <c r="R35" i="33"/>
  <c r="Q35" i="33"/>
  <c r="P35" i="33"/>
  <c r="O35" i="33"/>
  <c r="N35" i="33"/>
  <c r="M35" i="33"/>
  <c r="L35" i="33"/>
  <c r="K35" i="33"/>
  <c r="J35" i="33"/>
  <c r="I35" i="33"/>
  <c r="H35" i="33"/>
  <c r="G35" i="33"/>
  <c r="F35" i="33"/>
  <c r="E35" i="33"/>
  <c r="R39" i="33"/>
  <c r="Q39" i="33"/>
  <c r="P39" i="33"/>
  <c r="O39" i="33"/>
  <c r="N39" i="33"/>
  <c r="M39" i="33"/>
  <c r="L39" i="33"/>
  <c r="K39" i="33"/>
  <c r="J39" i="33"/>
  <c r="I39" i="33"/>
  <c r="H39" i="33"/>
  <c r="G39" i="33"/>
  <c r="F39" i="33"/>
  <c r="E39" i="33"/>
  <c r="R37" i="33"/>
  <c r="Q37" i="33"/>
  <c r="P37" i="33"/>
  <c r="O37" i="33"/>
  <c r="N37" i="33"/>
  <c r="M37" i="33"/>
  <c r="L37" i="33"/>
  <c r="K37" i="33"/>
  <c r="J37" i="33"/>
  <c r="I37" i="33"/>
  <c r="H37" i="33"/>
  <c r="G37" i="33"/>
  <c r="F37" i="33"/>
  <c r="E37" i="33"/>
  <c r="R40" i="33"/>
  <c r="Q40" i="33"/>
  <c r="P40" i="33"/>
  <c r="O40" i="33"/>
  <c r="N40" i="33"/>
  <c r="M40" i="33"/>
  <c r="L40" i="33"/>
  <c r="K40" i="33"/>
  <c r="J40" i="33"/>
  <c r="I40" i="33"/>
  <c r="H40" i="33"/>
  <c r="G40" i="33"/>
  <c r="F40" i="33"/>
  <c r="E40" i="33"/>
  <c r="R38" i="33"/>
  <c r="Q38" i="33"/>
  <c r="P38" i="33"/>
  <c r="O38" i="33"/>
  <c r="N38" i="33"/>
  <c r="M38" i="33"/>
  <c r="L38" i="33"/>
  <c r="K38" i="33"/>
  <c r="J38" i="33"/>
  <c r="I38" i="33"/>
  <c r="H38" i="33"/>
  <c r="G38" i="33"/>
  <c r="F38" i="33"/>
  <c r="E38" i="33"/>
  <c r="R41" i="33"/>
  <c r="Q41" i="33"/>
  <c r="P41" i="33"/>
  <c r="O41" i="33"/>
  <c r="N41" i="33"/>
  <c r="M41" i="33"/>
  <c r="L41" i="33"/>
  <c r="K41" i="33"/>
  <c r="J41" i="33"/>
  <c r="I41" i="33"/>
  <c r="H41" i="33"/>
  <c r="G41" i="33"/>
  <c r="F41" i="33"/>
  <c r="E41" i="33"/>
  <c r="R34" i="33"/>
  <c r="Q34" i="33"/>
  <c r="P34" i="33"/>
  <c r="O34" i="33"/>
  <c r="N34" i="33"/>
  <c r="M34" i="33"/>
  <c r="L34" i="33"/>
  <c r="K34" i="33"/>
  <c r="J34" i="33"/>
  <c r="I34" i="33"/>
  <c r="H34" i="33"/>
  <c r="G34" i="33"/>
  <c r="F34" i="33"/>
  <c r="E34" i="33"/>
  <c r="R33" i="33"/>
  <c r="Q33" i="33"/>
  <c r="P33" i="33"/>
  <c r="O33" i="33"/>
  <c r="N33" i="33"/>
  <c r="M33" i="33"/>
  <c r="L33" i="33"/>
  <c r="K33" i="33"/>
  <c r="J33" i="33"/>
  <c r="I33" i="33"/>
  <c r="H33" i="33"/>
  <c r="G33" i="33"/>
  <c r="F33" i="33"/>
  <c r="E33" i="33"/>
  <c r="Q127" i="23" l="1"/>
  <c r="P127" i="23"/>
  <c r="O127" i="23"/>
  <c r="N127" i="23"/>
  <c r="M127" i="23"/>
  <c r="L127" i="23"/>
  <c r="K127" i="23"/>
  <c r="J127" i="23"/>
  <c r="I127" i="23"/>
  <c r="H127" i="23"/>
  <c r="G127" i="23"/>
  <c r="F127" i="23"/>
  <c r="E127" i="23"/>
  <c r="Q120" i="23"/>
  <c r="P120" i="23"/>
  <c r="O120" i="23"/>
  <c r="N120" i="23"/>
  <c r="M120" i="23"/>
  <c r="L120" i="23"/>
  <c r="K120" i="23"/>
  <c r="J120" i="23"/>
  <c r="I120" i="23"/>
  <c r="H120" i="23"/>
  <c r="G120" i="23"/>
  <c r="F120" i="23"/>
  <c r="E120" i="23"/>
  <c r="T125" i="22"/>
  <c r="S125" i="22"/>
  <c r="U125" i="22" s="1"/>
  <c r="R125" i="22"/>
  <c r="Q125" i="22"/>
  <c r="P125" i="22"/>
  <c r="O125" i="22"/>
  <c r="N125" i="22"/>
  <c r="M125" i="22"/>
  <c r="L125" i="22"/>
  <c r="K125" i="22"/>
  <c r="J125" i="22"/>
  <c r="I125" i="22"/>
  <c r="H125" i="22"/>
  <c r="G125" i="22"/>
  <c r="F125" i="22"/>
  <c r="E125" i="22"/>
  <c r="T119" i="22"/>
  <c r="S119" i="22"/>
  <c r="U119" i="22" s="1"/>
  <c r="R119" i="22"/>
  <c r="Q119" i="22"/>
  <c r="P119" i="22"/>
  <c r="O119" i="22"/>
  <c r="N119" i="22"/>
  <c r="M119" i="22"/>
  <c r="L119" i="22"/>
  <c r="K119" i="22"/>
  <c r="J119" i="22"/>
  <c r="I119" i="22"/>
  <c r="H119" i="22"/>
  <c r="G119" i="22"/>
  <c r="F119" i="22"/>
  <c r="E119" i="22"/>
  <c r="T118" i="22"/>
  <c r="S118" i="22"/>
  <c r="U118" i="22" s="1"/>
  <c r="R118" i="22"/>
  <c r="Q118" i="22"/>
  <c r="P118" i="22"/>
  <c r="O118" i="22"/>
  <c r="N118" i="22"/>
  <c r="M118" i="22"/>
  <c r="L118" i="22"/>
  <c r="K118" i="22"/>
  <c r="J118" i="22"/>
  <c r="I118" i="22"/>
  <c r="H118" i="22"/>
  <c r="G118" i="22"/>
  <c r="F118" i="22"/>
  <c r="E118" i="22"/>
  <c r="G130" i="3" l="1"/>
  <c r="F130" i="3"/>
  <c r="E130" i="3"/>
  <c r="E128" i="23" l="1"/>
  <c r="F128" i="23"/>
  <c r="G128" i="23"/>
  <c r="H128" i="23"/>
  <c r="I128" i="23"/>
  <c r="J128" i="23"/>
  <c r="K128" i="23"/>
  <c r="L128" i="23"/>
  <c r="M128" i="23"/>
  <c r="N128" i="23"/>
  <c r="O128" i="23"/>
  <c r="P128" i="23"/>
  <c r="Q128" i="23"/>
  <c r="E129" i="23"/>
  <c r="F129" i="23"/>
  <c r="G129" i="23"/>
  <c r="H129" i="23"/>
  <c r="I129" i="23"/>
  <c r="J129" i="23"/>
  <c r="K129" i="23"/>
  <c r="L129" i="23"/>
  <c r="M129" i="23"/>
  <c r="N129" i="23"/>
  <c r="O129" i="23"/>
  <c r="P129" i="23"/>
  <c r="Q129" i="23"/>
  <c r="E130" i="23"/>
  <c r="F130" i="23"/>
  <c r="G130" i="23"/>
  <c r="H130" i="23"/>
  <c r="I130" i="23"/>
  <c r="J130" i="23"/>
  <c r="K130" i="23"/>
  <c r="L130" i="23"/>
  <c r="M130" i="23"/>
  <c r="N130" i="23"/>
  <c r="O130" i="23"/>
  <c r="P130" i="23"/>
  <c r="Q130" i="23"/>
  <c r="T128" i="22"/>
  <c r="S128" i="22"/>
  <c r="U128" i="22" s="1"/>
  <c r="R128" i="22"/>
  <c r="Q128" i="22"/>
  <c r="P128" i="22"/>
  <c r="O128" i="22"/>
  <c r="N128" i="22"/>
  <c r="M128" i="22"/>
  <c r="L128" i="22"/>
  <c r="K128" i="22"/>
  <c r="J128" i="22"/>
  <c r="I128" i="22"/>
  <c r="H128" i="22"/>
  <c r="G128" i="22"/>
  <c r="F128" i="22"/>
  <c r="E128" i="22"/>
  <c r="T127" i="22"/>
  <c r="S127" i="22"/>
  <c r="U127" i="22" s="1"/>
  <c r="R127" i="22"/>
  <c r="Q127" i="22"/>
  <c r="P127" i="22"/>
  <c r="O127" i="22"/>
  <c r="N127" i="22"/>
  <c r="M127" i="22"/>
  <c r="L127" i="22"/>
  <c r="K127" i="22"/>
  <c r="J127" i="22"/>
  <c r="I127" i="22"/>
  <c r="H127" i="22"/>
  <c r="G127" i="22"/>
  <c r="F127" i="22"/>
  <c r="E127" i="22"/>
  <c r="T126" i="22"/>
  <c r="S126" i="22"/>
  <c r="U126" i="22" s="1"/>
  <c r="R126" i="22"/>
  <c r="Q126" i="22"/>
  <c r="P126" i="22"/>
  <c r="O126" i="22"/>
  <c r="N126" i="22"/>
  <c r="M126" i="22"/>
  <c r="L126" i="22"/>
  <c r="K126" i="22"/>
  <c r="J126" i="22"/>
  <c r="I126" i="22"/>
  <c r="H126" i="22"/>
  <c r="G126" i="22"/>
  <c r="F126" i="22"/>
  <c r="E126" i="22"/>
  <c r="Q64" i="23" l="1"/>
  <c r="P64" i="23"/>
  <c r="O64" i="23"/>
  <c r="N64" i="23"/>
  <c r="M64" i="23"/>
  <c r="L64" i="23"/>
  <c r="K64" i="23"/>
  <c r="J64" i="23"/>
  <c r="I64" i="23"/>
  <c r="H64" i="23"/>
  <c r="G64" i="23"/>
  <c r="F64" i="23"/>
  <c r="E64" i="23"/>
  <c r="Q141" i="23"/>
  <c r="P141" i="23"/>
  <c r="O141" i="23"/>
  <c r="N141" i="23"/>
  <c r="M141" i="23"/>
  <c r="L141" i="23"/>
  <c r="K141" i="23"/>
  <c r="J141" i="23"/>
  <c r="I141" i="23"/>
  <c r="H141" i="23"/>
  <c r="G141" i="23"/>
  <c r="F141" i="23"/>
  <c r="E141" i="23"/>
  <c r="T63" i="22"/>
  <c r="S63" i="22"/>
  <c r="U63" i="22" s="1"/>
  <c r="R63" i="22"/>
  <c r="Q63" i="22"/>
  <c r="P63" i="22"/>
  <c r="O63" i="22"/>
  <c r="N63" i="22"/>
  <c r="M63" i="22"/>
  <c r="L63" i="22"/>
  <c r="K63" i="22"/>
  <c r="J63" i="22"/>
  <c r="I63" i="22"/>
  <c r="H63" i="22"/>
  <c r="G63" i="22"/>
  <c r="F63" i="22"/>
  <c r="E63" i="22"/>
  <c r="T139" i="22"/>
  <c r="S139" i="22"/>
  <c r="U139" i="22" s="1"/>
  <c r="R139" i="22"/>
  <c r="Q139" i="22"/>
  <c r="P139" i="22"/>
  <c r="O139" i="22"/>
  <c r="N139" i="22"/>
  <c r="M139" i="22"/>
  <c r="L139" i="22"/>
  <c r="K139" i="22"/>
  <c r="J139" i="22"/>
  <c r="I139" i="22"/>
  <c r="H139" i="22"/>
  <c r="G139" i="22"/>
  <c r="F139" i="22"/>
  <c r="E139" i="22"/>
  <c r="T183" i="8"/>
  <c r="P183" i="8"/>
  <c r="O183" i="8"/>
  <c r="N183" i="8"/>
  <c r="M183" i="8"/>
  <c r="L183" i="8"/>
  <c r="K183" i="8"/>
  <c r="S183" i="8" s="1"/>
  <c r="J183" i="8"/>
  <c r="R183" i="8" s="1"/>
  <c r="I183" i="8"/>
  <c r="H183" i="8"/>
  <c r="G183" i="8"/>
  <c r="F183" i="8"/>
  <c r="E183" i="8"/>
  <c r="T209" i="8"/>
  <c r="P209" i="8"/>
  <c r="O209" i="8"/>
  <c r="N209" i="8"/>
  <c r="M209" i="8"/>
  <c r="L209" i="8"/>
  <c r="K209" i="8"/>
  <c r="S209" i="8" s="1"/>
  <c r="J209" i="8"/>
  <c r="R209" i="8" s="1"/>
  <c r="I209" i="8"/>
  <c r="H209" i="8"/>
  <c r="G209" i="8"/>
  <c r="F209" i="8"/>
  <c r="E209" i="8"/>
  <c r="R119" i="33"/>
  <c r="Q119" i="33"/>
  <c r="P119" i="33"/>
  <c r="O119" i="33"/>
  <c r="N119" i="33"/>
  <c r="M119" i="33"/>
  <c r="L119" i="33"/>
  <c r="K119" i="33"/>
  <c r="J119" i="33"/>
  <c r="I119" i="33"/>
  <c r="H119" i="33"/>
  <c r="G119" i="33"/>
  <c r="F119" i="33"/>
  <c r="E119" i="33"/>
  <c r="R144" i="33"/>
  <c r="Q144" i="33"/>
  <c r="P144" i="33"/>
  <c r="O144" i="33"/>
  <c r="N144" i="33"/>
  <c r="M144" i="33"/>
  <c r="L144" i="33"/>
  <c r="K144" i="33"/>
  <c r="J144" i="33"/>
  <c r="I144" i="33"/>
  <c r="H144" i="33"/>
  <c r="G144" i="33"/>
  <c r="F144" i="33"/>
  <c r="E144" i="33"/>
  <c r="G87" i="3"/>
  <c r="F87" i="3"/>
  <c r="E87" i="3"/>
  <c r="G109" i="3"/>
  <c r="F109" i="3"/>
  <c r="E109" i="3"/>
  <c r="Q209" i="8" l="1"/>
  <c r="Q183" i="8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T37" i="22"/>
  <c r="S37" i="22"/>
  <c r="U37" i="22" s="1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T14" i="22"/>
  <c r="S14" i="22"/>
  <c r="U14" i="22" s="1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Q7" i="23" l="1"/>
  <c r="P7" i="23"/>
  <c r="O7" i="23"/>
  <c r="N7" i="23"/>
  <c r="M7" i="23"/>
  <c r="L7" i="23"/>
  <c r="K7" i="23"/>
  <c r="J7" i="23"/>
  <c r="I7" i="23"/>
  <c r="H7" i="23"/>
  <c r="G7" i="23"/>
  <c r="F7" i="23"/>
  <c r="E7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T7" i="22"/>
  <c r="S7" i="22"/>
  <c r="U7" i="22" s="1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T6" i="22"/>
  <c r="S6" i="22"/>
  <c r="U6" i="22" s="1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T5" i="22"/>
  <c r="S5" i="22"/>
  <c r="U5" i="22" s="1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T4" i="22"/>
  <c r="S4" i="22"/>
  <c r="U4" i="22" s="1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T3" i="22"/>
  <c r="S3" i="22"/>
  <c r="U3" i="22" s="1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G8" i="24"/>
  <c r="F8" i="24"/>
  <c r="E8" i="24"/>
  <c r="Q205" i="23" l="1"/>
  <c r="Q203" i="23"/>
  <c r="Q204" i="23"/>
  <c r="Q202" i="23"/>
  <c r="Q200" i="23"/>
  <c r="Q196" i="23"/>
  <c r="Q195" i="23"/>
  <c r="Q194" i="23"/>
  <c r="Q192" i="23"/>
  <c r="Q191" i="23"/>
  <c r="Q189" i="23"/>
  <c r="Q187" i="23"/>
  <c r="Q186" i="23"/>
  <c r="Q188" i="23"/>
  <c r="Q185" i="23"/>
  <c r="Q170" i="23"/>
  <c r="Q169" i="23"/>
  <c r="Q167" i="23"/>
  <c r="Q165" i="23"/>
  <c r="Q163" i="23"/>
  <c r="Q166" i="23"/>
  <c r="Q162" i="23"/>
  <c r="Q164" i="23"/>
  <c r="Q157" i="23"/>
  <c r="Q156" i="23"/>
  <c r="Q155" i="23"/>
  <c r="Q154" i="23"/>
  <c r="Q152" i="23"/>
  <c r="Q150" i="23"/>
  <c r="Q149" i="23"/>
  <c r="Q148" i="23"/>
  <c r="Q147" i="23"/>
  <c r="Q125" i="23"/>
  <c r="Q124" i="23"/>
  <c r="Q123" i="23"/>
  <c r="Q122" i="23"/>
  <c r="Q119" i="23"/>
  <c r="Q118" i="23"/>
  <c r="Q117" i="23"/>
  <c r="Q116" i="23"/>
  <c r="Q139" i="23"/>
  <c r="Q138" i="23"/>
  <c r="Q137" i="23"/>
  <c r="Q136" i="23"/>
  <c r="Q135" i="23"/>
  <c r="Q134" i="23"/>
  <c r="Q102" i="23"/>
  <c r="Q101" i="23"/>
  <c r="Q133" i="23"/>
  <c r="Q132" i="23"/>
  <c r="Q96" i="23"/>
  <c r="Q86" i="23"/>
  <c r="Q87" i="23"/>
  <c r="Q84" i="23"/>
  <c r="Q83" i="23"/>
  <c r="Q85" i="23"/>
  <c r="Q82" i="23"/>
  <c r="Q88" i="23"/>
  <c r="Q81" i="23"/>
  <c r="Q79" i="23"/>
  <c r="Q80" i="23"/>
  <c r="Q78" i="23"/>
  <c r="Q73" i="23"/>
  <c r="Q72" i="23"/>
  <c r="Q71" i="23"/>
  <c r="Q70" i="23"/>
  <c r="Q69" i="23"/>
  <c r="Q68" i="23"/>
  <c r="Q67" i="23"/>
  <c r="Q65" i="23"/>
  <c r="Q66" i="23"/>
  <c r="Q62" i="23"/>
  <c r="Q60" i="23"/>
  <c r="Q54" i="23"/>
  <c r="Q52" i="23"/>
  <c r="Q50" i="23"/>
  <c r="Q48" i="23"/>
  <c r="Q47" i="23"/>
  <c r="Q46" i="23"/>
  <c r="Q44" i="23"/>
  <c r="Q43" i="23"/>
  <c r="Q45" i="23"/>
  <c r="Q40" i="23"/>
  <c r="Q41" i="23"/>
  <c r="Q39" i="23"/>
  <c r="Q34" i="23"/>
  <c r="Q33" i="23"/>
  <c r="Q32" i="23"/>
  <c r="Q31" i="23"/>
  <c r="Q95" i="23"/>
  <c r="Q8" i="23"/>
  <c r="C17" i="12" l="1"/>
  <c r="T201" i="8"/>
  <c r="P201" i="8"/>
  <c r="O201" i="8"/>
  <c r="N201" i="8"/>
  <c r="M201" i="8"/>
  <c r="L201" i="8"/>
  <c r="K201" i="8"/>
  <c r="S201" i="8" s="1"/>
  <c r="J201" i="8"/>
  <c r="R201" i="8" s="1"/>
  <c r="I201" i="8"/>
  <c r="H201" i="8"/>
  <c r="G201" i="8"/>
  <c r="F201" i="8"/>
  <c r="E201" i="8"/>
  <c r="T37" i="8"/>
  <c r="P37" i="8"/>
  <c r="O37" i="8"/>
  <c r="N37" i="8"/>
  <c r="M37" i="8"/>
  <c r="L37" i="8"/>
  <c r="K37" i="8"/>
  <c r="S37" i="8" s="1"/>
  <c r="J37" i="8"/>
  <c r="R37" i="8" s="1"/>
  <c r="I37" i="8"/>
  <c r="H37" i="8"/>
  <c r="G37" i="8"/>
  <c r="F37" i="8"/>
  <c r="E37" i="8"/>
  <c r="E36" i="33"/>
  <c r="F36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E136" i="33"/>
  <c r="F136" i="33"/>
  <c r="G136" i="33"/>
  <c r="H136" i="33"/>
  <c r="I136" i="33"/>
  <c r="J136" i="33"/>
  <c r="K136" i="33"/>
  <c r="L136" i="33"/>
  <c r="M136" i="33"/>
  <c r="N136" i="33"/>
  <c r="O136" i="33"/>
  <c r="P136" i="33"/>
  <c r="Q136" i="33"/>
  <c r="R136" i="33"/>
  <c r="G101" i="3"/>
  <c r="F101" i="3"/>
  <c r="E101" i="3"/>
  <c r="G35" i="3"/>
  <c r="F35" i="3"/>
  <c r="E35" i="3"/>
  <c r="Q37" i="8" l="1"/>
  <c r="Q201" i="8"/>
  <c r="P54" i="23"/>
  <c r="O54" i="23"/>
  <c r="N54" i="23"/>
  <c r="M54" i="23"/>
  <c r="L54" i="23"/>
  <c r="K54" i="23"/>
  <c r="J54" i="23"/>
  <c r="I54" i="23"/>
  <c r="H54" i="23"/>
  <c r="G54" i="23"/>
  <c r="F54" i="23"/>
  <c r="E54" i="23"/>
  <c r="P52" i="23"/>
  <c r="O52" i="23"/>
  <c r="N52" i="23"/>
  <c r="M52" i="23"/>
  <c r="L52" i="23"/>
  <c r="K52" i="23"/>
  <c r="J52" i="23"/>
  <c r="I52" i="23"/>
  <c r="H52" i="23"/>
  <c r="G52" i="23"/>
  <c r="F52" i="23"/>
  <c r="E52" i="23"/>
  <c r="P62" i="23"/>
  <c r="O62" i="23"/>
  <c r="N62" i="23"/>
  <c r="M62" i="23"/>
  <c r="L62" i="23"/>
  <c r="K62" i="23"/>
  <c r="J62" i="23"/>
  <c r="I62" i="23"/>
  <c r="H62" i="23"/>
  <c r="G62" i="23"/>
  <c r="F62" i="23"/>
  <c r="E62" i="23"/>
  <c r="P60" i="23"/>
  <c r="O60" i="23"/>
  <c r="N60" i="23"/>
  <c r="M60" i="23"/>
  <c r="L60" i="23"/>
  <c r="K60" i="23"/>
  <c r="J60" i="23"/>
  <c r="I60" i="23"/>
  <c r="H60" i="23"/>
  <c r="G60" i="23"/>
  <c r="F60" i="23"/>
  <c r="E6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P50" i="23"/>
  <c r="O50" i="23"/>
  <c r="N50" i="23"/>
  <c r="M50" i="23"/>
  <c r="L50" i="23"/>
  <c r="K50" i="23"/>
  <c r="J50" i="23"/>
  <c r="I50" i="23"/>
  <c r="H50" i="23"/>
  <c r="G50" i="23"/>
  <c r="F50" i="23"/>
  <c r="E50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P149" i="23"/>
  <c r="O149" i="23"/>
  <c r="N149" i="23"/>
  <c r="M149" i="23"/>
  <c r="L149" i="23"/>
  <c r="K149" i="23"/>
  <c r="J149" i="23"/>
  <c r="I149" i="23"/>
  <c r="H149" i="23"/>
  <c r="G149" i="23"/>
  <c r="F149" i="23"/>
  <c r="E149" i="23"/>
  <c r="P148" i="23"/>
  <c r="O148" i="23"/>
  <c r="N148" i="23"/>
  <c r="M148" i="23"/>
  <c r="L148" i="23"/>
  <c r="K148" i="23"/>
  <c r="J148" i="23"/>
  <c r="I148" i="23"/>
  <c r="H148" i="23"/>
  <c r="G148" i="23"/>
  <c r="F148" i="23"/>
  <c r="E148" i="23"/>
  <c r="T53" i="22"/>
  <c r="S53" i="22"/>
  <c r="U53" i="22" s="1"/>
  <c r="R53" i="22"/>
  <c r="Q53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T51" i="22"/>
  <c r="S51" i="22"/>
  <c r="U51" i="22" s="1"/>
  <c r="R51" i="22"/>
  <c r="Q51" i="22"/>
  <c r="P51" i="22"/>
  <c r="O51" i="22"/>
  <c r="N51" i="22"/>
  <c r="M51" i="22"/>
  <c r="L51" i="22"/>
  <c r="K51" i="22"/>
  <c r="J51" i="22"/>
  <c r="I51" i="22"/>
  <c r="H51" i="22"/>
  <c r="G51" i="22"/>
  <c r="F51" i="22"/>
  <c r="E51" i="22"/>
  <c r="T61" i="22"/>
  <c r="S61" i="22"/>
  <c r="U61" i="22" s="1"/>
  <c r="R61" i="22"/>
  <c r="Q61" i="22"/>
  <c r="P61" i="22"/>
  <c r="O61" i="22"/>
  <c r="N61" i="22"/>
  <c r="M61" i="22"/>
  <c r="L61" i="22"/>
  <c r="K61" i="22"/>
  <c r="J61" i="22"/>
  <c r="I61" i="22"/>
  <c r="H61" i="22"/>
  <c r="G61" i="22"/>
  <c r="F61" i="22"/>
  <c r="E61" i="22"/>
  <c r="T59" i="22"/>
  <c r="S59" i="22"/>
  <c r="U59" i="22" s="1"/>
  <c r="R59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T40" i="22"/>
  <c r="S40" i="22"/>
  <c r="U40" i="22" s="1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T41" i="22"/>
  <c r="S41" i="22"/>
  <c r="U41" i="22" s="1"/>
  <c r="R41" i="22"/>
  <c r="Q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T45" i="22"/>
  <c r="S45" i="22"/>
  <c r="U45" i="22" s="1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T44" i="22"/>
  <c r="S44" i="22"/>
  <c r="U44" i="22" s="1"/>
  <c r="R44" i="22"/>
  <c r="Q44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T43" i="22"/>
  <c r="S43" i="22"/>
  <c r="U43" i="22" s="1"/>
  <c r="R43" i="22"/>
  <c r="Q43" i="22"/>
  <c r="P43" i="22"/>
  <c r="O43" i="22"/>
  <c r="N43" i="22"/>
  <c r="M43" i="22"/>
  <c r="L43" i="22"/>
  <c r="K43" i="22"/>
  <c r="J43" i="22"/>
  <c r="I43" i="22"/>
  <c r="H43" i="22"/>
  <c r="G43" i="22"/>
  <c r="F43" i="22"/>
  <c r="E43" i="22"/>
  <c r="T49" i="22"/>
  <c r="S49" i="22"/>
  <c r="U49" i="22" s="1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T47" i="22"/>
  <c r="S47" i="22"/>
  <c r="U47" i="22" s="1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T147" i="22"/>
  <c r="S147" i="22"/>
  <c r="U147" i="22" s="1"/>
  <c r="R147" i="22"/>
  <c r="Q147" i="22"/>
  <c r="P147" i="22"/>
  <c r="O147" i="22"/>
  <c r="N147" i="22"/>
  <c r="M147" i="22"/>
  <c r="L147" i="22"/>
  <c r="K147" i="22"/>
  <c r="J147" i="22"/>
  <c r="I147" i="22"/>
  <c r="H147" i="22"/>
  <c r="G147" i="22"/>
  <c r="F147" i="22"/>
  <c r="E147" i="22"/>
  <c r="T146" i="22"/>
  <c r="S146" i="22"/>
  <c r="U146" i="22" s="1"/>
  <c r="R146" i="22"/>
  <c r="Q146" i="22"/>
  <c r="P146" i="22"/>
  <c r="O146" i="22"/>
  <c r="N146" i="22"/>
  <c r="M146" i="22"/>
  <c r="L146" i="22"/>
  <c r="K146" i="22"/>
  <c r="J146" i="22"/>
  <c r="I146" i="22"/>
  <c r="H146" i="22"/>
  <c r="G146" i="22"/>
  <c r="F146" i="22"/>
  <c r="E146" i="22"/>
  <c r="T40" i="8"/>
  <c r="P40" i="8"/>
  <c r="O40" i="8"/>
  <c r="N40" i="8"/>
  <c r="M40" i="8"/>
  <c r="L40" i="8"/>
  <c r="K40" i="8"/>
  <c r="S40" i="8" s="1"/>
  <c r="J40" i="8"/>
  <c r="R40" i="8" s="1"/>
  <c r="I40" i="8"/>
  <c r="H40" i="8"/>
  <c r="G40" i="8"/>
  <c r="F40" i="8"/>
  <c r="E40" i="8"/>
  <c r="R43" i="33"/>
  <c r="Q43" i="33"/>
  <c r="P43" i="33"/>
  <c r="O43" i="33"/>
  <c r="N43" i="33"/>
  <c r="M43" i="33"/>
  <c r="L43" i="33"/>
  <c r="K43" i="33"/>
  <c r="J43" i="33"/>
  <c r="I43" i="33"/>
  <c r="H43" i="33"/>
  <c r="G43" i="33"/>
  <c r="F43" i="33"/>
  <c r="E43" i="33"/>
  <c r="G37" i="3"/>
  <c r="F37" i="3"/>
  <c r="E37" i="3"/>
  <c r="Q40" i="8" l="1"/>
  <c r="P47" i="23" l="1"/>
  <c r="O47" i="23"/>
  <c r="N47" i="23"/>
  <c r="M47" i="23"/>
  <c r="L47" i="23"/>
  <c r="K47" i="23"/>
  <c r="J47" i="23"/>
  <c r="I47" i="23"/>
  <c r="H47" i="23"/>
  <c r="G47" i="23"/>
  <c r="F47" i="23"/>
  <c r="E47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T46" i="22"/>
  <c r="S46" i="22"/>
  <c r="U46" i="22" s="1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U78" i="22" s="1"/>
  <c r="T78" i="22"/>
  <c r="E78" i="23"/>
  <c r="F78" i="23"/>
  <c r="G78" i="23"/>
  <c r="H78" i="23"/>
  <c r="I78" i="23"/>
  <c r="J78" i="23"/>
  <c r="K78" i="23"/>
  <c r="L78" i="23"/>
  <c r="M78" i="23"/>
  <c r="N78" i="23"/>
  <c r="O78" i="23"/>
  <c r="P78" i="23"/>
  <c r="T193" i="8" l="1"/>
  <c r="P193" i="8"/>
  <c r="O193" i="8"/>
  <c r="N193" i="8"/>
  <c r="M193" i="8"/>
  <c r="L193" i="8"/>
  <c r="K193" i="8"/>
  <c r="S193" i="8" s="1"/>
  <c r="J193" i="8"/>
  <c r="R193" i="8" s="1"/>
  <c r="I193" i="8"/>
  <c r="H193" i="8"/>
  <c r="G193" i="8"/>
  <c r="F193" i="8"/>
  <c r="E193" i="8"/>
  <c r="R128" i="33"/>
  <c r="Q128" i="33"/>
  <c r="P128" i="33"/>
  <c r="O128" i="33"/>
  <c r="N128" i="33"/>
  <c r="M128" i="33"/>
  <c r="L128" i="33"/>
  <c r="K128" i="33"/>
  <c r="J128" i="33"/>
  <c r="I128" i="33"/>
  <c r="H128" i="33"/>
  <c r="G128" i="33"/>
  <c r="F128" i="33"/>
  <c r="E128" i="33"/>
  <c r="R129" i="33"/>
  <c r="Q129" i="33"/>
  <c r="P129" i="33"/>
  <c r="O129" i="33"/>
  <c r="N129" i="33"/>
  <c r="M129" i="33"/>
  <c r="L129" i="33"/>
  <c r="K129" i="33"/>
  <c r="J129" i="33"/>
  <c r="I129" i="33"/>
  <c r="H129" i="33"/>
  <c r="G129" i="33"/>
  <c r="F129" i="33"/>
  <c r="E129" i="33"/>
  <c r="G94" i="3"/>
  <c r="F94" i="3"/>
  <c r="E94" i="3"/>
  <c r="T194" i="8"/>
  <c r="P194" i="8"/>
  <c r="O194" i="8"/>
  <c r="N194" i="8"/>
  <c r="M194" i="8"/>
  <c r="L194" i="8"/>
  <c r="K194" i="8"/>
  <c r="S194" i="8" s="1"/>
  <c r="J194" i="8"/>
  <c r="R194" i="8" s="1"/>
  <c r="I194" i="8"/>
  <c r="H194" i="8"/>
  <c r="G194" i="8"/>
  <c r="F194" i="8"/>
  <c r="E194" i="8"/>
  <c r="Q194" i="8" l="1"/>
  <c r="Q193" i="8"/>
  <c r="P95" i="23" l="1"/>
  <c r="O95" i="23"/>
  <c r="N95" i="23"/>
  <c r="M95" i="23"/>
  <c r="L95" i="23"/>
  <c r="J95" i="23"/>
  <c r="I95" i="23"/>
  <c r="H95" i="23"/>
  <c r="G95" i="23"/>
  <c r="F95" i="23"/>
  <c r="E95" i="23"/>
  <c r="T95" i="22"/>
  <c r="S95" i="22"/>
  <c r="U95" i="22" s="1"/>
  <c r="R95" i="22"/>
  <c r="Q95" i="22"/>
  <c r="P95" i="22"/>
  <c r="O95" i="22"/>
  <c r="N95" i="22"/>
  <c r="M95" i="22"/>
  <c r="L95" i="22"/>
  <c r="K95" i="22"/>
  <c r="J95" i="22"/>
  <c r="I95" i="22"/>
  <c r="H95" i="22"/>
  <c r="G95" i="22"/>
  <c r="F95" i="22"/>
  <c r="E95" i="22"/>
  <c r="T322" i="8" l="1"/>
  <c r="P322" i="8"/>
  <c r="O322" i="8"/>
  <c r="N322" i="8"/>
  <c r="M322" i="8"/>
  <c r="L322" i="8"/>
  <c r="K322" i="8"/>
  <c r="S322" i="8" s="1"/>
  <c r="J322" i="8"/>
  <c r="R322" i="8" s="1"/>
  <c r="I322" i="8"/>
  <c r="H322" i="8"/>
  <c r="G322" i="8"/>
  <c r="F322" i="8"/>
  <c r="E322" i="8"/>
  <c r="T324" i="8"/>
  <c r="P324" i="8"/>
  <c r="O324" i="8"/>
  <c r="N324" i="8"/>
  <c r="M324" i="8"/>
  <c r="L324" i="8"/>
  <c r="K324" i="8"/>
  <c r="S324" i="8" s="1"/>
  <c r="J324" i="8"/>
  <c r="R324" i="8" s="1"/>
  <c r="I324" i="8"/>
  <c r="H324" i="8"/>
  <c r="G324" i="8"/>
  <c r="F324" i="8"/>
  <c r="E324" i="8"/>
  <c r="T323" i="8"/>
  <c r="P323" i="8"/>
  <c r="O323" i="8"/>
  <c r="N323" i="8"/>
  <c r="M323" i="8"/>
  <c r="L323" i="8"/>
  <c r="K323" i="8"/>
  <c r="S323" i="8" s="1"/>
  <c r="J323" i="8"/>
  <c r="R323" i="8" s="1"/>
  <c r="I323" i="8"/>
  <c r="H323" i="8"/>
  <c r="G323" i="8"/>
  <c r="F323" i="8"/>
  <c r="E323" i="8"/>
  <c r="T321" i="8"/>
  <c r="P321" i="8"/>
  <c r="O321" i="8"/>
  <c r="N321" i="8"/>
  <c r="M321" i="8"/>
  <c r="L321" i="8"/>
  <c r="K321" i="8"/>
  <c r="S321" i="8" s="1"/>
  <c r="J321" i="8"/>
  <c r="R321" i="8" s="1"/>
  <c r="I321" i="8"/>
  <c r="H321" i="8"/>
  <c r="G321" i="8"/>
  <c r="F321" i="8"/>
  <c r="E321" i="8"/>
  <c r="R274" i="33"/>
  <c r="Q274" i="33"/>
  <c r="P274" i="33"/>
  <c r="O274" i="33"/>
  <c r="N274" i="33"/>
  <c r="M274" i="33"/>
  <c r="L274" i="33"/>
  <c r="K274" i="33"/>
  <c r="J274" i="33"/>
  <c r="I274" i="33"/>
  <c r="H274" i="33"/>
  <c r="G274" i="33"/>
  <c r="F274" i="33"/>
  <c r="E274" i="33"/>
  <c r="R275" i="33"/>
  <c r="Q275" i="33"/>
  <c r="P275" i="33"/>
  <c r="O275" i="33"/>
  <c r="N275" i="33"/>
  <c r="M275" i="33"/>
  <c r="L275" i="33"/>
  <c r="K275" i="33"/>
  <c r="J275" i="33"/>
  <c r="I275" i="33"/>
  <c r="H275" i="33"/>
  <c r="G275" i="33"/>
  <c r="F275" i="33"/>
  <c r="E275" i="33"/>
  <c r="R276" i="33"/>
  <c r="Q276" i="33"/>
  <c r="P276" i="33"/>
  <c r="O276" i="33"/>
  <c r="N276" i="33"/>
  <c r="M276" i="33"/>
  <c r="L276" i="33"/>
  <c r="K276" i="33"/>
  <c r="J276" i="33"/>
  <c r="I276" i="33"/>
  <c r="H276" i="33"/>
  <c r="G276" i="33"/>
  <c r="F276" i="33"/>
  <c r="E276" i="33"/>
  <c r="R273" i="33"/>
  <c r="Q273" i="33"/>
  <c r="P273" i="33"/>
  <c r="O273" i="33"/>
  <c r="N273" i="33"/>
  <c r="M273" i="33"/>
  <c r="L273" i="33"/>
  <c r="K273" i="33"/>
  <c r="J273" i="33"/>
  <c r="I273" i="33"/>
  <c r="H273" i="33"/>
  <c r="G273" i="33"/>
  <c r="F273" i="33"/>
  <c r="E273" i="33"/>
  <c r="E179" i="3"/>
  <c r="F179" i="3"/>
  <c r="G179" i="3"/>
  <c r="E181" i="3"/>
  <c r="F181" i="3"/>
  <c r="G181" i="3"/>
  <c r="E180" i="3"/>
  <c r="F180" i="3"/>
  <c r="G180" i="3"/>
  <c r="Q322" i="8" l="1"/>
  <c r="Q323" i="8"/>
  <c r="Q324" i="8"/>
  <c r="Q321" i="8"/>
  <c r="P194" i="23"/>
  <c r="O194" i="23"/>
  <c r="N194" i="23"/>
  <c r="M194" i="23"/>
  <c r="L194" i="23"/>
  <c r="K194" i="23"/>
  <c r="J194" i="23"/>
  <c r="I194" i="23"/>
  <c r="H194" i="23"/>
  <c r="G194" i="23"/>
  <c r="F194" i="23"/>
  <c r="E194" i="23"/>
  <c r="P196" i="23"/>
  <c r="O196" i="23"/>
  <c r="N196" i="23"/>
  <c r="M196" i="23"/>
  <c r="L196" i="23"/>
  <c r="K196" i="23"/>
  <c r="J196" i="23"/>
  <c r="I196" i="23"/>
  <c r="H196" i="23"/>
  <c r="G196" i="23"/>
  <c r="F196" i="23"/>
  <c r="E196" i="23"/>
  <c r="P195" i="23"/>
  <c r="O195" i="23"/>
  <c r="N195" i="23"/>
  <c r="M195" i="23"/>
  <c r="L195" i="23"/>
  <c r="K195" i="23"/>
  <c r="J195" i="23"/>
  <c r="I195" i="23"/>
  <c r="H195" i="23"/>
  <c r="G195" i="23"/>
  <c r="F195" i="23"/>
  <c r="E195" i="23"/>
  <c r="T182" i="22"/>
  <c r="S182" i="22"/>
  <c r="U182" i="22" s="1"/>
  <c r="R182" i="22"/>
  <c r="Q182" i="22"/>
  <c r="P182" i="22"/>
  <c r="O182" i="22"/>
  <c r="N182" i="22"/>
  <c r="M182" i="22"/>
  <c r="L182" i="22"/>
  <c r="K182" i="22"/>
  <c r="J182" i="22"/>
  <c r="I182" i="22"/>
  <c r="H182" i="22"/>
  <c r="G182" i="22"/>
  <c r="F182" i="22"/>
  <c r="E182" i="22"/>
  <c r="T184" i="22"/>
  <c r="S184" i="22"/>
  <c r="U184" i="22" s="1"/>
  <c r="R184" i="22"/>
  <c r="Q184" i="22"/>
  <c r="P184" i="22"/>
  <c r="O184" i="22"/>
  <c r="N184" i="22"/>
  <c r="M184" i="22"/>
  <c r="L184" i="22"/>
  <c r="K184" i="22"/>
  <c r="J184" i="22"/>
  <c r="I184" i="22"/>
  <c r="H184" i="22"/>
  <c r="G184" i="22"/>
  <c r="F184" i="22"/>
  <c r="E184" i="22"/>
  <c r="T183" i="22"/>
  <c r="S183" i="22"/>
  <c r="U183" i="22" s="1"/>
  <c r="R183" i="22"/>
  <c r="Q183" i="22"/>
  <c r="P183" i="22"/>
  <c r="O183" i="22"/>
  <c r="N183" i="22"/>
  <c r="M183" i="22"/>
  <c r="L183" i="22"/>
  <c r="K183" i="22"/>
  <c r="J183" i="22"/>
  <c r="I183" i="22"/>
  <c r="H183" i="22"/>
  <c r="G183" i="22"/>
  <c r="F183" i="22"/>
  <c r="E183" i="22"/>
  <c r="R231" i="33" l="1"/>
  <c r="Q231" i="33"/>
  <c r="P231" i="33"/>
  <c r="O231" i="33"/>
  <c r="N231" i="33"/>
  <c r="M231" i="33"/>
  <c r="L231" i="33"/>
  <c r="K231" i="33"/>
  <c r="J231" i="33"/>
  <c r="I231" i="33"/>
  <c r="H231" i="33"/>
  <c r="G231" i="33"/>
  <c r="F231" i="33"/>
  <c r="E231" i="33"/>
  <c r="R230" i="33"/>
  <c r="Q230" i="33"/>
  <c r="P230" i="33"/>
  <c r="O230" i="33"/>
  <c r="N230" i="33"/>
  <c r="M230" i="33"/>
  <c r="L230" i="33"/>
  <c r="K230" i="33"/>
  <c r="J230" i="33"/>
  <c r="I230" i="33"/>
  <c r="H230" i="33"/>
  <c r="G230" i="33"/>
  <c r="F230" i="33"/>
  <c r="E230" i="33"/>
  <c r="R240" i="33"/>
  <c r="Q240" i="33"/>
  <c r="P240" i="33"/>
  <c r="O240" i="33"/>
  <c r="N240" i="33"/>
  <c r="M240" i="33"/>
  <c r="L240" i="33"/>
  <c r="K240" i="33"/>
  <c r="J240" i="33"/>
  <c r="I240" i="33"/>
  <c r="H240" i="33"/>
  <c r="G240" i="33"/>
  <c r="F240" i="33"/>
  <c r="E240" i="33"/>
  <c r="R239" i="33"/>
  <c r="Q239" i="33"/>
  <c r="P239" i="33"/>
  <c r="O239" i="33"/>
  <c r="N239" i="33"/>
  <c r="M239" i="33"/>
  <c r="L239" i="33"/>
  <c r="K239" i="33"/>
  <c r="J239" i="33"/>
  <c r="I239" i="33"/>
  <c r="H239" i="33"/>
  <c r="G239" i="33"/>
  <c r="F239" i="33"/>
  <c r="E239" i="33"/>
  <c r="R238" i="33"/>
  <c r="Q238" i="33"/>
  <c r="P238" i="33"/>
  <c r="O238" i="33"/>
  <c r="N238" i="33"/>
  <c r="M238" i="33"/>
  <c r="L238" i="33"/>
  <c r="K238" i="33"/>
  <c r="J238" i="33"/>
  <c r="I238" i="33"/>
  <c r="H238" i="33"/>
  <c r="G238" i="33"/>
  <c r="F238" i="33"/>
  <c r="E238" i="33"/>
  <c r="F241" i="33"/>
  <c r="F229" i="33"/>
  <c r="F228" i="33"/>
  <c r="F227" i="33"/>
  <c r="F188" i="22"/>
  <c r="T88" i="22" l="1"/>
  <c r="S88" i="22"/>
  <c r="U88" i="22" s="1"/>
  <c r="R88" i="22"/>
  <c r="Q88" i="22"/>
  <c r="P88" i="22"/>
  <c r="O88" i="22"/>
  <c r="N88" i="22"/>
  <c r="M88" i="22"/>
  <c r="L88" i="22"/>
  <c r="K88" i="22"/>
  <c r="J88" i="22"/>
  <c r="I88" i="22"/>
  <c r="H88" i="22"/>
  <c r="G88" i="22"/>
  <c r="F88" i="22"/>
  <c r="E88" i="22"/>
  <c r="E88" i="23"/>
  <c r="F88" i="23"/>
  <c r="G88" i="23"/>
  <c r="H88" i="23"/>
  <c r="I88" i="23"/>
  <c r="J88" i="23"/>
  <c r="K88" i="23"/>
  <c r="L88" i="23"/>
  <c r="M88" i="23"/>
  <c r="N88" i="23"/>
  <c r="O88" i="23"/>
  <c r="P88" i="23"/>
  <c r="T316" i="8" l="1"/>
  <c r="P316" i="8"/>
  <c r="O316" i="8"/>
  <c r="N316" i="8"/>
  <c r="M316" i="8"/>
  <c r="L316" i="8"/>
  <c r="K316" i="8"/>
  <c r="S316" i="8" s="1"/>
  <c r="J316" i="8"/>
  <c r="R316" i="8" s="1"/>
  <c r="I316" i="8"/>
  <c r="H316" i="8"/>
  <c r="G316" i="8"/>
  <c r="F316" i="8"/>
  <c r="E316" i="8"/>
  <c r="T318" i="8"/>
  <c r="P318" i="8"/>
  <c r="O318" i="8"/>
  <c r="N318" i="8"/>
  <c r="M318" i="8"/>
  <c r="L318" i="8"/>
  <c r="K318" i="8"/>
  <c r="S318" i="8" s="1"/>
  <c r="J318" i="8"/>
  <c r="R318" i="8" s="1"/>
  <c r="I318" i="8"/>
  <c r="H318" i="8"/>
  <c r="G318" i="8"/>
  <c r="F318" i="8"/>
  <c r="E318" i="8"/>
  <c r="T317" i="8"/>
  <c r="P317" i="8"/>
  <c r="O317" i="8"/>
  <c r="N317" i="8"/>
  <c r="M317" i="8"/>
  <c r="L317" i="8"/>
  <c r="K317" i="8"/>
  <c r="S317" i="8" s="1"/>
  <c r="J317" i="8"/>
  <c r="R317" i="8" s="1"/>
  <c r="I317" i="8"/>
  <c r="H317" i="8"/>
  <c r="G317" i="8"/>
  <c r="F317" i="8"/>
  <c r="E317" i="8"/>
  <c r="T319" i="8"/>
  <c r="P319" i="8"/>
  <c r="O319" i="8"/>
  <c r="N319" i="8"/>
  <c r="M319" i="8"/>
  <c r="L319" i="8"/>
  <c r="K319" i="8"/>
  <c r="S319" i="8" s="1"/>
  <c r="J319" i="8"/>
  <c r="R319" i="8" s="1"/>
  <c r="I319" i="8"/>
  <c r="H319" i="8"/>
  <c r="G319" i="8"/>
  <c r="F319" i="8"/>
  <c r="E319" i="8"/>
  <c r="T314" i="8"/>
  <c r="P314" i="8"/>
  <c r="O314" i="8"/>
  <c r="N314" i="8"/>
  <c r="M314" i="8"/>
  <c r="L314" i="8"/>
  <c r="K314" i="8"/>
  <c r="S314" i="8" s="1"/>
  <c r="J314" i="8"/>
  <c r="R314" i="8" s="1"/>
  <c r="I314" i="8"/>
  <c r="H314" i="8"/>
  <c r="G314" i="8"/>
  <c r="F314" i="8"/>
  <c r="E314" i="8"/>
  <c r="T315" i="8"/>
  <c r="P315" i="8"/>
  <c r="O315" i="8"/>
  <c r="N315" i="8"/>
  <c r="M315" i="8"/>
  <c r="L315" i="8"/>
  <c r="K315" i="8"/>
  <c r="S315" i="8" s="1"/>
  <c r="J315" i="8"/>
  <c r="R315" i="8" s="1"/>
  <c r="I315" i="8"/>
  <c r="H315" i="8"/>
  <c r="G315" i="8"/>
  <c r="F315" i="8"/>
  <c r="E315" i="8"/>
  <c r="R268" i="33"/>
  <c r="Q268" i="33"/>
  <c r="P268" i="33"/>
  <c r="O268" i="33"/>
  <c r="N268" i="33"/>
  <c r="M268" i="33"/>
  <c r="L268" i="33"/>
  <c r="K268" i="33"/>
  <c r="J268" i="33"/>
  <c r="I268" i="33"/>
  <c r="H268" i="33"/>
  <c r="G268" i="33"/>
  <c r="F268" i="33"/>
  <c r="E268" i="33"/>
  <c r="R270" i="33"/>
  <c r="Q270" i="33"/>
  <c r="P270" i="33"/>
  <c r="O270" i="33"/>
  <c r="N270" i="33"/>
  <c r="M270" i="33"/>
  <c r="L270" i="33"/>
  <c r="K270" i="33"/>
  <c r="J270" i="33"/>
  <c r="I270" i="33"/>
  <c r="H270" i="33"/>
  <c r="G270" i="33"/>
  <c r="F270" i="33"/>
  <c r="E270" i="33"/>
  <c r="R269" i="33"/>
  <c r="Q269" i="33"/>
  <c r="P269" i="33"/>
  <c r="O269" i="33"/>
  <c r="N269" i="33"/>
  <c r="M269" i="33"/>
  <c r="L269" i="33"/>
  <c r="K269" i="33"/>
  <c r="J269" i="33"/>
  <c r="I269" i="33"/>
  <c r="H269" i="33"/>
  <c r="G269" i="33"/>
  <c r="F269" i="33"/>
  <c r="E269" i="33"/>
  <c r="R271" i="33"/>
  <c r="Q271" i="33"/>
  <c r="P271" i="33"/>
  <c r="O271" i="33"/>
  <c r="N271" i="33"/>
  <c r="M271" i="33"/>
  <c r="L271" i="33"/>
  <c r="K271" i="33"/>
  <c r="J271" i="33"/>
  <c r="I271" i="33"/>
  <c r="H271" i="33"/>
  <c r="G271" i="33"/>
  <c r="F271" i="33"/>
  <c r="E271" i="33"/>
  <c r="R266" i="33"/>
  <c r="Q266" i="33"/>
  <c r="P266" i="33"/>
  <c r="O266" i="33"/>
  <c r="N266" i="33"/>
  <c r="M266" i="33"/>
  <c r="L266" i="33"/>
  <c r="K266" i="33"/>
  <c r="J266" i="33"/>
  <c r="I266" i="33"/>
  <c r="H266" i="33"/>
  <c r="G266" i="33"/>
  <c r="F266" i="33"/>
  <c r="E266" i="33"/>
  <c r="R267" i="33"/>
  <c r="Q267" i="33"/>
  <c r="P267" i="33"/>
  <c r="O267" i="33"/>
  <c r="N267" i="33"/>
  <c r="M267" i="33"/>
  <c r="L267" i="33"/>
  <c r="K267" i="33"/>
  <c r="J267" i="33"/>
  <c r="I267" i="33"/>
  <c r="H267" i="33"/>
  <c r="G267" i="33"/>
  <c r="F267" i="33"/>
  <c r="E267" i="33"/>
  <c r="G177" i="3"/>
  <c r="F177" i="3"/>
  <c r="E177" i="3"/>
  <c r="R241" i="33"/>
  <c r="Q241" i="33"/>
  <c r="P241" i="33"/>
  <c r="O241" i="33"/>
  <c r="N241" i="33"/>
  <c r="M241" i="33"/>
  <c r="L241" i="33"/>
  <c r="K241" i="33"/>
  <c r="J241" i="33"/>
  <c r="I241" i="33"/>
  <c r="H241" i="33"/>
  <c r="G241" i="33"/>
  <c r="E241" i="33"/>
  <c r="Q318" i="8" l="1"/>
  <c r="Q315" i="8"/>
  <c r="Q314" i="8"/>
  <c r="Q316" i="8"/>
  <c r="Q317" i="8"/>
  <c r="Q319" i="8"/>
  <c r="F193" i="22"/>
  <c r="F191" i="22"/>
  <c r="F192" i="22"/>
  <c r="F167" i="3" l="1"/>
  <c r="F168" i="3"/>
  <c r="F178" i="3"/>
  <c r="F176" i="3"/>
  <c r="F170" i="3"/>
  <c r="F172" i="3"/>
  <c r="F169" i="3"/>
  <c r="F166" i="3"/>
  <c r="F164" i="3"/>
  <c r="F165" i="3"/>
  <c r="F163" i="3"/>
  <c r="F162" i="3"/>
  <c r="F161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5" i="3"/>
  <c r="F144" i="3"/>
  <c r="F143" i="3"/>
  <c r="F141" i="3"/>
  <c r="F140" i="3"/>
  <c r="F139" i="3"/>
  <c r="F138" i="3"/>
  <c r="F137" i="3"/>
  <c r="F136" i="3"/>
  <c r="F135" i="3"/>
  <c r="F134" i="3"/>
  <c r="F133" i="3"/>
  <c r="F132" i="3"/>
  <c r="F131" i="3"/>
  <c r="F129" i="3"/>
  <c r="F128" i="3"/>
  <c r="F127" i="3"/>
  <c r="F126" i="3"/>
  <c r="F125" i="3"/>
  <c r="F124" i="3"/>
  <c r="F123" i="3"/>
  <c r="F122" i="3"/>
  <c r="F121" i="3"/>
  <c r="F120" i="3"/>
  <c r="F119" i="3"/>
  <c r="F116" i="3"/>
  <c r="F115" i="3"/>
  <c r="F113" i="3"/>
  <c r="F112" i="3"/>
  <c r="F111" i="3"/>
  <c r="F110" i="3"/>
  <c r="F108" i="3"/>
  <c r="F107" i="3"/>
  <c r="F106" i="3"/>
  <c r="F105" i="3"/>
  <c r="F104" i="3"/>
  <c r="F103" i="3"/>
  <c r="F102" i="3"/>
  <c r="F100" i="3"/>
  <c r="F99" i="3"/>
  <c r="F98" i="3"/>
  <c r="F97" i="3"/>
  <c r="F96" i="3"/>
  <c r="F95" i="3"/>
  <c r="F93" i="3"/>
  <c r="F92" i="3"/>
  <c r="F91" i="3"/>
  <c r="F90" i="3"/>
  <c r="F89" i="3"/>
  <c r="F86" i="3"/>
  <c r="F85" i="3"/>
  <c r="F84" i="3"/>
  <c r="F83" i="3"/>
  <c r="F81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59" i="3"/>
  <c r="F63" i="3"/>
  <c r="F62" i="3"/>
  <c r="F61" i="3"/>
  <c r="F60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6" i="3"/>
  <c r="F33" i="3"/>
  <c r="F32" i="3"/>
  <c r="F28" i="3"/>
  <c r="F24" i="3"/>
  <c r="F26" i="3"/>
  <c r="F25" i="3"/>
  <c r="F23" i="3"/>
  <c r="F21" i="3"/>
  <c r="F20" i="3"/>
  <c r="F19" i="3"/>
  <c r="F18" i="3"/>
  <c r="F17" i="3"/>
  <c r="F16" i="3"/>
  <c r="F15" i="3"/>
  <c r="F8" i="3"/>
  <c r="F160" i="3"/>
  <c r="P320" i="8"/>
  <c r="P312" i="8"/>
  <c r="P300" i="8"/>
  <c r="P302" i="8"/>
  <c r="P299" i="8"/>
  <c r="P291" i="8"/>
  <c r="P288" i="8"/>
  <c r="P290" i="8"/>
  <c r="P289" i="8"/>
  <c r="P286" i="8"/>
  <c r="P284" i="8"/>
  <c r="P283" i="8"/>
  <c r="P281" i="8"/>
  <c r="P280" i="8"/>
  <c r="P279" i="8"/>
  <c r="P278" i="8"/>
  <c r="P277" i="8"/>
  <c r="P276" i="8"/>
  <c r="P275" i="8"/>
  <c r="P274" i="8"/>
  <c r="P273" i="8"/>
  <c r="P272" i="8"/>
  <c r="P271" i="8"/>
  <c r="P268" i="8"/>
  <c r="P270" i="8"/>
  <c r="P269" i="8"/>
  <c r="P265" i="8"/>
  <c r="P267" i="8"/>
  <c r="P266" i="8"/>
  <c r="P264" i="8"/>
  <c r="P263" i="8"/>
  <c r="P260" i="8"/>
  <c r="P262" i="8"/>
  <c r="P261" i="8"/>
  <c r="P259" i="8"/>
  <c r="P258" i="8"/>
  <c r="P257" i="8"/>
  <c r="P256" i="8"/>
  <c r="P254" i="8"/>
  <c r="P253" i="8"/>
  <c r="P252" i="8"/>
  <c r="P250" i="8"/>
  <c r="P249" i="8"/>
  <c r="P248" i="8"/>
  <c r="P247" i="8"/>
  <c r="P246" i="8"/>
  <c r="P245" i="8"/>
  <c r="P244" i="8"/>
  <c r="P243" i="8"/>
  <c r="P242" i="8"/>
  <c r="P2" i="8"/>
  <c r="P241" i="8"/>
  <c r="P240" i="8"/>
  <c r="P239" i="8"/>
  <c r="P238" i="8"/>
  <c r="P236" i="8"/>
  <c r="P235" i="8"/>
  <c r="P234" i="8"/>
  <c r="P237" i="8"/>
  <c r="P233" i="8"/>
  <c r="P232" i="8"/>
  <c r="P231" i="8"/>
  <c r="P230" i="8"/>
  <c r="P229" i="8"/>
  <c r="P228" i="8"/>
  <c r="P227" i="8"/>
  <c r="P226" i="8"/>
  <c r="P225" i="8"/>
  <c r="P224" i="8"/>
  <c r="P223" i="8"/>
  <c r="P222" i="8"/>
  <c r="P221" i="8"/>
  <c r="P219" i="8"/>
  <c r="P218" i="8"/>
  <c r="P216" i="8"/>
  <c r="P215" i="8"/>
  <c r="P214" i="8"/>
  <c r="P213" i="8"/>
  <c r="P212" i="8"/>
  <c r="P211" i="8"/>
  <c r="P210" i="8"/>
  <c r="P208" i="8"/>
  <c r="P207" i="8"/>
  <c r="P206" i="8"/>
  <c r="P205" i="8"/>
  <c r="P204" i="8"/>
  <c r="P203" i="8"/>
  <c r="P202" i="8"/>
  <c r="P200" i="8"/>
  <c r="P199" i="8"/>
  <c r="P198" i="8"/>
  <c r="P197" i="8"/>
  <c r="P196" i="8"/>
  <c r="P195" i="8"/>
  <c r="P192" i="8"/>
  <c r="P191" i="8"/>
  <c r="P190" i="8"/>
  <c r="P189" i="8"/>
  <c r="P188" i="8"/>
  <c r="P187" i="8"/>
  <c r="P182" i="8"/>
  <c r="P181" i="8"/>
  <c r="P180" i="8"/>
  <c r="P179" i="8"/>
  <c r="P178" i="8"/>
  <c r="P176" i="8"/>
  <c r="P174" i="8"/>
  <c r="P173" i="8"/>
  <c r="P172" i="8"/>
  <c r="P171" i="8"/>
  <c r="P170" i="8"/>
  <c r="P169" i="8"/>
  <c r="P168" i="8"/>
  <c r="P167" i="8"/>
  <c r="P164" i="8"/>
  <c r="P162" i="8"/>
  <c r="P161" i="8"/>
  <c r="P160" i="8"/>
  <c r="P159" i="8"/>
  <c r="P157" i="8"/>
  <c r="P156" i="8"/>
  <c r="P155" i="8"/>
  <c r="P154" i="8"/>
  <c r="P153" i="8"/>
  <c r="P152" i="8"/>
  <c r="P151" i="8"/>
  <c r="P150" i="8"/>
  <c r="P149" i="8"/>
  <c r="P148" i="8"/>
  <c r="P147" i="8"/>
  <c r="P146" i="8"/>
  <c r="P145" i="8"/>
  <c r="P144" i="8"/>
  <c r="P143" i="8"/>
  <c r="P142" i="8"/>
  <c r="P133" i="8"/>
  <c r="P140" i="8"/>
  <c r="P138" i="8"/>
  <c r="P136" i="8"/>
  <c r="P134" i="8"/>
  <c r="P129" i="8"/>
  <c r="P126" i="8"/>
  <c r="P124" i="8"/>
  <c r="P120" i="8"/>
  <c r="P119" i="8"/>
  <c r="P118" i="8"/>
  <c r="P113" i="8"/>
  <c r="P111" i="8"/>
  <c r="P112" i="8"/>
  <c r="P109" i="8"/>
  <c r="P107" i="8"/>
  <c r="P103" i="8"/>
  <c r="P102" i="8"/>
  <c r="P101" i="8"/>
  <c r="P100" i="8"/>
  <c r="P99" i="8"/>
  <c r="P96" i="8"/>
  <c r="P95" i="8"/>
  <c r="P94" i="8"/>
  <c r="P93" i="8"/>
  <c r="P92" i="8"/>
  <c r="P89" i="8"/>
  <c r="P88" i="8"/>
  <c r="P87" i="8"/>
  <c r="P86" i="8"/>
  <c r="P85" i="8"/>
  <c r="P84" i="8"/>
  <c r="P83" i="8"/>
  <c r="P82" i="8"/>
  <c r="P78" i="8"/>
  <c r="P80" i="8"/>
  <c r="P81" i="8"/>
  <c r="P77" i="8"/>
  <c r="P79" i="8"/>
  <c r="P76" i="8"/>
  <c r="P74" i="8"/>
  <c r="P75" i="8"/>
  <c r="P72" i="8"/>
  <c r="P73" i="8"/>
  <c r="P71" i="8"/>
  <c r="P67" i="8"/>
  <c r="P69" i="8"/>
  <c r="P70" i="8"/>
  <c r="P66" i="8"/>
  <c r="P68" i="8"/>
  <c r="P65" i="8"/>
  <c r="P61" i="8"/>
  <c r="P63" i="8"/>
  <c r="P64" i="8"/>
  <c r="P60" i="8"/>
  <c r="P62" i="8"/>
  <c r="P59" i="8"/>
  <c r="P58" i="8"/>
  <c r="P54" i="8"/>
  <c r="P56" i="8"/>
  <c r="P57" i="8"/>
  <c r="P53" i="8"/>
  <c r="P55" i="8"/>
  <c r="P51" i="8"/>
  <c r="P52" i="8"/>
  <c r="P50" i="8"/>
  <c r="P49" i="8"/>
  <c r="P48" i="8"/>
  <c r="P46" i="8"/>
  <c r="P47" i="8"/>
  <c r="P44" i="8"/>
  <c r="P45" i="8"/>
  <c r="P43" i="8"/>
  <c r="P42" i="8"/>
  <c r="P41" i="8"/>
  <c r="P39" i="8"/>
  <c r="P38" i="8"/>
  <c r="P36" i="8"/>
  <c r="P35" i="8"/>
  <c r="P31" i="8"/>
  <c r="P34" i="8"/>
  <c r="P33" i="8"/>
  <c r="P32" i="8"/>
  <c r="P29" i="8"/>
  <c r="P27" i="8"/>
  <c r="P30" i="8"/>
  <c r="P28" i="8"/>
  <c r="P26" i="8"/>
  <c r="P23" i="8"/>
  <c r="P22" i="8"/>
  <c r="P21" i="8"/>
  <c r="P20" i="8"/>
  <c r="P19" i="8"/>
  <c r="P18" i="8"/>
  <c r="P17" i="8"/>
  <c r="P16" i="8"/>
  <c r="P15" i="8"/>
  <c r="P14" i="8"/>
  <c r="P13" i="8"/>
  <c r="P12" i="8"/>
  <c r="P4" i="8"/>
  <c r="P3" i="8"/>
  <c r="E191" i="23" l="1"/>
  <c r="F191" i="23"/>
  <c r="G191" i="23"/>
  <c r="H191" i="23"/>
  <c r="I191" i="23"/>
  <c r="J191" i="23"/>
  <c r="K191" i="23"/>
  <c r="L191" i="23"/>
  <c r="M191" i="23"/>
  <c r="N191" i="23"/>
  <c r="O191" i="23"/>
  <c r="P191" i="23"/>
  <c r="E179" i="22"/>
  <c r="F179" i="22"/>
  <c r="G179" i="22"/>
  <c r="H179" i="22"/>
  <c r="I179" i="22"/>
  <c r="J179" i="22"/>
  <c r="K179" i="22"/>
  <c r="L179" i="22"/>
  <c r="M179" i="22"/>
  <c r="N179" i="22"/>
  <c r="O179" i="22"/>
  <c r="P179" i="22"/>
  <c r="Q179" i="22"/>
  <c r="R179" i="22"/>
  <c r="S179" i="22"/>
  <c r="U179" i="22" s="1"/>
  <c r="T179" i="22"/>
  <c r="E243" i="33"/>
  <c r="F243" i="33"/>
  <c r="G243" i="33"/>
  <c r="H243" i="33"/>
  <c r="I243" i="33"/>
  <c r="J243" i="33"/>
  <c r="K243" i="33"/>
  <c r="L243" i="33"/>
  <c r="M243" i="33"/>
  <c r="N243" i="33"/>
  <c r="O243" i="33"/>
  <c r="P243" i="33"/>
  <c r="Q243" i="33"/>
  <c r="R243" i="33"/>
  <c r="E229" i="33"/>
  <c r="G229" i="33"/>
  <c r="H229" i="33"/>
  <c r="I229" i="33"/>
  <c r="J229" i="33"/>
  <c r="K229" i="33"/>
  <c r="L229" i="33"/>
  <c r="M229" i="33"/>
  <c r="N229" i="33"/>
  <c r="O229" i="33"/>
  <c r="P229" i="33"/>
  <c r="Q229" i="33"/>
  <c r="R229" i="33"/>
  <c r="E232" i="33"/>
  <c r="F232" i="33"/>
  <c r="G232" i="33"/>
  <c r="H232" i="33"/>
  <c r="I232" i="33"/>
  <c r="J232" i="33"/>
  <c r="K232" i="33"/>
  <c r="L232" i="33"/>
  <c r="M232" i="33"/>
  <c r="N232" i="33"/>
  <c r="O232" i="33"/>
  <c r="P232" i="33"/>
  <c r="Q232" i="33"/>
  <c r="R232" i="33"/>
  <c r="E233" i="33"/>
  <c r="F233" i="33"/>
  <c r="G233" i="33"/>
  <c r="H233" i="33"/>
  <c r="I233" i="33"/>
  <c r="J233" i="33"/>
  <c r="K233" i="33"/>
  <c r="L233" i="33"/>
  <c r="M233" i="33"/>
  <c r="N233" i="33"/>
  <c r="O233" i="33"/>
  <c r="P233" i="33"/>
  <c r="Q233" i="33"/>
  <c r="R233" i="33"/>
  <c r="E235" i="33"/>
  <c r="F235" i="33"/>
  <c r="G235" i="33"/>
  <c r="H235" i="33"/>
  <c r="I235" i="33"/>
  <c r="J235" i="33"/>
  <c r="K235" i="33"/>
  <c r="L235" i="33"/>
  <c r="M235" i="33"/>
  <c r="N235" i="33"/>
  <c r="O235" i="33"/>
  <c r="P235" i="33"/>
  <c r="Q235" i="33"/>
  <c r="R235" i="33"/>
  <c r="E234" i="33"/>
  <c r="F234" i="33"/>
  <c r="G234" i="33"/>
  <c r="H234" i="33"/>
  <c r="I234" i="33"/>
  <c r="J234" i="33"/>
  <c r="K234" i="33"/>
  <c r="L234" i="33"/>
  <c r="M234" i="33"/>
  <c r="N234" i="33"/>
  <c r="O234" i="33"/>
  <c r="P234" i="33"/>
  <c r="Q234" i="33"/>
  <c r="R234" i="33"/>
  <c r="E236" i="33"/>
  <c r="F236" i="33"/>
  <c r="G236" i="33"/>
  <c r="H236" i="33"/>
  <c r="I236" i="33"/>
  <c r="J236" i="33"/>
  <c r="K236" i="33"/>
  <c r="L236" i="33"/>
  <c r="M236" i="33"/>
  <c r="N236" i="33"/>
  <c r="O236" i="33"/>
  <c r="P236" i="33"/>
  <c r="Q236" i="33"/>
  <c r="R236" i="33"/>
  <c r="E237" i="33"/>
  <c r="F237" i="33"/>
  <c r="G237" i="33"/>
  <c r="H237" i="33"/>
  <c r="I237" i="33"/>
  <c r="J237" i="33"/>
  <c r="K237" i="33"/>
  <c r="L237" i="33"/>
  <c r="M237" i="33"/>
  <c r="N237" i="33"/>
  <c r="O237" i="33"/>
  <c r="P237" i="33"/>
  <c r="Q237" i="33"/>
  <c r="R237" i="33"/>
  <c r="E227" i="33"/>
  <c r="G227" i="33"/>
  <c r="H227" i="33"/>
  <c r="I227" i="33"/>
  <c r="J227" i="33"/>
  <c r="K227" i="33"/>
  <c r="L227" i="33"/>
  <c r="M227" i="33"/>
  <c r="N227" i="33"/>
  <c r="O227" i="33"/>
  <c r="P227" i="33"/>
  <c r="Q227" i="33"/>
  <c r="R227" i="33"/>
  <c r="E228" i="33"/>
  <c r="G228" i="33"/>
  <c r="H228" i="33"/>
  <c r="I228" i="33"/>
  <c r="J228" i="33"/>
  <c r="K228" i="33"/>
  <c r="L228" i="33"/>
  <c r="M228" i="33"/>
  <c r="N228" i="33"/>
  <c r="O228" i="33"/>
  <c r="P228" i="33"/>
  <c r="Q228" i="33"/>
  <c r="R228" i="33"/>
  <c r="E242" i="33"/>
  <c r="F242" i="33"/>
  <c r="G242" i="33"/>
  <c r="H242" i="33"/>
  <c r="I242" i="33"/>
  <c r="J242" i="33"/>
  <c r="K242" i="33"/>
  <c r="L242" i="33"/>
  <c r="M242" i="33"/>
  <c r="N242" i="33"/>
  <c r="O242" i="33"/>
  <c r="P242" i="33"/>
  <c r="Q242" i="33"/>
  <c r="R242" i="33"/>
  <c r="G167" i="3"/>
  <c r="E167" i="3"/>
  <c r="P205" i="23"/>
  <c r="O205" i="23"/>
  <c r="N205" i="23"/>
  <c r="M205" i="23"/>
  <c r="L205" i="23"/>
  <c r="K205" i="23"/>
  <c r="J205" i="23"/>
  <c r="I205" i="23"/>
  <c r="H205" i="23"/>
  <c r="G205" i="23"/>
  <c r="F205" i="23"/>
  <c r="E205" i="23"/>
  <c r="P203" i="23"/>
  <c r="O203" i="23"/>
  <c r="N203" i="23"/>
  <c r="M203" i="23"/>
  <c r="L203" i="23"/>
  <c r="K203" i="23"/>
  <c r="J203" i="23"/>
  <c r="I203" i="23"/>
  <c r="H203" i="23"/>
  <c r="G203" i="23"/>
  <c r="F203" i="23"/>
  <c r="E203" i="23"/>
  <c r="P204" i="23"/>
  <c r="O204" i="23"/>
  <c r="N204" i="23"/>
  <c r="M204" i="23"/>
  <c r="L204" i="23"/>
  <c r="K204" i="23"/>
  <c r="J204" i="23"/>
  <c r="I204" i="23"/>
  <c r="H204" i="23"/>
  <c r="G204" i="23"/>
  <c r="F204" i="23"/>
  <c r="E204" i="23"/>
  <c r="P202" i="23"/>
  <c r="O202" i="23"/>
  <c r="N202" i="23"/>
  <c r="M202" i="23"/>
  <c r="L202" i="23"/>
  <c r="K202" i="23"/>
  <c r="J202" i="23"/>
  <c r="I202" i="23"/>
  <c r="H202" i="23"/>
  <c r="G202" i="23"/>
  <c r="F202" i="23"/>
  <c r="E202" i="23"/>
  <c r="P200" i="23"/>
  <c r="O200" i="23"/>
  <c r="N200" i="23"/>
  <c r="M200" i="23"/>
  <c r="L200" i="23"/>
  <c r="K200" i="23"/>
  <c r="J200" i="23"/>
  <c r="I200" i="23"/>
  <c r="H200" i="23"/>
  <c r="G200" i="23"/>
  <c r="F200" i="23"/>
  <c r="E200" i="23"/>
  <c r="P192" i="23"/>
  <c r="O192" i="23"/>
  <c r="N192" i="23"/>
  <c r="M192" i="23"/>
  <c r="L192" i="23"/>
  <c r="K192" i="23"/>
  <c r="J192" i="23"/>
  <c r="I192" i="23"/>
  <c r="H192" i="23"/>
  <c r="G192" i="23"/>
  <c r="F192" i="23"/>
  <c r="E192" i="23"/>
  <c r="P185" i="23"/>
  <c r="O185" i="23"/>
  <c r="N185" i="23"/>
  <c r="M185" i="23"/>
  <c r="L185" i="23"/>
  <c r="K185" i="23"/>
  <c r="J185" i="23"/>
  <c r="I185" i="23"/>
  <c r="H185" i="23"/>
  <c r="G185" i="23"/>
  <c r="F185" i="23"/>
  <c r="E185" i="23"/>
  <c r="P189" i="23"/>
  <c r="O189" i="23"/>
  <c r="N189" i="23"/>
  <c r="M189" i="23"/>
  <c r="L189" i="23"/>
  <c r="K189" i="23"/>
  <c r="J189" i="23"/>
  <c r="I189" i="23"/>
  <c r="H189" i="23"/>
  <c r="G189" i="23"/>
  <c r="F189" i="23"/>
  <c r="E189" i="23"/>
  <c r="P188" i="23"/>
  <c r="O188" i="23"/>
  <c r="N188" i="23"/>
  <c r="M188" i="23"/>
  <c r="L188" i="23"/>
  <c r="K188" i="23"/>
  <c r="J188" i="23"/>
  <c r="I188" i="23"/>
  <c r="H188" i="23"/>
  <c r="G188" i="23"/>
  <c r="F188" i="23"/>
  <c r="E188" i="23"/>
  <c r="P187" i="23"/>
  <c r="O187" i="23"/>
  <c r="N187" i="23"/>
  <c r="M187" i="23"/>
  <c r="L187" i="23"/>
  <c r="K187" i="23"/>
  <c r="J187" i="23"/>
  <c r="I187" i="23"/>
  <c r="H187" i="23"/>
  <c r="G187" i="23"/>
  <c r="F187" i="23"/>
  <c r="E187" i="23"/>
  <c r="P186" i="23"/>
  <c r="O186" i="23"/>
  <c r="N186" i="23"/>
  <c r="M186" i="23"/>
  <c r="L186" i="23"/>
  <c r="K186" i="23"/>
  <c r="J186" i="23"/>
  <c r="I186" i="23"/>
  <c r="H186" i="23"/>
  <c r="G186" i="23"/>
  <c r="F186" i="23"/>
  <c r="E186" i="23"/>
  <c r="P170" i="23"/>
  <c r="O170" i="23"/>
  <c r="N170" i="23"/>
  <c r="M170" i="23"/>
  <c r="L170" i="23"/>
  <c r="K170" i="23"/>
  <c r="J170" i="23"/>
  <c r="I170" i="23"/>
  <c r="H170" i="23"/>
  <c r="G170" i="23"/>
  <c r="F170" i="23"/>
  <c r="E170" i="23"/>
  <c r="P169" i="23"/>
  <c r="O169" i="23"/>
  <c r="N169" i="23"/>
  <c r="M169" i="23"/>
  <c r="L169" i="23"/>
  <c r="K169" i="23"/>
  <c r="J169" i="23"/>
  <c r="I169" i="23"/>
  <c r="H169" i="23"/>
  <c r="G169" i="23"/>
  <c r="F169" i="23"/>
  <c r="E169" i="23"/>
  <c r="P167" i="23"/>
  <c r="O167" i="23"/>
  <c r="N167" i="23"/>
  <c r="M167" i="23"/>
  <c r="L167" i="23"/>
  <c r="K167" i="23"/>
  <c r="J167" i="23"/>
  <c r="I167" i="23"/>
  <c r="H167" i="23"/>
  <c r="G167" i="23"/>
  <c r="F167" i="23"/>
  <c r="E167" i="23"/>
  <c r="P165" i="23"/>
  <c r="O165" i="23"/>
  <c r="N165" i="23"/>
  <c r="M165" i="23"/>
  <c r="L165" i="23"/>
  <c r="K165" i="23"/>
  <c r="J165" i="23"/>
  <c r="I165" i="23"/>
  <c r="H165" i="23"/>
  <c r="G165" i="23"/>
  <c r="F165" i="23"/>
  <c r="E165" i="23"/>
  <c r="P166" i="23"/>
  <c r="O166" i="23"/>
  <c r="N166" i="23"/>
  <c r="M166" i="23"/>
  <c r="L166" i="23"/>
  <c r="K166" i="23"/>
  <c r="J166" i="23"/>
  <c r="I166" i="23"/>
  <c r="H166" i="23"/>
  <c r="G166" i="23"/>
  <c r="F166" i="23"/>
  <c r="E166" i="23"/>
  <c r="P162" i="23"/>
  <c r="O162" i="23"/>
  <c r="N162" i="23"/>
  <c r="M162" i="23"/>
  <c r="L162" i="23"/>
  <c r="K162" i="23"/>
  <c r="J162" i="23"/>
  <c r="I162" i="23"/>
  <c r="H162" i="23"/>
  <c r="G162" i="23"/>
  <c r="F162" i="23"/>
  <c r="E162" i="23"/>
  <c r="P164" i="23"/>
  <c r="O164" i="23"/>
  <c r="N164" i="23"/>
  <c r="M164" i="23"/>
  <c r="L164" i="23"/>
  <c r="K164" i="23"/>
  <c r="J164" i="23"/>
  <c r="I164" i="23"/>
  <c r="H164" i="23"/>
  <c r="G164" i="23"/>
  <c r="F164" i="23"/>
  <c r="E164" i="23"/>
  <c r="P163" i="23"/>
  <c r="O163" i="23"/>
  <c r="N163" i="23"/>
  <c r="M163" i="23"/>
  <c r="L163" i="23"/>
  <c r="K163" i="23"/>
  <c r="J163" i="23"/>
  <c r="I163" i="23"/>
  <c r="H163" i="23"/>
  <c r="G163" i="23"/>
  <c r="F163" i="23"/>
  <c r="E163" i="23"/>
  <c r="P157" i="23"/>
  <c r="O157" i="23"/>
  <c r="N157" i="23"/>
  <c r="M157" i="23"/>
  <c r="L157" i="23"/>
  <c r="K157" i="23"/>
  <c r="J157" i="23"/>
  <c r="I157" i="23"/>
  <c r="H157" i="23"/>
  <c r="G157" i="23"/>
  <c r="F157" i="23"/>
  <c r="E157" i="23"/>
  <c r="P156" i="23"/>
  <c r="O156" i="23"/>
  <c r="N156" i="23"/>
  <c r="M156" i="23"/>
  <c r="L156" i="23"/>
  <c r="K156" i="23"/>
  <c r="J156" i="23"/>
  <c r="I156" i="23"/>
  <c r="H156" i="23"/>
  <c r="G156" i="23"/>
  <c r="F156" i="23"/>
  <c r="E156" i="23"/>
  <c r="P155" i="23"/>
  <c r="O155" i="23"/>
  <c r="N155" i="23"/>
  <c r="M155" i="23"/>
  <c r="L155" i="23"/>
  <c r="K155" i="23"/>
  <c r="J155" i="23"/>
  <c r="I155" i="23"/>
  <c r="H155" i="23"/>
  <c r="G155" i="23"/>
  <c r="F155" i="23"/>
  <c r="E155" i="23"/>
  <c r="P154" i="23"/>
  <c r="O154" i="23"/>
  <c r="N154" i="23"/>
  <c r="M154" i="23"/>
  <c r="L154" i="23"/>
  <c r="K154" i="23"/>
  <c r="J154" i="23"/>
  <c r="I154" i="23"/>
  <c r="H154" i="23"/>
  <c r="G154" i="23"/>
  <c r="F154" i="23"/>
  <c r="E154" i="23"/>
  <c r="P152" i="23"/>
  <c r="O152" i="23"/>
  <c r="N152" i="23"/>
  <c r="M152" i="23"/>
  <c r="L152" i="23"/>
  <c r="K152" i="23"/>
  <c r="J152" i="23"/>
  <c r="I152" i="23"/>
  <c r="H152" i="23"/>
  <c r="G152" i="23"/>
  <c r="F152" i="23"/>
  <c r="E152" i="23"/>
  <c r="P150" i="23"/>
  <c r="O150" i="23"/>
  <c r="N150" i="23"/>
  <c r="M150" i="23"/>
  <c r="L150" i="23"/>
  <c r="K150" i="23"/>
  <c r="J150" i="23"/>
  <c r="I150" i="23"/>
  <c r="H150" i="23"/>
  <c r="G150" i="23"/>
  <c r="F150" i="23"/>
  <c r="E150" i="23"/>
  <c r="T193" i="22"/>
  <c r="S193" i="22"/>
  <c r="U193" i="22" s="1"/>
  <c r="R193" i="22"/>
  <c r="Q193" i="22"/>
  <c r="P193" i="22"/>
  <c r="O193" i="22"/>
  <c r="N193" i="22"/>
  <c r="M193" i="22"/>
  <c r="L193" i="22"/>
  <c r="K193" i="22"/>
  <c r="J193" i="22"/>
  <c r="I193" i="22"/>
  <c r="H193" i="22"/>
  <c r="G193" i="22"/>
  <c r="E193" i="22"/>
  <c r="T191" i="22"/>
  <c r="S191" i="22"/>
  <c r="U191" i="22" s="1"/>
  <c r="R191" i="22"/>
  <c r="Q191" i="22"/>
  <c r="P191" i="22"/>
  <c r="O191" i="22"/>
  <c r="N191" i="22"/>
  <c r="M191" i="22"/>
  <c r="L191" i="22"/>
  <c r="K191" i="22"/>
  <c r="J191" i="22"/>
  <c r="I191" i="22"/>
  <c r="H191" i="22"/>
  <c r="G191" i="22"/>
  <c r="E191" i="22"/>
  <c r="T192" i="22"/>
  <c r="S192" i="22"/>
  <c r="U192" i="22" s="1"/>
  <c r="R192" i="22"/>
  <c r="Q192" i="22"/>
  <c r="P192" i="22"/>
  <c r="O192" i="22"/>
  <c r="N192" i="22"/>
  <c r="M192" i="22"/>
  <c r="L192" i="22"/>
  <c r="K192" i="22"/>
  <c r="J192" i="22"/>
  <c r="I192" i="22"/>
  <c r="H192" i="22"/>
  <c r="G192" i="22"/>
  <c r="E192" i="22"/>
  <c r="T190" i="22"/>
  <c r="S190" i="22"/>
  <c r="U190" i="22" s="1"/>
  <c r="R190" i="22"/>
  <c r="Q190" i="22"/>
  <c r="P190" i="22"/>
  <c r="O190" i="22"/>
  <c r="N190" i="22"/>
  <c r="M190" i="22"/>
  <c r="L190" i="22"/>
  <c r="K190" i="22"/>
  <c r="J190" i="22"/>
  <c r="I190" i="22"/>
  <c r="H190" i="22"/>
  <c r="G190" i="22"/>
  <c r="F190" i="22"/>
  <c r="E190" i="22"/>
  <c r="T188" i="22"/>
  <c r="S188" i="22"/>
  <c r="U188" i="22" s="1"/>
  <c r="R188" i="22"/>
  <c r="Q188" i="22"/>
  <c r="P188" i="22"/>
  <c r="O188" i="22"/>
  <c r="N188" i="22"/>
  <c r="M188" i="22"/>
  <c r="L188" i="22"/>
  <c r="K188" i="22"/>
  <c r="J188" i="22"/>
  <c r="I188" i="22"/>
  <c r="H188" i="22"/>
  <c r="G188" i="22"/>
  <c r="E188" i="22"/>
  <c r="T180" i="22"/>
  <c r="S180" i="22"/>
  <c r="U180" i="22" s="1"/>
  <c r="R180" i="22"/>
  <c r="Q180" i="22"/>
  <c r="P180" i="22"/>
  <c r="O180" i="22"/>
  <c r="N180" i="22"/>
  <c r="M180" i="22"/>
  <c r="L180" i="22"/>
  <c r="K180" i="22"/>
  <c r="J180" i="22"/>
  <c r="I180" i="22"/>
  <c r="H180" i="22"/>
  <c r="G180" i="22"/>
  <c r="F180" i="22"/>
  <c r="E180" i="22"/>
  <c r="T177" i="22"/>
  <c r="S177" i="22"/>
  <c r="U177" i="22" s="1"/>
  <c r="R177" i="22"/>
  <c r="Q177" i="22"/>
  <c r="P177" i="22"/>
  <c r="O177" i="22"/>
  <c r="N177" i="22"/>
  <c r="M177" i="22"/>
  <c r="L177" i="22"/>
  <c r="K177" i="22"/>
  <c r="J177" i="22"/>
  <c r="I177" i="22"/>
  <c r="H177" i="22"/>
  <c r="G177" i="22"/>
  <c r="F177" i="22"/>
  <c r="E177" i="22"/>
  <c r="T176" i="22"/>
  <c r="S176" i="22"/>
  <c r="U176" i="22" s="1"/>
  <c r="R176" i="22"/>
  <c r="Q176" i="22"/>
  <c r="P176" i="22"/>
  <c r="O176" i="22"/>
  <c r="N176" i="22"/>
  <c r="M176" i="22"/>
  <c r="L176" i="22"/>
  <c r="K176" i="22"/>
  <c r="J176" i="22"/>
  <c r="I176" i="22"/>
  <c r="H176" i="22"/>
  <c r="G176" i="22"/>
  <c r="F176" i="22"/>
  <c r="E176" i="22"/>
  <c r="T175" i="22"/>
  <c r="S175" i="22"/>
  <c r="U175" i="22" s="1"/>
  <c r="R175" i="22"/>
  <c r="Q175" i="22"/>
  <c r="P175" i="22"/>
  <c r="O175" i="22"/>
  <c r="N175" i="22"/>
  <c r="M175" i="22"/>
  <c r="L175" i="22"/>
  <c r="K175" i="22"/>
  <c r="J175" i="22"/>
  <c r="I175" i="22"/>
  <c r="H175" i="22"/>
  <c r="G175" i="22"/>
  <c r="F175" i="22"/>
  <c r="E175" i="22"/>
  <c r="T174" i="22"/>
  <c r="S174" i="22"/>
  <c r="U174" i="22" s="1"/>
  <c r="R174" i="22"/>
  <c r="Q174" i="22"/>
  <c r="P174" i="22"/>
  <c r="O174" i="22"/>
  <c r="N174" i="22"/>
  <c r="M174" i="22"/>
  <c r="L174" i="22"/>
  <c r="K174" i="22"/>
  <c r="J174" i="22"/>
  <c r="I174" i="22"/>
  <c r="H174" i="22"/>
  <c r="G174" i="22"/>
  <c r="F174" i="22"/>
  <c r="E174" i="22"/>
  <c r="T173" i="22"/>
  <c r="S173" i="22"/>
  <c r="U173" i="22" s="1"/>
  <c r="R173" i="22"/>
  <c r="Q173" i="22"/>
  <c r="P173" i="22"/>
  <c r="O173" i="22"/>
  <c r="N173" i="22"/>
  <c r="M173" i="22"/>
  <c r="L173" i="22"/>
  <c r="K173" i="22"/>
  <c r="J173" i="22"/>
  <c r="I173" i="22"/>
  <c r="H173" i="22"/>
  <c r="G173" i="22"/>
  <c r="F173" i="22"/>
  <c r="E173" i="22"/>
  <c r="T161" i="22"/>
  <c r="S161" i="22"/>
  <c r="U161" i="22" s="1"/>
  <c r="R161" i="22"/>
  <c r="Q161" i="22"/>
  <c r="P161" i="22"/>
  <c r="O161" i="22"/>
  <c r="N161" i="22"/>
  <c r="M161" i="22"/>
  <c r="L161" i="22"/>
  <c r="K161" i="22"/>
  <c r="J161" i="22"/>
  <c r="I161" i="22"/>
  <c r="H161" i="22"/>
  <c r="G161" i="22"/>
  <c r="F161" i="22"/>
  <c r="E161" i="22"/>
  <c r="T160" i="22"/>
  <c r="S160" i="22"/>
  <c r="U160" i="22" s="1"/>
  <c r="R160" i="22"/>
  <c r="Q160" i="22"/>
  <c r="P160" i="22"/>
  <c r="O160" i="22"/>
  <c r="N160" i="22"/>
  <c r="M160" i="22"/>
  <c r="L160" i="22"/>
  <c r="K160" i="22"/>
  <c r="J160" i="22"/>
  <c r="I160" i="22"/>
  <c r="H160" i="22"/>
  <c r="G160" i="22"/>
  <c r="F160" i="22"/>
  <c r="E160" i="22"/>
  <c r="T152" i="22"/>
  <c r="S152" i="22"/>
  <c r="U152" i="22" s="1"/>
  <c r="R152" i="22"/>
  <c r="Q152" i="22"/>
  <c r="P152" i="22"/>
  <c r="O152" i="22"/>
  <c r="N152" i="22"/>
  <c r="M152" i="22"/>
  <c r="L152" i="22"/>
  <c r="K152" i="22"/>
  <c r="J152" i="22"/>
  <c r="I152" i="22"/>
  <c r="H152" i="22"/>
  <c r="G152" i="22"/>
  <c r="F152" i="22"/>
  <c r="E152" i="22"/>
  <c r="T153" i="22"/>
  <c r="S153" i="22"/>
  <c r="U153" i="22" s="1"/>
  <c r="R153" i="22"/>
  <c r="Q153" i="22"/>
  <c r="P153" i="22"/>
  <c r="O153" i="22"/>
  <c r="N153" i="22"/>
  <c r="M153" i="22"/>
  <c r="L153" i="22"/>
  <c r="K153" i="22"/>
  <c r="J153" i="22"/>
  <c r="I153" i="22"/>
  <c r="H153" i="22"/>
  <c r="G153" i="22"/>
  <c r="F153" i="22"/>
  <c r="E153" i="22"/>
  <c r="T151" i="22"/>
  <c r="S151" i="22"/>
  <c r="U151" i="22" s="1"/>
  <c r="R151" i="22"/>
  <c r="Q151" i="22"/>
  <c r="P151" i="22"/>
  <c r="O151" i="22"/>
  <c r="N151" i="22"/>
  <c r="M151" i="22"/>
  <c r="L151" i="22"/>
  <c r="K151" i="22"/>
  <c r="J151" i="22"/>
  <c r="I151" i="22"/>
  <c r="H151" i="22"/>
  <c r="G151" i="22"/>
  <c r="F151" i="22"/>
  <c r="E151" i="22"/>
  <c r="T149" i="22"/>
  <c r="S149" i="22"/>
  <c r="U149" i="22" s="1"/>
  <c r="R149" i="22"/>
  <c r="Q149" i="22"/>
  <c r="P149" i="22"/>
  <c r="O149" i="22"/>
  <c r="N149" i="22"/>
  <c r="M149" i="22"/>
  <c r="L149" i="22"/>
  <c r="K149" i="22"/>
  <c r="J149" i="22"/>
  <c r="I149" i="22"/>
  <c r="H149" i="22"/>
  <c r="G149" i="22"/>
  <c r="F149" i="22"/>
  <c r="E149" i="22"/>
  <c r="T148" i="22"/>
  <c r="S148" i="22"/>
  <c r="U148" i="22" s="1"/>
  <c r="R148" i="22"/>
  <c r="Q148" i="22"/>
  <c r="P148" i="22"/>
  <c r="O148" i="22"/>
  <c r="N148" i="22"/>
  <c r="M148" i="22"/>
  <c r="L148" i="22"/>
  <c r="K148" i="22"/>
  <c r="J148" i="22"/>
  <c r="I148" i="22"/>
  <c r="H148" i="22"/>
  <c r="G148" i="22"/>
  <c r="F148" i="22"/>
  <c r="E148" i="22"/>
  <c r="T320" i="8"/>
  <c r="O320" i="8"/>
  <c r="N320" i="8"/>
  <c r="M320" i="8"/>
  <c r="L320" i="8"/>
  <c r="K320" i="8"/>
  <c r="S320" i="8" s="1"/>
  <c r="J320" i="8"/>
  <c r="R320" i="8" s="1"/>
  <c r="I320" i="8"/>
  <c r="H320" i="8"/>
  <c r="G320" i="8"/>
  <c r="F320" i="8"/>
  <c r="E320" i="8"/>
  <c r="T312" i="8"/>
  <c r="O312" i="8"/>
  <c r="N312" i="8"/>
  <c r="M312" i="8"/>
  <c r="L312" i="8"/>
  <c r="K312" i="8"/>
  <c r="S312" i="8" s="1"/>
  <c r="J312" i="8"/>
  <c r="R312" i="8" s="1"/>
  <c r="I312" i="8"/>
  <c r="H312" i="8"/>
  <c r="G312" i="8"/>
  <c r="F312" i="8"/>
  <c r="E312" i="8"/>
  <c r="T300" i="8"/>
  <c r="O300" i="8"/>
  <c r="N300" i="8"/>
  <c r="M300" i="8"/>
  <c r="L300" i="8"/>
  <c r="K300" i="8"/>
  <c r="S300" i="8" s="1"/>
  <c r="J300" i="8"/>
  <c r="R300" i="8" s="1"/>
  <c r="I300" i="8"/>
  <c r="H300" i="8"/>
  <c r="G300" i="8"/>
  <c r="F300" i="8"/>
  <c r="E300" i="8"/>
  <c r="T302" i="8"/>
  <c r="O302" i="8"/>
  <c r="N302" i="8"/>
  <c r="M302" i="8"/>
  <c r="L302" i="8"/>
  <c r="K302" i="8"/>
  <c r="S302" i="8" s="1"/>
  <c r="J302" i="8"/>
  <c r="R302" i="8" s="1"/>
  <c r="I302" i="8"/>
  <c r="H302" i="8"/>
  <c r="G302" i="8"/>
  <c r="F302" i="8"/>
  <c r="E302" i="8"/>
  <c r="T299" i="8"/>
  <c r="O299" i="8"/>
  <c r="N299" i="8"/>
  <c r="M299" i="8"/>
  <c r="L299" i="8"/>
  <c r="K299" i="8"/>
  <c r="S299" i="8" s="1"/>
  <c r="J299" i="8"/>
  <c r="R299" i="8" s="1"/>
  <c r="I299" i="8"/>
  <c r="H299" i="8"/>
  <c r="G299" i="8"/>
  <c r="F299" i="8"/>
  <c r="E299" i="8"/>
  <c r="T291" i="8"/>
  <c r="O291" i="8"/>
  <c r="N291" i="8"/>
  <c r="M291" i="8"/>
  <c r="L291" i="8"/>
  <c r="K291" i="8"/>
  <c r="S291" i="8" s="1"/>
  <c r="J291" i="8"/>
  <c r="R291" i="8" s="1"/>
  <c r="I291" i="8"/>
  <c r="H291" i="8"/>
  <c r="G291" i="8"/>
  <c r="F291" i="8"/>
  <c r="E291" i="8"/>
  <c r="T288" i="8"/>
  <c r="O288" i="8"/>
  <c r="N288" i="8"/>
  <c r="M288" i="8"/>
  <c r="L288" i="8"/>
  <c r="K288" i="8"/>
  <c r="S288" i="8" s="1"/>
  <c r="J288" i="8"/>
  <c r="R288" i="8" s="1"/>
  <c r="I288" i="8"/>
  <c r="H288" i="8"/>
  <c r="G288" i="8"/>
  <c r="F288" i="8"/>
  <c r="E288" i="8"/>
  <c r="T290" i="8"/>
  <c r="O290" i="8"/>
  <c r="N290" i="8"/>
  <c r="M290" i="8"/>
  <c r="L290" i="8"/>
  <c r="K290" i="8"/>
  <c r="S290" i="8" s="1"/>
  <c r="J290" i="8"/>
  <c r="R290" i="8" s="1"/>
  <c r="I290" i="8"/>
  <c r="H290" i="8"/>
  <c r="G290" i="8"/>
  <c r="F290" i="8"/>
  <c r="E290" i="8"/>
  <c r="T289" i="8"/>
  <c r="O289" i="8"/>
  <c r="N289" i="8"/>
  <c r="M289" i="8"/>
  <c r="L289" i="8"/>
  <c r="K289" i="8"/>
  <c r="S289" i="8" s="1"/>
  <c r="J289" i="8"/>
  <c r="R289" i="8" s="1"/>
  <c r="I289" i="8"/>
  <c r="H289" i="8"/>
  <c r="G289" i="8"/>
  <c r="F289" i="8"/>
  <c r="E289" i="8"/>
  <c r="T286" i="8"/>
  <c r="O286" i="8"/>
  <c r="N286" i="8"/>
  <c r="M286" i="8"/>
  <c r="L286" i="8"/>
  <c r="K286" i="8"/>
  <c r="S286" i="8" s="1"/>
  <c r="J286" i="8"/>
  <c r="R286" i="8" s="1"/>
  <c r="I286" i="8"/>
  <c r="H286" i="8"/>
  <c r="G286" i="8"/>
  <c r="F286" i="8"/>
  <c r="E286" i="8"/>
  <c r="T284" i="8"/>
  <c r="O284" i="8"/>
  <c r="N284" i="8"/>
  <c r="M284" i="8"/>
  <c r="L284" i="8"/>
  <c r="K284" i="8"/>
  <c r="S284" i="8" s="1"/>
  <c r="J284" i="8"/>
  <c r="R284" i="8" s="1"/>
  <c r="I284" i="8"/>
  <c r="H284" i="8"/>
  <c r="G284" i="8"/>
  <c r="F284" i="8"/>
  <c r="E284" i="8"/>
  <c r="T283" i="8"/>
  <c r="O283" i="8"/>
  <c r="N283" i="8"/>
  <c r="M283" i="8"/>
  <c r="L283" i="8"/>
  <c r="K283" i="8"/>
  <c r="S283" i="8" s="1"/>
  <c r="J283" i="8"/>
  <c r="R283" i="8" s="1"/>
  <c r="I283" i="8"/>
  <c r="H283" i="8"/>
  <c r="G283" i="8"/>
  <c r="F283" i="8"/>
  <c r="E283" i="8"/>
  <c r="R246" i="33"/>
  <c r="Q246" i="33"/>
  <c r="P246" i="33"/>
  <c r="O246" i="33"/>
  <c r="N246" i="33"/>
  <c r="M246" i="33"/>
  <c r="L246" i="33"/>
  <c r="K246" i="33"/>
  <c r="J246" i="33"/>
  <c r="I246" i="33"/>
  <c r="H246" i="33"/>
  <c r="G246" i="33"/>
  <c r="F246" i="33"/>
  <c r="E246" i="33"/>
  <c r="R247" i="33"/>
  <c r="Q247" i="33"/>
  <c r="P247" i="33"/>
  <c r="O247" i="33"/>
  <c r="N247" i="33"/>
  <c r="M247" i="33"/>
  <c r="L247" i="33"/>
  <c r="K247" i="33"/>
  <c r="J247" i="33"/>
  <c r="I247" i="33"/>
  <c r="H247" i="33"/>
  <c r="G247" i="33"/>
  <c r="F247" i="33"/>
  <c r="E247" i="33"/>
  <c r="R245" i="33"/>
  <c r="Q245" i="33"/>
  <c r="P245" i="33"/>
  <c r="O245" i="33"/>
  <c r="N245" i="33"/>
  <c r="M245" i="33"/>
  <c r="L245" i="33"/>
  <c r="K245" i="33"/>
  <c r="J245" i="33"/>
  <c r="I245" i="33"/>
  <c r="H245" i="33"/>
  <c r="G245" i="33"/>
  <c r="F245" i="33"/>
  <c r="E245" i="33"/>
  <c r="R244" i="33"/>
  <c r="Q244" i="33"/>
  <c r="P244" i="33"/>
  <c r="O244" i="33"/>
  <c r="N244" i="33"/>
  <c r="M244" i="33"/>
  <c r="L244" i="33"/>
  <c r="K244" i="33"/>
  <c r="J244" i="33"/>
  <c r="I244" i="33"/>
  <c r="H244" i="33"/>
  <c r="G244" i="33"/>
  <c r="F244" i="33"/>
  <c r="E244" i="33"/>
  <c r="R219" i="33"/>
  <c r="Q219" i="33"/>
  <c r="P219" i="33"/>
  <c r="O219" i="33"/>
  <c r="N219" i="33"/>
  <c r="M219" i="33"/>
  <c r="L219" i="33"/>
  <c r="K219" i="33"/>
  <c r="J219" i="33"/>
  <c r="I219" i="33"/>
  <c r="H219" i="33"/>
  <c r="G219" i="33"/>
  <c r="F219" i="33"/>
  <c r="E219" i="33"/>
  <c r="R218" i="33"/>
  <c r="Q218" i="33"/>
  <c r="P218" i="33"/>
  <c r="O218" i="33"/>
  <c r="N218" i="33"/>
  <c r="M218" i="33"/>
  <c r="L218" i="33"/>
  <c r="K218" i="33"/>
  <c r="J218" i="33"/>
  <c r="I218" i="33"/>
  <c r="H218" i="33"/>
  <c r="G218" i="33"/>
  <c r="F218" i="33"/>
  <c r="E218" i="33"/>
  <c r="R272" i="33"/>
  <c r="Q272" i="33"/>
  <c r="P272" i="33"/>
  <c r="O272" i="33"/>
  <c r="N272" i="33"/>
  <c r="M272" i="33"/>
  <c r="L272" i="33"/>
  <c r="K272" i="33"/>
  <c r="J272" i="33"/>
  <c r="I272" i="33"/>
  <c r="H272" i="33"/>
  <c r="G272" i="33"/>
  <c r="F272" i="33"/>
  <c r="E272" i="33"/>
  <c r="R264" i="33"/>
  <c r="Q264" i="33"/>
  <c r="P264" i="33"/>
  <c r="O264" i="33"/>
  <c r="N264" i="33"/>
  <c r="M264" i="33"/>
  <c r="L264" i="33"/>
  <c r="K264" i="33"/>
  <c r="J264" i="33"/>
  <c r="I264" i="33"/>
  <c r="H264" i="33"/>
  <c r="G264" i="33"/>
  <c r="F264" i="33"/>
  <c r="E264" i="33"/>
  <c r="R249" i="33"/>
  <c r="Q249" i="33"/>
  <c r="P249" i="33"/>
  <c r="O249" i="33"/>
  <c r="N249" i="33"/>
  <c r="M249" i="33"/>
  <c r="L249" i="33"/>
  <c r="K249" i="33"/>
  <c r="J249" i="33"/>
  <c r="I249" i="33"/>
  <c r="H249" i="33"/>
  <c r="G249" i="33"/>
  <c r="F249" i="33"/>
  <c r="E249" i="33"/>
  <c r="R251" i="33"/>
  <c r="Q251" i="33"/>
  <c r="P251" i="33"/>
  <c r="O251" i="33"/>
  <c r="N251" i="33"/>
  <c r="M251" i="33"/>
  <c r="L251" i="33"/>
  <c r="K251" i="33"/>
  <c r="J251" i="33"/>
  <c r="I251" i="33"/>
  <c r="H251" i="33"/>
  <c r="G251" i="33"/>
  <c r="F251" i="33"/>
  <c r="E251" i="33"/>
  <c r="R248" i="33"/>
  <c r="Q248" i="33"/>
  <c r="P248" i="33"/>
  <c r="O248" i="33"/>
  <c r="N248" i="33"/>
  <c r="M248" i="33"/>
  <c r="L248" i="33"/>
  <c r="K248" i="33"/>
  <c r="J248" i="33"/>
  <c r="I248" i="33"/>
  <c r="H248" i="33"/>
  <c r="G248" i="33"/>
  <c r="F248" i="33"/>
  <c r="E248" i="33"/>
  <c r="R226" i="33"/>
  <c r="Q226" i="33"/>
  <c r="P226" i="33"/>
  <c r="O226" i="33"/>
  <c r="N226" i="33"/>
  <c r="M226" i="33"/>
  <c r="L226" i="33"/>
  <c r="K226" i="33"/>
  <c r="J226" i="33"/>
  <c r="I226" i="33"/>
  <c r="H226" i="33"/>
  <c r="G226" i="33"/>
  <c r="F226" i="33"/>
  <c r="E226" i="33"/>
  <c r="R223" i="33"/>
  <c r="Q223" i="33"/>
  <c r="P223" i="33"/>
  <c r="O223" i="33"/>
  <c r="N223" i="33"/>
  <c r="M223" i="33"/>
  <c r="L223" i="33"/>
  <c r="K223" i="33"/>
  <c r="J223" i="33"/>
  <c r="I223" i="33"/>
  <c r="H223" i="33"/>
  <c r="G223" i="33"/>
  <c r="F223" i="33"/>
  <c r="E223" i="33"/>
  <c r="R225" i="33"/>
  <c r="Q225" i="33"/>
  <c r="P225" i="33"/>
  <c r="O225" i="33"/>
  <c r="N225" i="33"/>
  <c r="M225" i="33"/>
  <c r="L225" i="33"/>
  <c r="K225" i="33"/>
  <c r="J225" i="33"/>
  <c r="I225" i="33"/>
  <c r="H225" i="33"/>
  <c r="G225" i="33"/>
  <c r="F225" i="33"/>
  <c r="E225" i="33"/>
  <c r="R224" i="33"/>
  <c r="Q224" i="33"/>
  <c r="P224" i="33"/>
  <c r="O224" i="33"/>
  <c r="N224" i="33"/>
  <c r="M224" i="33"/>
  <c r="L224" i="33"/>
  <c r="K224" i="33"/>
  <c r="J224" i="33"/>
  <c r="I224" i="33"/>
  <c r="H224" i="33"/>
  <c r="G224" i="33"/>
  <c r="F224" i="33"/>
  <c r="E224" i="33"/>
  <c r="R222" i="33"/>
  <c r="Q222" i="33"/>
  <c r="P222" i="33"/>
  <c r="O222" i="33"/>
  <c r="N222" i="33"/>
  <c r="M222" i="33"/>
  <c r="L222" i="33"/>
  <c r="K222" i="33"/>
  <c r="J222" i="33"/>
  <c r="I222" i="33"/>
  <c r="H222" i="33"/>
  <c r="G222" i="33"/>
  <c r="F222" i="33"/>
  <c r="E222" i="33"/>
  <c r="R221" i="33"/>
  <c r="Q221" i="33"/>
  <c r="P221" i="33"/>
  <c r="O221" i="33"/>
  <c r="N221" i="33"/>
  <c r="M221" i="33"/>
  <c r="L221" i="33"/>
  <c r="K221" i="33"/>
  <c r="J221" i="33"/>
  <c r="I221" i="33"/>
  <c r="H221" i="33"/>
  <c r="G221" i="33"/>
  <c r="F221" i="33"/>
  <c r="E221" i="33"/>
  <c r="R220" i="33"/>
  <c r="Q220" i="33"/>
  <c r="P220" i="33"/>
  <c r="O220" i="33"/>
  <c r="N220" i="33"/>
  <c r="M220" i="33"/>
  <c r="L220" i="33"/>
  <c r="K220" i="33"/>
  <c r="J220" i="33"/>
  <c r="I220" i="33"/>
  <c r="H220" i="33"/>
  <c r="G220" i="33"/>
  <c r="F220" i="33"/>
  <c r="E220" i="33"/>
  <c r="E161" i="3"/>
  <c r="G161" i="3"/>
  <c r="E162" i="3"/>
  <c r="G162" i="3"/>
  <c r="E163" i="3"/>
  <c r="G163" i="3"/>
  <c r="E165" i="3"/>
  <c r="G165" i="3"/>
  <c r="E164" i="3"/>
  <c r="G164" i="3"/>
  <c r="E166" i="3"/>
  <c r="G166" i="3"/>
  <c r="E169" i="3"/>
  <c r="G169" i="3"/>
  <c r="E172" i="3"/>
  <c r="G172" i="3"/>
  <c r="E170" i="3"/>
  <c r="G170" i="3"/>
  <c r="E176" i="3"/>
  <c r="G176" i="3"/>
  <c r="E178" i="3"/>
  <c r="G178" i="3"/>
  <c r="E160" i="3"/>
  <c r="G160" i="3"/>
  <c r="E168" i="3"/>
  <c r="G168" i="3"/>
  <c r="Q320" i="8" l="1"/>
  <c r="Q284" i="8"/>
  <c r="Q291" i="8"/>
  <c r="Q299" i="8"/>
  <c r="Q300" i="8"/>
  <c r="Q289" i="8"/>
  <c r="Q302" i="8"/>
  <c r="Q283" i="8"/>
  <c r="Q290" i="8"/>
  <c r="Q286" i="8"/>
  <c r="Q288" i="8"/>
  <c r="Q312" i="8"/>
  <c r="P71" i="23"/>
  <c r="O71" i="23"/>
  <c r="N71" i="23"/>
  <c r="M71" i="23"/>
  <c r="L71" i="23"/>
  <c r="K71" i="23"/>
  <c r="J71" i="23"/>
  <c r="I71" i="23"/>
  <c r="H71" i="23"/>
  <c r="G71" i="23"/>
  <c r="F71" i="23"/>
  <c r="E71" i="23"/>
  <c r="P125" i="23" l="1"/>
  <c r="P124" i="23"/>
  <c r="P123" i="23"/>
  <c r="P122" i="23"/>
  <c r="P119" i="23"/>
  <c r="P118" i="23"/>
  <c r="P117" i="23"/>
  <c r="P116" i="23"/>
  <c r="P139" i="23"/>
  <c r="P138" i="23"/>
  <c r="P137" i="23"/>
  <c r="P136" i="23"/>
  <c r="P135" i="23"/>
  <c r="P134" i="23"/>
  <c r="P102" i="23"/>
  <c r="P101" i="23"/>
  <c r="P133" i="23"/>
  <c r="P132" i="23"/>
  <c r="P96" i="23"/>
  <c r="P86" i="23"/>
  <c r="P87" i="23"/>
  <c r="P84" i="23"/>
  <c r="P83" i="23"/>
  <c r="P85" i="23"/>
  <c r="P82" i="23"/>
  <c r="P81" i="23"/>
  <c r="P80" i="23"/>
  <c r="P79" i="23"/>
  <c r="P73" i="23"/>
  <c r="P72" i="23"/>
  <c r="P70" i="23"/>
  <c r="P65" i="23"/>
  <c r="P69" i="23"/>
  <c r="P68" i="23"/>
  <c r="P67" i="23"/>
  <c r="P66" i="23"/>
  <c r="P39" i="23"/>
  <c r="P34" i="23"/>
  <c r="P33" i="23"/>
  <c r="P32" i="23"/>
  <c r="P31" i="23"/>
  <c r="P8" i="23"/>
  <c r="P147" i="23"/>
  <c r="C13" i="12" l="1"/>
  <c r="B13" i="12"/>
  <c r="T164" i="8"/>
  <c r="O164" i="8"/>
  <c r="N164" i="8"/>
  <c r="M164" i="8"/>
  <c r="L164" i="8"/>
  <c r="K164" i="8"/>
  <c r="S164" i="8" s="1"/>
  <c r="J164" i="8"/>
  <c r="R164" i="8" s="1"/>
  <c r="I164" i="8"/>
  <c r="H164" i="8"/>
  <c r="G164" i="8"/>
  <c r="F164" i="8"/>
  <c r="E164" i="8"/>
  <c r="Q164" i="8" l="1"/>
  <c r="R217" i="33" l="1"/>
  <c r="Q217" i="33"/>
  <c r="P217" i="33"/>
  <c r="O217" i="33"/>
  <c r="N217" i="33"/>
  <c r="M217" i="33"/>
  <c r="L217" i="33"/>
  <c r="K217" i="33"/>
  <c r="J217" i="33"/>
  <c r="I217" i="33"/>
  <c r="H217" i="33"/>
  <c r="G217" i="33"/>
  <c r="F217" i="33"/>
  <c r="E217" i="33"/>
  <c r="T222" i="8"/>
  <c r="O222" i="8"/>
  <c r="N222" i="8"/>
  <c r="M222" i="8"/>
  <c r="L222" i="8"/>
  <c r="K222" i="8"/>
  <c r="S222" i="8" s="1"/>
  <c r="J222" i="8"/>
  <c r="R222" i="8" s="1"/>
  <c r="I222" i="8"/>
  <c r="H222" i="8"/>
  <c r="G222" i="8"/>
  <c r="T221" i="8"/>
  <c r="O221" i="8"/>
  <c r="N221" i="8"/>
  <c r="M221" i="8"/>
  <c r="L221" i="8"/>
  <c r="K221" i="8"/>
  <c r="S221" i="8" s="1"/>
  <c r="J221" i="8"/>
  <c r="R221" i="8" s="1"/>
  <c r="I221" i="8"/>
  <c r="H221" i="8"/>
  <c r="G221" i="8"/>
  <c r="T213" i="8"/>
  <c r="O213" i="8"/>
  <c r="N213" i="8"/>
  <c r="M213" i="8"/>
  <c r="L213" i="8"/>
  <c r="K213" i="8"/>
  <c r="S213" i="8" s="1"/>
  <c r="J213" i="8"/>
  <c r="R213" i="8" s="1"/>
  <c r="I213" i="8"/>
  <c r="H213" i="8"/>
  <c r="G213" i="8"/>
  <c r="F213" i="8"/>
  <c r="E213" i="8"/>
  <c r="T212" i="8"/>
  <c r="O212" i="8"/>
  <c r="N212" i="8"/>
  <c r="M212" i="8"/>
  <c r="L212" i="8"/>
  <c r="K212" i="8"/>
  <c r="S212" i="8" s="1"/>
  <c r="J212" i="8"/>
  <c r="R212" i="8" s="1"/>
  <c r="I212" i="8"/>
  <c r="H212" i="8"/>
  <c r="G212" i="8"/>
  <c r="F212" i="8"/>
  <c r="E212" i="8"/>
  <c r="T199" i="8"/>
  <c r="O199" i="8"/>
  <c r="N199" i="8"/>
  <c r="M199" i="8"/>
  <c r="L199" i="8"/>
  <c r="K199" i="8"/>
  <c r="S199" i="8" s="1"/>
  <c r="J199" i="8"/>
  <c r="R199" i="8" s="1"/>
  <c r="I199" i="8"/>
  <c r="H199" i="8"/>
  <c r="G199" i="8"/>
  <c r="F199" i="8"/>
  <c r="E199" i="8"/>
  <c r="T191" i="8"/>
  <c r="O191" i="8"/>
  <c r="N191" i="8"/>
  <c r="M191" i="8"/>
  <c r="L191" i="8"/>
  <c r="K191" i="8"/>
  <c r="S191" i="8" s="1"/>
  <c r="J191" i="8"/>
  <c r="R191" i="8" s="1"/>
  <c r="I191" i="8"/>
  <c r="H191" i="8"/>
  <c r="G191" i="8"/>
  <c r="F191" i="8"/>
  <c r="E191" i="8"/>
  <c r="T179" i="8"/>
  <c r="O179" i="8"/>
  <c r="N179" i="8"/>
  <c r="M179" i="8"/>
  <c r="L179" i="8"/>
  <c r="K179" i="8"/>
  <c r="S179" i="8" s="1"/>
  <c r="J179" i="8"/>
  <c r="R179" i="8" s="1"/>
  <c r="I179" i="8"/>
  <c r="H179" i="8"/>
  <c r="G179" i="8"/>
  <c r="F179" i="8"/>
  <c r="E179" i="8"/>
  <c r="T178" i="8"/>
  <c r="O178" i="8"/>
  <c r="N178" i="8"/>
  <c r="M178" i="8"/>
  <c r="L178" i="8"/>
  <c r="K178" i="8"/>
  <c r="S178" i="8" s="1"/>
  <c r="J178" i="8"/>
  <c r="R178" i="8" s="1"/>
  <c r="I178" i="8"/>
  <c r="H178" i="8"/>
  <c r="G178" i="8"/>
  <c r="F178" i="8"/>
  <c r="E178" i="8"/>
  <c r="T41" i="8"/>
  <c r="O41" i="8"/>
  <c r="N41" i="8"/>
  <c r="M41" i="8"/>
  <c r="L41" i="8"/>
  <c r="K41" i="8"/>
  <c r="S41" i="8" s="1"/>
  <c r="J41" i="8"/>
  <c r="R41" i="8" s="1"/>
  <c r="I41" i="8"/>
  <c r="H41" i="8"/>
  <c r="G41" i="8"/>
  <c r="F41" i="8"/>
  <c r="E41" i="8"/>
  <c r="T35" i="8"/>
  <c r="O35" i="8"/>
  <c r="N35" i="8"/>
  <c r="M35" i="8"/>
  <c r="L35" i="8"/>
  <c r="K35" i="8"/>
  <c r="S35" i="8" s="1"/>
  <c r="J35" i="8"/>
  <c r="R35" i="8" s="1"/>
  <c r="I35" i="8"/>
  <c r="H35" i="8"/>
  <c r="G35" i="8"/>
  <c r="F35" i="8"/>
  <c r="E35" i="8"/>
  <c r="T31" i="8"/>
  <c r="O31" i="8"/>
  <c r="N31" i="8"/>
  <c r="M31" i="8"/>
  <c r="L31" i="8"/>
  <c r="K31" i="8"/>
  <c r="S31" i="8" s="1"/>
  <c r="J31" i="8"/>
  <c r="R31" i="8" s="1"/>
  <c r="I31" i="8"/>
  <c r="H31" i="8"/>
  <c r="G31" i="8"/>
  <c r="F31" i="8"/>
  <c r="E31" i="8"/>
  <c r="T21" i="8"/>
  <c r="O21" i="8"/>
  <c r="N21" i="8"/>
  <c r="M21" i="8"/>
  <c r="L21" i="8"/>
  <c r="K21" i="8"/>
  <c r="S21" i="8" s="1"/>
  <c r="J21" i="8"/>
  <c r="R21" i="8" s="1"/>
  <c r="I21" i="8"/>
  <c r="H21" i="8"/>
  <c r="G21" i="8"/>
  <c r="F21" i="8"/>
  <c r="E21" i="8"/>
  <c r="T20" i="8"/>
  <c r="O20" i="8"/>
  <c r="N20" i="8"/>
  <c r="M20" i="8"/>
  <c r="L20" i="8"/>
  <c r="K20" i="8"/>
  <c r="S20" i="8" s="1"/>
  <c r="J20" i="8"/>
  <c r="R20" i="8" s="1"/>
  <c r="I20" i="8"/>
  <c r="H20" i="8"/>
  <c r="G20" i="8"/>
  <c r="F20" i="8"/>
  <c r="E20" i="8"/>
  <c r="R148" i="33"/>
  <c r="Q148" i="33"/>
  <c r="P148" i="33"/>
  <c r="O148" i="33"/>
  <c r="N148" i="33"/>
  <c r="M148" i="33"/>
  <c r="L148" i="33"/>
  <c r="K148" i="33"/>
  <c r="J148" i="33"/>
  <c r="I148" i="33"/>
  <c r="H148" i="33"/>
  <c r="G148" i="33"/>
  <c r="F148" i="33"/>
  <c r="E148" i="33"/>
  <c r="R147" i="33"/>
  <c r="Q147" i="33"/>
  <c r="P147" i="33"/>
  <c r="O147" i="33"/>
  <c r="N147" i="33"/>
  <c r="M147" i="33"/>
  <c r="L147" i="33"/>
  <c r="K147" i="33"/>
  <c r="J147" i="33"/>
  <c r="I147" i="33"/>
  <c r="H147" i="33"/>
  <c r="G147" i="33"/>
  <c r="F147" i="33"/>
  <c r="E147" i="33"/>
  <c r="R134" i="33"/>
  <c r="Q134" i="33"/>
  <c r="P134" i="33"/>
  <c r="O134" i="33"/>
  <c r="N134" i="33"/>
  <c r="M134" i="33"/>
  <c r="L134" i="33"/>
  <c r="K134" i="33"/>
  <c r="J134" i="33"/>
  <c r="I134" i="33"/>
  <c r="H134" i="33"/>
  <c r="G134" i="33"/>
  <c r="F134" i="33"/>
  <c r="E134" i="33"/>
  <c r="R126" i="33"/>
  <c r="Q126" i="33"/>
  <c r="P126" i="33"/>
  <c r="O126" i="33"/>
  <c r="N126" i="33"/>
  <c r="M126" i="33"/>
  <c r="L126" i="33"/>
  <c r="K126" i="33"/>
  <c r="J126" i="33"/>
  <c r="I126" i="33"/>
  <c r="H126" i="33"/>
  <c r="G126" i="33"/>
  <c r="F126" i="33"/>
  <c r="E126" i="33"/>
  <c r="R115" i="33"/>
  <c r="Q115" i="33"/>
  <c r="P115" i="33"/>
  <c r="O115" i="33"/>
  <c r="N115" i="33"/>
  <c r="M115" i="33"/>
  <c r="L115" i="33"/>
  <c r="K115" i="33"/>
  <c r="J115" i="33"/>
  <c r="I115" i="33"/>
  <c r="H115" i="33"/>
  <c r="G115" i="33"/>
  <c r="F115" i="33"/>
  <c r="E115" i="33"/>
  <c r="R114" i="33"/>
  <c r="Q114" i="33"/>
  <c r="P114" i="33"/>
  <c r="O114" i="33"/>
  <c r="N114" i="33"/>
  <c r="M114" i="33"/>
  <c r="L114" i="33"/>
  <c r="K114" i="33"/>
  <c r="J114" i="33"/>
  <c r="I114" i="33"/>
  <c r="H114" i="33"/>
  <c r="G114" i="33"/>
  <c r="F114" i="33"/>
  <c r="E114" i="33"/>
  <c r="R44" i="33"/>
  <c r="Q44" i="33"/>
  <c r="P44" i="33"/>
  <c r="O44" i="33"/>
  <c r="N44" i="33"/>
  <c r="M44" i="33"/>
  <c r="L44" i="33"/>
  <c r="K44" i="33"/>
  <c r="J44" i="33"/>
  <c r="I44" i="33"/>
  <c r="H44" i="33"/>
  <c r="G44" i="33"/>
  <c r="F44" i="33"/>
  <c r="E44" i="33"/>
  <c r="R30" i="33"/>
  <c r="Q30" i="33"/>
  <c r="P30" i="33"/>
  <c r="O30" i="33"/>
  <c r="N30" i="33"/>
  <c r="M30" i="33"/>
  <c r="L30" i="33"/>
  <c r="K30" i="33"/>
  <c r="J30" i="33"/>
  <c r="I30" i="33"/>
  <c r="H30" i="33"/>
  <c r="G30" i="33"/>
  <c r="F30" i="33"/>
  <c r="E30" i="33"/>
  <c r="R29" i="33"/>
  <c r="Q29" i="33"/>
  <c r="P29" i="33"/>
  <c r="O29" i="33"/>
  <c r="N29" i="33"/>
  <c r="M29" i="33"/>
  <c r="L29" i="33"/>
  <c r="K29" i="33"/>
  <c r="J29" i="33"/>
  <c r="I29" i="33"/>
  <c r="H29" i="33"/>
  <c r="G29" i="33"/>
  <c r="F29" i="33"/>
  <c r="E29" i="33"/>
  <c r="R28" i="33"/>
  <c r="Q28" i="33"/>
  <c r="P28" i="33"/>
  <c r="O28" i="33"/>
  <c r="N28" i="33"/>
  <c r="M28" i="33"/>
  <c r="L28" i="33"/>
  <c r="K28" i="33"/>
  <c r="J28" i="33"/>
  <c r="I28" i="33"/>
  <c r="H28" i="33"/>
  <c r="G28" i="33"/>
  <c r="F28" i="33"/>
  <c r="E28" i="33"/>
  <c r="R17" i="33"/>
  <c r="Q17" i="33"/>
  <c r="P17" i="33"/>
  <c r="O17" i="33"/>
  <c r="N17" i="33"/>
  <c r="M17" i="33"/>
  <c r="L17" i="33"/>
  <c r="K17" i="33"/>
  <c r="J17" i="33"/>
  <c r="I17" i="33"/>
  <c r="H17" i="33"/>
  <c r="G17" i="33"/>
  <c r="F17" i="33"/>
  <c r="E17" i="33"/>
  <c r="R16" i="33"/>
  <c r="Q16" i="33"/>
  <c r="P16" i="33"/>
  <c r="O16" i="33"/>
  <c r="N16" i="33"/>
  <c r="M16" i="33"/>
  <c r="L16" i="33"/>
  <c r="K16" i="33"/>
  <c r="J16" i="33"/>
  <c r="I16" i="33"/>
  <c r="H16" i="33"/>
  <c r="G16" i="33"/>
  <c r="F16" i="33"/>
  <c r="E16" i="33"/>
  <c r="G38" i="3"/>
  <c r="E38" i="3"/>
  <c r="G83" i="3"/>
  <c r="E83" i="3"/>
  <c r="G92" i="3"/>
  <c r="E92" i="3"/>
  <c r="G111" i="3"/>
  <c r="E111" i="3"/>
  <c r="G99" i="3"/>
  <c r="E99" i="3"/>
  <c r="G24" i="3"/>
  <c r="E24" i="3"/>
  <c r="G19" i="3"/>
  <c r="E19" i="3"/>
  <c r="F147" i="23"/>
  <c r="E147" i="23"/>
  <c r="F125" i="23"/>
  <c r="E125" i="23"/>
  <c r="F124" i="23"/>
  <c r="E124" i="23"/>
  <c r="F123" i="23"/>
  <c r="E123" i="23"/>
  <c r="F122" i="23"/>
  <c r="E122" i="23"/>
  <c r="F119" i="23"/>
  <c r="E119" i="23"/>
  <c r="F118" i="23"/>
  <c r="E118" i="23"/>
  <c r="F117" i="23"/>
  <c r="E117" i="23"/>
  <c r="F116" i="23"/>
  <c r="E116" i="23"/>
  <c r="F139" i="23"/>
  <c r="E139" i="23"/>
  <c r="F138" i="23"/>
  <c r="E138" i="23"/>
  <c r="F137" i="23"/>
  <c r="E137" i="23"/>
  <c r="F136" i="23"/>
  <c r="E136" i="23"/>
  <c r="F135" i="23"/>
  <c r="E135" i="23"/>
  <c r="F134" i="23"/>
  <c r="E134" i="23"/>
  <c r="F102" i="23"/>
  <c r="E102" i="23"/>
  <c r="F101" i="23"/>
  <c r="E101" i="23"/>
  <c r="F133" i="23"/>
  <c r="E133" i="23"/>
  <c r="F132" i="23"/>
  <c r="E132" i="23"/>
  <c r="F96" i="23"/>
  <c r="E96" i="23"/>
  <c r="F86" i="23"/>
  <c r="E86" i="23"/>
  <c r="F87" i="23"/>
  <c r="E87" i="23"/>
  <c r="F84" i="23"/>
  <c r="E84" i="23"/>
  <c r="F83" i="23"/>
  <c r="E83" i="23"/>
  <c r="F85" i="23"/>
  <c r="E85" i="23"/>
  <c r="F82" i="23"/>
  <c r="E82" i="23"/>
  <c r="F79" i="23"/>
  <c r="E79" i="23"/>
  <c r="F80" i="23"/>
  <c r="E80" i="23"/>
  <c r="F81" i="23"/>
  <c r="E81" i="23"/>
  <c r="F73" i="23"/>
  <c r="E73" i="23"/>
  <c r="F72" i="23"/>
  <c r="E72" i="23"/>
  <c r="F70" i="23"/>
  <c r="E70" i="23"/>
  <c r="F65" i="23"/>
  <c r="E65" i="23"/>
  <c r="F69" i="23"/>
  <c r="E69" i="23"/>
  <c r="F68" i="23"/>
  <c r="E68" i="23"/>
  <c r="F67" i="23"/>
  <c r="E67" i="23"/>
  <c r="F66" i="23"/>
  <c r="E66" i="23"/>
  <c r="F39" i="23"/>
  <c r="E39" i="23"/>
  <c r="F34" i="23"/>
  <c r="E34" i="23"/>
  <c r="F33" i="23"/>
  <c r="E33" i="23"/>
  <c r="F32" i="23"/>
  <c r="E32" i="23"/>
  <c r="F31" i="23"/>
  <c r="E31" i="23"/>
  <c r="F8" i="23"/>
  <c r="E8" i="23"/>
  <c r="O147" i="23"/>
  <c r="O125" i="23"/>
  <c r="O124" i="23"/>
  <c r="O123" i="23"/>
  <c r="O122" i="23"/>
  <c r="O119" i="23"/>
  <c r="O118" i="23"/>
  <c r="O117" i="23"/>
  <c r="O116" i="23"/>
  <c r="O139" i="23"/>
  <c r="O138" i="23"/>
  <c r="O137" i="23"/>
  <c r="O136" i="23"/>
  <c r="O135" i="23"/>
  <c r="O134" i="23"/>
  <c r="O102" i="23"/>
  <c r="O101" i="23"/>
  <c r="O133" i="23"/>
  <c r="O132" i="23"/>
  <c r="O96" i="23"/>
  <c r="O86" i="23"/>
  <c r="O87" i="23"/>
  <c r="O84" i="23"/>
  <c r="O83" i="23"/>
  <c r="O85" i="23"/>
  <c r="O82" i="23"/>
  <c r="O79" i="23"/>
  <c r="O80" i="23"/>
  <c r="O81" i="23"/>
  <c r="O73" i="23"/>
  <c r="O72" i="23"/>
  <c r="O70" i="23"/>
  <c r="O65" i="23"/>
  <c r="O69" i="23"/>
  <c r="O68" i="23"/>
  <c r="O67" i="23"/>
  <c r="O66" i="23"/>
  <c r="O39" i="23"/>
  <c r="O34" i="23"/>
  <c r="O33" i="23"/>
  <c r="O32" i="23"/>
  <c r="O31" i="23"/>
  <c r="O8" i="23"/>
  <c r="N145" i="22"/>
  <c r="N123" i="22"/>
  <c r="N122" i="22"/>
  <c r="N121" i="22"/>
  <c r="N120" i="22"/>
  <c r="N117" i="22"/>
  <c r="N116" i="22"/>
  <c r="N115" i="22"/>
  <c r="N114" i="22"/>
  <c r="N137" i="22"/>
  <c r="N136" i="22"/>
  <c r="N135" i="22"/>
  <c r="N134" i="22"/>
  <c r="N133" i="22"/>
  <c r="N132" i="22"/>
  <c r="N100" i="22"/>
  <c r="N99" i="22"/>
  <c r="N131" i="22"/>
  <c r="N130" i="22"/>
  <c r="N96" i="22"/>
  <c r="N86" i="22"/>
  <c r="N87" i="22"/>
  <c r="N84" i="22"/>
  <c r="N83" i="22"/>
  <c r="N85" i="22"/>
  <c r="N82" i="22"/>
  <c r="N79" i="22"/>
  <c r="N80" i="22"/>
  <c r="N81" i="22"/>
  <c r="N69" i="22"/>
  <c r="N68" i="22"/>
  <c r="N67" i="22"/>
  <c r="N66" i="22"/>
  <c r="N65" i="22"/>
  <c r="N64" i="22"/>
  <c r="N39" i="22"/>
  <c r="N34" i="22"/>
  <c r="N33" i="22"/>
  <c r="N32" i="22"/>
  <c r="N31" i="22"/>
  <c r="N8" i="22"/>
  <c r="T145" i="22"/>
  <c r="S145" i="22"/>
  <c r="U145" i="22" s="1"/>
  <c r="R145" i="22"/>
  <c r="Q145" i="22"/>
  <c r="P145" i="22"/>
  <c r="O145" i="22"/>
  <c r="T123" i="22"/>
  <c r="S123" i="22"/>
  <c r="U123" i="22" s="1"/>
  <c r="R123" i="22"/>
  <c r="Q123" i="22"/>
  <c r="P123" i="22"/>
  <c r="O123" i="22"/>
  <c r="T122" i="22"/>
  <c r="S122" i="22"/>
  <c r="U122" i="22" s="1"/>
  <c r="R122" i="22"/>
  <c r="Q122" i="22"/>
  <c r="P122" i="22"/>
  <c r="O122" i="22"/>
  <c r="T121" i="22"/>
  <c r="S121" i="22"/>
  <c r="U121" i="22" s="1"/>
  <c r="R121" i="22"/>
  <c r="Q121" i="22"/>
  <c r="P121" i="22"/>
  <c r="O121" i="22"/>
  <c r="T120" i="22"/>
  <c r="S120" i="22"/>
  <c r="U120" i="22" s="1"/>
  <c r="R120" i="22"/>
  <c r="Q120" i="22"/>
  <c r="P120" i="22"/>
  <c r="O120" i="22"/>
  <c r="T117" i="22"/>
  <c r="S117" i="22"/>
  <c r="U117" i="22" s="1"/>
  <c r="R117" i="22"/>
  <c r="Q117" i="22"/>
  <c r="P117" i="22"/>
  <c r="O117" i="22"/>
  <c r="T116" i="22"/>
  <c r="S116" i="22"/>
  <c r="U116" i="22" s="1"/>
  <c r="R116" i="22"/>
  <c r="Q116" i="22"/>
  <c r="P116" i="22"/>
  <c r="O116" i="22"/>
  <c r="T115" i="22"/>
  <c r="S115" i="22"/>
  <c r="U115" i="22" s="1"/>
  <c r="R115" i="22"/>
  <c r="Q115" i="22"/>
  <c r="P115" i="22"/>
  <c r="O115" i="22"/>
  <c r="T114" i="22"/>
  <c r="S114" i="22"/>
  <c r="U114" i="22" s="1"/>
  <c r="R114" i="22"/>
  <c r="Q114" i="22"/>
  <c r="P114" i="22"/>
  <c r="O114" i="22"/>
  <c r="T137" i="22"/>
  <c r="S137" i="22"/>
  <c r="U137" i="22" s="1"/>
  <c r="R137" i="22"/>
  <c r="Q137" i="22"/>
  <c r="P137" i="22"/>
  <c r="O137" i="22"/>
  <c r="T136" i="22"/>
  <c r="S136" i="22"/>
  <c r="U136" i="22" s="1"/>
  <c r="R136" i="22"/>
  <c r="Q136" i="22"/>
  <c r="P136" i="22"/>
  <c r="O136" i="22"/>
  <c r="T135" i="22"/>
  <c r="S135" i="22"/>
  <c r="U135" i="22" s="1"/>
  <c r="R135" i="22"/>
  <c r="Q135" i="22"/>
  <c r="P135" i="22"/>
  <c r="O135" i="22"/>
  <c r="T134" i="22"/>
  <c r="S134" i="22"/>
  <c r="U134" i="22" s="1"/>
  <c r="R134" i="22"/>
  <c r="Q134" i="22"/>
  <c r="P134" i="22"/>
  <c r="O134" i="22"/>
  <c r="T133" i="22"/>
  <c r="S133" i="22"/>
  <c r="U133" i="22" s="1"/>
  <c r="R133" i="22"/>
  <c r="Q133" i="22"/>
  <c r="P133" i="22"/>
  <c r="O133" i="22"/>
  <c r="T132" i="22"/>
  <c r="S132" i="22"/>
  <c r="U132" i="22" s="1"/>
  <c r="R132" i="22"/>
  <c r="Q132" i="22"/>
  <c r="P132" i="22"/>
  <c r="O132" i="22"/>
  <c r="T100" i="22"/>
  <c r="S100" i="22"/>
  <c r="U100" i="22" s="1"/>
  <c r="R100" i="22"/>
  <c r="Q100" i="22"/>
  <c r="P100" i="22"/>
  <c r="O100" i="22"/>
  <c r="T99" i="22"/>
  <c r="S99" i="22"/>
  <c r="U99" i="22" s="1"/>
  <c r="R99" i="22"/>
  <c r="Q99" i="22"/>
  <c r="P99" i="22"/>
  <c r="O99" i="22"/>
  <c r="T131" i="22"/>
  <c r="S131" i="22"/>
  <c r="U131" i="22" s="1"/>
  <c r="R131" i="22"/>
  <c r="Q131" i="22"/>
  <c r="P131" i="22"/>
  <c r="O131" i="22"/>
  <c r="T130" i="22"/>
  <c r="S130" i="22"/>
  <c r="U130" i="22" s="1"/>
  <c r="R130" i="22"/>
  <c r="Q130" i="22"/>
  <c r="P130" i="22"/>
  <c r="O130" i="22"/>
  <c r="T96" i="22"/>
  <c r="S96" i="22"/>
  <c r="U96" i="22" s="1"/>
  <c r="R96" i="22"/>
  <c r="Q96" i="22"/>
  <c r="P96" i="22"/>
  <c r="O96" i="22"/>
  <c r="T86" i="22"/>
  <c r="S86" i="22"/>
  <c r="U86" i="22" s="1"/>
  <c r="R86" i="22"/>
  <c r="Q86" i="22"/>
  <c r="P86" i="22"/>
  <c r="O86" i="22"/>
  <c r="T87" i="22"/>
  <c r="S87" i="22"/>
  <c r="U87" i="22" s="1"/>
  <c r="R87" i="22"/>
  <c r="Q87" i="22"/>
  <c r="P87" i="22"/>
  <c r="O87" i="22"/>
  <c r="T84" i="22"/>
  <c r="S84" i="22"/>
  <c r="U84" i="22" s="1"/>
  <c r="R84" i="22"/>
  <c r="Q84" i="22"/>
  <c r="P84" i="22"/>
  <c r="O84" i="22"/>
  <c r="T83" i="22"/>
  <c r="S83" i="22"/>
  <c r="U83" i="22" s="1"/>
  <c r="R83" i="22"/>
  <c r="Q83" i="22"/>
  <c r="P83" i="22"/>
  <c r="O83" i="22"/>
  <c r="T85" i="22"/>
  <c r="S85" i="22"/>
  <c r="U85" i="22" s="1"/>
  <c r="R85" i="22"/>
  <c r="Q85" i="22"/>
  <c r="P85" i="22"/>
  <c r="O85" i="22"/>
  <c r="T82" i="22"/>
  <c r="S82" i="22"/>
  <c r="U82" i="22" s="1"/>
  <c r="R82" i="22"/>
  <c r="Q82" i="22"/>
  <c r="P82" i="22"/>
  <c r="O82" i="22"/>
  <c r="T79" i="22"/>
  <c r="S79" i="22"/>
  <c r="U79" i="22" s="1"/>
  <c r="R79" i="22"/>
  <c r="Q79" i="22"/>
  <c r="P79" i="22"/>
  <c r="O79" i="22"/>
  <c r="T80" i="22"/>
  <c r="S80" i="22"/>
  <c r="U80" i="22" s="1"/>
  <c r="R80" i="22"/>
  <c r="Q80" i="22"/>
  <c r="P80" i="22"/>
  <c r="O80" i="22"/>
  <c r="T81" i="22"/>
  <c r="S81" i="22"/>
  <c r="U81" i="22" s="1"/>
  <c r="R81" i="22"/>
  <c r="Q81" i="22"/>
  <c r="P81" i="22"/>
  <c r="O81" i="22"/>
  <c r="T69" i="22"/>
  <c r="S69" i="22"/>
  <c r="U69" i="22" s="1"/>
  <c r="R69" i="22"/>
  <c r="Q69" i="22"/>
  <c r="P69" i="22"/>
  <c r="O69" i="22"/>
  <c r="T68" i="22"/>
  <c r="S68" i="22"/>
  <c r="U68" i="22" s="1"/>
  <c r="R68" i="22"/>
  <c r="Q68" i="22"/>
  <c r="P68" i="22"/>
  <c r="O68" i="22"/>
  <c r="T67" i="22"/>
  <c r="S67" i="22"/>
  <c r="U67" i="22" s="1"/>
  <c r="R67" i="22"/>
  <c r="Q67" i="22"/>
  <c r="P67" i="22"/>
  <c r="O67" i="22"/>
  <c r="T66" i="22"/>
  <c r="S66" i="22"/>
  <c r="U66" i="22" s="1"/>
  <c r="R66" i="22"/>
  <c r="Q66" i="22"/>
  <c r="P66" i="22"/>
  <c r="O66" i="22"/>
  <c r="T65" i="22"/>
  <c r="S65" i="22"/>
  <c r="U65" i="22" s="1"/>
  <c r="R65" i="22"/>
  <c r="Q65" i="22"/>
  <c r="P65" i="22"/>
  <c r="O65" i="22"/>
  <c r="T64" i="22"/>
  <c r="S64" i="22"/>
  <c r="U64" i="22" s="1"/>
  <c r="R64" i="22"/>
  <c r="Q64" i="22"/>
  <c r="P64" i="22"/>
  <c r="O64" i="22"/>
  <c r="T39" i="22"/>
  <c r="S39" i="22"/>
  <c r="U39" i="22" s="1"/>
  <c r="R39" i="22"/>
  <c r="Q39" i="22"/>
  <c r="P39" i="22"/>
  <c r="O39" i="22"/>
  <c r="T34" i="22"/>
  <c r="S34" i="22"/>
  <c r="U34" i="22" s="1"/>
  <c r="R34" i="22"/>
  <c r="Q34" i="22"/>
  <c r="P34" i="22"/>
  <c r="O34" i="22"/>
  <c r="T33" i="22"/>
  <c r="S33" i="22"/>
  <c r="U33" i="22" s="1"/>
  <c r="R33" i="22"/>
  <c r="Q33" i="22"/>
  <c r="P33" i="22"/>
  <c r="O33" i="22"/>
  <c r="T32" i="22"/>
  <c r="S32" i="22"/>
  <c r="U32" i="22" s="1"/>
  <c r="R32" i="22"/>
  <c r="Q32" i="22"/>
  <c r="P32" i="22"/>
  <c r="O32" i="22"/>
  <c r="T31" i="22"/>
  <c r="S31" i="22"/>
  <c r="U31" i="22" s="1"/>
  <c r="R31" i="22"/>
  <c r="Q31" i="22"/>
  <c r="P31" i="22"/>
  <c r="O31" i="22"/>
  <c r="T8" i="22"/>
  <c r="S8" i="22"/>
  <c r="U8" i="22" s="1"/>
  <c r="R8" i="22"/>
  <c r="Q8" i="22"/>
  <c r="P8" i="22"/>
  <c r="O8" i="22"/>
  <c r="F145" i="22"/>
  <c r="E145" i="22"/>
  <c r="F123" i="22"/>
  <c r="E123" i="22"/>
  <c r="F122" i="22"/>
  <c r="E122" i="22"/>
  <c r="F121" i="22"/>
  <c r="E121" i="22"/>
  <c r="F120" i="22"/>
  <c r="E120" i="22"/>
  <c r="F117" i="22"/>
  <c r="E117" i="22"/>
  <c r="F116" i="22"/>
  <c r="E116" i="22"/>
  <c r="F115" i="22"/>
  <c r="E115" i="22"/>
  <c r="F114" i="22"/>
  <c r="E114" i="22"/>
  <c r="F137" i="22"/>
  <c r="E137" i="22"/>
  <c r="F136" i="22"/>
  <c r="E136" i="22"/>
  <c r="F135" i="22"/>
  <c r="E135" i="22"/>
  <c r="F134" i="22"/>
  <c r="E134" i="22"/>
  <c r="F133" i="22"/>
  <c r="E133" i="22"/>
  <c r="F132" i="22"/>
  <c r="E132" i="22"/>
  <c r="F100" i="22"/>
  <c r="E100" i="22"/>
  <c r="F99" i="22"/>
  <c r="E99" i="22"/>
  <c r="F131" i="22"/>
  <c r="E131" i="22"/>
  <c r="F130" i="22"/>
  <c r="E130" i="22"/>
  <c r="F96" i="22"/>
  <c r="E96" i="22"/>
  <c r="F86" i="22"/>
  <c r="E86" i="22"/>
  <c r="F87" i="22"/>
  <c r="E87" i="22"/>
  <c r="F84" i="22"/>
  <c r="E84" i="22"/>
  <c r="F83" i="22"/>
  <c r="E83" i="22"/>
  <c r="F85" i="22"/>
  <c r="E85" i="22"/>
  <c r="F82" i="22"/>
  <c r="E82" i="22"/>
  <c r="F79" i="22"/>
  <c r="E79" i="22"/>
  <c r="F80" i="22"/>
  <c r="E80" i="22"/>
  <c r="F81" i="22"/>
  <c r="E81" i="22"/>
  <c r="F69" i="22"/>
  <c r="E69" i="22"/>
  <c r="F68" i="22"/>
  <c r="E68" i="22"/>
  <c r="F67" i="22"/>
  <c r="E67" i="22"/>
  <c r="F66" i="22"/>
  <c r="E66" i="22"/>
  <c r="F65" i="22"/>
  <c r="E65" i="22"/>
  <c r="F64" i="22"/>
  <c r="E64" i="22"/>
  <c r="F39" i="22"/>
  <c r="E39" i="22"/>
  <c r="F34" i="22"/>
  <c r="E34" i="22"/>
  <c r="F33" i="22"/>
  <c r="E33" i="22"/>
  <c r="F32" i="22"/>
  <c r="E32" i="22"/>
  <c r="F31" i="22"/>
  <c r="E31" i="22"/>
  <c r="F8" i="22"/>
  <c r="E8" i="22"/>
  <c r="O225" i="8"/>
  <c r="O280" i="8"/>
  <c r="O279" i="8"/>
  <c r="O276" i="8"/>
  <c r="O275" i="8"/>
  <c r="O274" i="8"/>
  <c r="O273" i="8"/>
  <c r="O272" i="8"/>
  <c r="O271" i="8"/>
  <c r="O278" i="8"/>
  <c r="O277" i="8"/>
  <c r="O267" i="8"/>
  <c r="O266" i="8"/>
  <c r="O265" i="8"/>
  <c r="O264" i="8"/>
  <c r="O263" i="8"/>
  <c r="O262" i="8"/>
  <c r="O261" i="8"/>
  <c r="O260" i="8"/>
  <c r="O270" i="8"/>
  <c r="O269" i="8"/>
  <c r="O268" i="8"/>
  <c r="O281" i="8"/>
  <c r="O259" i="8"/>
  <c r="O258" i="8"/>
  <c r="O257" i="8"/>
  <c r="O256" i="8"/>
  <c r="O254" i="8"/>
  <c r="O252" i="8"/>
  <c r="O253" i="8"/>
  <c r="O250" i="8"/>
  <c r="O249" i="8"/>
  <c r="O248" i="8"/>
  <c r="O247" i="8"/>
  <c r="O246" i="8"/>
  <c r="O245" i="8"/>
  <c r="O244" i="8"/>
  <c r="O241" i="8"/>
  <c r="O243" i="8"/>
  <c r="O242" i="8"/>
  <c r="O2" i="8"/>
  <c r="O240" i="8"/>
  <c r="O239" i="8"/>
  <c r="O234" i="8"/>
  <c r="O237" i="8"/>
  <c r="O236" i="8"/>
  <c r="O235" i="8"/>
  <c r="O233" i="8"/>
  <c r="O238" i="8"/>
  <c r="O231" i="8"/>
  <c r="O230" i="8"/>
  <c r="O229" i="8"/>
  <c r="O228" i="8"/>
  <c r="O232" i="8"/>
  <c r="O227" i="8"/>
  <c r="O226" i="8"/>
  <c r="O223" i="8"/>
  <c r="O224" i="8"/>
  <c r="O219" i="8"/>
  <c r="O218" i="8"/>
  <c r="O216" i="8"/>
  <c r="O211" i="8"/>
  <c r="O210" i="8"/>
  <c r="O215" i="8"/>
  <c r="O214" i="8"/>
  <c r="O208" i="8"/>
  <c r="O206" i="8"/>
  <c r="O204" i="8"/>
  <c r="O203" i="8"/>
  <c r="O202" i="8"/>
  <c r="O205" i="8"/>
  <c r="O207" i="8"/>
  <c r="O200" i="8"/>
  <c r="O197" i="8"/>
  <c r="O198" i="8"/>
  <c r="O196" i="8"/>
  <c r="O195" i="8"/>
  <c r="O190" i="8"/>
  <c r="O189" i="8"/>
  <c r="O192" i="8"/>
  <c r="O188" i="8"/>
  <c r="O187" i="8"/>
  <c r="O181" i="8"/>
  <c r="O182" i="8"/>
  <c r="O180" i="8"/>
  <c r="O176" i="8"/>
  <c r="O174" i="8"/>
  <c r="O173" i="8"/>
  <c r="O172" i="8"/>
  <c r="O171" i="8"/>
  <c r="O170" i="8"/>
  <c r="O169" i="8"/>
  <c r="O162" i="8"/>
  <c r="O168" i="8"/>
  <c r="O167" i="8"/>
  <c r="O161" i="8"/>
  <c r="O159" i="8"/>
  <c r="O160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56" i="8"/>
  <c r="O155" i="8"/>
  <c r="O154" i="8"/>
  <c r="O133" i="8"/>
  <c r="O138" i="8"/>
  <c r="O136" i="8"/>
  <c r="O134" i="8"/>
  <c r="O140" i="8"/>
  <c r="O126" i="8"/>
  <c r="O124" i="8"/>
  <c r="O120" i="8"/>
  <c r="O129" i="8"/>
  <c r="O102" i="8"/>
  <c r="O101" i="8"/>
  <c r="O103" i="8"/>
  <c r="O100" i="8"/>
  <c r="O99" i="8"/>
  <c r="O95" i="8"/>
  <c r="O94" i="8"/>
  <c r="O96" i="8"/>
  <c r="O119" i="8"/>
  <c r="O118" i="8"/>
  <c r="O113" i="8"/>
  <c r="O111" i="8"/>
  <c r="O109" i="8"/>
  <c r="O107" i="8"/>
  <c r="O112" i="8"/>
  <c r="O157" i="8"/>
  <c r="O87" i="8"/>
  <c r="O93" i="8"/>
  <c r="O92" i="8"/>
  <c r="O89" i="8"/>
  <c r="O88" i="8"/>
  <c r="O86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82" i="8"/>
  <c r="O81" i="8"/>
  <c r="O80" i="8"/>
  <c r="O79" i="8"/>
  <c r="O78" i="8"/>
  <c r="O77" i="8"/>
  <c r="O52" i="8"/>
  <c r="O51" i="8"/>
  <c r="O50" i="8"/>
  <c r="O49" i="8"/>
  <c r="O48" i="8"/>
  <c r="O47" i="8"/>
  <c r="O46" i="8"/>
  <c r="O45" i="8"/>
  <c r="O44" i="8"/>
  <c r="O59" i="8"/>
  <c r="O58" i="8"/>
  <c r="O57" i="8"/>
  <c r="O56" i="8"/>
  <c r="O55" i="8"/>
  <c r="O54" i="8"/>
  <c r="O53" i="8"/>
  <c r="O85" i="8"/>
  <c r="O84" i="8"/>
  <c r="O83" i="8"/>
  <c r="O39" i="8"/>
  <c r="O38" i="8"/>
  <c r="O43" i="8"/>
  <c r="O42" i="8"/>
  <c r="O36" i="8"/>
  <c r="O34" i="8"/>
  <c r="O33" i="8"/>
  <c r="O32" i="8"/>
  <c r="O29" i="8"/>
  <c r="O27" i="8"/>
  <c r="O30" i="8"/>
  <c r="O28" i="8"/>
  <c r="O26" i="8"/>
  <c r="O23" i="8"/>
  <c r="O19" i="8"/>
  <c r="O18" i="8"/>
  <c r="O17" i="8"/>
  <c r="O16" i="8"/>
  <c r="O15" i="8"/>
  <c r="O14" i="8"/>
  <c r="O22" i="8"/>
  <c r="O13" i="8"/>
  <c r="O12" i="8"/>
  <c r="O4" i="8"/>
  <c r="O3" i="8"/>
  <c r="F225" i="8"/>
  <c r="E225" i="8"/>
  <c r="F280" i="8"/>
  <c r="E280" i="8"/>
  <c r="F279" i="8"/>
  <c r="E279" i="8"/>
  <c r="F276" i="8"/>
  <c r="E276" i="8"/>
  <c r="F275" i="8"/>
  <c r="E275" i="8"/>
  <c r="F274" i="8"/>
  <c r="E274" i="8"/>
  <c r="F273" i="8"/>
  <c r="E273" i="8"/>
  <c r="F272" i="8"/>
  <c r="E272" i="8"/>
  <c r="F271" i="8"/>
  <c r="E271" i="8"/>
  <c r="F278" i="8"/>
  <c r="E278" i="8"/>
  <c r="F277" i="8"/>
  <c r="E277" i="8"/>
  <c r="F267" i="8"/>
  <c r="E267" i="8"/>
  <c r="F266" i="8"/>
  <c r="E266" i="8"/>
  <c r="F265" i="8"/>
  <c r="E265" i="8"/>
  <c r="F264" i="8"/>
  <c r="E264" i="8"/>
  <c r="F263" i="8"/>
  <c r="E263" i="8"/>
  <c r="F262" i="8"/>
  <c r="E262" i="8"/>
  <c r="F261" i="8"/>
  <c r="E261" i="8"/>
  <c r="F260" i="8"/>
  <c r="E260" i="8"/>
  <c r="F270" i="8"/>
  <c r="E270" i="8"/>
  <c r="F269" i="8"/>
  <c r="E269" i="8"/>
  <c r="F268" i="8"/>
  <c r="E268" i="8"/>
  <c r="F281" i="8"/>
  <c r="E281" i="8"/>
  <c r="F259" i="8"/>
  <c r="E259" i="8"/>
  <c r="F258" i="8"/>
  <c r="E258" i="8"/>
  <c r="F257" i="8"/>
  <c r="E257" i="8"/>
  <c r="F256" i="8"/>
  <c r="E256" i="8"/>
  <c r="F254" i="8"/>
  <c r="E254" i="8"/>
  <c r="F252" i="8"/>
  <c r="E252" i="8"/>
  <c r="F253" i="8"/>
  <c r="E253" i="8"/>
  <c r="F250" i="8"/>
  <c r="E250" i="8"/>
  <c r="F249" i="8"/>
  <c r="E249" i="8"/>
  <c r="F248" i="8"/>
  <c r="E248" i="8"/>
  <c r="F247" i="8"/>
  <c r="E247" i="8"/>
  <c r="F246" i="8"/>
  <c r="E246" i="8"/>
  <c r="F245" i="8"/>
  <c r="E245" i="8"/>
  <c r="F244" i="8"/>
  <c r="E244" i="8"/>
  <c r="F241" i="8"/>
  <c r="E241" i="8"/>
  <c r="F243" i="8"/>
  <c r="E243" i="8"/>
  <c r="F242" i="8"/>
  <c r="E242" i="8"/>
  <c r="F2" i="8"/>
  <c r="E2" i="8"/>
  <c r="F240" i="8"/>
  <c r="E240" i="8"/>
  <c r="F239" i="8"/>
  <c r="E239" i="8"/>
  <c r="F234" i="8"/>
  <c r="E234" i="8"/>
  <c r="F237" i="8"/>
  <c r="E237" i="8"/>
  <c r="F236" i="8"/>
  <c r="E236" i="8"/>
  <c r="F235" i="8"/>
  <c r="E235" i="8"/>
  <c r="F233" i="8"/>
  <c r="E233" i="8"/>
  <c r="F238" i="8"/>
  <c r="E238" i="8"/>
  <c r="F231" i="8"/>
  <c r="E231" i="8"/>
  <c r="F230" i="8"/>
  <c r="E230" i="8"/>
  <c r="F229" i="8"/>
  <c r="E229" i="8"/>
  <c r="F228" i="8"/>
  <c r="E228" i="8"/>
  <c r="F232" i="8"/>
  <c r="E232" i="8"/>
  <c r="F227" i="8"/>
  <c r="E227" i="8"/>
  <c r="F226" i="8"/>
  <c r="E226" i="8"/>
  <c r="F223" i="8"/>
  <c r="E223" i="8"/>
  <c r="F224" i="8"/>
  <c r="E224" i="8"/>
  <c r="F211" i="8"/>
  <c r="E211" i="8"/>
  <c r="F210" i="8"/>
  <c r="E210" i="8"/>
  <c r="F215" i="8"/>
  <c r="E215" i="8"/>
  <c r="F214" i="8"/>
  <c r="E214" i="8"/>
  <c r="F208" i="8"/>
  <c r="E208" i="8"/>
  <c r="F206" i="8"/>
  <c r="E206" i="8"/>
  <c r="F204" i="8"/>
  <c r="E204" i="8"/>
  <c r="F203" i="8"/>
  <c r="E203" i="8"/>
  <c r="F202" i="8"/>
  <c r="E202" i="8"/>
  <c r="F205" i="8"/>
  <c r="E205" i="8"/>
  <c r="F207" i="8"/>
  <c r="E207" i="8"/>
  <c r="F200" i="8"/>
  <c r="E200" i="8"/>
  <c r="F197" i="8"/>
  <c r="E197" i="8"/>
  <c r="F198" i="8"/>
  <c r="E198" i="8"/>
  <c r="F196" i="8"/>
  <c r="E196" i="8"/>
  <c r="F195" i="8"/>
  <c r="E195" i="8"/>
  <c r="F190" i="8"/>
  <c r="E190" i="8"/>
  <c r="F189" i="8"/>
  <c r="E189" i="8"/>
  <c r="F192" i="8"/>
  <c r="E192" i="8"/>
  <c r="F188" i="8"/>
  <c r="E188" i="8"/>
  <c r="F187" i="8"/>
  <c r="E187" i="8"/>
  <c r="F181" i="8"/>
  <c r="E181" i="8"/>
  <c r="F182" i="8"/>
  <c r="E182" i="8"/>
  <c r="F180" i="8"/>
  <c r="E180" i="8"/>
  <c r="F176" i="8"/>
  <c r="E176" i="8"/>
  <c r="F174" i="8"/>
  <c r="E174" i="8"/>
  <c r="F173" i="8"/>
  <c r="E173" i="8"/>
  <c r="F172" i="8"/>
  <c r="E172" i="8"/>
  <c r="F171" i="8"/>
  <c r="E171" i="8"/>
  <c r="F170" i="8"/>
  <c r="E170" i="8"/>
  <c r="F169" i="8"/>
  <c r="E169" i="8"/>
  <c r="F162" i="8"/>
  <c r="E162" i="8"/>
  <c r="F168" i="8"/>
  <c r="E168" i="8"/>
  <c r="F167" i="8"/>
  <c r="E167" i="8"/>
  <c r="F161" i="8"/>
  <c r="E161" i="8"/>
  <c r="F159" i="8"/>
  <c r="E159" i="8"/>
  <c r="F160" i="8"/>
  <c r="E160" i="8"/>
  <c r="F153" i="8"/>
  <c r="E153" i="8"/>
  <c r="F152" i="8"/>
  <c r="E152" i="8"/>
  <c r="F151" i="8"/>
  <c r="E151" i="8"/>
  <c r="F150" i="8"/>
  <c r="E150" i="8"/>
  <c r="F149" i="8"/>
  <c r="E149" i="8"/>
  <c r="F148" i="8"/>
  <c r="E14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56" i="8"/>
  <c r="E156" i="8"/>
  <c r="F155" i="8"/>
  <c r="E155" i="8"/>
  <c r="F154" i="8"/>
  <c r="E154" i="8"/>
  <c r="F133" i="8"/>
  <c r="E133" i="8"/>
  <c r="F138" i="8"/>
  <c r="E138" i="8"/>
  <c r="F136" i="8"/>
  <c r="E136" i="8"/>
  <c r="F134" i="8"/>
  <c r="E134" i="8"/>
  <c r="F140" i="8"/>
  <c r="E140" i="8"/>
  <c r="F126" i="8"/>
  <c r="E126" i="8"/>
  <c r="F124" i="8"/>
  <c r="E124" i="8"/>
  <c r="F120" i="8"/>
  <c r="E120" i="8"/>
  <c r="F129" i="8"/>
  <c r="E129" i="8"/>
  <c r="F102" i="8"/>
  <c r="E102" i="8"/>
  <c r="F101" i="8"/>
  <c r="E101" i="8"/>
  <c r="F103" i="8"/>
  <c r="E103" i="8"/>
  <c r="F100" i="8"/>
  <c r="E100" i="8"/>
  <c r="F99" i="8"/>
  <c r="E99" i="8"/>
  <c r="F95" i="8"/>
  <c r="E95" i="8"/>
  <c r="F94" i="8"/>
  <c r="E94" i="8"/>
  <c r="F96" i="8"/>
  <c r="E96" i="8"/>
  <c r="F119" i="8"/>
  <c r="E119" i="8"/>
  <c r="F118" i="8"/>
  <c r="E118" i="8"/>
  <c r="F113" i="8"/>
  <c r="E113" i="8"/>
  <c r="F111" i="8"/>
  <c r="E111" i="8"/>
  <c r="F109" i="8"/>
  <c r="E109" i="8"/>
  <c r="F107" i="8"/>
  <c r="E107" i="8"/>
  <c r="F112" i="8"/>
  <c r="E112" i="8"/>
  <c r="F157" i="8"/>
  <c r="E157" i="8"/>
  <c r="F87" i="8"/>
  <c r="E87" i="8"/>
  <c r="F93" i="8"/>
  <c r="E93" i="8"/>
  <c r="F92" i="8"/>
  <c r="E92" i="8"/>
  <c r="F89" i="8"/>
  <c r="E89" i="8"/>
  <c r="F88" i="8"/>
  <c r="E88" i="8"/>
  <c r="F86" i="8"/>
  <c r="E86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60" i="8"/>
  <c r="E60" i="8"/>
  <c r="F82" i="8"/>
  <c r="E82" i="8"/>
  <c r="F81" i="8"/>
  <c r="E81" i="8"/>
  <c r="F80" i="8"/>
  <c r="E80" i="8"/>
  <c r="F79" i="8"/>
  <c r="E79" i="8"/>
  <c r="F78" i="8"/>
  <c r="E78" i="8"/>
  <c r="F77" i="8"/>
  <c r="E77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59" i="8"/>
  <c r="E59" i="8"/>
  <c r="F58" i="8"/>
  <c r="E58" i="8"/>
  <c r="F57" i="8"/>
  <c r="E57" i="8"/>
  <c r="F56" i="8"/>
  <c r="E56" i="8"/>
  <c r="F55" i="8"/>
  <c r="E55" i="8"/>
  <c r="F54" i="8"/>
  <c r="E54" i="8"/>
  <c r="F53" i="8"/>
  <c r="E53" i="8"/>
  <c r="F85" i="8"/>
  <c r="E85" i="8"/>
  <c r="F84" i="8"/>
  <c r="E84" i="8"/>
  <c r="F83" i="8"/>
  <c r="E83" i="8"/>
  <c r="F39" i="8"/>
  <c r="E39" i="8"/>
  <c r="F38" i="8"/>
  <c r="E38" i="8"/>
  <c r="F43" i="8"/>
  <c r="E43" i="8"/>
  <c r="F42" i="8"/>
  <c r="E42" i="8"/>
  <c r="F36" i="8"/>
  <c r="E36" i="8"/>
  <c r="F34" i="8"/>
  <c r="E34" i="8"/>
  <c r="F33" i="8"/>
  <c r="E33" i="8"/>
  <c r="F32" i="8"/>
  <c r="E32" i="8"/>
  <c r="F29" i="8"/>
  <c r="E29" i="8"/>
  <c r="F27" i="8"/>
  <c r="E27" i="8"/>
  <c r="F30" i="8"/>
  <c r="E30" i="8"/>
  <c r="F28" i="8"/>
  <c r="E28" i="8"/>
  <c r="F26" i="8"/>
  <c r="E26" i="8"/>
  <c r="F23" i="8"/>
  <c r="E23" i="8"/>
  <c r="F19" i="8"/>
  <c r="E19" i="8"/>
  <c r="F18" i="8"/>
  <c r="E18" i="8"/>
  <c r="F17" i="8"/>
  <c r="E17" i="8"/>
  <c r="F16" i="8"/>
  <c r="E16" i="8"/>
  <c r="F15" i="8"/>
  <c r="E15" i="8"/>
  <c r="F14" i="8"/>
  <c r="E14" i="8"/>
  <c r="F22" i="8"/>
  <c r="E22" i="8"/>
  <c r="F13" i="8"/>
  <c r="E13" i="8"/>
  <c r="F12" i="8"/>
  <c r="E12" i="8"/>
  <c r="F4" i="8"/>
  <c r="E4" i="8"/>
  <c r="F3" i="8"/>
  <c r="E3" i="8"/>
  <c r="N159" i="33"/>
  <c r="N216" i="33"/>
  <c r="N215" i="33"/>
  <c r="N212" i="33"/>
  <c r="N211" i="33"/>
  <c r="N210" i="33"/>
  <c r="N209" i="33"/>
  <c r="N208" i="33"/>
  <c r="N207" i="33"/>
  <c r="N214" i="33"/>
  <c r="N213" i="33"/>
  <c r="N204" i="33"/>
  <c r="N203" i="33"/>
  <c r="N202" i="33"/>
  <c r="N201" i="33"/>
  <c r="N200" i="33"/>
  <c r="N199" i="33"/>
  <c r="N206" i="33"/>
  <c r="N205" i="33"/>
  <c r="N198" i="33"/>
  <c r="N197" i="33"/>
  <c r="N196" i="33"/>
  <c r="N194" i="33"/>
  <c r="N193" i="33"/>
  <c r="N192" i="33"/>
  <c r="N191" i="33"/>
  <c r="N189" i="33"/>
  <c r="N190" i="33"/>
  <c r="N187" i="33"/>
  <c r="N186" i="33"/>
  <c r="N185" i="33"/>
  <c r="N184" i="33"/>
  <c r="N183" i="33"/>
  <c r="N182" i="33"/>
  <c r="N181" i="33"/>
  <c r="N180" i="33"/>
  <c r="N179" i="33"/>
  <c r="N178" i="33"/>
  <c r="N177" i="33"/>
  <c r="N176" i="33"/>
  <c r="N175" i="33"/>
  <c r="N173" i="33"/>
  <c r="N174" i="33"/>
  <c r="N172" i="33"/>
  <c r="N171" i="33"/>
  <c r="N168" i="33"/>
  <c r="N169" i="33"/>
  <c r="N167" i="33"/>
  <c r="N170" i="33"/>
  <c r="N165" i="33"/>
  <c r="N164" i="33"/>
  <c r="N163" i="33"/>
  <c r="N162" i="33"/>
  <c r="N166" i="33"/>
  <c r="N161" i="33"/>
  <c r="N160" i="33"/>
  <c r="N157" i="33"/>
  <c r="N158" i="33"/>
  <c r="N146" i="33"/>
  <c r="N145" i="33"/>
  <c r="N149" i="33"/>
  <c r="N143" i="33"/>
  <c r="N141" i="33"/>
  <c r="N139" i="33"/>
  <c r="N138" i="33"/>
  <c r="N137" i="33"/>
  <c r="N140" i="33"/>
  <c r="N142" i="33"/>
  <c r="N135" i="33"/>
  <c r="N132" i="33"/>
  <c r="N133" i="33"/>
  <c r="N131" i="33"/>
  <c r="N130" i="33"/>
  <c r="N125" i="33"/>
  <c r="N124" i="33"/>
  <c r="N127" i="33"/>
  <c r="N123" i="33"/>
  <c r="N117" i="33"/>
  <c r="N118" i="33"/>
  <c r="N116" i="33"/>
  <c r="N111" i="33"/>
  <c r="N109" i="33"/>
  <c r="N108" i="33"/>
  <c r="N107" i="33"/>
  <c r="N106" i="33"/>
  <c r="N105" i="33"/>
  <c r="N100" i="33"/>
  <c r="N104" i="33"/>
  <c r="N99" i="33"/>
  <c r="N97" i="33"/>
  <c r="N98" i="33"/>
  <c r="N92" i="33"/>
  <c r="N91" i="33"/>
  <c r="N90" i="33"/>
  <c r="N89" i="33"/>
  <c r="N88" i="33"/>
  <c r="N87" i="33"/>
  <c r="N86" i="33"/>
  <c r="N85" i="33"/>
  <c r="N84" i="33"/>
  <c r="N83" i="33"/>
  <c r="N82" i="33"/>
  <c r="N81" i="33"/>
  <c r="N95" i="33"/>
  <c r="N94" i="33"/>
  <c r="N93" i="33"/>
  <c r="N76" i="33"/>
  <c r="N79" i="33"/>
  <c r="N78" i="33"/>
  <c r="N77" i="33"/>
  <c r="N80" i="33"/>
  <c r="N74" i="33"/>
  <c r="N73" i="33"/>
  <c r="N72" i="33"/>
  <c r="N75" i="33"/>
  <c r="N69" i="33"/>
  <c r="N68" i="33"/>
  <c r="N67" i="33"/>
  <c r="N66" i="33"/>
  <c r="N65" i="33"/>
  <c r="N64" i="33"/>
  <c r="N71" i="33"/>
  <c r="N70" i="33"/>
  <c r="N96" i="33"/>
  <c r="N62" i="33"/>
  <c r="N63" i="33"/>
  <c r="N61" i="33"/>
  <c r="N57" i="33"/>
  <c r="N56" i="33"/>
  <c r="N55" i="33"/>
  <c r="N54" i="33"/>
  <c r="N53" i="33"/>
  <c r="N52" i="33"/>
  <c r="N59" i="33"/>
  <c r="N58" i="33"/>
  <c r="N49" i="33"/>
  <c r="N48" i="33"/>
  <c r="N47" i="33"/>
  <c r="N46" i="33"/>
  <c r="N51" i="33"/>
  <c r="N50" i="33"/>
  <c r="N60" i="33"/>
  <c r="N42" i="33"/>
  <c r="N45" i="33"/>
  <c r="N32" i="33"/>
  <c r="N27" i="33"/>
  <c r="N25" i="33"/>
  <c r="N26" i="33"/>
  <c r="N24" i="33"/>
  <c r="N22" i="33"/>
  <c r="N31" i="33"/>
  <c r="N19" i="33"/>
  <c r="N15" i="33"/>
  <c r="N14" i="33"/>
  <c r="N13" i="33"/>
  <c r="N12" i="33"/>
  <c r="N11" i="33"/>
  <c r="N10" i="33"/>
  <c r="N18" i="33"/>
  <c r="N9" i="33"/>
  <c r="N3" i="33"/>
  <c r="R159" i="33"/>
  <c r="Q159" i="33"/>
  <c r="P159" i="33"/>
  <c r="O159" i="33"/>
  <c r="R216" i="33"/>
  <c r="Q216" i="33"/>
  <c r="P216" i="33"/>
  <c r="O216" i="33"/>
  <c r="R215" i="33"/>
  <c r="Q215" i="33"/>
  <c r="P215" i="33"/>
  <c r="O215" i="33"/>
  <c r="R212" i="33"/>
  <c r="Q212" i="33"/>
  <c r="P212" i="33"/>
  <c r="O212" i="33"/>
  <c r="R211" i="33"/>
  <c r="Q211" i="33"/>
  <c r="P211" i="33"/>
  <c r="O211" i="33"/>
  <c r="R210" i="33"/>
  <c r="Q210" i="33"/>
  <c r="P210" i="33"/>
  <c r="O210" i="33"/>
  <c r="R209" i="33"/>
  <c r="Q209" i="33"/>
  <c r="P209" i="33"/>
  <c r="O209" i="33"/>
  <c r="R208" i="33"/>
  <c r="Q208" i="33"/>
  <c r="P208" i="33"/>
  <c r="O208" i="33"/>
  <c r="R207" i="33"/>
  <c r="Q207" i="33"/>
  <c r="P207" i="33"/>
  <c r="O207" i="33"/>
  <c r="R214" i="33"/>
  <c r="Q214" i="33"/>
  <c r="P214" i="33"/>
  <c r="O214" i="33"/>
  <c r="R213" i="33"/>
  <c r="Q213" i="33"/>
  <c r="P213" i="33"/>
  <c r="O213" i="33"/>
  <c r="R204" i="33"/>
  <c r="Q204" i="33"/>
  <c r="P204" i="33"/>
  <c r="O204" i="33"/>
  <c r="R203" i="33"/>
  <c r="Q203" i="33"/>
  <c r="P203" i="33"/>
  <c r="O203" i="33"/>
  <c r="R202" i="33"/>
  <c r="Q202" i="33"/>
  <c r="P202" i="33"/>
  <c r="O202" i="33"/>
  <c r="R201" i="33"/>
  <c r="Q201" i="33"/>
  <c r="P201" i="33"/>
  <c r="O201" i="33"/>
  <c r="R200" i="33"/>
  <c r="Q200" i="33"/>
  <c r="P200" i="33"/>
  <c r="O200" i="33"/>
  <c r="R199" i="33"/>
  <c r="Q199" i="33"/>
  <c r="P199" i="33"/>
  <c r="O199" i="33"/>
  <c r="R206" i="33"/>
  <c r="Q206" i="33"/>
  <c r="P206" i="33"/>
  <c r="O206" i="33"/>
  <c r="R205" i="33"/>
  <c r="Q205" i="33"/>
  <c r="P205" i="33"/>
  <c r="O205" i="33"/>
  <c r="R198" i="33"/>
  <c r="Q198" i="33"/>
  <c r="P198" i="33"/>
  <c r="O198" i="33"/>
  <c r="R197" i="33"/>
  <c r="Q197" i="33"/>
  <c r="P197" i="33"/>
  <c r="O197" i="33"/>
  <c r="R196" i="33"/>
  <c r="Q196" i="33"/>
  <c r="P196" i="33"/>
  <c r="O196" i="33"/>
  <c r="R194" i="33"/>
  <c r="Q194" i="33"/>
  <c r="P194" i="33"/>
  <c r="O194" i="33"/>
  <c r="R193" i="33"/>
  <c r="Q193" i="33"/>
  <c r="P193" i="33"/>
  <c r="O193" i="33"/>
  <c r="R192" i="33"/>
  <c r="Q192" i="33"/>
  <c r="P192" i="33"/>
  <c r="O192" i="33"/>
  <c r="R191" i="33"/>
  <c r="Q191" i="33"/>
  <c r="P191" i="33"/>
  <c r="O191" i="33"/>
  <c r="R189" i="33"/>
  <c r="Q189" i="33"/>
  <c r="P189" i="33"/>
  <c r="O189" i="33"/>
  <c r="R190" i="33"/>
  <c r="Q190" i="33"/>
  <c r="P190" i="33"/>
  <c r="O190" i="33"/>
  <c r="R187" i="33"/>
  <c r="Q187" i="33"/>
  <c r="P187" i="33"/>
  <c r="O187" i="33"/>
  <c r="R186" i="33"/>
  <c r="Q186" i="33"/>
  <c r="P186" i="33"/>
  <c r="O186" i="33"/>
  <c r="R185" i="33"/>
  <c r="Q185" i="33"/>
  <c r="P185" i="33"/>
  <c r="O185" i="33"/>
  <c r="R184" i="33"/>
  <c r="Q184" i="33"/>
  <c r="P184" i="33"/>
  <c r="O184" i="33"/>
  <c r="R183" i="33"/>
  <c r="Q183" i="33"/>
  <c r="P183" i="33"/>
  <c r="O183" i="33"/>
  <c r="R182" i="33"/>
  <c r="Q182" i="33"/>
  <c r="P182" i="33"/>
  <c r="O182" i="33"/>
  <c r="R181" i="33"/>
  <c r="Q181" i="33"/>
  <c r="P181" i="33"/>
  <c r="O181" i="33"/>
  <c r="R180" i="33"/>
  <c r="Q180" i="33"/>
  <c r="P180" i="33"/>
  <c r="O180" i="33"/>
  <c r="R179" i="33"/>
  <c r="Q179" i="33"/>
  <c r="P179" i="33"/>
  <c r="O179" i="33"/>
  <c r="R178" i="33"/>
  <c r="Q178" i="33"/>
  <c r="P178" i="33"/>
  <c r="O178" i="33"/>
  <c r="R177" i="33"/>
  <c r="Q177" i="33"/>
  <c r="P177" i="33"/>
  <c r="O177" i="33"/>
  <c r="R176" i="33"/>
  <c r="Q176" i="33"/>
  <c r="P176" i="33"/>
  <c r="O176" i="33"/>
  <c r="R175" i="33"/>
  <c r="Q175" i="33"/>
  <c r="P175" i="33"/>
  <c r="O175" i="33"/>
  <c r="R173" i="33"/>
  <c r="Q173" i="33"/>
  <c r="P173" i="33"/>
  <c r="O173" i="33"/>
  <c r="R174" i="33"/>
  <c r="Q174" i="33"/>
  <c r="P174" i="33"/>
  <c r="O174" i="33"/>
  <c r="R172" i="33"/>
  <c r="Q172" i="33"/>
  <c r="P172" i="33"/>
  <c r="O172" i="33"/>
  <c r="R171" i="33"/>
  <c r="Q171" i="33"/>
  <c r="P171" i="33"/>
  <c r="O171" i="33"/>
  <c r="R168" i="33"/>
  <c r="Q168" i="33"/>
  <c r="P168" i="33"/>
  <c r="O168" i="33"/>
  <c r="R169" i="33"/>
  <c r="Q169" i="33"/>
  <c r="P169" i="33"/>
  <c r="O169" i="33"/>
  <c r="R167" i="33"/>
  <c r="Q167" i="33"/>
  <c r="P167" i="33"/>
  <c r="O167" i="33"/>
  <c r="R170" i="33"/>
  <c r="Q170" i="33"/>
  <c r="P170" i="33"/>
  <c r="O170" i="33"/>
  <c r="R165" i="33"/>
  <c r="Q165" i="33"/>
  <c r="P165" i="33"/>
  <c r="O165" i="33"/>
  <c r="R164" i="33"/>
  <c r="Q164" i="33"/>
  <c r="P164" i="33"/>
  <c r="O164" i="33"/>
  <c r="R163" i="33"/>
  <c r="Q163" i="33"/>
  <c r="P163" i="33"/>
  <c r="O163" i="33"/>
  <c r="R162" i="33"/>
  <c r="Q162" i="33"/>
  <c r="P162" i="33"/>
  <c r="O162" i="33"/>
  <c r="R166" i="33"/>
  <c r="Q166" i="33"/>
  <c r="P166" i="33"/>
  <c r="O166" i="33"/>
  <c r="R161" i="33"/>
  <c r="Q161" i="33"/>
  <c r="P161" i="33"/>
  <c r="O161" i="33"/>
  <c r="R160" i="33"/>
  <c r="Q160" i="33"/>
  <c r="P160" i="33"/>
  <c r="O160" i="33"/>
  <c r="R157" i="33"/>
  <c r="Q157" i="33"/>
  <c r="P157" i="33"/>
  <c r="O157" i="33"/>
  <c r="R158" i="33"/>
  <c r="Q158" i="33"/>
  <c r="P158" i="33"/>
  <c r="O158" i="33"/>
  <c r="R146" i="33"/>
  <c r="Q146" i="33"/>
  <c r="P146" i="33"/>
  <c r="O146" i="33"/>
  <c r="R145" i="33"/>
  <c r="Q145" i="33"/>
  <c r="P145" i="33"/>
  <c r="O145" i="33"/>
  <c r="R149" i="33"/>
  <c r="Q149" i="33"/>
  <c r="P149" i="33"/>
  <c r="O149" i="33"/>
  <c r="R143" i="33"/>
  <c r="Q143" i="33"/>
  <c r="P143" i="33"/>
  <c r="O143" i="33"/>
  <c r="R141" i="33"/>
  <c r="Q141" i="33"/>
  <c r="P141" i="33"/>
  <c r="O141" i="33"/>
  <c r="R139" i="33"/>
  <c r="Q139" i="33"/>
  <c r="P139" i="33"/>
  <c r="O139" i="33"/>
  <c r="R138" i="33"/>
  <c r="Q138" i="33"/>
  <c r="P138" i="33"/>
  <c r="O138" i="33"/>
  <c r="R137" i="33"/>
  <c r="Q137" i="33"/>
  <c r="P137" i="33"/>
  <c r="O137" i="33"/>
  <c r="R140" i="33"/>
  <c r="Q140" i="33"/>
  <c r="P140" i="33"/>
  <c r="O140" i="33"/>
  <c r="R142" i="33"/>
  <c r="Q142" i="33"/>
  <c r="P142" i="33"/>
  <c r="O142" i="33"/>
  <c r="R135" i="33"/>
  <c r="Q135" i="33"/>
  <c r="P135" i="33"/>
  <c r="O135" i="33"/>
  <c r="R132" i="33"/>
  <c r="Q132" i="33"/>
  <c r="P132" i="33"/>
  <c r="O132" i="33"/>
  <c r="R133" i="33"/>
  <c r="Q133" i="33"/>
  <c r="P133" i="33"/>
  <c r="O133" i="33"/>
  <c r="R131" i="33"/>
  <c r="Q131" i="33"/>
  <c r="P131" i="33"/>
  <c r="O131" i="33"/>
  <c r="R130" i="33"/>
  <c r="Q130" i="33"/>
  <c r="P130" i="33"/>
  <c r="O130" i="33"/>
  <c r="R125" i="33"/>
  <c r="Q125" i="33"/>
  <c r="P125" i="33"/>
  <c r="O125" i="33"/>
  <c r="R124" i="33"/>
  <c r="Q124" i="33"/>
  <c r="P124" i="33"/>
  <c r="O124" i="33"/>
  <c r="R127" i="33"/>
  <c r="Q127" i="33"/>
  <c r="P127" i="33"/>
  <c r="O127" i="33"/>
  <c r="R123" i="33"/>
  <c r="Q123" i="33"/>
  <c r="P123" i="33"/>
  <c r="O123" i="33"/>
  <c r="R117" i="33"/>
  <c r="Q117" i="33"/>
  <c r="P117" i="33"/>
  <c r="O117" i="33"/>
  <c r="R118" i="33"/>
  <c r="Q118" i="33"/>
  <c r="P118" i="33"/>
  <c r="O118" i="33"/>
  <c r="R116" i="33"/>
  <c r="Q116" i="33"/>
  <c r="P116" i="33"/>
  <c r="O116" i="33"/>
  <c r="R111" i="33"/>
  <c r="Q111" i="33"/>
  <c r="P111" i="33"/>
  <c r="O111" i="33"/>
  <c r="R109" i="33"/>
  <c r="Q109" i="33"/>
  <c r="P109" i="33"/>
  <c r="O109" i="33"/>
  <c r="R108" i="33"/>
  <c r="Q108" i="33"/>
  <c r="P108" i="33"/>
  <c r="O108" i="33"/>
  <c r="R107" i="33"/>
  <c r="Q107" i="33"/>
  <c r="P107" i="33"/>
  <c r="O107" i="33"/>
  <c r="R106" i="33"/>
  <c r="Q106" i="33"/>
  <c r="P106" i="33"/>
  <c r="O106" i="33"/>
  <c r="R105" i="33"/>
  <c r="Q105" i="33"/>
  <c r="P105" i="33"/>
  <c r="O105" i="33"/>
  <c r="R100" i="33"/>
  <c r="Q100" i="33"/>
  <c r="P100" i="33"/>
  <c r="O100" i="33"/>
  <c r="R104" i="33"/>
  <c r="Q104" i="33"/>
  <c r="P104" i="33"/>
  <c r="O104" i="33"/>
  <c r="R99" i="33"/>
  <c r="Q99" i="33"/>
  <c r="P99" i="33"/>
  <c r="O99" i="33"/>
  <c r="R97" i="33"/>
  <c r="Q97" i="33"/>
  <c r="P97" i="33"/>
  <c r="O97" i="33"/>
  <c r="R98" i="33"/>
  <c r="Q98" i="33"/>
  <c r="P98" i="33"/>
  <c r="O98" i="33"/>
  <c r="R92" i="33"/>
  <c r="Q92" i="33"/>
  <c r="P92" i="33"/>
  <c r="O92" i="33"/>
  <c r="R91" i="33"/>
  <c r="Q91" i="33"/>
  <c r="P91" i="33"/>
  <c r="O91" i="33"/>
  <c r="R90" i="33"/>
  <c r="Q90" i="33"/>
  <c r="P90" i="33"/>
  <c r="O90" i="33"/>
  <c r="R89" i="33"/>
  <c r="Q89" i="33"/>
  <c r="P89" i="33"/>
  <c r="O89" i="33"/>
  <c r="R88" i="33"/>
  <c r="Q88" i="33"/>
  <c r="P88" i="33"/>
  <c r="O88" i="33"/>
  <c r="R87" i="33"/>
  <c r="Q87" i="33"/>
  <c r="P87" i="33"/>
  <c r="O87" i="33"/>
  <c r="R86" i="33"/>
  <c r="Q86" i="33"/>
  <c r="P86" i="33"/>
  <c r="O86" i="33"/>
  <c r="R85" i="33"/>
  <c r="Q85" i="33"/>
  <c r="P85" i="33"/>
  <c r="O85" i="33"/>
  <c r="R84" i="33"/>
  <c r="Q84" i="33"/>
  <c r="P84" i="33"/>
  <c r="O84" i="33"/>
  <c r="R83" i="33"/>
  <c r="Q83" i="33"/>
  <c r="P83" i="33"/>
  <c r="O83" i="33"/>
  <c r="R82" i="33"/>
  <c r="Q82" i="33"/>
  <c r="P82" i="33"/>
  <c r="O82" i="33"/>
  <c r="R81" i="33"/>
  <c r="Q81" i="33"/>
  <c r="P81" i="33"/>
  <c r="O81" i="33"/>
  <c r="R95" i="33"/>
  <c r="Q95" i="33"/>
  <c r="P95" i="33"/>
  <c r="O95" i="33"/>
  <c r="R94" i="33"/>
  <c r="Q94" i="33"/>
  <c r="P94" i="33"/>
  <c r="O94" i="33"/>
  <c r="R93" i="33"/>
  <c r="Q93" i="33"/>
  <c r="P93" i="33"/>
  <c r="O93" i="33"/>
  <c r="R76" i="33"/>
  <c r="Q76" i="33"/>
  <c r="P76" i="33"/>
  <c r="O76" i="33"/>
  <c r="R79" i="33"/>
  <c r="Q79" i="33"/>
  <c r="P79" i="33"/>
  <c r="O79" i="33"/>
  <c r="R78" i="33"/>
  <c r="Q78" i="33"/>
  <c r="P78" i="33"/>
  <c r="O78" i="33"/>
  <c r="R77" i="33"/>
  <c r="Q77" i="33"/>
  <c r="P77" i="33"/>
  <c r="O77" i="33"/>
  <c r="R80" i="33"/>
  <c r="Q80" i="33"/>
  <c r="P80" i="33"/>
  <c r="O80" i="33"/>
  <c r="R74" i="33"/>
  <c r="Q74" i="33"/>
  <c r="P74" i="33"/>
  <c r="O74" i="33"/>
  <c r="R73" i="33"/>
  <c r="Q73" i="33"/>
  <c r="P73" i="33"/>
  <c r="O73" i="33"/>
  <c r="R72" i="33"/>
  <c r="Q72" i="33"/>
  <c r="P72" i="33"/>
  <c r="O72" i="33"/>
  <c r="R75" i="33"/>
  <c r="Q75" i="33"/>
  <c r="P75" i="33"/>
  <c r="O75" i="33"/>
  <c r="R69" i="33"/>
  <c r="Q69" i="33"/>
  <c r="P69" i="33"/>
  <c r="O69" i="33"/>
  <c r="R68" i="33"/>
  <c r="Q68" i="33"/>
  <c r="P68" i="33"/>
  <c r="O68" i="33"/>
  <c r="R67" i="33"/>
  <c r="Q67" i="33"/>
  <c r="P67" i="33"/>
  <c r="O67" i="33"/>
  <c r="R66" i="33"/>
  <c r="Q66" i="33"/>
  <c r="P66" i="33"/>
  <c r="O66" i="33"/>
  <c r="R65" i="33"/>
  <c r="Q65" i="33"/>
  <c r="P65" i="33"/>
  <c r="O65" i="33"/>
  <c r="R64" i="33"/>
  <c r="Q64" i="33"/>
  <c r="P64" i="33"/>
  <c r="O64" i="33"/>
  <c r="R71" i="33"/>
  <c r="Q71" i="33"/>
  <c r="P71" i="33"/>
  <c r="O71" i="33"/>
  <c r="R70" i="33"/>
  <c r="Q70" i="33"/>
  <c r="P70" i="33"/>
  <c r="O70" i="33"/>
  <c r="R96" i="33"/>
  <c r="Q96" i="33"/>
  <c r="P96" i="33"/>
  <c r="O96" i="33"/>
  <c r="R62" i="33"/>
  <c r="Q62" i="33"/>
  <c r="P62" i="33"/>
  <c r="O62" i="33"/>
  <c r="R63" i="33"/>
  <c r="Q63" i="33"/>
  <c r="P63" i="33"/>
  <c r="O63" i="33"/>
  <c r="R61" i="33"/>
  <c r="Q61" i="33"/>
  <c r="P61" i="33"/>
  <c r="O61" i="33"/>
  <c r="R57" i="33"/>
  <c r="Q57" i="33"/>
  <c r="P57" i="33"/>
  <c r="O57" i="33"/>
  <c r="R56" i="33"/>
  <c r="Q56" i="33"/>
  <c r="P56" i="33"/>
  <c r="O56" i="33"/>
  <c r="R55" i="33"/>
  <c r="Q55" i="33"/>
  <c r="P55" i="33"/>
  <c r="O55" i="33"/>
  <c r="R54" i="33"/>
  <c r="Q54" i="33"/>
  <c r="P54" i="33"/>
  <c r="O54" i="33"/>
  <c r="R53" i="33"/>
  <c r="Q53" i="33"/>
  <c r="P53" i="33"/>
  <c r="O53" i="33"/>
  <c r="R52" i="33"/>
  <c r="Q52" i="33"/>
  <c r="P52" i="33"/>
  <c r="O52" i="33"/>
  <c r="R59" i="33"/>
  <c r="Q59" i="33"/>
  <c r="P59" i="33"/>
  <c r="O59" i="33"/>
  <c r="R58" i="33"/>
  <c r="Q58" i="33"/>
  <c r="P58" i="33"/>
  <c r="O58" i="33"/>
  <c r="R49" i="33"/>
  <c r="Q49" i="33"/>
  <c r="P49" i="33"/>
  <c r="O49" i="33"/>
  <c r="R48" i="33"/>
  <c r="Q48" i="33"/>
  <c r="P48" i="33"/>
  <c r="O48" i="33"/>
  <c r="R47" i="33"/>
  <c r="Q47" i="33"/>
  <c r="P47" i="33"/>
  <c r="O47" i="33"/>
  <c r="R46" i="33"/>
  <c r="Q46" i="33"/>
  <c r="P46" i="33"/>
  <c r="O46" i="33"/>
  <c r="R51" i="33"/>
  <c r="Q51" i="33"/>
  <c r="P51" i="33"/>
  <c r="O51" i="33"/>
  <c r="R50" i="33"/>
  <c r="Q50" i="33"/>
  <c r="P50" i="33"/>
  <c r="O50" i="33"/>
  <c r="R60" i="33"/>
  <c r="Q60" i="33"/>
  <c r="P60" i="33"/>
  <c r="O60" i="33"/>
  <c r="R42" i="33"/>
  <c r="Q42" i="33"/>
  <c r="P42" i="33"/>
  <c r="O42" i="33"/>
  <c r="R45" i="33"/>
  <c r="Q45" i="33"/>
  <c r="P45" i="33"/>
  <c r="O45" i="33"/>
  <c r="R32" i="33"/>
  <c r="Q32" i="33"/>
  <c r="P32" i="33"/>
  <c r="O32" i="33"/>
  <c r="R27" i="33"/>
  <c r="Q27" i="33"/>
  <c r="P27" i="33"/>
  <c r="O27" i="33"/>
  <c r="R25" i="33"/>
  <c r="Q25" i="33"/>
  <c r="P25" i="33"/>
  <c r="O25" i="33"/>
  <c r="R26" i="33"/>
  <c r="Q26" i="33"/>
  <c r="P26" i="33"/>
  <c r="O26" i="33"/>
  <c r="R24" i="33"/>
  <c r="Q24" i="33"/>
  <c r="P24" i="33"/>
  <c r="O24" i="33"/>
  <c r="R22" i="33"/>
  <c r="Q22" i="33"/>
  <c r="P22" i="33"/>
  <c r="O22" i="33"/>
  <c r="R31" i="33"/>
  <c r="Q31" i="33"/>
  <c r="P31" i="33"/>
  <c r="O31" i="33"/>
  <c r="R19" i="33"/>
  <c r="Q19" i="33"/>
  <c r="P19" i="33"/>
  <c r="O19" i="33"/>
  <c r="R15" i="33"/>
  <c r="Q15" i="33"/>
  <c r="P15" i="33"/>
  <c r="O15" i="33"/>
  <c r="R14" i="33"/>
  <c r="Q14" i="33"/>
  <c r="P14" i="33"/>
  <c r="O14" i="33"/>
  <c r="R13" i="33"/>
  <c r="Q13" i="33"/>
  <c r="P13" i="33"/>
  <c r="O13" i="33"/>
  <c r="R12" i="33"/>
  <c r="Q12" i="33"/>
  <c r="P12" i="33"/>
  <c r="O12" i="33"/>
  <c r="R11" i="33"/>
  <c r="Q11" i="33"/>
  <c r="P11" i="33"/>
  <c r="O11" i="33"/>
  <c r="R10" i="33"/>
  <c r="Q10" i="33"/>
  <c r="P10" i="33"/>
  <c r="O10" i="33"/>
  <c r="R18" i="33"/>
  <c r="Q18" i="33"/>
  <c r="P18" i="33"/>
  <c r="O18" i="33"/>
  <c r="R9" i="33"/>
  <c r="Q9" i="33"/>
  <c r="P9" i="33"/>
  <c r="O9" i="33"/>
  <c r="R3" i="33"/>
  <c r="Q3" i="33"/>
  <c r="P3" i="33"/>
  <c r="O3" i="33"/>
  <c r="F159" i="33"/>
  <c r="E159" i="33"/>
  <c r="F216" i="33"/>
  <c r="E216" i="33"/>
  <c r="F215" i="33"/>
  <c r="E215" i="33"/>
  <c r="F212" i="33"/>
  <c r="E212" i="33"/>
  <c r="F211" i="33"/>
  <c r="E211" i="33"/>
  <c r="F210" i="33"/>
  <c r="E210" i="33"/>
  <c r="F209" i="33"/>
  <c r="E209" i="33"/>
  <c r="F208" i="33"/>
  <c r="E208" i="33"/>
  <c r="F207" i="33"/>
  <c r="E207" i="33"/>
  <c r="F214" i="33"/>
  <c r="E214" i="33"/>
  <c r="F213" i="33"/>
  <c r="E213" i="33"/>
  <c r="F204" i="33"/>
  <c r="E204" i="33"/>
  <c r="F203" i="33"/>
  <c r="E203" i="33"/>
  <c r="F202" i="33"/>
  <c r="E202" i="33"/>
  <c r="F201" i="33"/>
  <c r="E201" i="33"/>
  <c r="F200" i="33"/>
  <c r="E200" i="33"/>
  <c r="F199" i="33"/>
  <c r="E199" i="33"/>
  <c r="F206" i="33"/>
  <c r="E206" i="33"/>
  <c r="F205" i="33"/>
  <c r="E205" i="33"/>
  <c r="F198" i="33"/>
  <c r="E198" i="33"/>
  <c r="F197" i="33"/>
  <c r="E197" i="33"/>
  <c r="F196" i="33"/>
  <c r="E196" i="33"/>
  <c r="F194" i="33"/>
  <c r="E194" i="33"/>
  <c r="F193" i="33"/>
  <c r="E193" i="33"/>
  <c r="F192" i="33"/>
  <c r="E192" i="33"/>
  <c r="F191" i="33"/>
  <c r="E191" i="33"/>
  <c r="F189" i="33"/>
  <c r="E189" i="33"/>
  <c r="F190" i="33"/>
  <c r="E190" i="33"/>
  <c r="F187" i="33"/>
  <c r="E187" i="33"/>
  <c r="F186" i="33"/>
  <c r="E186" i="33"/>
  <c r="F185" i="33"/>
  <c r="E185" i="33"/>
  <c r="F184" i="33"/>
  <c r="E184" i="33"/>
  <c r="F183" i="33"/>
  <c r="E183" i="33"/>
  <c r="F182" i="33"/>
  <c r="E182" i="33"/>
  <c r="F181" i="33"/>
  <c r="E181" i="33"/>
  <c r="F180" i="33"/>
  <c r="E180" i="33"/>
  <c r="F179" i="33"/>
  <c r="E179" i="33"/>
  <c r="F178" i="33"/>
  <c r="E178" i="33"/>
  <c r="F177" i="33"/>
  <c r="E177" i="33"/>
  <c r="F176" i="33"/>
  <c r="E176" i="33"/>
  <c r="F175" i="33"/>
  <c r="E175" i="33"/>
  <c r="F173" i="33"/>
  <c r="E173" i="33"/>
  <c r="F174" i="33"/>
  <c r="E174" i="33"/>
  <c r="F172" i="33"/>
  <c r="E172" i="33"/>
  <c r="F171" i="33"/>
  <c r="E171" i="33"/>
  <c r="F168" i="33"/>
  <c r="E168" i="33"/>
  <c r="F169" i="33"/>
  <c r="E169" i="33"/>
  <c r="F167" i="33"/>
  <c r="E167" i="33"/>
  <c r="F170" i="33"/>
  <c r="E170" i="33"/>
  <c r="F165" i="33"/>
  <c r="E165" i="33"/>
  <c r="F164" i="33"/>
  <c r="E164" i="33"/>
  <c r="F163" i="33"/>
  <c r="E163" i="33"/>
  <c r="F162" i="33"/>
  <c r="E162" i="33"/>
  <c r="F166" i="33"/>
  <c r="E166" i="33"/>
  <c r="F161" i="33"/>
  <c r="E161" i="33"/>
  <c r="F160" i="33"/>
  <c r="E160" i="33"/>
  <c r="F157" i="33"/>
  <c r="E157" i="33"/>
  <c r="F158" i="33"/>
  <c r="E158" i="33"/>
  <c r="F146" i="33"/>
  <c r="E146" i="33"/>
  <c r="F145" i="33"/>
  <c r="E145" i="33"/>
  <c r="F149" i="33"/>
  <c r="E149" i="33"/>
  <c r="F143" i="33"/>
  <c r="E143" i="33"/>
  <c r="F141" i="33"/>
  <c r="E141" i="33"/>
  <c r="F139" i="33"/>
  <c r="E139" i="33"/>
  <c r="F138" i="33"/>
  <c r="E138" i="33"/>
  <c r="F137" i="33"/>
  <c r="E137" i="33"/>
  <c r="F140" i="33"/>
  <c r="E140" i="33"/>
  <c r="F142" i="33"/>
  <c r="E142" i="33"/>
  <c r="F135" i="33"/>
  <c r="E135" i="33"/>
  <c r="F132" i="33"/>
  <c r="E132" i="33"/>
  <c r="F133" i="33"/>
  <c r="E133" i="33"/>
  <c r="F131" i="33"/>
  <c r="E131" i="33"/>
  <c r="F130" i="33"/>
  <c r="E130" i="33"/>
  <c r="F125" i="33"/>
  <c r="E125" i="33"/>
  <c r="F124" i="33"/>
  <c r="E124" i="33"/>
  <c r="F127" i="33"/>
  <c r="E127" i="33"/>
  <c r="F123" i="33"/>
  <c r="E123" i="33"/>
  <c r="F117" i="33"/>
  <c r="E117" i="33"/>
  <c r="F118" i="33"/>
  <c r="E118" i="33"/>
  <c r="F116" i="33"/>
  <c r="E116" i="33"/>
  <c r="F111" i="33"/>
  <c r="E111" i="33"/>
  <c r="F109" i="33"/>
  <c r="E109" i="33"/>
  <c r="F108" i="33"/>
  <c r="E108" i="33"/>
  <c r="F107" i="33"/>
  <c r="E107" i="33"/>
  <c r="F106" i="33"/>
  <c r="E106" i="33"/>
  <c r="F105" i="33"/>
  <c r="E105" i="33"/>
  <c r="F100" i="33"/>
  <c r="E100" i="33"/>
  <c r="F104" i="33"/>
  <c r="E104" i="33"/>
  <c r="F99" i="33"/>
  <c r="E99" i="33"/>
  <c r="F97" i="33"/>
  <c r="E97" i="33"/>
  <c r="F98" i="33"/>
  <c r="E98" i="33"/>
  <c r="F92" i="33"/>
  <c r="E92" i="33"/>
  <c r="F91" i="33"/>
  <c r="E91" i="33"/>
  <c r="F90" i="33"/>
  <c r="E90" i="33"/>
  <c r="F89" i="33"/>
  <c r="E89" i="33"/>
  <c r="F88" i="33"/>
  <c r="E88" i="33"/>
  <c r="F87" i="33"/>
  <c r="E87" i="33"/>
  <c r="F86" i="33"/>
  <c r="E86" i="33"/>
  <c r="F85" i="33"/>
  <c r="E85" i="33"/>
  <c r="F84" i="33"/>
  <c r="E84" i="33"/>
  <c r="F83" i="33"/>
  <c r="E83" i="33"/>
  <c r="F82" i="33"/>
  <c r="E82" i="33"/>
  <c r="F81" i="33"/>
  <c r="E81" i="33"/>
  <c r="F95" i="33"/>
  <c r="E95" i="33"/>
  <c r="F94" i="33"/>
  <c r="E94" i="33"/>
  <c r="F93" i="33"/>
  <c r="E93" i="33"/>
  <c r="F76" i="33"/>
  <c r="E76" i="33"/>
  <c r="F79" i="33"/>
  <c r="E79" i="33"/>
  <c r="F78" i="33"/>
  <c r="E78" i="33"/>
  <c r="F77" i="33"/>
  <c r="E77" i="33"/>
  <c r="F80" i="33"/>
  <c r="E80" i="33"/>
  <c r="F74" i="33"/>
  <c r="E74" i="33"/>
  <c r="F73" i="33"/>
  <c r="E73" i="33"/>
  <c r="F72" i="33"/>
  <c r="E72" i="33"/>
  <c r="F75" i="33"/>
  <c r="E75" i="33"/>
  <c r="F69" i="33"/>
  <c r="E69" i="33"/>
  <c r="F68" i="33"/>
  <c r="E68" i="33"/>
  <c r="F67" i="33"/>
  <c r="E67" i="33"/>
  <c r="F66" i="33"/>
  <c r="E66" i="33"/>
  <c r="F65" i="33"/>
  <c r="E65" i="33"/>
  <c r="F64" i="33"/>
  <c r="E64" i="33"/>
  <c r="F71" i="33"/>
  <c r="E71" i="33"/>
  <c r="F70" i="33"/>
  <c r="E70" i="33"/>
  <c r="F96" i="33"/>
  <c r="E96" i="33"/>
  <c r="F62" i="33"/>
  <c r="E62" i="33"/>
  <c r="F63" i="33"/>
  <c r="E63" i="33"/>
  <c r="F61" i="33"/>
  <c r="E61" i="33"/>
  <c r="F57" i="33"/>
  <c r="E57" i="33"/>
  <c r="F56" i="33"/>
  <c r="E56" i="33"/>
  <c r="F55" i="33"/>
  <c r="E55" i="33"/>
  <c r="F54" i="33"/>
  <c r="E54" i="33"/>
  <c r="F53" i="33"/>
  <c r="E53" i="33"/>
  <c r="F52" i="33"/>
  <c r="E52" i="33"/>
  <c r="F59" i="33"/>
  <c r="E59" i="33"/>
  <c r="F58" i="33"/>
  <c r="E58" i="33"/>
  <c r="F49" i="33"/>
  <c r="E49" i="33"/>
  <c r="F48" i="33"/>
  <c r="E48" i="33"/>
  <c r="F47" i="33"/>
  <c r="E47" i="33"/>
  <c r="F46" i="33"/>
  <c r="E46" i="33"/>
  <c r="F51" i="33"/>
  <c r="E51" i="33"/>
  <c r="F50" i="33"/>
  <c r="E50" i="33"/>
  <c r="F60" i="33"/>
  <c r="E60" i="33"/>
  <c r="F42" i="33"/>
  <c r="E42" i="33"/>
  <c r="F45" i="33"/>
  <c r="E45" i="33"/>
  <c r="F32" i="33"/>
  <c r="E32" i="33"/>
  <c r="F27" i="33"/>
  <c r="E27" i="33"/>
  <c r="F25" i="33"/>
  <c r="E25" i="33"/>
  <c r="F26" i="33"/>
  <c r="E26" i="33"/>
  <c r="F24" i="33"/>
  <c r="E24" i="33"/>
  <c r="F22" i="33"/>
  <c r="E22" i="33"/>
  <c r="F31" i="33"/>
  <c r="E31" i="33"/>
  <c r="F19" i="33"/>
  <c r="E19" i="33"/>
  <c r="F15" i="33"/>
  <c r="E15" i="33"/>
  <c r="F14" i="33"/>
  <c r="E14" i="33"/>
  <c r="F13" i="33"/>
  <c r="E13" i="33"/>
  <c r="F12" i="33"/>
  <c r="E12" i="33"/>
  <c r="F11" i="33"/>
  <c r="E11" i="33"/>
  <c r="F10" i="33"/>
  <c r="E10" i="33"/>
  <c r="F18" i="33"/>
  <c r="E18" i="33"/>
  <c r="F9" i="33"/>
  <c r="E9" i="33"/>
  <c r="F3" i="33"/>
  <c r="E3" i="33"/>
  <c r="Q20" i="8" l="1"/>
  <c r="Q179" i="8"/>
  <c r="Q191" i="8"/>
  <c r="Q213" i="8"/>
  <c r="Q21" i="8"/>
  <c r="Q221" i="8"/>
  <c r="Q31" i="8"/>
  <c r="Q35" i="8"/>
  <c r="Q199" i="8"/>
  <c r="Q41" i="8"/>
  <c r="Q178" i="8"/>
  <c r="Q212" i="8"/>
  <c r="Q222" i="8"/>
  <c r="C16" i="12"/>
  <c r="N147" i="23" l="1"/>
  <c r="N125" i="23"/>
  <c r="N124" i="23"/>
  <c r="N123" i="23"/>
  <c r="N122" i="23"/>
  <c r="N119" i="23"/>
  <c r="N118" i="23"/>
  <c r="N117" i="23"/>
  <c r="N116" i="23"/>
  <c r="N139" i="23"/>
  <c r="N138" i="23"/>
  <c r="N137" i="23"/>
  <c r="N136" i="23"/>
  <c r="N135" i="23"/>
  <c r="N134" i="23"/>
  <c r="N102" i="23"/>
  <c r="N101" i="23"/>
  <c r="N133" i="23"/>
  <c r="N132" i="23"/>
  <c r="N96" i="23"/>
  <c r="N86" i="23"/>
  <c r="N87" i="23"/>
  <c r="N84" i="23"/>
  <c r="N83" i="23"/>
  <c r="N85" i="23"/>
  <c r="N82" i="23"/>
  <c r="N79" i="23"/>
  <c r="N80" i="23"/>
  <c r="N81" i="23"/>
  <c r="N73" i="23"/>
  <c r="N72" i="23"/>
  <c r="N70" i="23"/>
  <c r="N65" i="23"/>
  <c r="N69" i="23"/>
  <c r="N68" i="23"/>
  <c r="N67" i="23"/>
  <c r="N66" i="23"/>
  <c r="N39" i="23"/>
  <c r="N34" i="23"/>
  <c r="N33" i="23"/>
  <c r="N32" i="23"/>
  <c r="N31" i="23"/>
  <c r="N8" i="23"/>
  <c r="N225" i="8"/>
  <c r="N280" i="8"/>
  <c r="N279" i="8"/>
  <c r="N276" i="8"/>
  <c r="N275" i="8"/>
  <c r="N274" i="8"/>
  <c r="N273" i="8"/>
  <c r="N272" i="8"/>
  <c r="N271" i="8"/>
  <c r="N278" i="8"/>
  <c r="N277" i="8"/>
  <c r="N267" i="8"/>
  <c r="N266" i="8"/>
  <c r="N265" i="8"/>
  <c r="N264" i="8"/>
  <c r="N263" i="8"/>
  <c r="N262" i="8"/>
  <c r="N261" i="8"/>
  <c r="N260" i="8"/>
  <c r="N270" i="8"/>
  <c r="N269" i="8"/>
  <c r="N268" i="8"/>
  <c r="N281" i="8"/>
  <c r="N259" i="8"/>
  <c r="N258" i="8"/>
  <c r="N257" i="8"/>
  <c r="N256" i="8"/>
  <c r="N254" i="8"/>
  <c r="N252" i="8"/>
  <c r="N253" i="8"/>
  <c r="N250" i="8"/>
  <c r="N249" i="8"/>
  <c r="N248" i="8"/>
  <c r="N247" i="8"/>
  <c r="N246" i="8"/>
  <c r="N245" i="8"/>
  <c r="N244" i="8"/>
  <c r="N241" i="8"/>
  <c r="N243" i="8"/>
  <c r="N242" i="8"/>
  <c r="N2" i="8"/>
  <c r="N240" i="8"/>
  <c r="N239" i="8"/>
  <c r="N234" i="8"/>
  <c r="N237" i="8"/>
  <c r="N236" i="8"/>
  <c r="N235" i="8"/>
  <c r="N233" i="8"/>
  <c r="N238" i="8"/>
  <c r="N231" i="8"/>
  <c r="N230" i="8"/>
  <c r="N229" i="8"/>
  <c r="N228" i="8"/>
  <c r="N232" i="8"/>
  <c r="N227" i="8"/>
  <c r="N226" i="8"/>
  <c r="N223" i="8"/>
  <c r="N224" i="8"/>
  <c r="N219" i="8"/>
  <c r="N218" i="8"/>
  <c r="N216" i="8"/>
  <c r="N211" i="8"/>
  <c r="N210" i="8"/>
  <c r="N215" i="8"/>
  <c r="N214" i="8"/>
  <c r="N208" i="8"/>
  <c r="N206" i="8"/>
  <c r="N204" i="8"/>
  <c r="N203" i="8"/>
  <c r="N202" i="8"/>
  <c r="N205" i="8"/>
  <c r="N207" i="8"/>
  <c r="N200" i="8"/>
  <c r="N197" i="8"/>
  <c r="N198" i="8"/>
  <c r="N196" i="8"/>
  <c r="N195" i="8"/>
  <c r="N190" i="8"/>
  <c r="N189" i="8"/>
  <c r="N192" i="8"/>
  <c r="N188" i="8"/>
  <c r="N187" i="8"/>
  <c r="N181" i="8"/>
  <c r="N182" i="8"/>
  <c r="N180" i="8"/>
  <c r="N176" i="8"/>
  <c r="N174" i="8"/>
  <c r="N173" i="8"/>
  <c r="N172" i="8"/>
  <c r="N171" i="8"/>
  <c r="N170" i="8"/>
  <c r="N169" i="8"/>
  <c r="N162" i="8"/>
  <c r="N168" i="8"/>
  <c r="N167" i="8"/>
  <c r="N161" i="8"/>
  <c r="N159" i="8"/>
  <c r="N160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56" i="8"/>
  <c r="N155" i="8"/>
  <c r="N154" i="8"/>
  <c r="N133" i="8"/>
  <c r="N138" i="8"/>
  <c r="N136" i="8"/>
  <c r="N134" i="8"/>
  <c r="N140" i="8"/>
  <c r="N126" i="8"/>
  <c r="N124" i="8"/>
  <c r="N120" i="8"/>
  <c r="N129" i="8"/>
  <c r="N102" i="8"/>
  <c r="N101" i="8"/>
  <c r="N103" i="8"/>
  <c r="N100" i="8"/>
  <c r="N99" i="8"/>
  <c r="N95" i="8"/>
  <c r="N94" i="8"/>
  <c r="N96" i="8"/>
  <c r="N119" i="8"/>
  <c r="N118" i="8"/>
  <c r="N113" i="8"/>
  <c r="N111" i="8"/>
  <c r="N109" i="8"/>
  <c r="N107" i="8"/>
  <c r="N112" i="8"/>
  <c r="N157" i="8"/>
  <c r="N87" i="8"/>
  <c r="N93" i="8"/>
  <c r="N92" i="8"/>
  <c r="N89" i="8"/>
  <c r="N88" i="8"/>
  <c r="N86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82" i="8"/>
  <c r="N81" i="8"/>
  <c r="N80" i="8"/>
  <c r="N79" i="8"/>
  <c r="N78" i="8"/>
  <c r="N77" i="8"/>
  <c r="N52" i="8"/>
  <c r="N51" i="8"/>
  <c r="N50" i="8"/>
  <c r="N49" i="8"/>
  <c r="N48" i="8"/>
  <c r="N47" i="8"/>
  <c r="N46" i="8"/>
  <c r="N45" i="8"/>
  <c r="N44" i="8"/>
  <c r="N59" i="8"/>
  <c r="N58" i="8"/>
  <c r="N57" i="8"/>
  <c r="N56" i="8"/>
  <c r="N55" i="8"/>
  <c r="N54" i="8"/>
  <c r="N53" i="8"/>
  <c r="N85" i="8"/>
  <c r="N84" i="8"/>
  <c r="N83" i="8"/>
  <c r="N39" i="8"/>
  <c r="N38" i="8"/>
  <c r="N43" i="8"/>
  <c r="N42" i="8"/>
  <c r="N36" i="8"/>
  <c r="N34" i="8"/>
  <c r="N33" i="8"/>
  <c r="N32" i="8"/>
  <c r="N29" i="8"/>
  <c r="N27" i="8"/>
  <c r="N30" i="8"/>
  <c r="N28" i="8"/>
  <c r="N26" i="8"/>
  <c r="N23" i="8"/>
  <c r="N19" i="8"/>
  <c r="N18" i="8"/>
  <c r="N17" i="8"/>
  <c r="N16" i="8"/>
  <c r="N15" i="8"/>
  <c r="N14" i="8"/>
  <c r="N22" i="8"/>
  <c r="N13" i="8"/>
  <c r="N12" i="8"/>
  <c r="N4" i="8"/>
  <c r="N3" i="8"/>
  <c r="G158" i="3" l="1"/>
  <c r="G156" i="3"/>
  <c r="G155" i="3"/>
  <c r="G154" i="3"/>
  <c r="G157" i="3"/>
  <c r="G152" i="3"/>
  <c r="G151" i="3"/>
  <c r="G150" i="3"/>
  <c r="G153" i="3"/>
  <c r="G159" i="3"/>
  <c r="G149" i="3"/>
  <c r="G148" i="3"/>
  <c r="G147" i="3"/>
  <c r="G145" i="3"/>
  <c r="G143" i="3"/>
  <c r="G144" i="3"/>
  <c r="G141" i="3"/>
  <c r="G140" i="3"/>
  <c r="G139" i="3"/>
  <c r="G138" i="3"/>
  <c r="G137" i="3"/>
  <c r="G136" i="3"/>
  <c r="G134" i="3"/>
  <c r="G135" i="3"/>
  <c r="G133" i="3"/>
  <c r="G132" i="3"/>
  <c r="G129" i="3"/>
  <c r="G128" i="3"/>
  <c r="G131" i="3"/>
  <c r="G126" i="3"/>
  <c r="G125" i="3"/>
  <c r="G127" i="3"/>
  <c r="G124" i="3"/>
  <c r="G122" i="3"/>
  <c r="G123" i="3"/>
  <c r="G120" i="3"/>
  <c r="G121" i="3"/>
  <c r="G116" i="3"/>
  <c r="G115" i="3"/>
  <c r="G113" i="3"/>
  <c r="G119" i="3"/>
  <c r="G110" i="3"/>
  <c r="G112" i="3"/>
  <c r="G108" i="3"/>
  <c r="G106" i="3"/>
  <c r="G104" i="3"/>
  <c r="G103" i="3"/>
  <c r="G102" i="3"/>
  <c r="G105" i="3"/>
  <c r="G107" i="3"/>
  <c r="G100" i="3"/>
  <c r="G97" i="3"/>
  <c r="G98" i="3"/>
  <c r="G96" i="3"/>
  <c r="G95" i="3"/>
  <c r="G91" i="3"/>
  <c r="G90" i="3"/>
  <c r="G93" i="3"/>
  <c r="G89" i="3"/>
  <c r="G85" i="3"/>
  <c r="G86" i="3"/>
  <c r="G84" i="3"/>
  <c r="G81" i="3"/>
  <c r="G79" i="3"/>
  <c r="G78" i="3"/>
  <c r="G77" i="3"/>
  <c r="G76" i="3"/>
  <c r="G75" i="3"/>
  <c r="G73" i="3"/>
  <c r="G74" i="3"/>
  <c r="G72" i="3"/>
  <c r="G70" i="3"/>
  <c r="G71" i="3"/>
  <c r="G67" i="3"/>
  <c r="G66" i="3"/>
  <c r="G65" i="3"/>
  <c r="G64" i="3"/>
  <c r="G68" i="3"/>
  <c r="G59" i="3"/>
  <c r="G62" i="3"/>
  <c r="G61" i="3"/>
  <c r="G60" i="3"/>
  <c r="G63" i="3"/>
  <c r="G57" i="3"/>
  <c r="G56" i="3"/>
  <c r="G55" i="3"/>
  <c r="G58" i="3"/>
  <c r="G53" i="3"/>
  <c r="G52" i="3"/>
  <c r="G51" i="3"/>
  <c r="G54" i="3"/>
  <c r="G69" i="3"/>
  <c r="G49" i="3"/>
  <c r="G50" i="3"/>
  <c r="G48" i="3"/>
  <c r="G45" i="3"/>
  <c r="G44" i="3"/>
  <c r="G43" i="3"/>
  <c r="G46" i="3"/>
  <c r="G41" i="3"/>
  <c r="G40" i="3"/>
  <c r="G42" i="3"/>
  <c r="G47" i="3"/>
  <c r="G36" i="3"/>
  <c r="G39" i="3"/>
  <c r="G33" i="3"/>
  <c r="G28" i="3"/>
  <c r="G26" i="3"/>
  <c r="G25" i="3"/>
  <c r="G23" i="3"/>
  <c r="G32" i="3"/>
  <c r="G21" i="3"/>
  <c r="G18" i="3"/>
  <c r="G17" i="3"/>
  <c r="G16" i="3"/>
  <c r="G20" i="3"/>
  <c r="G15" i="3"/>
  <c r="G8" i="3"/>
  <c r="G28" i="32" l="1"/>
  <c r="F28" i="32"/>
  <c r="E28" i="32"/>
  <c r="D28" i="32"/>
  <c r="G24" i="32"/>
  <c r="F24" i="32"/>
  <c r="E24" i="32"/>
  <c r="D24" i="32"/>
  <c r="G23" i="32"/>
  <c r="F23" i="32"/>
  <c r="E23" i="32"/>
  <c r="D23" i="32"/>
  <c r="G27" i="32"/>
  <c r="F27" i="32"/>
  <c r="E27" i="32"/>
  <c r="D27" i="32"/>
  <c r="T225" i="8" l="1"/>
  <c r="M225" i="8"/>
  <c r="L225" i="8"/>
  <c r="K225" i="8"/>
  <c r="S225" i="8" s="1"/>
  <c r="J225" i="8"/>
  <c r="R225" i="8" s="1"/>
  <c r="I225" i="8"/>
  <c r="H225" i="8"/>
  <c r="G225" i="8"/>
  <c r="M159" i="33"/>
  <c r="L159" i="33"/>
  <c r="K159" i="33"/>
  <c r="J159" i="33"/>
  <c r="I159" i="33"/>
  <c r="H159" i="33"/>
  <c r="G159" i="33"/>
  <c r="E122" i="3"/>
  <c r="Q225" i="8" l="1"/>
  <c r="E29" i="32"/>
  <c r="D29" i="32"/>
  <c r="E26" i="32"/>
  <c r="D26" i="32"/>
  <c r="E25" i="32"/>
  <c r="D25" i="32"/>
  <c r="E22" i="32"/>
  <c r="D22" i="32"/>
  <c r="E21" i="32"/>
  <c r="D21" i="32"/>
  <c r="E20" i="32"/>
  <c r="D20" i="32"/>
  <c r="E19" i="32"/>
  <c r="D19" i="32"/>
  <c r="E18" i="32"/>
  <c r="D18" i="32"/>
  <c r="E17" i="32"/>
  <c r="D17" i="32"/>
  <c r="E16" i="32"/>
  <c r="D16" i="32"/>
  <c r="E15" i="32"/>
  <c r="D15" i="32"/>
  <c r="E14" i="32"/>
  <c r="D14" i="32"/>
  <c r="E13" i="32"/>
  <c r="D13" i="32"/>
  <c r="E11" i="32"/>
  <c r="D11" i="32"/>
  <c r="E9" i="32"/>
  <c r="D9" i="32"/>
  <c r="E8" i="32"/>
  <c r="D8" i="32"/>
  <c r="E7" i="32"/>
  <c r="D7" i="32"/>
  <c r="E6" i="32"/>
  <c r="D6" i="32"/>
  <c r="E5" i="32"/>
  <c r="D5" i="32"/>
  <c r="E4" i="32"/>
  <c r="D4" i="32"/>
  <c r="E3" i="32"/>
  <c r="D3" i="32"/>
  <c r="E2" i="32"/>
  <c r="D2" i="32"/>
  <c r="D10" i="32"/>
  <c r="E10" i="32" l="1"/>
  <c r="T176" i="8" l="1"/>
  <c r="M176" i="8"/>
  <c r="L176" i="8"/>
  <c r="K176" i="8"/>
  <c r="S176" i="8" s="1"/>
  <c r="J176" i="8"/>
  <c r="R176" i="8" s="1"/>
  <c r="I176" i="8"/>
  <c r="H176" i="8"/>
  <c r="G176" i="8"/>
  <c r="G180" i="8"/>
  <c r="H180" i="8"/>
  <c r="I180" i="8"/>
  <c r="J180" i="8"/>
  <c r="R180" i="8" s="1"/>
  <c r="K180" i="8"/>
  <c r="S180" i="8" s="1"/>
  <c r="L180" i="8"/>
  <c r="M180" i="8"/>
  <c r="T180" i="8"/>
  <c r="M111" i="33"/>
  <c r="L111" i="33"/>
  <c r="K111" i="33"/>
  <c r="J111" i="33"/>
  <c r="I111" i="33"/>
  <c r="H111" i="33"/>
  <c r="G111" i="33"/>
  <c r="E81" i="3"/>
  <c r="Q180" i="8" l="1"/>
  <c r="Q176" i="8"/>
  <c r="G29" i="32"/>
  <c r="G26" i="32"/>
  <c r="G25" i="32"/>
  <c r="G22" i="32"/>
  <c r="G21" i="32"/>
  <c r="G20" i="32"/>
  <c r="G19" i="32"/>
  <c r="G18" i="32"/>
  <c r="G17" i="32"/>
  <c r="G16" i="32"/>
  <c r="G15" i="32"/>
  <c r="G14" i="32"/>
  <c r="G13" i="32"/>
  <c r="G11" i="32"/>
  <c r="G9" i="32"/>
  <c r="G8" i="32"/>
  <c r="G7" i="32"/>
  <c r="G6" i="32"/>
  <c r="G5" i="32"/>
  <c r="G4" i="32"/>
  <c r="G3" i="32"/>
  <c r="G2" i="32"/>
  <c r="G10" i="32"/>
  <c r="F29" i="32"/>
  <c r="F26" i="32"/>
  <c r="F25" i="32"/>
  <c r="F22" i="32"/>
  <c r="F21" i="32"/>
  <c r="F20" i="32"/>
  <c r="F19" i="32"/>
  <c r="F18" i="32"/>
  <c r="F17" i="32"/>
  <c r="F16" i="32"/>
  <c r="F15" i="32"/>
  <c r="F14" i="32"/>
  <c r="F13" i="32"/>
  <c r="F11" i="32"/>
  <c r="F9" i="32"/>
  <c r="F8" i="32"/>
  <c r="F7" i="32"/>
  <c r="F6" i="32"/>
  <c r="F5" i="32"/>
  <c r="F4" i="32"/>
  <c r="F3" i="32"/>
  <c r="F2" i="32"/>
  <c r="F10" i="32"/>
  <c r="M73" i="23" l="1"/>
  <c r="L73" i="23"/>
  <c r="K73" i="23"/>
  <c r="J73" i="23"/>
  <c r="I73" i="23"/>
  <c r="H73" i="23"/>
  <c r="G73" i="23"/>
  <c r="M72" i="23"/>
  <c r="L72" i="23"/>
  <c r="K72" i="23"/>
  <c r="J72" i="23"/>
  <c r="I72" i="23"/>
  <c r="H72" i="23"/>
  <c r="G72" i="23"/>
  <c r="M69" i="22"/>
  <c r="L69" i="22"/>
  <c r="K69" i="22"/>
  <c r="J69" i="22"/>
  <c r="I69" i="22"/>
  <c r="H69" i="22"/>
  <c r="G69" i="22"/>
  <c r="M68" i="22"/>
  <c r="L68" i="22"/>
  <c r="K68" i="22"/>
  <c r="J68" i="22"/>
  <c r="I68" i="22"/>
  <c r="H68" i="22"/>
  <c r="G68" i="22"/>
  <c r="M79" i="23" l="1"/>
  <c r="L79" i="23"/>
  <c r="K79" i="23"/>
  <c r="J79" i="23"/>
  <c r="I79" i="23"/>
  <c r="H79" i="23"/>
  <c r="G79" i="23"/>
  <c r="M80" i="23"/>
  <c r="L80" i="23"/>
  <c r="K80" i="23"/>
  <c r="J80" i="23"/>
  <c r="I80" i="23"/>
  <c r="H80" i="23"/>
  <c r="G80" i="23"/>
  <c r="M81" i="23"/>
  <c r="L81" i="23"/>
  <c r="K81" i="23"/>
  <c r="J81" i="23"/>
  <c r="I81" i="23"/>
  <c r="H81" i="23"/>
  <c r="G81" i="23"/>
  <c r="M79" i="22"/>
  <c r="L79" i="22"/>
  <c r="K79" i="22"/>
  <c r="J79" i="22"/>
  <c r="I79" i="22"/>
  <c r="H79" i="22"/>
  <c r="G79" i="22"/>
  <c r="M80" i="22"/>
  <c r="L80" i="22"/>
  <c r="K80" i="22"/>
  <c r="J80" i="22"/>
  <c r="I80" i="22"/>
  <c r="H80" i="22"/>
  <c r="G80" i="22"/>
  <c r="M81" i="22"/>
  <c r="L81" i="22"/>
  <c r="K81" i="22"/>
  <c r="J81" i="22"/>
  <c r="I81" i="22"/>
  <c r="H81" i="22"/>
  <c r="G81" i="22"/>
  <c r="T236" i="8" l="1"/>
  <c r="M236" i="8"/>
  <c r="L236" i="8"/>
  <c r="K236" i="8"/>
  <c r="S236" i="8" s="1"/>
  <c r="J236" i="8"/>
  <c r="R236" i="8" s="1"/>
  <c r="I236" i="8"/>
  <c r="H236" i="8"/>
  <c r="G236" i="8"/>
  <c r="T235" i="8"/>
  <c r="M235" i="8"/>
  <c r="L235" i="8"/>
  <c r="K235" i="8"/>
  <c r="S235" i="8" s="1"/>
  <c r="J235" i="8"/>
  <c r="R235" i="8" s="1"/>
  <c r="I235" i="8"/>
  <c r="H235" i="8"/>
  <c r="G235" i="8"/>
  <c r="T36" i="8"/>
  <c r="M36" i="8"/>
  <c r="L36" i="8"/>
  <c r="K36" i="8"/>
  <c r="S36" i="8" s="1"/>
  <c r="J36" i="8"/>
  <c r="R36" i="8" s="1"/>
  <c r="I36" i="8"/>
  <c r="H36" i="8"/>
  <c r="G36" i="8"/>
  <c r="Q236" i="8" l="1"/>
  <c r="Q235" i="8"/>
  <c r="Q36" i="8"/>
  <c r="M132" i="23" l="1"/>
  <c r="L132" i="23"/>
  <c r="K132" i="23"/>
  <c r="J132" i="23"/>
  <c r="I132" i="23"/>
  <c r="H132" i="23"/>
  <c r="G132" i="23"/>
  <c r="M133" i="23"/>
  <c r="L133" i="23"/>
  <c r="K133" i="23"/>
  <c r="J133" i="23"/>
  <c r="I133" i="23"/>
  <c r="H133" i="23"/>
  <c r="G133" i="23"/>
  <c r="M130" i="22"/>
  <c r="L130" i="22"/>
  <c r="K130" i="22"/>
  <c r="J130" i="22"/>
  <c r="I130" i="22"/>
  <c r="H130" i="22"/>
  <c r="G130" i="22"/>
  <c r="M131" i="22"/>
  <c r="L131" i="22"/>
  <c r="K131" i="22"/>
  <c r="J131" i="22"/>
  <c r="I131" i="22"/>
  <c r="H131" i="22"/>
  <c r="G131" i="22"/>
  <c r="M138" i="23"/>
  <c r="L138" i="23"/>
  <c r="K138" i="23"/>
  <c r="J138" i="23"/>
  <c r="I138" i="23"/>
  <c r="H138" i="23"/>
  <c r="G138" i="23"/>
  <c r="M137" i="23"/>
  <c r="L137" i="23"/>
  <c r="K137" i="23"/>
  <c r="J137" i="23"/>
  <c r="I137" i="23"/>
  <c r="H137" i="23"/>
  <c r="G137" i="23"/>
  <c r="M136" i="23"/>
  <c r="L136" i="23"/>
  <c r="K136" i="23"/>
  <c r="J136" i="23"/>
  <c r="I136" i="23"/>
  <c r="H136" i="23"/>
  <c r="G136" i="23"/>
  <c r="M134" i="23"/>
  <c r="L134" i="23"/>
  <c r="K134" i="23"/>
  <c r="J134" i="23"/>
  <c r="I134" i="23"/>
  <c r="H134" i="23"/>
  <c r="G134" i="23"/>
  <c r="M135" i="23"/>
  <c r="L135" i="23"/>
  <c r="K135" i="23"/>
  <c r="J135" i="23"/>
  <c r="I135" i="23"/>
  <c r="H135" i="23"/>
  <c r="G135" i="23"/>
  <c r="M139" i="23"/>
  <c r="L139" i="23"/>
  <c r="K139" i="23"/>
  <c r="J139" i="23"/>
  <c r="I139" i="23"/>
  <c r="H139" i="23"/>
  <c r="G139" i="23"/>
  <c r="M137" i="22"/>
  <c r="L137" i="22"/>
  <c r="K137" i="22"/>
  <c r="J137" i="22"/>
  <c r="I137" i="22"/>
  <c r="H137" i="22"/>
  <c r="G137" i="22"/>
  <c r="M136" i="22"/>
  <c r="L136" i="22"/>
  <c r="K136" i="22"/>
  <c r="J136" i="22"/>
  <c r="I136" i="22"/>
  <c r="H136" i="22"/>
  <c r="G136" i="22"/>
  <c r="M135" i="22"/>
  <c r="L135" i="22"/>
  <c r="K135" i="22"/>
  <c r="J135" i="22"/>
  <c r="I135" i="22"/>
  <c r="H135" i="22"/>
  <c r="G135" i="22"/>
  <c r="M134" i="22"/>
  <c r="L134" i="22"/>
  <c r="K134" i="22"/>
  <c r="J134" i="22"/>
  <c r="I134" i="22"/>
  <c r="H134" i="22"/>
  <c r="G134" i="22"/>
  <c r="M132" i="22"/>
  <c r="L132" i="22"/>
  <c r="K132" i="22"/>
  <c r="J132" i="22"/>
  <c r="I132" i="22"/>
  <c r="H132" i="22"/>
  <c r="G132" i="22"/>
  <c r="M133" i="22"/>
  <c r="L133" i="22"/>
  <c r="K133" i="22"/>
  <c r="J133" i="22"/>
  <c r="I133" i="22"/>
  <c r="H133" i="22"/>
  <c r="G133" i="22"/>
  <c r="T252" i="8"/>
  <c r="M252" i="8"/>
  <c r="L252" i="8"/>
  <c r="K252" i="8"/>
  <c r="S252" i="8" s="1"/>
  <c r="J252" i="8"/>
  <c r="R252" i="8" s="1"/>
  <c r="I252" i="8"/>
  <c r="H252" i="8"/>
  <c r="G252" i="8"/>
  <c r="M189" i="33"/>
  <c r="L189" i="33"/>
  <c r="K189" i="33"/>
  <c r="J189" i="33"/>
  <c r="I189" i="33"/>
  <c r="H189" i="33"/>
  <c r="G189" i="33"/>
  <c r="E143" i="3"/>
  <c r="T253" i="8"/>
  <c r="M253" i="8"/>
  <c r="L253" i="8"/>
  <c r="K253" i="8"/>
  <c r="S253" i="8" s="1"/>
  <c r="J253" i="8"/>
  <c r="R253" i="8" s="1"/>
  <c r="I253" i="8"/>
  <c r="H253" i="8"/>
  <c r="G253" i="8"/>
  <c r="M190" i="33"/>
  <c r="L190" i="33"/>
  <c r="K190" i="33"/>
  <c r="J190" i="33"/>
  <c r="I190" i="33"/>
  <c r="H190" i="33"/>
  <c r="G190" i="33"/>
  <c r="E144" i="3"/>
  <c r="Q253" i="8" l="1"/>
  <c r="Q252" i="8"/>
  <c r="T75" i="8"/>
  <c r="M75" i="8"/>
  <c r="L75" i="8"/>
  <c r="K75" i="8"/>
  <c r="S75" i="8" s="1"/>
  <c r="J75" i="8"/>
  <c r="R75" i="8" s="1"/>
  <c r="I75" i="8"/>
  <c r="H75" i="8"/>
  <c r="G75" i="8"/>
  <c r="T70" i="8"/>
  <c r="M70" i="8"/>
  <c r="L70" i="8"/>
  <c r="K70" i="8"/>
  <c r="S70" i="8" s="1"/>
  <c r="J70" i="8"/>
  <c r="R70" i="8" s="1"/>
  <c r="I70" i="8"/>
  <c r="H70" i="8"/>
  <c r="G70" i="8"/>
  <c r="T48" i="8"/>
  <c r="M48" i="8"/>
  <c r="L48" i="8"/>
  <c r="K48" i="8"/>
  <c r="S48" i="8" s="1"/>
  <c r="J48" i="8"/>
  <c r="R48" i="8" s="1"/>
  <c r="I48" i="8"/>
  <c r="H48" i="8"/>
  <c r="G48" i="8"/>
  <c r="T64" i="8"/>
  <c r="M64" i="8"/>
  <c r="L64" i="8"/>
  <c r="K64" i="8"/>
  <c r="S64" i="8" s="1"/>
  <c r="J64" i="8"/>
  <c r="R64" i="8" s="1"/>
  <c r="I64" i="8"/>
  <c r="H64" i="8"/>
  <c r="G64" i="8"/>
  <c r="Q64" i="8" l="1"/>
  <c r="Q75" i="8"/>
  <c r="Q70" i="8"/>
  <c r="Q48" i="8"/>
  <c r="T23" i="8"/>
  <c r="M23" i="8"/>
  <c r="L23" i="8"/>
  <c r="K23" i="8"/>
  <c r="S23" i="8" s="1"/>
  <c r="J23" i="8"/>
  <c r="R23" i="8" s="1"/>
  <c r="I23" i="8"/>
  <c r="H23" i="8"/>
  <c r="G23" i="8"/>
  <c r="T248" i="8"/>
  <c r="M248" i="8"/>
  <c r="L248" i="8"/>
  <c r="K248" i="8"/>
  <c r="S248" i="8" s="1"/>
  <c r="J248" i="8"/>
  <c r="R248" i="8" s="1"/>
  <c r="I248" i="8"/>
  <c r="H248" i="8"/>
  <c r="G248" i="8"/>
  <c r="M19" i="33"/>
  <c r="L19" i="33"/>
  <c r="K19" i="33"/>
  <c r="J19" i="33"/>
  <c r="I19" i="33"/>
  <c r="H19" i="33"/>
  <c r="G19" i="33"/>
  <c r="E21" i="3"/>
  <c r="M185" i="33"/>
  <c r="L185" i="33"/>
  <c r="K185" i="33"/>
  <c r="J185" i="33"/>
  <c r="I185" i="33"/>
  <c r="H185" i="33"/>
  <c r="G185" i="33"/>
  <c r="E139" i="3"/>
  <c r="Q248" i="8" l="1"/>
  <c r="Q23" i="8"/>
  <c r="M70" i="23"/>
  <c r="L70" i="23"/>
  <c r="K70" i="23"/>
  <c r="J70" i="23"/>
  <c r="I70" i="23"/>
  <c r="H70" i="23"/>
  <c r="G70" i="23"/>
  <c r="T88" i="8" l="1"/>
  <c r="M88" i="8"/>
  <c r="L88" i="8"/>
  <c r="K88" i="8"/>
  <c r="S88" i="8" s="1"/>
  <c r="J88" i="8"/>
  <c r="R88" i="8" s="1"/>
  <c r="I88" i="8"/>
  <c r="H88" i="8"/>
  <c r="G88" i="8"/>
  <c r="T13" i="8"/>
  <c r="M13" i="8"/>
  <c r="L13" i="8"/>
  <c r="K13" i="8"/>
  <c r="S13" i="8" s="1"/>
  <c r="J13" i="8"/>
  <c r="R13" i="8" s="1"/>
  <c r="I13" i="8"/>
  <c r="H13" i="8"/>
  <c r="G13" i="8"/>
  <c r="T214" i="8"/>
  <c r="M214" i="8"/>
  <c r="L214" i="8"/>
  <c r="K214" i="8"/>
  <c r="S214" i="8" s="1"/>
  <c r="J214" i="8"/>
  <c r="R214" i="8" s="1"/>
  <c r="I214" i="8"/>
  <c r="H214" i="8"/>
  <c r="G214" i="8"/>
  <c r="T2" i="8"/>
  <c r="M2" i="8"/>
  <c r="L2" i="8"/>
  <c r="K2" i="8"/>
  <c r="S2" i="8" s="1"/>
  <c r="J2" i="8"/>
  <c r="I2" i="8"/>
  <c r="H2" i="8"/>
  <c r="G2" i="8"/>
  <c r="T188" i="8"/>
  <c r="M188" i="8"/>
  <c r="L188" i="8"/>
  <c r="K188" i="8"/>
  <c r="S188" i="8" s="1"/>
  <c r="J188" i="8"/>
  <c r="R188" i="8" s="1"/>
  <c r="I188" i="8"/>
  <c r="H188" i="8"/>
  <c r="G188" i="8"/>
  <c r="T92" i="8"/>
  <c r="M92" i="8"/>
  <c r="L92" i="8"/>
  <c r="K92" i="8"/>
  <c r="S92" i="8" s="1"/>
  <c r="J92" i="8"/>
  <c r="R92" i="8" s="1"/>
  <c r="I92" i="8"/>
  <c r="H92" i="8"/>
  <c r="G92" i="8"/>
  <c r="T167" i="8"/>
  <c r="M167" i="8"/>
  <c r="L167" i="8"/>
  <c r="K167" i="8"/>
  <c r="S167" i="8" s="1"/>
  <c r="J167" i="8"/>
  <c r="R167" i="8" s="1"/>
  <c r="I167" i="8"/>
  <c r="H167" i="8"/>
  <c r="G167" i="8"/>
  <c r="R2" i="8" l="1"/>
  <c r="Q88" i="8"/>
  <c r="Q13" i="8"/>
  <c r="Q214" i="8"/>
  <c r="Q2" i="8"/>
  <c r="Q188" i="8"/>
  <c r="Q92" i="8"/>
  <c r="Q167" i="8"/>
  <c r="T144" i="8"/>
  <c r="M144" i="8"/>
  <c r="L144" i="8"/>
  <c r="K144" i="8"/>
  <c r="S144" i="8" s="1"/>
  <c r="J144" i="8"/>
  <c r="R144" i="8" s="1"/>
  <c r="I144" i="8"/>
  <c r="H144" i="8"/>
  <c r="G144" i="8"/>
  <c r="T143" i="8"/>
  <c r="M143" i="8"/>
  <c r="L143" i="8"/>
  <c r="K143" i="8"/>
  <c r="S143" i="8" s="1"/>
  <c r="J143" i="8"/>
  <c r="R143" i="8" s="1"/>
  <c r="I143" i="8"/>
  <c r="H143" i="8"/>
  <c r="G143" i="8"/>
  <c r="T142" i="8"/>
  <c r="M142" i="8"/>
  <c r="L142" i="8"/>
  <c r="K142" i="8"/>
  <c r="S142" i="8" s="1"/>
  <c r="J142" i="8"/>
  <c r="R142" i="8" s="1"/>
  <c r="I142" i="8"/>
  <c r="H142" i="8"/>
  <c r="G142" i="8"/>
  <c r="T153" i="8"/>
  <c r="M153" i="8"/>
  <c r="L153" i="8"/>
  <c r="K153" i="8"/>
  <c r="S153" i="8" s="1"/>
  <c r="J153" i="8"/>
  <c r="R153" i="8" s="1"/>
  <c r="I153" i="8"/>
  <c r="H153" i="8"/>
  <c r="G153" i="8"/>
  <c r="T152" i="8"/>
  <c r="M152" i="8"/>
  <c r="L152" i="8"/>
  <c r="K152" i="8"/>
  <c r="S152" i="8" s="1"/>
  <c r="J152" i="8"/>
  <c r="R152" i="8" s="1"/>
  <c r="I152" i="8"/>
  <c r="H152" i="8"/>
  <c r="G152" i="8"/>
  <c r="T151" i="8"/>
  <c r="M151" i="8"/>
  <c r="L151" i="8"/>
  <c r="K151" i="8"/>
  <c r="S151" i="8" s="1"/>
  <c r="J151" i="8"/>
  <c r="R151" i="8" s="1"/>
  <c r="I151" i="8"/>
  <c r="H151" i="8"/>
  <c r="G151" i="8"/>
  <c r="T30" i="8"/>
  <c r="M30" i="8"/>
  <c r="L30" i="8"/>
  <c r="K30" i="8"/>
  <c r="S30" i="8" s="1"/>
  <c r="J30" i="8"/>
  <c r="R30" i="8" s="1"/>
  <c r="I30" i="8"/>
  <c r="H30" i="8"/>
  <c r="G30" i="8"/>
  <c r="T28" i="8"/>
  <c r="M28" i="8"/>
  <c r="L28" i="8"/>
  <c r="K28" i="8"/>
  <c r="S28" i="8" s="1"/>
  <c r="J28" i="8"/>
  <c r="R28" i="8" s="1"/>
  <c r="I28" i="8"/>
  <c r="H28" i="8"/>
  <c r="G28" i="8"/>
  <c r="T26" i="8"/>
  <c r="M26" i="8"/>
  <c r="L26" i="8"/>
  <c r="K26" i="8"/>
  <c r="S26" i="8" s="1"/>
  <c r="J26" i="8"/>
  <c r="R26" i="8" s="1"/>
  <c r="I26" i="8"/>
  <c r="H26" i="8"/>
  <c r="G26" i="8"/>
  <c r="M83" i="33"/>
  <c r="L83" i="33"/>
  <c r="K83" i="33"/>
  <c r="J83" i="33"/>
  <c r="I83" i="33"/>
  <c r="H83" i="33"/>
  <c r="G83" i="33"/>
  <c r="M82" i="33"/>
  <c r="L82" i="33"/>
  <c r="K82" i="33"/>
  <c r="J82" i="33"/>
  <c r="I82" i="33"/>
  <c r="H82" i="33"/>
  <c r="G82" i="33"/>
  <c r="M81" i="33"/>
  <c r="L81" i="33"/>
  <c r="K81" i="33"/>
  <c r="J81" i="33"/>
  <c r="I81" i="33"/>
  <c r="H81" i="33"/>
  <c r="G81" i="33"/>
  <c r="E64" i="3"/>
  <c r="M92" i="33"/>
  <c r="L92" i="33"/>
  <c r="K92" i="33"/>
  <c r="J92" i="33"/>
  <c r="I92" i="33"/>
  <c r="H92" i="33"/>
  <c r="G92" i="33"/>
  <c r="M91" i="33"/>
  <c r="L91" i="33"/>
  <c r="K91" i="33"/>
  <c r="J91" i="33"/>
  <c r="I91" i="33"/>
  <c r="H91" i="33"/>
  <c r="G91" i="33"/>
  <c r="M90" i="33"/>
  <c r="L90" i="33"/>
  <c r="K90" i="33"/>
  <c r="J90" i="33"/>
  <c r="I90" i="33"/>
  <c r="H90" i="33"/>
  <c r="G90" i="33"/>
  <c r="E67" i="3"/>
  <c r="M27" i="33"/>
  <c r="L27" i="33"/>
  <c r="K27" i="33"/>
  <c r="J27" i="33"/>
  <c r="I27" i="33"/>
  <c r="H27" i="33"/>
  <c r="G27" i="33"/>
  <c r="E28" i="3"/>
  <c r="E113" i="3"/>
  <c r="M22" i="33"/>
  <c r="L22" i="33"/>
  <c r="K22" i="33"/>
  <c r="J22" i="33"/>
  <c r="I22" i="33"/>
  <c r="H22" i="33"/>
  <c r="G22" i="33"/>
  <c r="E23" i="3"/>
  <c r="Q152" i="8" l="1"/>
  <c r="Q144" i="8"/>
  <c r="Q28" i="8"/>
  <c r="Q153" i="8"/>
  <c r="Q143" i="8"/>
  <c r="Q26" i="8"/>
  <c r="Q30" i="8"/>
  <c r="Q151" i="8"/>
  <c r="Q142" i="8"/>
  <c r="T54" i="8" l="1"/>
  <c r="M54" i="8"/>
  <c r="L54" i="8"/>
  <c r="K54" i="8"/>
  <c r="S54" i="8" s="1"/>
  <c r="J54" i="8"/>
  <c r="R54" i="8" s="1"/>
  <c r="I54" i="8"/>
  <c r="H54" i="8"/>
  <c r="G54" i="8"/>
  <c r="T58" i="8"/>
  <c r="M58" i="8"/>
  <c r="L58" i="8"/>
  <c r="K58" i="8"/>
  <c r="S58" i="8" s="1"/>
  <c r="J58" i="8"/>
  <c r="R58" i="8" s="1"/>
  <c r="I58" i="8"/>
  <c r="H58" i="8"/>
  <c r="G58" i="8"/>
  <c r="T81" i="8"/>
  <c r="M81" i="8"/>
  <c r="L81" i="8"/>
  <c r="K81" i="8"/>
  <c r="S81" i="8" s="1"/>
  <c r="J81" i="8"/>
  <c r="R81" i="8" s="1"/>
  <c r="I81" i="8"/>
  <c r="H81" i="8"/>
  <c r="G81" i="8"/>
  <c r="Q54" i="8" l="1"/>
  <c r="Q81" i="8"/>
  <c r="Q58" i="8"/>
  <c r="M18" i="33" l="1"/>
  <c r="L18" i="33"/>
  <c r="K18" i="33"/>
  <c r="J18" i="33"/>
  <c r="I18" i="33"/>
  <c r="H18" i="33"/>
  <c r="G18" i="33"/>
  <c r="M123" i="23"/>
  <c r="L123" i="23"/>
  <c r="K123" i="23"/>
  <c r="J123" i="23"/>
  <c r="I123" i="23"/>
  <c r="H123" i="23"/>
  <c r="G123" i="23"/>
  <c r="M122" i="23"/>
  <c r="L122" i="23"/>
  <c r="K122" i="23"/>
  <c r="J122" i="23"/>
  <c r="I122" i="23"/>
  <c r="H122" i="23"/>
  <c r="G122" i="23"/>
  <c r="M119" i="23"/>
  <c r="L119" i="23"/>
  <c r="K119" i="23"/>
  <c r="J119" i="23"/>
  <c r="I119" i="23"/>
  <c r="H119" i="23"/>
  <c r="G119" i="23"/>
  <c r="M118" i="23"/>
  <c r="L118" i="23"/>
  <c r="K118" i="23"/>
  <c r="J118" i="23"/>
  <c r="I118" i="23"/>
  <c r="H118" i="23"/>
  <c r="G118" i="23"/>
  <c r="M125" i="23"/>
  <c r="L125" i="23"/>
  <c r="K125" i="23"/>
  <c r="J125" i="23"/>
  <c r="I125" i="23"/>
  <c r="H125" i="23"/>
  <c r="G125" i="23"/>
  <c r="M124" i="23"/>
  <c r="L124" i="23"/>
  <c r="K124" i="23"/>
  <c r="J124" i="23"/>
  <c r="I124" i="23"/>
  <c r="H124" i="23"/>
  <c r="G124" i="23"/>
  <c r="M117" i="23"/>
  <c r="L117" i="23"/>
  <c r="K117" i="23"/>
  <c r="J117" i="23"/>
  <c r="I117" i="23"/>
  <c r="H117" i="23"/>
  <c r="G117" i="23"/>
  <c r="M116" i="23"/>
  <c r="L116" i="23"/>
  <c r="K116" i="23"/>
  <c r="J116" i="23"/>
  <c r="I116" i="23"/>
  <c r="H116" i="23"/>
  <c r="G116" i="23"/>
  <c r="M120" i="22"/>
  <c r="L120" i="22"/>
  <c r="K120" i="22"/>
  <c r="J120" i="22"/>
  <c r="I120" i="22"/>
  <c r="H120" i="22"/>
  <c r="G120" i="22"/>
  <c r="M117" i="22"/>
  <c r="L117" i="22"/>
  <c r="K117" i="22"/>
  <c r="J117" i="22"/>
  <c r="I117" i="22"/>
  <c r="H117" i="22"/>
  <c r="G117" i="22"/>
  <c r="M116" i="22"/>
  <c r="L116" i="22"/>
  <c r="I116" i="22"/>
  <c r="H116" i="22"/>
  <c r="G116" i="22"/>
  <c r="M123" i="22"/>
  <c r="L123" i="22"/>
  <c r="K123" i="22"/>
  <c r="J123" i="22"/>
  <c r="I123" i="22"/>
  <c r="H123" i="22"/>
  <c r="G123" i="22"/>
  <c r="M122" i="22"/>
  <c r="L122" i="22"/>
  <c r="K122" i="22"/>
  <c r="J122" i="22"/>
  <c r="I122" i="22"/>
  <c r="H122" i="22"/>
  <c r="G122" i="22"/>
  <c r="M115" i="22"/>
  <c r="L115" i="22"/>
  <c r="I115" i="22"/>
  <c r="H115" i="22"/>
  <c r="G115" i="22"/>
  <c r="M114" i="22"/>
  <c r="L114" i="22"/>
  <c r="I114" i="22"/>
  <c r="H114" i="22"/>
  <c r="G114" i="22"/>
  <c r="M100" i="22"/>
  <c r="L100" i="22"/>
  <c r="I100" i="22"/>
  <c r="H100" i="22"/>
  <c r="G100" i="22"/>
  <c r="M121" i="22"/>
  <c r="L121" i="22"/>
  <c r="K121" i="22"/>
  <c r="J121" i="22"/>
  <c r="I121" i="22"/>
  <c r="H121" i="22"/>
  <c r="G121" i="22"/>
  <c r="T204" i="8"/>
  <c r="M204" i="8"/>
  <c r="L204" i="8"/>
  <c r="K204" i="8"/>
  <c r="S204" i="8" s="1"/>
  <c r="J204" i="8"/>
  <c r="R204" i="8" s="1"/>
  <c r="I204" i="8"/>
  <c r="H204" i="8"/>
  <c r="G204" i="8"/>
  <c r="T203" i="8"/>
  <c r="M203" i="8"/>
  <c r="L203" i="8"/>
  <c r="K203" i="8"/>
  <c r="S203" i="8" s="1"/>
  <c r="J203" i="8"/>
  <c r="R203" i="8" s="1"/>
  <c r="I203" i="8"/>
  <c r="H203" i="8"/>
  <c r="G203" i="8"/>
  <c r="T202" i="8"/>
  <c r="M202" i="8"/>
  <c r="L202" i="8"/>
  <c r="K202" i="8"/>
  <c r="S202" i="8" s="1"/>
  <c r="J202" i="8"/>
  <c r="R202" i="8" s="1"/>
  <c r="I202" i="8"/>
  <c r="H202" i="8"/>
  <c r="G202" i="8"/>
  <c r="T15" i="8"/>
  <c r="M15" i="8"/>
  <c r="L15" i="8"/>
  <c r="K15" i="8"/>
  <c r="S15" i="8" s="1"/>
  <c r="J15" i="8"/>
  <c r="R15" i="8" s="1"/>
  <c r="I15" i="8"/>
  <c r="H15" i="8"/>
  <c r="G15" i="8"/>
  <c r="Q202" i="8" l="1"/>
  <c r="Q203" i="8"/>
  <c r="Q204" i="8"/>
  <c r="Q15" i="8"/>
  <c r="M139" i="33"/>
  <c r="L139" i="33"/>
  <c r="K139" i="33"/>
  <c r="J139" i="33"/>
  <c r="I139" i="33"/>
  <c r="H139" i="33"/>
  <c r="G139" i="33"/>
  <c r="E104" i="3"/>
  <c r="M138" i="33"/>
  <c r="L138" i="33"/>
  <c r="K138" i="33"/>
  <c r="J138" i="33"/>
  <c r="I138" i="33"/>
  <c r="H138" i="33"/>
  <c r="G138" i="33"/>
  <c r="E103" i="3"/>
  <c r="M137" i="33"/>
  <c r="L137" i="33"/>
  <c r="K137" i="33"/>
  <c r="J137" i="33"/>
  <c r="I137" i="33"/>
  <c r="H137" i="33"/>
  <c r="G137" i="33"/>
  <c r="E102" i="3"/>
  <c r="M11" i="33"/>
  <c r="L11" i="33"/>
  <c r="K11" i="33"/>
  <c r="J11" i="33"/>
  <c r="I11" i="33"/>
  <c r="H11" i="33"/>
  <c r="G11" i="33"/>
  <c r="T87" i="8" l="1"/>
  <c r="M87" i="8"/>
  <c r="L87" i="8"/>
  <c r="K87" i="8"/>
  <c r="S87" i="8" s="1"/>
  <c r="J87" i="8"/>
  <c r="R87" i="8" s="1"/>
  <c r="I87" i="8"/>
  <c r="H87" i="8"/>
  <c r="G87" i="8"/>
  <c r="M62" i="33"/>
  <c r="L62" i="33"/>
  <c r="K62" i="33"/>
  <c r="J62" i="33"/>
  <c r="I62" i="33"/>
  <c r="H62" i="33"/>
  <c r="G62" i="33"/>
  <c r="E49" i="3"/>
  <c r="Q87" i="8" l="1"/>
  <c r="T14" i="8"/>
  <c r="M14" i="8"/>
  <c r="L14" i="8"/>
  <c r="K14" i="8"/>
  <c r="S14" i="8" s="1"/>
  <c r="J14" i="8"/>
  <c r="R14" i="8" s="1"/>
  <c r="I14" i="8"/>
  <c r="H14" i="8"/>
  <c r="G14" i="8"/>
  <c r="M10" i="33"/>
  <c r="L10" i="33"/>
  <c r="K10" i="33"/>
  <c r="J10" i="33"/>
  <c r="I10" i="33"/>
  <c r="H10" i="33"/>
  <c r="G10" i="33"/>
  <c r="M214" i="33"/>
  <c r="L214" i="33"/>
  <c r="K214" i="33"/>
  <c r="J214" i="33"/>
  <c r="I214" i="33"/>
  <c r="H214" i="33"/>
  <c r="G214" i="33"/>
  <c r="M213" i="33"/>
  <c r="L213" i="33"/>
  <c r="K213" i="33"/>
  <c r="J213" i="33"/>
  <c r="I213" i="33"/>
  <c r="H213" i="33"/>
  <c r="G213" i="33"/>
  <c r="E157" i="3"/>
  <c r="M206" i="33"/>
  <c r="L206" i="33"/>
  <c r="K206" i="33"/>
  <c r="J206" i="33"/>
  <c r="I206" i="33"/>
  <c r="H206" i="33"/>
  <c r="G206" i="33"/>
  <c r="M205" i="33"/>
  <c r="L205" i="33"/>
  <c r="K205" i="33"/>
  <c r="J205" i="33"/>
  <c r="I205" i="33"/>
  <c r="H205" i="33"/>
  <c r="G205" i="33"/>
  <c r="E153" i="3"/>
  <c r="E159" i="3"/>
  <c r="M198" i="33"/>
  <c r="L198" i="33"/>
  <c r="K198" i="33"/>
  <c r="J198" i="33"/>
  <c r="I198" i="33"/>
  <c r="H198" i="33"/>
  <c r="G198" i="33"/>
  <c r="E149" i="3"/>
  <c r="M197" i="33"/>
  <c r="L197" i="33"/>
  <c r="K197" i="33"/>
  <c r="J197" i="33"/>
  <c r="I197" i="33"/>
  <c r="H197" i="33"/>
  <c r="G197" i="33"/>
  <c r="E148" i="3"/>
  <c r="M216" i="33"/>
  <c r="L216" i="33"/>
  <c r="K216" i="33"/>
  <c r="J216" i="33"/>
  <c r="I216" i="33"/>
  <c r="H216" i="33"/>
  <c r="G216" i="33"/>
  <c r="M215" i="33"/>
  <c r="L215" i="33"/>
  <c r="K215" i="33"/>
  <c r="J215" i="33"/>
  <c r="I215" i="33"/>
  <c r="H215" i="33"/>
  <c r="G215" i="33"/>
  <c r="E158" i="3"/>
  <c r="M76" i="33"/>
  <c r="L76" i="33"/>
  <c r="K76" i="33"/>
  <c r="J76" i="33"/>
  <c r="I76" i="33"/>
  <c r="H76" i="33"/>
  <c r="G76" i="33"/>
  <c r="E59" i="3"/>
  <c r="M196" i="33"/>
  <c r="L196" i="33"/>
  <c r="K196" i="33"/>
  <c r="J196" i="33"/>
  <c r="I196" i="33"/>
  <c r="H196" i="33"/>
  <c r="G196" i="33"/>
  <c r="E147" i="3"/>
  <c r="M175" i="33"/>
  <c r="L175" i="33"/>
  <c r="K175" i="33"/>
  <c r="J175" i="33"/>
  <c r="I175" i="33"/>
  <c r="H175" i="33"/>
  <c r="G175" i="33"/>
  <c r="E136" i="3"/>
  <c r="M192" i="33"/>
  <c r="L192" i="33"/>
  <c r="K192" i="33"/>
  <c r="J192" i="33"/>
  <c r="I192" i="33"/>
  <c r="H192" i="33"/>
  <c r="G192" i="33"/>
  <c r="M191" i="33"/>
  <c r="L191" i="33"/>
  <c r="K191" i="33"/>
  <c r="J191" i="33"/>
  <c r="I191" i="33"/>
  <c r="H191" i="33"/>
  <c r="G191" i="33"/>
  <c r="M193" i="33"/>
  <c r="L193" i="33"/>
  <c r="K193" i="33"/>
  <c r="J193" i="33"/>
  <c r="I193" i="33"/>
  <c r="H193" i="33"/>
  <c r="G193" i="33"/>
  <c r="M194" i="33"/>
  <c r="L194" i="33"/>
  <c r="K194" i="33"/>
  <c r="J194" i="33"/>
  <c r="I194" i="33"/>
  <c r="H194" i="33"/>
  <c r="G194" i="33"/>
  <c r="M187" i="33"/>
  <c r="L187" i="33"/>
  <c r="K187" i="33"/>
  <c r="J187" i="33"/>
  <c r="I187" i="33"/>
  <c r="H187" i="33"/>
  <c r="G187" i="33"/>
  <c r="E141" i="3"/>
  <c r="M186" i="33"/>
  <c r="L186" i="33"/>
  <c r="K186" i="33"/>
  <c r="J186" i="33"/>
  <c r="I186" i="33"/>
  <c r="H186" i="33"/>
  <c r="G186" i="33"/>
  <c r="E140" i="3"/>
  <c r="M184" i="33"/>
  <c r="L184" i="33"/>
  <c r="K184" i="33"/>
  <c r="J184" i="33"/>
  <c r="I184" i="33"/>
  <c r="H184" i="33"/>
  <c r="G184" i="33"/>
  <c r="M183" i="33"/>
  <c r="L183" i="33"/>
  <c r="K183" i="33"/>
  <c r="J183" i="33"/>
  <c r="I183" i="33"/>
  <c r="H183" i="33"/>
  <c r="G183" i="33"/>
  <c r="M182" i="33"/>
  <c r="L182" i="33"/>
  <c r="K182" i="33"/>
  <c r="J182" i="33"/>
  <c r="I182" i="33"/>
  <c r="H182" i="33"/>
  <c r="G182" i="33"/>
  <c r="M181" i="33"/>
  <c r="L181" i="33"/>
  <c r="K181" i="33"/>
  <c r="J181" i="33"/>
  <c r="I181" i="33"/>
  <c r="H181" i="33"/>
  <c r="G181" i="33"/>
  <c r="M180" i="33"/>
  <c r="L180" i="33"/>
  <c r="K180" i="33"/>
  <c r="J180" i="33"/>
  <c r="I180" i="33"/>
  <c r="H180" i="33"/>
  <c r="G180" i="33"/>
  <c r="M179" i="33"/>
  <c r="L179" i="33"/>
  <c r="K179" i="33"/>
  <c r="J179" i="33"/>
  <c r="I179" i="33"/>
  <c r="H179" i="33"/>
  <c r="G179" i="33"/>
  <c r="M178" i="33"/>
  <c r="L178" i="33"/>
  <c r="K178" i="33"/>
  <c r="J178" i="33"/>
  <c r="I178" i="33"/>
  <c r="H178" i="33"/>
  <c r="G178" i="33"/>
  <c r="M177" i="33"/>
  <c r="L177" i="33"/>
  <c r="K177" i="33"/>
  <c r="J177" i="33"/>
  <c r="I177" i="33"/>
  <c r="H177" i="33"/>
  <c r="G177" i="33"/>
  <c r="E138" i="3"/>
  <c r="M176" i="33"/>
  <c r="L176" i="33"/>
  <c r="K176" i="33"/>
  <c r="J176" i="33"/>
  <c r="I176" i="33"/>
  <c r="H176" i="33"/>
  <c r="G176" i="33"/>
  <c r="E137" i="3"/>
  <c r="M174" i="33"/>
  <c r="L174" i="33"/>
  <c r="K174" i="33"/>
  <c r="J174" i="33"/>
  <c r="I174" i="33"/>
  <c r="H174" i="33"/>
  <c r="G174" i="33"/>
  <c r="E135" i="3"/>
  <c r="M172" i="33"/>
  <c r="L172" i="33"/>
  <c r="K172" i="33"/>
  <c r="J172" i="33"/>
  <c r="I172" i="33"/>
  <c r="H172" i="33"/>
  <c r="G172" i="33"/>
  <c r="E133" i="3"/>
  <c r="M171" i="33"/>
  <c r="L171" i="33"/>
  <c r="K171" i="33"/>
  <c r="J171" i="33"/>
  <c r="I171" i="33"/>
  <c r="H171" i="33"/>
  <c r="G171" i="33"/>
  <c r="E132" i="3"/>
  <c r="M168" i="33"/>
  <c r="L168" i="33"/>
  <c r="K168" i="33"/>
  <c r="J168" i="33"/>
  <c r="I168" i="33"/>
  <c r="H168" i="33"/>
  <c r="G168" i="33"/>
  <c r="M169" i="33"/>
  <c r="L169" i="33"/>
  <c r="K169" i="33"/>
  <c r="J169" i="33"/>
  <c r="I169" i="33"/>
  <c r="H169" i="33"/>
  <c r="G169" i="33"/>
  <c r="M167" i="33"/>
  <c r="L167" i="33"/>
  <c r="K167" i="33"/>
  <c r="J167" i="33"/>
  <c r="I167" i="33"/>
  <c r="H167" i="33"/>
  <c r="G167" i="33"/>
  <c r="M170" i="33"/>
  <c r="L170" i="33"/>
  <c r="K170" i="33"/>
  <c r="J170" i="33"/>
  <c r="I170" i="33"/>
  <c r="H170" i="33"/>
  <c r="G170" i="33"/>
  <c r="E131" i="3"/>
  <c r="M165" i="33"/>
  <c r="L165" i="33"/>
  <c r="K165" i="33"/>
  <c r="J165" i="33"/>
  <c r="I165" i="33"/>
  <c r="H165" i="33"/>
  <c r="G165" i="33"/>
  <c r="M164" i="33"/>
  <c r="L164" i="33"/>
  <c r="K164" i="33"/>
  <c r="J164" i="33"/>
  <c r="I164" i="33"/>
  <c r="H164" i="33"/>
  <c r="G164" i="33"/>
  <c r="M163" i="33"/>
  <c r="L163" i="33"/>
  <c r="K163" i="33"/>
  <c r="J163" i="33"/>
  <c r="I163" i="33"/>
  <c r="H163" i="33"/>
  <c r="G163" i="33"/>
  <c r="M162" i="33"/>
  <c r="L162" i="33"/>
  <c r="K162" i="33"/>
  <c r="J162" i="33"/>
  <c r="I162" i="33"/>
  <c r="H162" i="33"/>
  <c r="G162" i="33"/>
  <c r="M166" i="33"/>
  <c r="L166" i="33"/>
  <c r="K166" i="33"/>
  <c r="J166" i="33"/>
  <c r="I166" i="33"/>
  <c r="H166" i="33"/>
  <c r="G166" i="33"/>
  <c r="E127" i="3"/>
  <c r="M161" i="33"/>
  <c r="L161" i="33"/>
  <c r="K161" i="33"/>
  <c r="J161" i="33"/>
  <c r="I161" i="33"/>
  <c r="H161" i="33"/>
  <c r="G161" i="33"/>
  <c r="E124" i="3"/>
  <c r="M160" i="33"/>
  <c r="L160" i="33"/>
  <c r="K160" i="33"/>
  <c r="J160" i="33"/>
  <c r="I160" i="33"/>
  <c r="H160" i="33"/>
  <c r="G160" i="33"/>
  <c r="E123" i="3"/>
  <c r="M157" i="33"/>
  <c r="L157" i="33"/>
  <c r="K157" i="33"/>
  <c r="J157" i="33"/>
  <c r="I157" i="33"/>
  <c r="H157" i="33"/>
  <c r="G157" i="33"/>
  <c r="E120" i="3"/>
  <c r="M158" i="33"/>
  <c r="L158" i="33"/>
  <c r="K158" i="33"/>
  <c r="J158" i="33"/>
  <c r="I158" i="33"/>
  <c r="H158" i="33"/>
  <c r="G158" i="33"/>
  <c r="E121" i="3"/>
  <c r="E119" i="3"/>
  <c r="M149" i="33"/>
  <c r="L149" i="33"/>
  <c r="K149" i="33"/>
  <c r="J149" i="33"/>
  <c r="I149" i="33"/>
  <c r="H149" i="33"/>
  <c r="G149" i="33"/>
  <c r="E112" i="3"/>
  <c r="M143" i="33"/>
  <c r="L143" i="33"/>
  <c r="K143" i="33"/>
  <c r="J143" i="33"/>
  <c r="I143" i="33"/>
  <c r="H143" i="33"/>
  <c r="G143" i="33"/>
  <c r="E108" i="3"/>
  <c r="M141" i="33"/>
  <c r="L141" i="33"/>
  <c r="K141" i="33"/>
  <c r="J141" i="33"/>
  <c r="I141" i="33"/>
  <c r="H141" i="33"/>
  <c r="G141" i="33"/>
  <c r="M140" i="33"/>
  <c r="L140" i="33"/>
  <c r="K140" i="33"/>
  <c r="J140" i="33"/>
  <c r="I140" i="33"/>
  <c r="H140" i="33"/>
  <c r="G140" i="33"/>
  <c r="M142" i="33"/>
  <c r="L142" i="33"/>
  <c r="K142" i="33"/>
  <c r="J142" i="33"/>
  <c r="I142" i="33"/>
  <c r="H142" i="33"/>
  <c r="G142" i="33"/>
  <c r="M135" i="33"/>
  <c r="L135" i="33"/>
  <c r="K135" i="33"/>
  <c r="J135" i="33"/>
  <c r="I135" i="33"/>
  <c r="H135" i="33"/>
  <c r="G135" i="33"/>
  <c r="M132" i="33"/>
  <c r="L132" i="33"/>
  <c r="K132" i="33"/>
  <c r="J132" i="33"/>
  <c r="I132" i="33"/>
  <c r="H132" i="33"/>
  <c r="G132" i="33"/>
  <c r="E97" i="3"/>
  <c r="M133" i="33"/>
  <c r="L133" i="33"/>
  <c r="K133" i="33"/>
  <c r="J133" i="33"/>
  <c r="I133" i="33"/>
  <c r="H133" i="33"/>
  <c r="G133" i="33"/>
  <c r="E98" i="3"/>
  <c r="M131" i="33"/>
  <c r="L131" i="33"/>
  <c r="K131" i="33"/>
  <c r="J131" i="33"/>
  <c r="I131" i="33"/>
  <c r="H131" i="33"/>
  <c r="G131" i="33"/>
  <c r="E96" i="3"/>
  <c r="M130" i="33"/>
  <c r="L130" i="33"/>
  <c r="K130" i="33"/>
  <c r="J130" i="33"/>
  <c r="I130" i="33"/>
  <c r="H130" i="33"/>
  <c r="G130" i="33"/>
  <c r="E95" i="3"/>
  <c r="M127" i="33"/>
  <c r="L127" i="33"/>
  <c r="K127" i="33"/>
  <c r="J127" i="33"/>
  <c r="I127" i="33"/>
  <c r="H127" i="33"/>
  <c r="G127" i="33"/>
  <c r="E93" i="3"/>
  <c r="M123" i="33"/>
  <c r="L123" i="33"/>
  <c r="K123" i="33"/>
  <c r="J123" i="33"/>
  <c r="I123" i="33"/>
  <c r="H123" i="33"/>
  <c r="G123" i="33"/>
  <c r="E89" i="3"/>
  <c r="M117" i="33"/>
  <c r="L117" i="33"/>
  <c r="K117" i="33"/>
  <c r="J117" i="33"/>
  <c r="I117" i="33"/>
  <c r="H117" i="33"/>
  <c r="G117" i="33"/>
  <c r="E85" i="3"/>
  <c r="M118" i="33"/>
  <c r="L118" i="33"/>
  <c r="K118" i="33"/>
  <c r="J118" i="33"/>
  <c r="I118" i="33"/>
  <c r="H118" i="33"/>
  <c r="G118" i="33"/>
  <c r="E86" i="3"/>
  <c r="M116" i="33"/>
  <c r="L116" i="33"/>
  <c r="K116" i="33"/>
  <c r="J116" i="33"/>
  <c r="I116" i="33"/>
  <c r="H116" i="33"/>
  <c r="G116" i="33"/>
  <c r="M109" i="33"/>
  <c r="L109" i="33"/>
  <c r="K109" i="33"/>
  <c r="J109" i="33"/>
  <c r="I109" i="33"/>
  <c r="H109" i="33"/>
  <c r="G109" i="33"/>
  <c r="E79" i="3"/>
  <c r="M108" i="33"/>
  <c r="L108" i="33"/>
  <c r="K108" i="33"/>
  <c r="J108" i="33"/>
  <c r="I108" i="33"/>
  <c r="H108" i="33"/>
  <c r="G108" i="33"/>
  <c r="M107" i="33"/>
  <c r="L107" i="33"/>
  <c r="K107" i="33"/>
  <c r="J107" i="33"/>
  <c r="I107" i="33"/>
  <c r="H107" i="33"/>
  <c r="G107" i="33"/>
  <c r="E77" i="3"/>
  <c r="M212" i="33"/>
  <c r="L212" i="33"/>
  <c r="K212" i="33"/>
  <c r="J212" i="33"/>
  <c r="I212" i="33"/>
  <c r="H212" i="33"/>
  <c r="G212" i="33"/>
  <c r="M211" i="33"/>
  <c r="L211" i="33"/>
  <c r="K211" i="33"/>
  <c r="J211" i="33"/>
  <c r="I211" i="33"/>
  <c r="H211" i="33"/>
  <c r="G211" i="33"/>
  <c r="E156" i="3"/>
  <c r="M204" i="33"/>
  <c r="L204" i="33"/>
  <c r="K204" i="33"/>
  <c r="J204" i="33"/>
  <c r="I204" i="33"/>
  <c r="H204" i="33"/>
  <c r="G204" i="33"/>
  <c r="M203" i="33"/>
  <c r="L203" i="33"/>
  <c r="K203" i="33"/>
  <c r="J203" i="33"/>
  <c r="I203" i="33"/>
  <c r="H203" i="33"/>
  <c r="G203" i="33"/>
  <c r="E152" i="3"/>
  <c r="M79" i="33"/>
  <c r="L79" i="33"/>
  <c r="K79" i="33"/>
  <c r="J79" i="33"/>
  <c r="I79" i="33"/>
  <c r="H79" i="33"/>
  <c r="G79" i="33"/>
  <c r="E62" i="3"/>
  <c r="M74" i="33"/>
  <c r="L74" i="33"/>
  <c r="K74" i="33"/>
  <c r="J74" i="33"/>
  <c r="I74" i="33"/>
  <c r="H74" i="33"/>
  <c r="G74" i="33"/>
  <c r="E57" i="3"/>
  <c r="M69" i="33"/>
  <c r="L69" i="33"/>
  <c r="K69" i="33"/>
  <c r="J69" i="33"/>
  <c r="I69" i="33"/>
  <c r="H69" i="33"/>
  <c r="G69" i="33"/>
  <c r="M68" i="33"/>
  <c r="L68" i="33"/>
  <c r="K68" i="33"/>
  <c r="J68" i="33"/>
  <c r="I68" i="33"/>
  <c r="H68" i="33"/>
  <c r="G68" i="33"/>
  <c r="E53" i="3"/>
  <c r="M57" i="33"/>
  <c r="L57" i="33"/>
  <c r="K57" i="33"/>
  <c r="J57" i="33"/>
  <c r="I57" i="33"/>
  <c r="H57" i="33"/>
  <c r="G57" i="33"/>
  <c r="M56" i="33"/>
  <c r="L56" i="33"/>
  <c r="K56" i="33"/>
  <c r="J56" i="33"/>
  <c r="I56" i="33"/>
  <c r="H56" i="33"/>
  <c r="G56" i="33"/>
  <c r="E45" i="3"/>
  <c r="M49" i="33"/>
  <c r="L49" i="33"/>
  <c r="K49" i="33"/>
  <c r="J49" i="33"/>
  <c r="I49" i="33"/>
  <c r="H49" i="33"/>
  <c r="G49" i="33"/>
  <c r="M48" i="33"/>
  <c r="L48" i="33"/>
  <c r="K48" i="33"/>
  <c r="J48" i="33"/>
  <c r="I48" i="33"/>
  <c r="H48" i="33"/>
  <c r="G48" i="33"/>
  <c r="E41" i="3"/>
  <c r="M210" i="33"/>
  <c r="L210" i="33"/>
  <c r="K210" i="33"/>
  <c r="J210" i="33"/>
  <c r="I210" i="33"/>
  <c r="H210" i="33"/>
  <c r="G210" i="33"/>
  <c r="M209" i="33"/>
  <c r="L209" i="33"/>
  <c r="K209" i="33"/>
  <c r="J209" i="33"/>
  <c r="I209" i="33"/>
  <c r="H209" i="33"/>
  <c r="G209" i="33"/>
  <c r="E155" i="3"/>
  <c r="M202" i="33"/>
  <c r="L202" i="33"/>
  <c r="K202" i="33"/>
  <c r="J202" i="33"/>
  <c r="I202" i="33"/>
  <c r="H202" i="33"/>
  <c r="G202" i="33"/>
  <c r="M201" i="33"/>
  <c r="L201" i="33"/>
  <c r="K201" i="33"/>
  <c r="J201" i="33"/>
  <c r="I201" i="33"/>
  <c r="H201" i="33"/>
  <c r="G201" i="33"/>
  <c r="E151" i="3"/>
  <c r="E116" i="3"/>
  <c r="M125" i="33"/>
  <c r="L125" i="33"/>
  <c r="K125" i="33"/>
  <c r="J125" i="33"/>
  <c r="I125" i="33"/>
  <c r="H125" i="33"/>
  <c r="G125" i="33"/>
  <c r="E91" i="3"/>
  <c r="M89" i="33"/>
  <c r="L89" i="33"/>
  <c r="K89" i="33"/>
  <c r="J89" i="33"/>
  <c r="I89" i="33"/>
  <c r="H89" i="33"/>
  <c r="G89" i="33"/>
  <c r="M88" i="33"/>
  <c r="L88" i="33"/>
  <c r="K88" i="33"/>
  <c r="J88" i="33"/>
  <c r="I88" i="33"/>
  <c r="H88" i="33"/>
  <c r="G88" i="33"/>
  <c r="M87" i="33"/>
  <c r="L87" i="33"/>
  <c r="K87" i="33"/>
  <c r="J87" i="33"/>
  <c r="I87" i="33"/>
  <c r="H87" i="33"/>
  <c r="G87" i="33"/>
  <c r="E66" i="3"/>
  <c r="M78" i="33"/>
  <c r="L78" i="33"/>
  <c r="K78" i="33"/>
  <c r="J78" i="33"/>
  <c r="I78" i="33"/>
  <c r="H78" i="33"/>
  <c r="G78" i="33"/>
  <c r="E61" i="3"/>
  <c r="M73" i="33"/>
  <c r="L73" i="33"/>
  <c r="K73" i="33"/>
  <c r="J73" i="33"/>
  <c r="I73" i="33"/>
  <c r="H73" i="33"/>
  <c r="G73" i="33"/>
  <c r="E56" i="3"/>
  <c r="M66" i="33"/>
  <c r="L66" i="33"/>
  <c r="K66" i="33"/>
  <c r="J66" i="33"/>
  <c r="I66" i="33"/>
  <c r="H66" i="33"/>
  <c r="G66" i="33"/>
  <c r="M67" i="33"/>
  <c r="L67" i="33"/>
  <c r="K67" i="33"/>
  <c r="J67" i="33"/>
  <c r="I67" i="33"/>
  <c r="H67" i="33"/>
  <c r="G67" i="33"/>
  <c r="M55" i="33"/>
  <c r="L55" i="33"/>
  <c r="K55" i="33"/>
  <c r="J55" i="33"/>
  <c r="I55" i="33"/>
  <c r="H55" i="33"/>
  <c r="G55" i="33"/>
  <c r="M54" i="33"/>
  <c r="L54" i="33"/>
  <c r="K54" i="33"/>
  <c r="J54" i="33"/>
  <c r="I54" i="33"/>
  <c r="H54" i="33"/>
  <c r="G54" i="33"/>
  <c r="E44" i="3"/>
  <c r="M25" i="33"/>
  <c r="L25" i="33"/>
  <c r="K25" i="33"/>
  <c r="J25" i="33"/>
  <c r="I25" i="33"/>
  <c r="H25" i="33"/>
  <c r="G25" i="33"/>
  <c r="M26" i="33"/>
  <c r="L26" i="33"/>
  <c r="K26" i="33"/>
  <c r="J26" i="33"/>
  <c r="I26" i="33"/>
  <c r="H26" i="33"/>
  <c r="G26" i="33"/>
  <c r="E26" i="3"/>
  <c r="M15" i="33"/>
  <c r="L15" i="33"/>
  <c r="K15" i="33"/>
  <c r="J15" i="33"/>
  <c r="I15" i="33"/>
  <c r="H15" i="33"/>
  <c r="G15" i="33"/>
  <c r="M14" i="33"/>
  <c r="L14" i="33"/>
  <c r="K14" i="33"/>
  <c r="J14" i="33"/>
  <c r="I14" i="33"/>
  <c r="H14" i="33"/>
  <c r="G14" i="33"/>
  <c r="M106" i="33"/>
  <c r="L106" i="33"/>
  <c r="K106" i="33"/>
  <c r="J106" i="33"/>
  <c r="I106" i="33"/>
  <c r="H106" i="33"/>
  <c r="G106" i="33"/>
  <c r="E76" i="3"/>
  <c r="M105" i="33"/>
  <c r="L105" i="33"/>
  <c r="K105" i="33"/>
  <c r="J105" i="33"/>
  <c r="I105" i="33"/>
  <c r="H105" i="33"/>
  <c r="G105" i="33"/>
  <c r="E75" i="3"/>
  <c r="M100" i="33"/>
  <c r="L100" i="33"/>
  <c r="K100" i="33"/>
  <c r="J100" i="33"/>
  <c r="I100" i="33"/>
  <c r="H100" i="33"/>
  <c r="G100" i="33"/>
  <c r="E73" i="3"/>
  <c r="M104" i="33"/>
  <c r="L104" i="33"/>
  <c r="K104" i="33"/>
  <c r="J104" i="33"/>
  <c r="I104" i="33"/>
  <c r="H104" i="33"/>
  <c r="G104" i="33"/>
  <c r="E74" i="3"/>
  <c r="M99" i="33"/>
  <c r="L99" i="33"/>
  <c r="K99" i="33"/>
  <c r="J99" i="33"/>
  <c r="I99" i="33"/>
  <c r="H99" i="33"/>
  <c r="G99" i="33"/>
  <c r="E72" i="3"/>
  <c r="M97" i="33"/>
  <c r="L97" i="33"/>
  <c r="K97" i="33"/>
  <c r="J97" i="33"/>
  <c r="I97" i="33"/>
  <c r="H97" i="33"/>
  <c r="G97" i="33"/>
  <c r="E70" i="3"/>
  <c r="M98" i="33"/>
  <c r="L98" i="33"/>
  <c r="K98" i="33"/>
  <c r="J98" i="33"/>
  <c r="I98" i="33"/>
  <c r="H98" i="33"/>
  <c r="G98" i="33"/>
  <c r="E71" i="3"/>
  <c r="M173" i="33"/>
  <c r="L173" i="33"/>
  <c r="K173" i="33"/>
  <c r="J173" i="33"/>
  <c r="I173" i="33"/>
  <c r="H173" i="33"/>
  <c r="G173" i="33"/>
  <c r="E134" i="3"/>
  <c r="M95" i="33"/>
  <c r="L95" i="33"/>
  <c r="K95" i="33"/>
  <c r="J95" i="33"/>
  <c r="I95" i="33"/>
  <c r="H95" i="33"/>
  <c r="G95" i="33"/>
  <c r="M94" i="33"/>
  <c r="L94" i="33"/>
  <c r="K94" i="33"/>
  <c r="J94" i="33"/>
  <c r="I94" i="33"/>
  <c r="H94" i="33"/>
  <c r="G94" i="33"/>
  <c r="M93" i="33"/>
  <c r="L93" i="33"/>
  <c r="K93" i="33"/>
  <c r="J93" i="33"/>
  <c r="I93" i="33"/>
  <c r="H93" i="33"/>
  <c r="G93" i="33"/>
  <c r="M80" i="33"/>
  <c r="L80" i="33"/>
  <c r="K80" i="33"/>
  <c r="J80" i="33"/>
  <c r="I80" i="33"/>
  <c r="H80" i="33"/>
  <c r="G80" i="33"/>
  <c r="M75" i="33"/>
  <c r="L75" i="33"/>
  <c r="K75" i="33"/>
  <c r="J75" i="33"/>
  <c r="I75" i="33"/>
  <c r="H75" i="33"/>
  <c r="G75" i="33"/>
  <c r="M71" i="33"/>
  <c r="L71" i="33"/>
  <c r="K71" i="33"/>
  <c r="J71" i="33"/>
  <c r="I71" i="33"/>
  <c r="H71" i="33"/>
  <c r="G71" i="33"/>
  <c r="M70" i="33"/>
  <c r="L70" i="33"/>
  <c r="K70" i="33"/>
  <c r="J70" i="33"/>
  <c r="I70" i="33"/>
  <c r="H70" i="33"/>
  <c r="G70" i="33"/>
  <c r="M96" i="33"/>
  <c r="L96" i="33"/>
  <c r="K96" i="33"/>
  <c r="J96" i="33"/>
  <c r="I96" i="33"/>
  <c r="H96" i="33"/>
  <c r="G96" i="33"/>
  <c r="E69" i="3"/>
  <c r="M63" i="33"/>
  <c r="L63" i="33"/>
  <c r="K63" i="33"/>
  <c r="J63" i="33"/>
  <c r="I63" i="33"/>
  <c r="H63" i="33"/>
  <c r="G63" i="33"/>
  <c r="E50" i="3"/>
  <c r="M61" i="33"/>
  <c r="L61" i="33"/>
  <c r="K61" i="33"/>
  <c r="J61" i="33"/>
  <c r="I61" i="33"/>
  <c r="H61" i="33"/>
  <c r="G61" i="33"/>
  <c r="E48" i="3"/>
  <c r="M59" i="33"/>
  <c r="L59" i="33"/>
  <c r="K59" i="33"/>
  <c r="J59" i="33"/>
  <c r="I59" i="33"/>
  <c r="H59" i="33"/>
  <c r="G59" i="33"/>
  <c r="M58" i="33"/>
  <c r="L58" i="33"/>
  <c r="K58" i="33"/>
  <c r="J58" i="33"/>
  <c r="I58" i="33"/>
  <c r="H58" i="33"/>
  <c r="G58" i="33"/>
  <c r="E46" i="3"/>
  <c r="M51" i="33"/>
  <c r="L51" i="33"/>
  <c r="K51" i="33"/>
  <c r="J51" i="33"/>
  <c r="I51" i="33"/>
  <c r="H51" i="33"/>
  <c r="G51" i="33"/>
  <c r="M50" i="33"/>
  <c r="L50" i="33"/>
  <c r="K50" i="33"/>
  <c r="J50" i="33"/>
  <c r="I50" i="33"/>
  <c r="H50" i="33"/>
  <c r="G50" i="33"/>
  <c r="E42" i="3"/>
  <c r="M60" i="33"/>
  <c r="L60" i="33"/>
  <c r="K60" i="33"/>
  <c r="J60" i="33"/>
  <c r="I60" i="33"/>
  <c r="H60" i="33"/>
  <c r="G60" i="33"/>
  <c r="E47" i="3"/>
  <c r="M45" i="33"/>
  <c r="L45" i="33"/>
  <c r="K45" i="33"/>
  <c r="J45" i="33"/>
  <c r="I45" i="33"/>
  <c r="H45" i="33"/>
  <c r="G45" i="33"/>
  <c r="E39" i="3"/>
  <c r="M32" i="33"/>
  <c r="L32" i="33"/>
  <c r="K32" i="33"/>
  <c r="J32" i="33"/>
  <c r="I32" i="33"/>
  <c r="H32" i="33"/>
  <c r="G32" i="33"/>
  <c r="E33" i="3"/>
  <c r="M31" i="33"/>
  <c r="L31" i="33"/>
  <c r="K31" i="33"/>
  <c r="J31" i="33"/>
  <c r="I31" i="33"/>
  <c r="H31" i="33"/>
  <c r="G31" i="33"/>
  <c r="E32" i="3"/>
  <c r="M208" i="33"/>
  <c r="L208" i="33"/>
  <c r="K208" i="33"/>
  <c r="J208" i="33"/>
  <c r="I208" i="33"/>
  <c r="H208" i="33"/>
  <c r="G208" i="33"/>
  <c r="M207" i="33"/>
  <c r="L207" i="33"/>
  <c r="K207" i="33"/>
  <c r="J207" i="33"/>
  <c r="I207" i="33"/>
  <c r="H207" i="33"/>
  <c r="G207" i="33"/>
  <c r="E154" i="3"/>
  <c r="M200" i="33"/>
  <c r="L200" i="33"/>
  <c r="K200" i="33"/>
  <c r="J200" i="33"/>
  <c r="I200" i="33"/>
  <c r="H200" i="33"/>
  <c r="G200" i="33"/>
  <c r="M199" i="33"/>
  <c r="L199" i="33"/>
  <c r="K199" i="33"/>
  <c r="J199" i="33"/>
  <c r="I199" i="33"/>
  <c r="H199" i="33"/>
  <c r="G199" i="33"/>
  <c r="E150" i="3"/>
  <c r="E115" i="3"/>
  <c r="M146" i="33"/>
  <c r="L146" i="33"/>
  <c r="K146" i="33"/>
  <c r="J146" i="33"/>
  <c r="I146" i="33"/>
  <c r="H146" i="33"/>
  <c r="G146" i="33"/>
  <c r="M145" i="33"/>
  <c r="L145" i="33"/>
  <c r="K145" i="33"/>
  <c r="J145" i="33"/>
  <c r="I145" i="33"/>
  <c r="H145" i="33"/>
  <c r="G145" i="33"/>
  <c r="E110" i="3"/>
  <c r="M124" i="33"/>
  <c r="L124" i="33"/>
  <c r="K124" i="33"/>
  <c r="J124" i="33"/>
  <c r="I124" i="33"/>
  <c r="H124" i="33"/>
  <c r="G124" i="33"/>
  <c r="E90" i="3"/>
  <c r="M86" i="33"/>
  <c r="L86" i="33"/>
  <c r="K86" i="33"/>
  <c r="J86" i="33"/>
  <c r="I86" i="33"/>
  <c r="H86" i="33"/>
  <c r="G86" i="33"/>
  <c r="M85" i="33"/>
  <c r="L85" i="33"/>
  <c r="K85" i="33"/>
  <c r="J85" i="33"/>
  <c r="I85" i="33"/>
  <c r="H85" i="33"/>
  <c r="G85" i="33"/>
  <c r="M84" i="33"/>
  <c r="L84" i="33"/>
  <c r="K84" i="33"/>
  <c r="J84" i="33"/>
  <c r="I84" i="33"/>
  <c r="H84" i="33"/>
  <c r="G84" i="33"/>
  <c r="E65" i="3"/>
  <c r="M77" i="33"/>
  <c r="L77" i="33"/>
  <c r="K77" i="33"/>
  <c r="J77" i="33"/>
  <c r="I77" i="33"/>
  <c r="H77" i="33"/>
  <c r="G77" i="33"/>
  <c r="E60" i="3"/>
  <c r="M72" i="33"/>
  <c r="L72" i="33"/>
  <c r="K72" i="33"/>
  <c r="J72" i="33"/>
  <c r="I72" i="33"/>
  <c r="H72" i="33"/>
  <c r="G72" i="33"/>
  <c r="E55" i="3"/>
  <c r="M65" i="33"/>
  <c r="L65" i="33"/>
  <c r="K65" i="33"/>
  <c r="J65" i="33"/>
  <c r="I65" i="33"/>
  <c r="H65" i="33"/>
  <c r="G65" i="33"/>
  <c r="M64" i="33"/>
  <c r="L64" i="33"/>
  <c r="K64" i="33"/>
  <c r="J64" i="33"/>
  <c r="I64" i="33"/>
  <c r="H64" i="33"/>
  <c r="G64" i="33"/>
  <c r="E51" i="3"/>
  <c r="M53" i="33"/>
  <c r="L53" i="33"/>
  <c r="K53" i="33"/>
  <c r="J53" i="33"/>
  <c r="I53" i="33"/>
  <c r="H53" i="33"/>
  <c r="G53" i="33"/>
  <c r="M52" i="33"/>
  <c r="L52" i="33"/>
  <c r="K52" i="33"/>
  <c r="J52" i="33"/>
  <c r="I52" i="33"/>
  <c r="H52" i="33"/>
  <c r="G52" i="33"/>
  <c r="E43" i="3"/>
  <c r="M47" i="33"/>
  <c r="L47" i="33"/>
  <c r="K47" i="33"/>
  <c r="J47" i="33"/>
  <c r="I47" i="33"/>
  <c r="H47" i="33"/>
  <c r="G47" i="33"/>
  <c r="M46" i="33"/>
  <c r="L46" i="33"/>
  <c r="K46" i="33"/>
  <c r="J46" i="33"/>
  <c r="I46" i="33"/>
  <c r="H46" i="33"/>
  <c r="G46" i="33"/>
  <c r="E40" i="3"/>
  <c r="M42" i="33"/>
  <c r="L42" i="33"/>
  <c r="K42" i="33"/>
  <c r="J42" i="33"/>
  <c r="I42" i="33"/>
  <c r="H42" i="33"/>
  <c r="G42" i="33"/>
  <c r="E36" i="3"/>
  <c r="M24" i="33"/>
  <c r="L24" i="33"/>
  <c r="K24" i="33"/>
  <c r="J24" i="33"/>
  <c r="I24" i="33"/>
  <c r="H24" i="33"/>
  <c r="G24" i="33"/>
  <c r="E25" i="3"/>
  <c r="M13" i="33"/>
  <c r="L13" i="33"/>
  <c r="K13" i="33"/>
  <c r="J13" i="33"/>
  <c r="I13" i="33"/>
  <c r="H13" i="33"/>
  <c r="G13" i="33"/>
  <c r="M12" i="33"/>
  <c r="L12" i="33"/>
  <c r="K12" i="33"/>
  <c r="J12" i="33"/>
  <c r="I12" i="33"/>
  <c r="H12" i="33"/>
  <c r="G12" i="33"/>
  <c r="M9" i="33"/>
  <c r="L9" i="33"/>
  <c r="K9" i="33"/>
  <c r="J9" i="33"/>
  <c r="I9" i="33"/>
  <c r="E15" i="3"/>
  <c r="E84" i="3" l="1"/>
  <c r="E20" i="3"/>
  <c r="E54" i="3"/>
  <c r="E58" i="3"/>
  <c r="E63" i="3"/>
  <c r="E68" i="3"/>
  <c r="E52" i="3"/>
  <c r="E128" i="3"/>
  <c r="E129" i="3"/>
  <c r="E145" i="3"/>
  <c r="E17" i="3"/>
  <c r="E18" i="3"/>
  <c r="E106" i="3"/>
  <c r="E125" i="3"/>
  <c r="E126" i="3"/>
  <c r="E78" i="3"/>
  <c r="E100" i="3"/>
  <c r="E107" i="3"/>
  <c r="E105" i="3"/>
  <c r="E16" i="3"/>
  <c r="E8" i="3"/>
  <c r="B11" i="12"/>
  <c r="Q14" i="8"/>
  <c r="T118" i="8" l="1"/>
  <c r="M118" i="8"/>
  <c r="L118" i="8"/>
  <c r="K118" i="8"/>
  <c r="S118" i="8" s="1"/>
  <c r="J118" i="8"/>
  <c r="R118" i="8" s="1"/>
  <c r="I118" i="8"/>
  <c r="H118" i="8"/>
  <c r="G118" i="8"/>
  <c r="T119" i="8"/>
  <c r="M119" i="8"/>
  <c r="L119" i="8"/>
  <c r="K119" i="8"/>
  <c r="S119" i="8" s="1"/>
  <c r="J119" i="8"/>
  <c r="R119" i="8" s="1"/>
  <c r="I119" i="8"/>
  <c r="H119" i="8"/>
  <c r="G119" i="8"/>
  <c r="T113" i="8"/>
  <c r="M113" i="8"/>
  <c r="L113" i="8"/>
  <c r="K113" i="8"/>
  <c r="S113" i="8" s="1"/>
  <c r="J113" i="8"/>
  <c r="R113" i="8" s="1"/>
  <c r="I113" i="8"/>
  <c r="H113" i="8"/>
  <c r="G113" i="8"/>
  <c r="Q113" i="8" l="1"/>
  <c r="Q118" i="8"/>
  <c r="Q119" i="8"/>
  <c r="T244" i="8"/>
  <c r="M244" i="8"/>
  <c r="L244" i="8"/>
  <c r="K244" i="8"/>
  <c r="S244" i="8" s="1"/>
  <c r="J244" i="8"/>
  <c r="R244" i="8" s="1"/>
  <c r="I244" i="8"/>
  <c r="H244" i="8"/>
  <c r="G244" i="8"/>
  <c r="T234" i="8"/>
  <c r="M234" i="8"/>
  <c r="L234" i="8"/>
  <c r="K234" i="8"/>
  <c r="S234" i="8" s="1"/>
  <c r="J234" i="8"/>
  <c r="R234" i="8" s="1"/>
  <c r="I234" i="8"/>
  <c r="H234" i="8"/>
  <c r="G234" i="8"/>
  <c r="T237" i="8"/>
  <c r="M237" i="8"/>
  <c r="L237" i="8"/>
  <c r="K237" i="8"/>
  <c r="S237" i="8" s="1"/>
  <c r="J237" i="8"/>
  <c r="R237" i="8" s="1"/>
  <c r="I237" i="8"/>
  <c r="H237" i="8"/>
  <c r="G237" i="8"/>
  <c r="T233" i="8"/>
  <c r="M233" i="8"/>
  <c r="L233" i="8"/>
  <c r="K233" i="8"/>
  <c r="S233" i="8" s="1"/>
  <c r="J233" i="8"/>
  <c r="R233" i="8" s="1"/>
  <c r="I233" i="8"/>
  <c r="H233" i="8"/>
  <c r="G233" i="8"/>
  <c r="T19" i="8"/>
  <c r="M19" i="8"/>
  <c r="L19" i="8"/>
  <c r="K19" i="8"/>
  <c r="S19" i="8" s="1"/>
  <c r="J19" i="8"/>
  <c r="R19" i="8" s="1"/>
  <c r="I19" i="8"/>
  <c r="H19" i="8"/>
  <c r="G19" i="8"/>
  <c r="T18" i="8"/>
  <c r="M18" i="8"/>
  <c r="L18" i="8"/>
  <c r="K18" i="8"/>
  <c r="S18" i="8" s="1"/>
  <c r="J18" i="8"/>
  <c r="R18" i="8" s="1"/>
  <c r="I18" i="8"/>
  <c r="H18" i="8"/>
  <c r="G18" i="8"/>
  <c r="T17" i="8"/>
  <c r="M17" i="8"/>
  <c r="L17" i="8"/>
  <c r="K17" i="8"/>
  <c r="S17" i="8" s="1"/>
  <c r="J17" i="8"/>
  <c r="R17" i="8" s="1"/>
  <c r="I17" i="8"/>
  <c r="H17" i="8"/>
  <c r="G17" i="8"/>
  <c r="T16" i="8"/>
  <c r="M16" i="8"/>
  <c r="L16" i="8"/>
  <c r="K16" i="8"/>
  <c r="S16" i="8" s="1"/>
  <c r="J16" i="8"/>
  <c r="R16" i="8" s="1"/>
  <c r="I16" i="8"/>
  <c r="H16" i="8"/>
  <c r="G16" i="8"/>
  <c r="Q18" i="8" l="1"/>
  <c r="Q233" i="8"/>
  <c r="Q234" i="8"/>
  <c r="Q19" i="8"/>
  <c r="Q16" i="8"/>
  <c r="Q17" i="8"/>
  <c r="Q237" i="8"/>
  <c r="Q244" i="8"/>
  <c r="T241" i="8" l="1"/>
  <c r="M241" i="8"/>
  <c r="L241" i="8"/>
  <c r="K241" i="8"/>
  <c r="S241" i="8" s="1"/>
  <c r="J241" i="8"/>
  <c r="R241" i="8" s="1"/>
  <c r="I241" i="8"/>
  <c r="H241" i="8"/>
  <c r="G241" i="8"/>
  <c r="Q241" i="8" l="1"/>
  <c r="T280" i="8"/>
  <c r="T279" i="8"/>
  <c r="T133" i="8"/>
  <c r="T278" i="8"/>
  <c r="T277" i="8"/>
  <c r="T268" i="8"/>
  <c r="T270" i="8"/>
  <c r="T269" i="8"/>
  <c r="T281" i="8"/>
  <c r="T259" i="8"/>
  <c r="T258" i="8"/>
  <c r="T257" i="8"/>
  <c r="T256" i="8"/>
  <c r="T254" i="8"/>
  <c r="T250" i="8"/>
  <c r="T249" i="8"/>
  <c r="T247" i="8"/>
  <c r="T246" i="8"/>
  <c r="T245" i="8"/>
  <c r="T242" i="8"/>
  <c r="T243" i="8"/>
  <c r="T240" i="8"/>
  <c r="T239" i="8"/>
  <c r="T238" i="8"/>
  <c r="T231" i="8"/>
  <c r="T230" i="8"/>
  <c r="T229" i="8"/>
  <c r="T228" i="8"/>
  <c r="T232" i="8"/>
  <c r="T227" i="8"/>
  <c r="T226" i="8"/>
  <c r="T223" i="8"/>
  <c r="T224" i="8"/>
  <c r="T215" i="8"/>
  <c r="T208" i="8"/>
  <c r="T206" i="8"/>
  <c r="T205" i="8"/>
  <c r="T207" i="8"/>
  <c r="T200" i="8"/>
  <c r="T197" i="8"/>
  <c r="T198" i="8"/>
  <c r="T196" i="8"/>
  <c r="T195" i="8"/>
  <c r="T192" i="8"/>
  <c r="T187" i="8"/>
  <c r="T181" i="8"/>
  <c r="T182" i="8"/>
  <c r="T174" i="8"/>
  <c r="T173" i="8"/>
  <c r="T172" i="8"/>
  <c r="T276" i="8"/>
  <c r="T275" i="8"/>
  <c r="T267" i="8"/>
  <c r="T266" i="8"/>
  <c r="T265" i="8"/>
  <c r="T138" i="8"/>
  <c r="T126" i="8"/>
  <c r="T102" i="8"/>
  <c r="T101" i="8"/>
  <c r="T103" i="8"/>
  <c r="T74" i="8"/>
  <c r="T73" i="8"/>
  <c r="T72" i="8"/>
  <c r="T76" i="8"/>
  <c r="T52" i="8"/>
  <c r="T51" i="8"/>
  <c r="T50" i="8"/>
  <c r="T274" i="8"/>
  <c r="T273" i="8"/>
  <c r="T264" i="8"/>
  <c r="T263" i="8"/>
  <c r="T219" i="8"/>
  <c r="T218" i="8"/>
  <c r="T190" i="8"/>
  <c r="T150" i="8"/>
  <c r="T149" i="8"/>
  <c r="T148" i="8"/>
  <c r="T136" i="8"/>
  <c r="T124" i="8"/>
  <c r="T99" i="8"/>
  <c r="T100" i="8"/>
  <c r="T71" i="8"/>
  <c r="T67" i="8"/>
  <c r="T66" i="8"/>
  <c r="T69" i="8"/>
  <c r="T68" i="8"/>
  <c r="T34" i="8"/>
  <c r="T33" i="8"/>
  <c r="T171" i="8"/>
  <c r="T170" i="8"/>
  <c r="T169" i="8"/>
  <c r="T162" i="8"/>
  <c r="T168" i="8"/>
  <c r="T161" i="8"/>
  <c r="T159" i="8"/>
  <c r="T160" i="8"/>
  <c r="T156" i="8"/>
  <c r="T155" i="8"/>
  <c r="T154" i="8"/>
  <c r="T140" i="8"/>
  <c r="T129" i="8"/>
  <c r="T111" i="8"/>
  <c r="T112" i="8"/>
  <c r="T109" i="8"/>
  <c r="T107" i="8"/>
  <c r="T157" i="8"/>
  <c r="T93" i="8"/>
  <c r="T89" i="8"/>
  <c r="T86" i="8"/>
  <c r="T78" i="8"/>
  <c r="T77" i="8"/>
  <c r="T80" i="8"/>
  <c r="T79" i="8"/>
  <c r="T82" i="8"/>
  <c r="T57" i="8"/>
  <c r="T59" i="8"/>
  <c r="T53" i="8"/>
  <c r="T56" i="8"/>
  <c r="T55" i="8"/>
  <c r="T85" i="8"/>
  <c r="T83" i="8"/>
  <c r="T84" i="8"/>
  <c r="T43" i="8"/>
  <c r="T42" i="8"/>
  <c r="T272" i="8"/>
  <c r="T271" i="8"/>
  <c r="T260" i="8"/>
  <c r="T262" i="8"/>
  <c r="T261" i="8"/>
  <c r="T216" i="8"/>
  <c r="T211" i="8"/>
  <c r="T210" i="8"/>
  <c r="T189" i="8"/>
  <c r="T147" i="8"/>
  <c r="T146" i="8"/>
  <c r="T145" i="8"/>
  <c r="T134" i="8"/>
  <c r="T120" i="8"/>
  <c r="T96" i="8"/>
  <c r="T95" i="8"/>
  <c r="T94" i="8"/>
  <c r="T65" i="8"/>
  <c r="T63" i="8"/>
  <c r="T62" i="8"/>
  <c r="T61" i="8"/>
  <c r="T60" i="8"/>
  <c r="T49" i="8"/>
  <c r="T47" i="8"/>
  <c r="T46" i="8"/>
  <c r="T45" i="8"/>
  <c r="T44" i="8"/>
  <c r="T39" i="8"/>
  <c r="T38" i="8"/>
  <c r="T32" i="8"/>
  <c r="T29" i="8"/>
  <c r="T27" i="8"/>
  <c r="T22" i="8"/>
  <c r="T12" i="8"/>
  <c r="T4" i="8"/>
  <c r="T3" i="8"/>
  <c r="M280" i="8" l="1"/>
  <c r="L280" i="8"/>
  <c r="K280" i="8"/>
  <c r="S280" i="8" s="1"/>
  <c r="J280" i="8"/>
  <c r="R280" i="8" s="1"/>
  <c r="I280" i="8"/>
  <c r="H280" i="8"/>
  <c r="G280" i="8"/>
  <c r="M279" i="8"/>
  <c r="L279" i="8"/>
  <c r="K279" i="8"/>
  <c r="S279" i="8" s="1"/>
  <c r="J279" i="8"/>
  <c r="R279" i="8" s="1"/>
  <c r="I279" i="8"/>
  <c r="H279" i="8"/>
  <c r="G279" i="8"/>
  <c r="M133" i="8"/>
  <c r="L133" i="8"/>
  <c r="K133" i="8"/>
  <c r="S133" i="8" s="1"/>
  <c r="J133" i="8"/>
  <c r="R133" i="8" s="1"/>
  <c r="I133" i="8"/>
  <c r="H133" i="8"/>
  <c r="G133" i="8"/>
  <c r="M278" i="8"/>
  <c r="L278" i="8"/>
  <c r="K278" i="8"/>
  <c r="S278" i="8" s="1"/>
  <c r="J278" i="8"/>
  <c r="R278" i="8" s="1"/>
  <c r="I278" i="8"/>
  <c r="H278" i="8"/>
  <c r="G278" i="8"/>
  <c r="Q133" i="8" l="1"/>
  <c r="Q279" i="8"/>
  <c r="Q278" i="8"/>
  <c r="Q280" i="8"/>
  <c r="M65" i="23" l="1"/>
  <c r="L65" i="23"/>
  <c r="K65" i="23"/>
  <c r="J65" i="23"/>
  <c r="I65" i="23"/>
  <c r="H65" i="23"/>
  <c r="G65" i="23"/>
  <c r="M102" i="23" l="1"/>
  <c r="L102" i="23"/>
  <c r="J102" i="23"/>
  <c r="I102" i="23"/>
  <c r="H102" i="23"/>
  <c r="G102" i="23"/>
  <c r="M257" i="8"/>
  <c r="L257" i="8"/>
  <c r="K257" i="8"/>
  <c r="S257" i="8" s="1"/>
  <c r="J257" i="8"/>
  <c r="R257" i="8" s="1"/>
  <c r="I257" i="8"/>
  <c r="H257" i="8"/>
  <c r="G257" i="8"/>
  <c r="M256" i="8"/>
  <c r="L256" i="8"/>
  <c r="K256" i="8"/>
  <c r="S256" i="8" s="1"/>
  <c r="J256" i="8"/>
  <c r="R256" i="8" s="1"/>
  <c r="I256" i="8"/>
  <c r="H256" i="8"/>
  <c r="G256" i="8"/>
  <c r="M245" i="8"/>
  <c r="L245" i="8"/>
  <c r="K245" i="8"/>
  <c r="S245" i="8" s="1"/>
  <c r="J245" i="8"/>
  <c r="R245" i="8" s="1"/>
  <c r="I245" i="8"/>
  <c r="H245" i="8"/>
  <c r="G245" i="8"/>
  <c r="M196" i="8"/>
  <c r="L196" i="8"/>
  <c r="K196" i="8"/>
  <c r="S196" i="8" s="1"/>
  <c r="J196" i="8"/>
  <c r="R196" i="8" s="1"/>
  <c r="I196" i="8"/>
  <c r="H196" i="8"/>
  <c r="G196" i="8"/>
  <c r="M174" i="8"/>
  <c r="L174" i="8"/>
  <c r="K174" i="8"/>
  <c r="S174" i="8" s="1"/>
  <c r="J174" i="8"/>
  <c r="R174" i="8" s="1"/>
  <c r="I174" i="8"/>
  <c r="H174" i="8"/>
  <c r="G174" i="8"/>
  <c r="M86" i="8"/>
  <c r="L86" i="8"/>
  <c r="K86" i="8"/>
  <c r="S86" i="8" s="1"/>
  <c r="J86" i="8"/>
  <c r="R86" i="8" s="1"/>
  <c r="I86" i="8"/>
  <c r="H86" i="8"/>
  <c r="G86" i="8"/>
  <c r="M254" i="8"/>
  <c r="L254" i="8"/>
  <c r="K254" i="8"/>
  <c r="S254" i="8" s="1"/>
  <c r="J254" i="8"/>
  <c r="R254" i="8" s="1"/>
  <c r="I254" i="8"/>
  <c r="H254" i="8"/>
  <c r="G254" i="8"/>
  <c r="Q254" i="8" l="1"/>
  <c r="Q245" i="8"/>
  <c r="Q196" i="8"/>
  <c r="Q174" i="8"/>
  <c r="Q86" i="8"/>
  <c r="Q256" i="8"/>
  <c r="Q257" i="8"/>
  <c r="M39" i="23"/>
  <c r="L39" i="23"/>
  <c r="K39" i="23"/>
  <c r="J39" i="23"/>
  <c r="I39" i="23"/>
  <c r="H39" i="23"/>
  <c r="G39" i="23"/>
  <c r="M147" i="23"/>
  <c r="L147" i="23"/>
  <c r="K147" i="23"/>
  <c r="J147" i="23"/>
  <c r="I147" i="23"/>
  <c r="H147" i="23"/>
  <c r="G147" i="23"/>
  <c r="M39" i="22"/>
  <c r="L39" i="22"/>
  <c r="K39" i="22"/>
  <c r="J39" i="22"/>
  <c r="I39" i="22"/>
  <c r="H39" i="22"/>
  <c r="G39" i="22"/>
  <c r="M145" i="22"/>
  <c r="L145" i="22"/>
  <c r="K145" i="22"/>
  <c r="J145" i="22"/>
  <c r="I145" i="22"/>
  <c r="H145" i="22"/>
  <c r="G145" i="22"/>
  <c r="M227" i="8"/>
  <c r="L227" i="8"/>
  <c r="K227" i="8"/>
  <c r="S227" i="8" s="1"/>
  <c r="J227" i="8"/>
  <c r="R227" i="8" s="1"/>
  <c r="I227" i="8"/>
  <c r="H227" i="8"/>
  <c r="G227" i="8"/>
  <c r="M208" i="8"/>
  <c r="L208" i="8"/>
  <c r="K208" i="8"/>
  <c r="S208" i="8" s="1"/>
  <c r="J208" i="8"/>
  <c r="R208" i="8" s="1"/>
  <c r="I208" i="8"/>
  <c r="H208" i="8"/>
  <c r="G208" i="8"/>
  <c r="M247" i="8"/>
  <c r="L247" i="8"/>
  <c r="K247" i="8"/>
  <c r="S247" i="8" s="1"/>
  <c r="J247" i="8"/>
  <c r="R247" i="8" s="1"/>
  <c r="I247" i="8"/>
  <c r="H247" i="8"/>
  <c r="G247" i="8"/>
  <c r="M246" i="8"/>
  <c r="L246" i="8"/>
  <c r="K246" i="8"/>
  <c r="S246" i="8" s="1"/>
  <c r="J246" i="8"/>
  <c r="R246" i="8" s="1"/>
  <c r="I246" i="8"/>
  <c r="H246" i="8"/>
  <c r="G246" i="8"/>
  <c r="M93" i="8"/>
  <c r="L93" i="8"/>
  <c r="K93" i="8"/>
  <c r="S93" i="8" s="1"/>
  <c r="J93" i="8"/>
  <c r="R93" i="8" s="1"/>
  <c r="I93" i="8"/>
  <c r="H93" i="8"/>
  <c r="G93" i="8"/>
  <c r="Q208" i="8" l="1"/>
  <c r="Q93" i="8"/>
  <c r="Q247" i="8"/>
  <c r="Q246" i="8"/>
  <c r="Q227" i="8"/>
  <c r="M86" i="23"/>
  <c r="L86" i="23"/>
  <c r="K86" i="23"/>
  <c r="J86" i="23"/>
  <c r="I86" i="23"/>
  <c r="H86" i="23"/>
  <c r="G86" i="23"/>
  <c r="M87" i="23"/>
  <c r="L87" i="23"/>
  <c r="K87" i="23"/>
  <c r="J87" i="23"/>
  <c r="I87" i="23"/>
  <c r="H87" i="23"/>
  <c r="G87" i="23"/>
  <c r="M84" i="23"/>
  <c r="L84" i="23"/>
  <c r="K84" i="23"/>
  <c r="J84" i="23"/>
  <c r="I84" i="23"/>
  <c r="H84" i="23"/>
  <c r="G84" i="23"/>
  <c r="M83" i="23"/>
  <c r="L83" i="23"/>
  <c r="K83" i="23"/>
  <c r="J83" i="23"/>
  <c r="I83" i="23"/>
  <c r="H83" i="23"/>
  <c r="G83" i="23"/>
  <c r="M85" i="23"/>
  <c r="L85" i="23"/>
  <c r="K85" i="23"/>
  <c r="J85" i="23"/>
  <c r="I85" i="23"/>
  <c r="H85" i="23"/>
  <c r="G85" i="23"/>
  <c r="M82" i="23"/>
  <c r="L82" i="23"/>
  <c r="K82" i="23"/>
  <c r="J82" i="23"/>
  <c r="I82" i="23"/>
  <c r="H82" i="23"/>
  <c r="G82" i="23"/>
  <c r="M34" i="23"/>
  <c r="L34" i="23"/>
  <c r="K34" i="23"/>
  <c r="J34" i="23"/>
  <c r="I34" i="23"/>
  <c r="H34" i="23"/>
  <c r="G34" i="23"/>
  <c r="M33" i="23"/>
  <c r="L33" i="23"/>
  <c r="K33" i="23"/>
  <c r="J33" i="23"/>
  <c r="I33" i="23"/>
  <c r="H33" i="23"/>
  <c r="G33" i="23"/>
  <c r="M32" i="23"/>
  <c r="L32" i="23"/>
  <c r="K32" i="23"/>
  <c r="J32" i="23"/>
  <c r="I32" i="23"/>
  <c r="H32" i="23"/>
  <c r="G32" i="23"/>
  <c r="M31" i="23"/>
  <c r="L31" i="23"/>
  <c r="K31" i="23"/>
  <c r="J31" i="23"/>
  <c r="I31" i="23"/>
  <c r="H31" i="23"/>
  <c r="G31" i="23"/>
  <c r="M8" i="23"/>
  <c r="L8" i="23"/>
  <c r="K8" i="23"/>
  <c r="J8" i="23"/>
  <c r="I8" i="23"/>
  <c r="H8" i="23"/>
  <c r="G8" i="23"/>
  <c r="M8" i="22"/>
  <c r="L8" i="22"/>
  <c r="K8" i="22"/>
  <c r="J8" i="22"/>
  <c r="I8" i="22"/>
  <c r="H8" i="22"/>
  <c r="G8" i="22"/>
  <c r="M86" i="22" l="1"/>
  <c r="L86" i="22"/>
  <c r="K86" i="22"/>
  <c r="J86" i="22"/>
  <c r="I86" i="22"/>
  <c r="H86" i="22"/>
  <c r="G86" i="22"/>
  <c r="M87" i="22"/>
  <c r="L87" i="22"/>
  <c r="K87" i="22"/>
  <c r="J87" i="22"/>
  <c r="I87" i="22"/>
  <c r="H87" i="22"/>
  <c r="G87" i="22"/>
  <c r="M84" i="22"/>
  <c r="L84" i="22"/>
  <c r="K84" i="22"/>
  <c r="J84" i="22"/>
  <c r="I84" i="22"/>
  <c r="H84" i="22"/>
  <c r="G84" i="22"/>
  <c r="M83" i="22"/>
  <c r="L83" i="22"/>
  <c r="K83" i="22"/>
  <c r="J83" i="22"/>
  <c r="I83" i="22"/>
  <c r="H83" i="22"/>
  <c r="G83" i="22"/>
  <c r="M85" i="22"/>
  <c r="L85" i="22"/>
  <c r="K85" i="22"/>
  <c r="J85" i="22"/>
  <c r="I85" i="22"/>
  <c r="H85" i="22"/>
  <c r="G85" i="22"/>
  <c r="M82" i="22"/>
  <c r="L82" i="22"/>
  <c r="K82" i="22"/>
  <c r="J82" i="22"/>
  <c r="I82" i="22"/>
  <c r="H82" i="22"/>
  <c r="G82" i="22"/>
  <c r="M34" i="22"/>
  <c r="L34" i="22"/>
  <c r="K34" i="22"/>
  <c r="J34" i="22"/>
  <c r="I34" i="22"/>
  <c r="H34" i="22"/>
  <c r="G34" i="22"/>
  <c r="M33" i="22"/>
  <c r="L33" i="22"/>
  <c r="K33" i="22"/>
  <c r="J33" i="22"/>
  <c r="I33" i="22"/>
  <c r="H33" i="22"/>
  <c r="G33" i="22"/>
  <c r="M32" i="22"/>
  <c r="L32" i="22"/>
  <c r="K32" i="22"/>
  <c r="J32" i="22"/>
  <c r="I32" i="22"/>
  <c r="H32" i="22"/>
  <c r="G32" i="22"/>
  <c r="M31" i="22"/>
  <c r="L31" i="22"/>
  <c r="K31" i="22"/>
  <c r="J31" i="22"/>
  <c r="I31" i="22"/>
  <c r="H31" i="22"/>
  <c r="G31" i="22"/>
  <c r="C8" i="12" l="1"/>
  <c r="M67" i="22"/>
  <c r="L67" i="22"/>
  <c r="K67" i="22"/>
  <c r="J67" i="22"/>
  <c r="I67" i="22"/>
  <c r="H67" i="22"/>
  <c r="G67" i="22"/>
  <c r="M66" i="22"/>
  <c r="L66" i="22"/>
  <c r="K66" i="22"/>
  <c r="J66" i="22"/>
  <c r="I66" i="22"/>
  <c r="H66" i="22"/>
  <c r="G66" i="22"/>
  <c r="M65" i="22"/>
  <c r="L65" i="22"/>
  <c r="K65" i="22"/>
  <c r="J65" i="22"/>
  <c r="I65" i="22"/>
  <c r="H65" i="22"/>
  <c r="G65" i="22"/>
  <c r="M64" i="22"/>
  <c r="L64" i="22"/>
  <c r="K64" i="22"/>
  <c r="J64" i="22"/>
  <c r="I64" i="22"/>
  <c r="H64" i="22"/>
  <c r="G64" i="22"/>
  <c r="M99" i="22"/>
  <c r="L99" i="22"/>
  <c r="I99" i="22"/>
  <c r="H99" i="22"/>
  <c r="G99" i="22"/>
  <c r="M96" i="22"/>
  <c r="L96" i="22"/>
  <c r="I96" i="22"/>
  <c r="H96" i="22"/>
  <c r="G96" i="22"/>
  <c r="M69" i="23"/>
  <c r="L69" i="23"/>
  <c r="K69" i="23"/>
  <c r="J69" i="23"/>
  <c r="I69" i="23"/>
  <c r="H69" i="23"/>
  <c r="G69" i="23"/>
  <c r="M68" i="23"/>
  <c r="L68" i="23"/>
  <c r="K68" i="23"/>
  <c r="J68" i="23"/>
  <c r="I68" i="23"/>
  <c r="H68" i="23"/>
  <c r="G68" i="23"/>
  <c r="M67" i="23"/>
  <c r="L67" i="23"/>
  <c r="K67" i="23"/>
  <c r="J67" i="23"/>
  <c r="I67" i="23"/>
  <c r="H67" i="23"/>
  <c r="G67" i="23"/>
  <c r="M66" i="23"/>
  <c r="L66" i="23"/>
  <c r="K66" i="23"/>
  <c r="J66" i="23"/>
  <c r="I66" i="23"/>
  <c r="H66" i="23"/>
  <c r="G66" i="23"/>
  <c r="M101" i="23"/>
  <c r="L101" i="23"/>
  <c r="J101" i="23"/>
  <c r="I101" i="23"/>
  <c r="H101" i="23"/>
  <c r="G101" i="23"/>
  <c r="M96" i="23"/>
  <c r="L96" i="23"/>
  <c r="J96" i="23"/>
  <c r="I96" i="23"/>
  <c r="H96" i="23"/>
  <c r="G96" i="23"/>
  <c r="M89" i="8"/>
  <c r="L89" i="8"/>
  <c r="K89" i="8"/>
  <c r="S89" i="8" s="1"/>
  <c r="J89" i="8"/>
  <c r="R89" i="8" s="1"/>
  <c r="I89" i="8"/>
  <c r="H89" i="8"/>
  <c r="G89" i="8"/>
  <c r="I31" i="32" l="1"/>
  <c r="I30" i="32"/>
  <c r="H2" i="34"/>
  <c r="H4" i="34"/>
  <c r="H3" i="34"/>
  <c r="I15" i="32"/>
  <c r="I19" i="32"/>
  <c r="I35" i="32"/>
  <c r="I6" i="32"/>
  <c r="I17" i="32"/>
  <c r="I25" i="32"/>
  <c r="I22" i="32"/>
  <c r="I33" i="32"/>
  <c r="I9" i="32"/>
  <c r="I7" i="32"/>
  <c r="I36" i="32"/>
  <c r="I8" i="32"/>
  <c r="I29" i="32"/>
  <c r="I3" i="32"/>
  <c r="I16" i="32"/>
  <c r="I5" i="32"/>
  <c r="I37" i="32"/>
  <c r="I28" i="32"/>
  <c r="I23" i="32"/>
  <c r="I11" i="32"/>
  <c r="I32" i="32"/>
  <c r="I10" i="32"/>
  <c r="I20" i="32"/>
  <c r="I12" i="32"/>
  <c r="I24" i="32"/>
  <c r="I18" i="32"/>
  <c r="I13" i="32"/>
  <c r="I4" i="32"/>
  <c r="I27" i="32"/>
  <c r="I34" i="32"/>
  <c r="I21" i="32"/>
  <c r="I2" i="32"/>
  <c r="I26" i="32"/>
  <c r="I14" i="32"/>
  <c r="C12" i="12"/>
  <c r="C11" i="12"/>
  <c r="Q89" i="8"/>
  <c r="C10" i="12"/>
  <c r="C7" i="12"/>
  <c r="C9" i="12"/>
  <c r="M4" i="8" l="1"/>
  <c r="L4" i="8"/>
  <c r="K4" i="8"/>
  <c r="S4" i="8" s="1"/>
  <c r="J4" i="8"/>
  <c r="R4" i="8" s="1"/>
  <c r="I4" i="8"/>
  <c r="H4" i="8"/>
  <c r="G4" i="8"/>
  <c r="Q4" i="8" l="1"/>
  <c r="M159" i="8" l="1"/>
  <c r="L159" i="8"/>
  <c r="K159" i="8"/>
  <c r="S159" i="8" s="1"/>
  <c r="J159" i="8"/>
  <c r="R159" i="8" s="1"/>
  <c r="I159" i="8"/>
  <c r="H159" i="8"/>
  <c r="G159" i="8"/>
  <c r="Q159" i="8" l="1"/>
  <c r="M111" i="8" l="1"/>
  <c r="L111" i="8"/>
  <c r="K111" i="8"/>
  <c r="S111" i="8" s="1"/>
  <c r="J111" i="8"/>
  <c r="R111" i="8" s="1"/>
  <c r="I111" i="8"/>
  <c r="H111" i="8"/>
  <c r="G111" i="8"/>
  <c r="M112" i="8"/>
  <c r="L112" i="8"/>
  <c r="K112" i="8"/>
  <c r="S112" i="8" s="1"/>
  <c r="J112" i="8"/>
  <c r="R112" i="8" s="1"/>
  <c r="I112" i="8"/>
  <c r="H112" i="8"/>
  <c r="G112" i="8"/>
  <c r="M268" i="8"/>
  <c r="L268" i="8"/>
  <c r="K268" i="8"/>
  <c r="S268" i="8" s="1"/>
  <c r="J268" i="8"/>
  <c r="R268" i="8" s="1"/>
  <c r="I268" i="8"/>
  <c r="H268" i="8"/>
  <c r="G268" i="8"/>
  <c r="Q268" i="8" l="1"/>
  <c r="Q111" i="8"/>
  <c r="Q112" i="8"/>
  <c r="M259" i="8" l="1"/>
  <c r="L259" i="8"/>
  <c r="K259" i="8"/>
  <c r="S259" i="8" s="1"/>
  <c r="J259" i="8"/>
  <c r="R259" i="8" s="1"/>
  <c r="I259" i="8"/>
  <c r="H259" i="8"/>
  <c r="G259" i="8"/>
  <c r="M242" i="8"/>
  <c r="L242" i="8"/>
  <c r="K242" i="8"/>
  <c r="S242" i="8" s="1"/>
  <c r="J242" i="8"/>
  <c r="R242" i="8" s="1"/>
  <c r="I242" i="8"/>
  <c r="H242" i="8"/>
  <c r="G242" i="8"/>
  <c r="M43" i="8"/>
  <c r="L43" i="8"/>
  <c r="K43" i="8"/>
  <c r="S43" i="8" s="1"/>
  <c r="J43" i="8"/>
  <c r="R43" i="8" s="1"/>
  <c r="I43" i="8"/>
  <c r="H43" i="8"/>
  <c r="G43" i="8"/>
  <c r="M170" i="8"/>
  <c r="L170" i="8"/>
  <c r="K170" i="8"/>
  <c r="S170" i="8" s="1"/>
  <c r="J170" i="8"/>
  <c r="R170" i="8" s="1"/>
  <c r="I170" i="8"/>
  <c r="H170" i="8"/>
  <c r="G170" i="8"/>
  <c r="M59" i="8"/>
  <c r="L59" i="8"/>
  <c r="K59" i="8"/>
  <c r="S59" i="8" s="1"/>
  <c r="J59" i="8"/>
  <c r="R59" i="8" s="1"/>
  <c r="I59" i="8"/>
  <c r="H59" i="8"/>
  <c r="G59" i="8"/>
  <c r="M57" i="8"/>
  <c r="L57" i="8"/>
  <c r="K57" i="8"/>
  <c r="S57" i="8" s="1"/>
  <c r="J57" i="8"/>
  <c r="R57" i="8" s="1"/>
  <c r="I57" i="8"/>
  <c r="H57" i="8"/>
  <c r="G57" i="8"/>
  <c r="M82" i="8"/>
  <c r="L82" i="8"/>
  <c r="K82" i="8"/>
  <c r="S82" i="8" s="1"/>
  <c r="J82" i="8"/>
  <c r="R82" i="8" s="1"/>
  <c r="I82" i="8"/>
  <c r="H82" i="8"/>
  <c r="G82" i="8"/>
  <c r="M78" i="8"/>
  <c r="L78" i="8"/>
  <c r="K78" i="8"/>
  <c r="S78" i="8" s="1"/>
  <c r="J78" i="8"/>
  <c r="R78" i="8" s="1"/>
  <c r="I78" i="8"/>
  <c r="H78" i="8"/>
  <c r="G78" i="8"/>
  <c r="M77" i="8"/>
  <c r="L77" i="8"/>
  <c r="K77" i="8"/>
  <c r="S77" i="8" s="1"/>
  <c r="J77" i="8"/>
  <c r="R77" i="8" s="1"/>
  <c r="I77" i="8"/>
  <c r="H77" i="8"/>
  <c r="G77" i="8"/>
  <c r="M53" i="8"/>
  <c r="L53" i="8"/>
  <c r="K53" i="8"/>
  <c r="S53" i="8" s="1"/>
  <c r="J53" i="8"/>
  <c r="R53" i="8" s="1"/>
  <c r="I53" i="8"/>
  <c r="H53" i="8"/>
  <c r="G53" i="8"/>
  <c r="M85" i="8"/>
  <c r="L85" i="8"/>
  <c r="K85" i="8"/>
  <c r="S85" i="8" s="1"/>
  <c r="J85" i="8"/>
  <c r="R85" i="8" s="1"/>
  <c r="I85" i="8"/>
  <c r="H85" i="8"/>
  <c r="G85" i="8"/>
  <c r="M83" i="8"/>
  <c r="L83" i="8"/>
  <c r="K83" i="8"/>
  <c r="S83" i="8" s="1"/>
  <c r="J83" i="8"/>
  <c r="R83" i="8" s="1"/>
  <c r="I83" i="8"/>
  <c r="H83" i="8"/>
  <c r="G83" i="8"/>
  <c r="M161" i="8"/>
  <c r="L161" i="8"/>
  <c r="K161" i="8"/>
  <c r="S161" i="8" s="1"/>
  <c r="J161" i="8"/>
  <c r="R161" i="8" s="1"/>
  <c r="I161" i="8"/>
  <c r="H161" i="8"/>
  <c r="G161" i="8"/>
  <c r="M187" i="8"/>
  <c r="L187" i="8"/>
  <c r="K187" i="8"/>
  <c r="S187" i="8" s="1"/>
  <c r="J187" i="8"/>
  <c r="R187" i="8" s="1"/>
  <c r="I187" i="8"/>
  <c r="H187" i="8"/>
  <c r="G187" i="8"/>
  <c r="M200" i="8"/>
  <c r="L200" i="8"/>
  <c r="K200" i="8"/>
  <c r="S200" i="8" s="1"/>
  <c r="J200" i="8"/>
  <c r="R200" i="8" s="1"/>
  <c r="I200" i="8"/>
  <c r="H200" i="8"/>
  <c r="G200" i="8"/>
  <c r="M181" i="8"/>
  <c r="L181" i="8"/>
  <c r="K181" i="8"/>
  <c r="S181" i="8" s="1"/>
  <c r="J181" i="8"/>
  <c r="R181" i="8" s="1"/>
  <c r="I181" i="8"/>
  <c r="H181" i="8"/>
  <c r="G181" i="8"/>
  <c r="M182" i="8"/>
  <c r="L182" i="8"/>
  <c r="K182" i="8"/>
  <c r="S182" i="8" s="1"/>
  <c r="J182" i="8"/>
  <c r="R182" i="8" s="1"/>
  <c r="I182" i="8"/>
  <c r="H182" i="8"/>
  <c r="G182" i="8"/>
  <c r="M171" i="8"/>
  <c r="L171" i="8"/>
  <c r="K171" i="8"/>
  <c r="S171" i="8" s="1"/>
  <c r="J171" i="8"/>
  <c r="R171" i="8" s="1"/>
  <c r="I171" i="8"/>
  <c r="H171" i="8"/>
  <c r="G171" i="8"/>
  <c r="M258" i="8"/>
  <c r="L258" i="8"/>
  <c r="K258" i="8"/>
  <c r="S258" i="8" s="1"/>
  <c r="J258" i="8"/>
  <c r="R258" i="8" s="1"/>
  <c r="I258" i="8"/>
  <c r="H258" i="8"/>
  <c r="G258" i="8"/>
  <c r="M240" i="8"/>
  <c r="L240" i="8"/>
  <c r="K240" i="8"/>
  <c r="S240" i="8" s="1"/>
  <c r="J240" i="8"/>
  <c r="R240" i="8" s="1"/>
  <c r="I240" i="8"/>
  <c r="H240" i="8"/>
  <c r="G240" i="8"/>
  <c r="M250" i="8"/>
  <c r="L250" i="8"/>
  <c r="K250" i="8"/>
  <c r="S250" i="8" s="1"/>
  <c r="J250" i="8"/>
  <c r="R250" i="8" s="1"/>
  <c r="I250" i="8"/>
  <c r="H250" i="8"/>
  <c r="G250" i="8"/>
  <c r="M249" i="8"/>
  <c r="L249" i="8"/>
  <c r="K249" i="8"/>
  <c r="S249" i="8" s="1"/>
  <c r="J249" i="8"/>
  <c r="R249" i="8" s="1"/>
  <c r="I249" i="8"/>
  <c r="H249" i="8"/>
  <c r="G249" i="8"/>
  <c r="M243" i="8"/>
  <c r="L243" i="8"/>
  <c r="K243" i="8"/>
  <c r="S243" i="8" s="1"/>
  <c r="J243" i="8"/>
  <c r="R243" i="8" s="1"/>
  <c r="I243" i="8"/>
  <c r="H243" i="8"/>
  <c r="G243" i="8"/>
  <c r="M239" i="8"/>
  <c r="L239" i="8"/>
  <c r="K239" i="8"/>
  <c r="S239" i="8" s="1"/>
  <c r="J239" i="8"/>
  <c r="R239" i="8" s="1"/>
  <c r="I239" i="8"/>
  <c r="H239" i="8"/>
  <c r="G239" i="8"/>
  <c r="M226" i="8"/>
  <c r="L226" i="8"/>
  <c r="K226" i="8"/>
  <c r="S226" i="8" s="1"/>
  <c r="J226" i="8"/>
  <c r="R226" i="8" s="1"/>
  <c r="I226" i="8"/>
  <c r="H226" i="8"/>
  <c r="G226" i="8"/>
  <c r="M223" i="8"/>
  <c r="L223" i="8"/>
  <c r="K223" i="8"/>
  <c r="S223" i="8" s="1"/>
  <c r="J223" i="8"/>
  <c r="R223" i="8" s="1"/>
  <c r="I223" i="8"/>
  <c r="H223" i="8"/>
  <c r="G223" i="8"/>
  <c r="M224" i="8"/>
  <c r="L224" i="8"/>
  <c r="K224" i="8"/>
  <c r="S224" i="8" s="1"/>
  <c r="J224" i="8"/>
  <c r="R224" i="8" s="1"/>
  <c r="I224" i="8"/>
  <c r="H224" i="8"/>
  <c r="G224" i="8"/>
  <c r="M206" i="8"/>
  <c r="L206" i="8"/>
  <c r="K206" i="8"/>
  <c r="S206" i="8" s="1"/>
  <c r="J206" i="8"/>
  <c r="R206" i="8" s="1"/>
  <c r="I206" i="8"/>
  <c r="H206" i="8"/>
  <c r="G206" i="8"/>
  <c r="M205" i="8"/>
  <c r="L205" i="8"/>
  <c r="K205" i="8"/>
  <c r="S205" i="8" s="1"/>
  <c r="J205" i="8"/>
  <c r="R205" i="8" s="1"/>
  <c r="I205" i="8"/>
  <c r="H205" i="8"/>
  <c r="G205" i="8"/>
  <c r="M207" i="8"/>
  <c r="L207" i="8"/>
  <c r="K207" i="8"/>
  <c r="S207" i="8" s="1"/>
  <c r="J207" i="8"/>
  <c r="R207" i="8" s="1"/>
  <c r="I207" i="8"/>
  <c r="H207" i="8"/>
  <c r="G207" i="8"/>
  <c r="M197" i="8"/>
  <c r="L197" i="8"/>
  <c r="K197" i="8"/>
  <c r="S197" i="8" s="1"/>
  <c r="J197" i="8"/>
  <c r="R197" i="8" s="1"/>
  <c r="I197" i="8"/>
  <c r="H197" i="8"/>
  <c r="G197" i="8"/>
  <c r="M198" i="8"/>
  <c r="L198" i="8"/>
  <c r="K198" i="8"/>
  <c r="S198" i="8" s="1"/>
  <c r="J198" i="8"/>
  <c r="R198" i="8" s="1"/>
  <c r="I198" i="8"/>
  <c r="H198" i="8"/>
  <c r="G198" i="8"/>
  <c r="M172" i="8"/>
  <c r="L172" i="8"/>
  <c r="K172" i="8"/>
  <c r="S172" i="8" s="1"/>
  <c r="J172" i="8"/>
  <c r="R172" i="8" s="1"/>
  <c r="I172" i="8"/>
  <c r="H172" i="8"/>
  <c r="G172" i="8"/>
  <c r="M169" i="8"/>
  <c r="L169" i="8"/>
  <c r="K169" i="8"/>
  <c r="S169" i="8" s="1"/>
  <c r="J169" i="8"/>
  <c r="R169" i="8" s="1"/>
  <c r="I169" i="8"/>
  <c r="H169" i="8"/>
  <c r="G169" i="8"/>
  <c r="M160" i="8"/>
  <c r="L160" i="8"/>
  <c r="K160" i="8"/>
  <c r="S160" i="8" s="1"/>
  <c r="J160" i="8"/>
  <c r="R160" i="8" s="1"/>
  <c r="I160" i="8"/>
  <c r="H160" i="8"/>
  <c r="G160" i="8"/>
  <c r="M173" i="8"/>
  <c r="L173" i="8"/>
  <c r="K173" i="8"/>
  <c r="S173" i="8" s="1"/>
  <c r="J173" i="8"/>
  <c r="R173" i="8" s="1"/>
  <c r="I173" i="8"/>
  <c r="H173" i="8"/>
  <c r="G173" i="8"/>
  <c r="M238" i="8"/>
  <c r="L238" i="8"/>
  <c r="K238" i="8"/>
  <c r="S238" i="8" s="1"/>
  <c r="J238" i="8"/>
  <c r="R238" i="8" s="1"/>
  <c r="I238" i="8"/>
  <c r="H238" i="8"/>
  <c r="G238" i="8"/>
  <c r="M12" i="8"/>
  <c r="L12" i="8"/>
  <c r="K12" i="8"/>
  <c r="S12" i="8" s="1"/>
  <c r="J12" i="8"/>
  <c r="R12" i="8" s="1"/>
  <c r="I12" i="8"/>
  <c r="H12" i="8"/>
  <c r="G12" i="8"/>
  <c r="M3" i="8"/>
  <c r="L3" i="8"/>
  <c r="K3" i="8"/>
  <c r="S3" i="8" s="1"/>
  <c r="J3" i="8"/>
  <c r="I3" i="8"/>
  <c r="H3" i="8"/>
  <c r="G3" i="8"/>
  <c r="M277" i="8"/>
  <c r="L277" i="8"/>
  <c r="K277" i="8"/>
  <c r="S277" i="8" s="1"/>
  <c r="J277" i="8"/>
  <c r="R277" i="8" s="1"/>
  <c r="I277" i="8"/>
  <c r="H277" i="8"/>
  <c r="G277" i="8"/>
  <c r="M270" i="8"/>
  <c r="L270" i="8"/>
  <c r="K270" i="8"/>
  <c r="S270" i="8" s="1"/>
  <c r="J270" i="8"/>
  <c r="R270" i="8" s="1"/>
  <c r="I270" i="8"/>
  <c r="H270" i="8"/>
  <c r="G270" i="8"/>
  <c r="M269" i="8"/>
  <c r="L269" i="8"/>
  <c r="K269" i="8"/>
  <c r="S269" i="8" s="1"/>
  <c r="J269" i="8"/>
  <c r="R269" i="8" s="1"/>
  <c r="I269" i="8"/>
  <c r="H269" i="8"/>
  <c r="G269" i="8"/>
  <c r="M281" i="8"/>
  <c r="L281" i="8"/>
  <c r="K281" i="8"/>
  <c r="S281" i="8" s="1"/>
  <c r="J281" i="8"/>
  <c r="R281" i="8" s="1"/>
  <c r="I281" i="8"/>
  <c r="H281" i="8"/>
  <c r="G281" i="8"/>
  <c r="M231" i="8"/>
  <c r="L231" i="8"/>
  <c r="K231" i="8"/>
  <c r="S231" i="8" s="1"/>
  <c r="J231" i="8"/>
  <c r="R231" i="8" s="1"/>
  <c r="I231" i="8"/>
  <c r="H231" i="8"/>
  <c r="G231" i="8"/>
  <c r="M230" i="8"/>
  <c r="L230" i="8"/>
  <c r="K230" i="8"/>
  <c r="S230" i="8" s="1"/>
  <c r="J230" i="8"/>
  <c r="R230" i="8" s="1"/>
  <c r="I230" i="8"/>
  <c r="H230" i="8"/>
  <c r="G230" i="8"/>
  <c r="M229" i="8"/>
  <c r="L229" i="8"/>
  <c r="K229" i="8"/>
  <c r="S229" i="8" s="1"/>
  <c r="J229" i="8"/>
  <c r="R229" i="8" s="1"/>
  <c r="I229" i="8"/>
  <c r="H229" i="8"/>
  <c r="G229" i="8"/>
  <c r="M228" i="8"/>
  <c r="L228" i="8"/>
  <c r="K228" i="8"/>
  <c r="S228" i="8" s="1"/>
  <c r="J228" i="8"/>
  <c r="R228" i="8" s="1"/>
  <c r="I228" i="8"/>
  <c r="H228" i="8"/>
  <c r="G228" i="8"/>
  <c r="M232" i="8"/>
  <c r="L232" i="8"/>
  <c r="K232" i="8"/>
  <c r="S232" i="8" s="1"/>
  <c r="J232" i="8"/>
  <c r="R232" i="8" s="1"/>
  <c r="I232" i="8"/>
  <c r="H232" i="8"/>
  <c r="G232" i="8"/>
  <c r="M215" i="8"/>
  <c r="L215" i="8"/>
  <c r="K215" i="8"/>
  <c r="S215" i="8" s="1"/>
  <c r="J215" i="8"/>
  <c r="R215" i="8" s="1"/>
  <c r="I215" i="8"/>
  <c r="H215" i="8"/>
  <c r="G215" i="8"/>
  <c r="M192" i="8"/>
  <c r="L192" i="8"/>
  <c r="K192" i="8"/>
  <c r="S192" i="8" s="1"/>
  <c r="J192" i="8"/>
  <c r="R192" i="8" s="1"/>
  <c r="I192" i="8"/>
  <c r="H192" i="8"/>
  <c r="G192" i="8"/>
  <c r="M162" i="8"/>
  <c r="L162" i="8"/>
  <c r="K162" i="8"/>
  <c r="S162" i="8" s="1"/>
  <c r="J162" i="8"/>
  <c r="R162" i="8" s="1"/>
  <c r="I162" i="8"/>
  <c r="H162" i="8"/>
  <c r="G162" i="8"/>
  <c r="M168" i="8"/>
  <c r="L168" i="8"/>
  <c r="K168" i="8"/>
  <c r="S168" i="8" s="1"/>
  <c r="J168" i="8"/>
  <c r="R168" i="8" s="1"/>
  <c r="I168" i="8"/>
  <c r="H168" i="8"/>
  <c r="G168" i="8"/>
  <c r="M140" i="8"/>
  <c r="L140" i="8"/>
  <c r="K140" i="8"/>
  <c r="S140" i="8" s="1"/>
  <c r="J140" i="8"/>
  <c r="R140" i="8" s="1"/>
  <c r="I140" i="8"/>
  <c r="H140" i="8"/>
  <c r="G140" i="8"/>
  <c r="M156" i="8"/>
  <c r="L156" i="8"/>
  <c r="K156" i="8"/>
  <c r="S156" i="8" s="1"/>
  <c r="J156" i="8"/>
  <c r="R156" i="8" s="1"/>
  <c r="I156" i="8"/>
  <c r="H156" i="8"/>
  <c r="G156" i="8"/>
  <c r="M155" i="8"/>
  <c r="L155" i="8"/>
  <c r="K155" i="8"/>
  <c r="S155" i="8" s="1"/>
  <c r="J155" i="8"/>
  <c r="R155" i="8" s="1"/>
  <c r="I155" i="8"/>
  <c r="H155" i="8"/>
  <c r="G155" i="8"/>
  <c r="M154" i="8"/>
  <c r="L154" i="8"/>
  <c r="K154" i="8"/>
  <c r="S154" i="8" s="1"/>
  <c r="J154" i="8"/>
  <c r="R154" i="8" s="1"/>
  <c r="I154" i="8"/>
  <c r="H154" i="8"/>
  <c r="G154" i="8"/>
  <c r="M129" i="8"/>
  <c r="L129" i="8"/>
  <c r="K129" i="8"/>
  <c r="S129" i="8" s="1"/>
  <c r="J129" i="8"/>
  <c r="R129" i="8" s="1"/>
  <c r="I129" i="8"/>
  <c r="H129" i="8"/>
  <c r="G129" i="8"/>
  <c r="M109" i="8"/>
  <c r="L109" i="8"/>
  <c r="K109" i="8"/>
  <c r="S109" i="8" s="1"/>
  <c r="J109" i="8"/>
  <c r="R109" i="8" s="1"/>
  <c r="I109" i="8"/>
  <c r="H109" i="8"/>
  <c r="G109" i="8"/>
  <c r="M107" i="8"/>
  <c r="L107" i="8"/>
  <c r="K107" i="8"/>
  <c r="S107" i="8" s="1"/>
  <c r="J107" i="8"/>
  <c r="R107" i="8" s="1"/>
  <c r="I107" i="8"/>
  <c r="H107" i="8"/>
  <c r="G107" i="8"/>
  <c r="M157" i="8"/>
  <c r="L157" i="8"/>
  <c r="K157" i="8"/>
  <c r="S157" i="8" s="1"/>
  <c r="J157" i="8"/>
  <c r="R157" i="8" s="1"/>
  <c r="I157" i="8"/>
  <c r="H157" i="8"/>
  <c r="G157" i="8"/>
  <c r="M80" i="8"/>
  <c r="L80" i="8"/>
  <c r="K80" i="8"/>
  <c r="S80" i="8" s="1"/>
  <c r="J80" i="8"/>
  <c r="R80" i="8" s="1"/>
  <c r="I80" i="8"/>
  <c r="H80" i="8"/>
  <c r="G80" i="8"/>
  <c r="M79" i="8"/>
  <c r="L79" i="8"/>
  <c r="K79" i="8"/>
  <c r="S79" i="8" s="1"/>
  <c r="J79" i="8"/>
  <c r="R79" i="8" s="1"/>
  <c r="I79" i="8"/>
  <c r="H79" i="8"/>
  <c r="G79" i="8"/>
  <c r="M56" i="8"/>
  <c r="L56" i="8"/>
  <c r="K56" i="8"/>
  <c r="S56" i="8" s="1"/>
  <c r="J56" i="8"/>
  <c r="R56" i="8" s="1"/>
  <c r="I56" i="8"/>
  <c r="H56" i="8"/>
  <c r="G56" i="8"/>
  <c r="M55" i="8"/>
  <c r="L55" i="8"/>
  <c r="K55" i="8"/>
  <c r="S55" i="8" s="1"/>
  <c r="J55" i="8"/>
  <c r="R55" i="8" s="1"/>
  <c r="I55" i="8"/>
  <c r="H55" i="8"/>
  <c r="G55" i="8"/>
  <c r="M84" i="8"/>
  <c r="L84" i="8"/>
  <c r="K84" i="8"/>
  <c r="S84" i="8" s="1"/>
  <c r="J84" i="8"/>
  <c r="R84" i="8" s="1"/>
  <c r="I84" i="8"/>
  <c r="H84" i="8"/>
  <c r="G84" i="8"/>
  <c r="M42" i="8"/>
  <c r="L42" i="8"/>
  <c r="K42" i="8"/>
  <c r="S42" i="8" s="1"/>
  <c r="J42" i="8"/>
  <c r="R42" i="8" s="1"/>
  <c r="I42" i="8"/>
  <c r="H42" i="8"/>
  <c r="G42" i="8"/>
  <c r="M22" i="8"/>
  <c r="L22" i="8"/>
  <c r="K22" i="8"/>
  <c r="S22" i="8" s="1"/>
  <c r="J22" i="8"/>
  <c r="R22" i="8" s="1"/>
  <c r="I22" i="8"/>
  <c r="H22" i="8"/>
  <c r="G22" i="8"/>
  <c r="M195" i="8"/>
  <c r="L195" i="8"/>
  <c r="K195" i="8"/>
  <c r="S195" i="8" s="1"/>
  <c r="J195" i="8"/>
  <c r="R195" i="8" s="1"/>
  <c r="I195" i="8"/>
  <c r="H195" i="8"/>
  <c r="G195" i="8"/>
  <c r="R3" i="8" l="1"/>
  <c r="Q85" i="8"/>
  <c r="Q259" i="8"/>
  <c r="Q270" i="8"/>
  <c r="Q42" i="8"/>
  <c r="Q79" i="8"/>
  <c r="Q230" i="8"/>
  <c r="Q238" i="8"/>
  <c r="Q169" i="8"/>
  <c r="Q198" i="8"/>
  <c r="Q205" i="8"/>
  <c r="Q226" i="8"/>
  <c r="Q250" i="8"/>
  <c r="Q200" i="8"/>
  <c r="Q82" i="8"/>
  <c r="Q84" i="8"/>
  <c r="Q80" i="8"/>
  <c r="Q109" i="8"/>
  <c r="Q154" i="8"/>
  <c r="Q140" i="8"/>
  <c r="Q162" i="8"/>
  <c r="Q232" i="8"/>
  <c r="Q231" i="8"/>
  <c r="Q277" i="8"/>
  <c r="Q172" i="8"/>
  <c r="Q197" i="8"/>
  <c r="Q206" i="8"/>
  <c r="Q239" i="8"/>
  <c r="Q240" i="8"/>
  <c r="Q187" i="8"/>
  <c r="Q53" i="8"/>
  <c r="Q57" i="8"/>
  <c r="Q242" i="8"/>
  <c r="Q22" i="8"/>
  <c r="Q55" i="8"/>
  <c r="Q157" i="8"/>
  <c r="Q155" i="8"/>
  <c r="Q192" i="8"/>
  <c r="Q228" i="8"/>
  <c r="Q281" i="8"/>
  <c r="Q3" i="8"/>
  <c r="Q207" i="8"/>
  <c r="Q224" i="8"/>
  <c r="Q243" i="8"/>
  <c r="Q258" i="8"/>
  <c r="Q182" i="8"/>
  <c r="Q161" i="8"/>
  <c r="Q77" i="8"/>
  <c r="Q59" i="8"/>
  <c r="Q170" i="8"/>
  <c r="Q195" i="8"/>
  <c r="Q56" i="8"/>
  <c r="Q107" i="8"/>
  <c r="Q129" i="8"/>
  <c r="Q156" i="8"/>
  <c r="Q168" i="8"/>
  <c r="Q215" i="8"/>
  <c r="Q229" i="8"/>
  <c r="Q269" i="8"/>
  <c r="Q12" i="8"/>
  <c r="Q173" i="8"/>
  <c r="Q160" i="8"/>
  <c r="Q223" i="8"/>
  <c r="Q249" i="8"/>
  <c r="Q171" i="8"/>
  <c r="Q181" i="8"/>
  <c r="Q83" i="8"/>
  <c r="Q78" i="8"/>
  <c r="Q43" i="8"/>
  <c r="G276" i="8" l="1"/>
  <c r="G275" i="8"/>
  <c r="G267" i="8"/>
  <c r="G266" i="8"/>
  <c r="G265" i="8"/>
  <c r="G138" i="8"/>
  <c r="G126" i="8"/>
  <c r="G102" i="8"/>
  <c r="G101" i="8"/>
  <c r="G103" i="8"/>
  <c r="G74" i="8"/>
  <c r="G73" i="8"/>
  <c r="G72" i="8"/>
  <c r="G76" i="8"/>
  <c r="G52" i="8"/>
  <c r="G51" i="8"/>
  <c r="G50" i="8"/>
  <c r="G274" i="8"/>
  <c r="G273" i="8"/>
  <c r="G264" i="8"/>
  <c r="G263" i="8"/>
  <c r="G219" i="8"/>
  <c r="G218" i="8"/>
  <c r="G190" i="8"/>
  <c r="G136" i="8"/>
  <c r="G150" i="8"/>
  <c r="G149" i="8"/>
  <c r="G148" i="8"/>
  <c r="G124" i="8"/>
  <c r="G99" i="8"/>
  <c r="G100" i="8"/>
  <c r="G71" i="8"/>
  <c r="G67" i="8"/>
  <c r="G66" i="8"/>
  <c r="G69" i="8"/>
  <c r="G68" i="8"/>
  <c r="G34" i="8"/>
  <c r="G33" i="8"/>
  <c r="G272" i="8"/>
  <c r="G271" i="8"/>
  <c r="G260" i="8"/>
  <c r="G262" i="8"/>
  <c r="G261" i="8"/>
  <c r="G216" i="8"/>
  <c r="G211" i="8"/>
  <c r="G210" i="8"/>
  <c r="G189" i="8"/>
  <c r="G134" i="8"/>
  <c r="G147" i="8"/>
  <c r="G146" i="8"/>
  <c r="G145" i="8"/>
  <c r="G120" i="8"/>
  <c r="G96" i="8"/>
  <c r="G95" i="8"/>
  <c r="G94" i="8"/>
  <c r="G65" i="8"/>
  <c r="G63" i="8"/>
  <c r="G62" i="8"/>
  <c r="G61" i="8"/>
  <c r="G60" i="8"/>
  <c r="G49" i="8"/>
  <c r="G47" i="8"/>
  <c r="G46" i="8"/>
  <c r="G45" i="8"/>
  <c r="G44" i="8"/>
  <c r="G39" i="8"/>
  <c r="G38" i="8"/>
  <c r="G32" i="8"/>
  <c r="G29" i="8"/>
  <c r="G27" i="8"/>
  <c r="B12" i="12" l="1"/>
  <c r="I190" i="8"/>
  <c r="H190" i="8"/>
  <c r="I219" i="8"/>
  <c r="H219" i="8"/>
  <c r="I218" i="8"/>
  <c r="H218" i="8"/>
  <c r="I34" i="8"/>
  <c r="H34" i="8"/>
  <c r="I33" i="8"/>
  <c r="H33" i="8"/>
  <c r="I264" i="8"/>
  <c r="H264" i="8"/>
  <c r="I263" i="8"/>
  <c r="H263" i="8"/>
  <c r="I274" i="8"/>
  <c r="H274" i="8"/>
  <c r="I273" i="8"/>
  <c r="H273" i="8"/>
  <c r="I99" i="8"/>
  <c r="H99" i="8"/>
  <c r="I100" i="8"/>
  <c r="H100" i="8"/>
  <c r="I136" i="8"/>
  <c r="H136" i="8"/>
  <c r="I124" i="8"/>
  <c r="H124" i="8"/>
  <c r="I150" i="8"/>
  <c r="H150" i="8"/>
  <c r="I149" i="8"/>
  <c r="H149" i="8"/>
  <c r="I148" i="8"/>
  <c r="H148" i="8"/>
  <c r="I71" i="8"/>
  <c r="H71" i="8"/>
  <c r="I67" i="8"/>
  <c r="H67" i="8"/>
  <c r="I66" i="8"/>
  <c r="H66" i="8"/>
  <c r="I69" i="8"/>
  <c r="H69" i="8"/>
  <c r="I68" i="8"/>
  <c r="H68" i="8"/>
  <c r="I276" i="8"/>
  <c r="H276" i="8"/>
  <c r="I275" i="8"/>
  <c r="H275" i="8"/>
  <c r="I267" i="8"/>
  <c r="H267" i="8"/>
  <c r="I266" i="8"/>
  <c r="H266" i="8"/>
  <c r="I265" i="8"/>
  <c r="H265" i="8"/>
  <c r="I126" i="8"/>
  <c r="H126" i="8"/>
  <c r="I138" i="8"/>
  <c r="H138" i="8"/>
  <c r="I102" i="8"/>
  <c r="H102" i="8"/>
  <c r="I101" i="8"/>
  <c r="H101" i="8"/>
  <c r="I103" i="8"/>
  <c r="H103" i="8"/>
  <c r="I74" i="8"/>
  <c r="H74" i="8"/>
  <c r="I73" i="8"/>
  <c r="H73" i="8"/>
  <c r="I72" i="8"/>
  <c r="H72" i="8"/>
  <c r="I76" i="8"/>
  <c r="H76" i="8"/>
  <c r="I52" i="8"/>
  <c r="H52" i="8"/>
  <c r="I51" i="8"/>
  <c r="H51" i="8"/>
  <c r="I50" i="8"/>
  <c r="H50" i="8"/>
  <c r="I272" i="8"/>
  <c r="H272" i="8"/>
  <c r="I271" i="8"/>
  <c r="H271" i="8"/>
  <c r="I260" i="8"/>
  <c r="H260" i="8"/>
  <c r="I262" i="8"/>
  <c r="H262" i="8"/>
  <c r="I261" i="8"/>
  <c r="H261" i="8"/>
  <c r="I216" i="8"/>
  <c r="H216" i="8"/>
  <c r="I211" i="8"/>
  <c r="H211" i="8"/>
  <c r="I210" i="8"/>
  <c r="H210" i="8"/>
  <c r="I49" i="8"/>
  <c r="H49" i="8"/>
  <c r="I39" i="8"/>
  <c r="H39" i="8"/>
  <c r="I189" i="8"/>
  <c r="H189" i="8"/>
  <c r="I147" i="8"/>
  <c r="H147" i="8"/>
  <c r="I146" i="8"/>
  <c r="H146" i="8"/>
  <c r="I145" i="8"/>
  <c r="H145" i="8"/>
  <c r="I120" i="8"/>
  <c r="H120" i="8"/>
  <c r="I134" i="8"/>
  <c r="H134" i="8"/>
  <c r="I96" i="8"/>
  <c r="H96" i="8"/>
  <c r="I95" i="8"/>
  <c r="H95" i="8"/>
  <c r="I94" i="8"/>
  <c r="H94" i="8"/>
  <c r="I65" i="8"/>
  <c r="H65" i="8"/>
  <c r="I63" i="8"/>
  <c r="H63" i="8"/>
  <c r="I62" i="8"/>
  <c r="H62" i="8"/>
  <c r="I61" i="8"/>
  <c r="H61" i="8"/>
  <c r="I60" i="8"/>
  <c r="H60" i="8"/>
  <c r="I47" i="8"/>
  <c r="H47" i="8"/>
  <c r="I46" i="8"/>
  <c r="H46" i="8"/>
  <c r="I45" i="8"/>
  <c r="H45" i="8"/>
  <c r="I44" i="8"/>
  <c r="H44" i="8"/>
  <c r="I38" i="8"/>
  <c r="H38" i="8"/>
  <c r="I32" i="8"/>
  <c r="H32" i="8"/>
  <c r="I29" i="8"/>
  <c r="H29" i="8"/>
  <c r="I27" i="8"/>
  <c r="H27" i="8"/>
  <c r="Q33" i="8" l="1"/>
  <c r="Q218" i="8"/>
  <c r="Q190" i="8"/>
  <c r="Q29" i="8"/>
  <c r="Q38" i="8"/>
  <c r="Q45" i="8"/>
  <c r="Q47" i="8"/>
  <c r="Q61" i="8"/>
  <c r="Q63" i="8"/>
  <c r="Q94" i="8"/>
  <c r="Q95" i="8"/>
  <c r="Q96" i="8"/>
  <c r="Q145" i="8"/>
  <c r="Q147" i="8"/>
  <c r="Q189" i="8"/>
  <c r="Q49" i="8"/>
  <c r="Q211" i="8"/>
  <c r="Q216" i="8"/>
  <c r="Q262" i="8"/>
  <c r="Q271" i="8"/>
  <c r="Q51" i="8"/>
  <c r="Q76" i="8"/>
  <c r="Q74" i="8"/>
  <c r="Q101" i="8"/>
  <c r="Q102" i="8"/>
  <c r="Q138" i="8"/>
  <c r="Q126" i="8"/>
  <c r="Q266" i="8"/>
  <c r="Q275" i="8"/>
  <c r="Q68" i="8"/>
  <c r="Q66" i="8"/>
  <c r="Q71" i="8"/>
  <c r="Q149" i="8"/>
  <c r="Q124" i="8"/>
  <c r="Q99" i="8"/>
  <c r="Q274" i="8"/>
  <c r="Q263" i="8"/>
  <c r="Q27" i="8"/>
  <c r="Q32" i="8"/>
  <c r="Q44" i="8"/>
  <c r="Q46" i="8"/>
  <c r="Q60" i="8"/>
  <c r="Q62" i="8"/>
  <c r="Q65" i="8"/>
  <c r="Q134" i="8"/>
  <c r="Q120" i="8"/>
  <c r="Q146" i="8"/>
  <c r="Q39" i="8"/>
  <c r="Q210" i="8"/>
  <c r="Q261" i="8"/>
  <c r="Q260" i="8"/>
  <c r="Q272" i="8"/>
  <c r="Q50" i="8"/>
  <c r="Q52" i="8"/>
  <c r="Q72" i="8"/>
  <c r="Q73" i="8"/>
  <c r="Q103" i="8"/>
  <c r="Q265" i="8"/>
  <c r="Q267" i="8"/>
  <c r="Q276" i="8"/>
  <c r="Q69" i="8"/>
  <c r="Q67" i="8"/>
  <c r="Q148" i="8"/>
  <c r="Q150" i="8"/>
  <c r="Q136" i="8"/>
  <c r="Q100" i="8"/>
  <c r="Q273" i="8"/>
  <c r="Q264" i="8"/>
  <c r="Q34" i="8"/>
  <c r="Q219" i="8"/>
  <c r="M190" i="8"/>
  <c r="L190" i="8"/>
  <c r="K190" i="8"/>
  <c r="S190" i="8" s="1"/>
  <c r="J190" i="8"/>
  <c r="R190" i="8" s="1"/>
  <c r="B9" i="12" l="1"/>
  <c r="B10" i="12"/>
  <c r="M71" i="8"/>
  <c r="L71" i="8"/>
  <c r="K71" i="8"/>
  <c r="S71" i="8" s="1"/>
  <c r="J71" i="8"/>
  <c r="R71" i="8" s="1"/>
  <c r="M67" i="8"/>
  <c r="L67" i="8"/>
  <c r="K67" i="8"/>
  <c r="S67" i="8" s="1"/>
  <c r="J67" i="8"/>
  <c r="R67" i="8" s="1"/>
  <c r="M66" i="8"/>
  <c r="L66" i="8"/>
  <c r="K66" i="8"/>
  <c r="S66" i="8" s="1"/>
  <c r="J66" i="8"/>
  <c r="R66" i="8" s="1"/>
  <c r="M218" i="8"/>
  <c r="L218" i="8"/>
  <c r="K218" i="8"/>
  <c r="S218" i="8" s="1"/>
  <c r="J218" i="8"/>
  <c r="R218" i="8" s="1"/>
  <c r="M34" i="8"/>
  <c r="L34" i="8"/>
  <c r="K34" i="8"/>
  <c r="S34" i="8" s="1"/>
  <c r="J34" i="8"/>
  <c r="R34" i="8" s="1"/>
  <c r="M33" i="8"/>
  <c r="L33" i="8"/>
  <c r="K33" i="8"/>
  <c r="S33" i="8" s="1"/>
  <c r="J33" i="8"/>
  <c r="R33" i="8" s="1"/>
  <c r="M264" i="8"/>
  <c r="L264" i="8"/>
  <c r="K264" i="8"/>
  <c r="S264" i="8" s="1"/>
  <c r="J264" i="8"/>
  <c r="R264" i="8" s="1"/>
  <c r="M263" i="8"/>
  <c r="L263" i="8"/>
  <c r="K263" i="8"/>
  <c r="S263" i="8" s="1"/>
  <c r="J263" i="8"/>
  <c r="R263" i="8" s="1"/>
  <c r="M274" i="8"/>
  <c r="L274" i="8"/>
  <c r="K274" i="8"/>
  <c r="S274" i="8" s="1"/>
  <c r="J274" i="8"/>
  <c r="R274" i="8" s="1"/>
  <c r="M273" i="8"/>
  <c r="L273" i="8"/>
  <c r="K273" i="8"/>
  <c r="S273" i="8" s="1"/>
  <c r="J273" i="8"/>
  <c r="R273" i="8" s="1"/>
  <c r="M99" i="8"/>
  <c r="L99" i="8"/>
  <c r="K99" i="8"/>
  <c r="S99" i="8" s="1"/>
  <c r="J99" i="8"/>
  <c r="R99" i="8" s="1"/>
  <c r="M100" i="8"/>
  <c r="L100" i="8"/>
  <c r="K100" i="8"/>
  <c r="S100" i="8" s="1"/>
  <c r="J100" i="8"/>
  <c r="R100" i="8" s="1"/>
  <c r="M136" i="8"/>
  <c r="L136" i="8"/>
  <c r="K136" i="8"/>
  <c r="S136" i="8" s="1"/>
  <c r="J136" i="8"/>
  <c r="R136" i="8" s="1"/>
  <c r="M124" i="8"/>
  <c r="L124" i="8"/>
  <c r="K124" i="8"/>
  <c r="S124" i="8" s="1"/>
  <c r="J124" i="8"/>
  <c r="R124" i="8" s="1"/>
  <c r="M150" i="8"/>
  <c r="L150" i="8"/>
  <c r="K150" i="8"/>
  <c r="S150" i="8" s="1"/>
  <c r="J150" i="8"/>
  <c r="R150" i="8" s="1"/>
  <c r="M149" i="8"/>
  <c r="L149" i="8"/>
  <c r="K149" i="8"/>
  <c r="S149" i="8" s="1"/>
  <c r="J149" i="8"/>
  <c r="R149" i="8" s="1"/>
  <c r="M148" i="8"/>
  <c r="L148" i="8"/>
  <c r="K148" i="8"/>
  <c r="S148" i="8" s="1"/>
  <c r="J148" i="8"/>
  <c r="R148" i="8" s="1"/>
  <c r="M69" i="8"/>
  <c r="L69" i="8"/>
  <c r="K69" i="8"/>
  <c r="S69" i="8" s="1"/>
  <c r="J69" i="8"/>
  <c r="R69" i="8" s="1"/>
  <c r="M68" i="8"/>
  <c r="L68" i="8"/>
  <c r="K68" i="8"/>
  <c r="S68" i="8" s="1"/>
  <c r="J68" i="8"/>
  <c r="R68" i="8" s="1"/>
  <c r="M219" i="8"/>
  <c r="L219" i="8"/>
  <c r="K219" i="8"/>
  <c r="S219" i="8" s="1"/>
  <c r="J219" i="8"/>
  <c r="R219" i="8" s="1"/>
  <c r="M276" i="8" l="1"/>
  <c r="L276" i="8"/>
  <c r="K276" i="8"/>
  <c r="S276" i="8" s="1"/>
  <c r="J276" i="8"/>
  <c r="M275" i="8"/>
  <c r="L275" i="8"/>
  <c r="K275" i="8"/>
  <c r="S275" i="8" s="1"/>
  <c r="J275" i="8"/>
  <c r="R275" i="8" s="1"/>
  <c r="M267" i="8"/>
  <c r="L267" i="8"/>
  <c r="K267" i="8"/>
  <c r="S267" i="8" s="1"/>
  <c r="J267" i="8"/>
  <c r="R267" i="8" s="1"/>
  <c r="M266" i="8"/>
  <c r="L266" i="8"/>
  <c r="K266" i="8"/>
  <c r="S266" i="8" s="1"/>
  <c r="J266" i="8"/>
  <c r="R266" i="8" s="1"/>
  <c r="M126" i="8"/>
  <c r="L126" i="8"/>
  <c r="K126" i="8"/>
  <c r="S126" i="8" s="1"/>
  <c r="J126" i="8"/>
  <c r="R126" i="8" s="1"/>
  <c r="M138" i="8"/>
  <c r="L138" i="8"/>
  <c r="K138" i="8"/>
  <c r="S138" i="8" s="1"/>
  <c r="J138" i="8"/>
  <c r="R138" i="8" s="1"/>
  <c r="M102" i="8"/>
  <c r="L102" i="8"/>
  <c r="K102" i="8"/>
  <c r="S102" i="8" s="1"/>
  <c r="J102" i="8"/>
  <c r="R102" i="8" s="1"/>
  <c r="M101" i="8"/>
  <c r="L101" i="8"/>
  <c r="K101" i="8"/>
  <c r="S101" i="8" s="1"/>
  <c r="J101" i="8"/>
  <c r="R101" i="8" s="1"/>
  <c r="M103" i="8"/>
  <c r="L103" i="8"/>
  <c r="K103" i="8"/>
  <c r="S103" i="8" s="1"/>
  <c r="J103" i="8"/>
  <c r="R103" i="8" s="1"/>
  <c r="M96" i="8"/>
  <c r="L96" i="8"/>
  <c r="K96" i="8"/>
  <c r="S96" i="8" s="1"/>
  <c r="J96" i="8"/>
  <c r="R96" i="8" s="1"/>
  <c r="M72" i="8"/>
  <c r="L72" i="8"/>
  <c r="K72" i="8"/>
  <c r="S72" i="8" s="1"/>
  <c r="J72" i="8"/>
  <c r="R72" i="8" s="1"/>
  <c r="M76" i="8"/>
  <c r="L76" i="8"/>
  <c r="K76" i="8"/>
  <c r="S76" i="8" s="1"/>
  <c r="J76" i="8"/>
  <c r="R76" i="8" s="1"/>
  <c r="M52" i="8"/>
  <c r="L52" i="8"/>
  <c r="K52" i="8"/>
  <c r="S52" i="8" s="1"/>
  <c r="J52" i="8"/>
  <c r="R52" i="8" s="1"/>
  <c r="M265" i="8"/>
  <c r="L265" i="8"/>
  <c r="K265" i="8"/>
  <c r="S265" i="8" s="1"/>
  <c r="J265" i="8"/>
  <c r="R265" i="8" s="1"/>
  <c r="M74" i="8"/>
  <c r="L74" i="8"/>
  <c r="K74" i="8"/>
  <c r="S74" i="8" s="1"/>
  <c r="J74" i="8"/>
  <c r="R74" i="8" s="1"/>
  <c r="M73" i="8"/>
  <c r="L73" i="8"/>
  <c r="K73" i="8"/>
  <c r="S73" i="8" s="1"/>
  <c r="J73" i="8"/>
  <c r="R73" i="8" s="1"/>
  <c r="M51" i="8"/>
  <c r="L51" i="8"/>
  <c r="K51" i="8"/>
  <c r="S51" i="8" s="1"/>
  <c r="J51" i="8"/>
  <c r="R51" i="8" s="1"/>
  <c r="M50" i="8"/>
  <c r="L50" i="8"/>
  <c r="K50" i="8"/>
  <c r="S50" i="8" s="1"/>
  <c r="J50" i="8"/>
  <c r="R50" i="8" s="1"/>
  <c r="M189" i="8"/>
  <c r="L189" i="8"/>
  <c r="K189" i="8"/>
  <c r="S189" i="8" s="1"/>
  <c r="J189" i="8"/>
  <c r="R189" i="8" s="1"/>
  <c r="M260" i="8"/>
  <c r="L260" i="8"/>
  <c r="K260" i="8"/>
  <c r="S260" i="8" s="1"/>
  <c r="J260" i="8"/>
  <c r="R260" i="8" s="1"/>
  <c r="M262" i="8"/>
  <c r="L262" i="8"/>
  <c r="K262" i="8"/>
  <c r="S262" i="8" s="1"/>
  <c r="J262" i="8"/>
  <c r="R262" i="8" s="1"/>
  <c r="M261" i="8"/>
  <c r="L261" i="8"/>
  <c r="K261" i="8"/>
  <c r="S261" i="8" s="1"/>
  <c r="J261" i="8"/>
  <c r="R261" i="8" s="1"/>
  <c r="M272" i="8"/>
  <c r="L272" i="8"/>
  <c r="K272" i="8"/>
  <c r="S272" i="8" s="1"/>
  <c r="J272" i="8"/>
  <c r="R272" i="8" s="1"/>
  <c r="M271" i="8"/>
  <c r="L271" i="8"/>
  <c r="K271" i="8"/>
  <c r="S271" i="8" s="1"/>
  <c r="J271" i="8"/>
  <c r="R271" i="8" s="1"/>
  <c r="M216" i="8"/>
  <c r="L216" i="8"/>
  <c r="K216" i="8"/>
  <c r="S216" i="8" s="1"/>
  <c r="J216" i="8"/>
  <c r="R216" i="8" s="1"/>
  <c r="M147" i="8"/>
  <c r="L147" i="8"/>
  <c r="K147" i="8"/>
  <c r="S147" i="8" s="1"/>
  <c r="J147" i="8"/>
  <c r="M146" i="8"/>
  <c r="L146" i="8"/>
  <c r="K146" i="8"/>
  <c r="S146" i="8" s="1"/>
  <c r="J146" i="8"/>
  <c r="M145" i="8"/>
  <c r="L145" i="8"/>
  <c r="K145" i="8"/>
  <c r="S145" i="8" s="1"/>
  <c r="J145" i="8"/>
  <c r="M120" i="8"/>
  <c r="L120" i="8"/>
  <c r="K120" i="8"/>
  <c r="S120" i="8" s="1"/>
  <c r="J120" i="8"/>
  <c r="M134" i="8"/>
  <c r="L134" i="8"/>
  <c r="K134" i="8"/>
  <c r="S134" i="8" s="1"/>
  <c r="J134" i="8"/>
  <c r="M95" i="8"/>
  <c r="L95" i="8"/>
  <c r="K95" i="8"/>
  <c r="S95" i="8" s="1"/>
  <c r="J95" i="8"/>
  <c r="M94" i="8"/>
  <c r="L94" i="8"/>
  <c r="K94" i="8"/>
  <c r="S94" i="8" s="1"/>
  <c r="J94" i="8"/>
  <c r="M49" i="8"/>
  <c r="L49" i="8"/>
  <c r="K49" i="8"/>
  <c r="S49" i="8" s="1"/>
  <c r="J49" i="8"/>
  <c r="R49" i="8" s="1"/>
  <c r="M39" i="8"/>
  <c r="L39" i="8"/>
  <c r="K39" i="8"/>
  <c r="S39" i="8" s="1"/>
  <c r="J39" i="8"/>
  <c r="R39" i="8" s="1"/>
  <c r="M211" i="8"/>
  <c r="L211" i="8"/>
  <c r="K211" i="8"/>
  <c r="S211" i="8" s="1"/>
  <c r="J211" i="8"/>
  <c r="R211" i="8" s="1"/>
  <c r="M210" i="8"/>
  <c r="L210" i="8"/>
  <c r="K210" i="8"/>
  <c r="S210" i="8" s="1"/>
  <c r="J210" i="8"/>
  <c r="R210" i="8" s="1"/>
  <c r="M38" i="8"/>
  <c r="L38" i="8"/>
  <c r="K38" i="8"/>
  <c r="S38" i="8" s="1"/>
  <c r="J38" i="8"/>
  <c r="R38" i="8" s="1"/>
  <c r="M32" i="8"/>
  <c r="L32" i="8"/>
  <c r="K32" i="8"/>
  <c r="S32" i="8" s="1"/>
  <c r="J32" i="8"/>
  <c r="R32" i="8" s="1"/>
  <c r="M29" i="8"/>
  <c r="L29" i="8"/>
  <c r="K29" i="8"/>
  <c r="S29" i="8" s="1"/>
  <c r="J29" i="8"/>
  <c r="R29" i="8" s="1"/>
  <c r="M27" i="8"/>
  <c r="L27" i="8"/>
  <c r="K27" i="8"/>
  <c r="S27" i="8" s="1"/>
  <c r="J27" i="8"/>
  <c r="M65" i="8"/>
  <c r="L65" i="8"/>
  <c r="K65" i="8"/>
  <c r="S65" i="8" s="1"/>
  <c r="J65" i="8"/>
  <c r="M61" i="8"/>
  <c r="L61" i="8"/>
  <c r="K61" i="8"/>
  <c r="S61" i="8" s="1"/>
  <c r="J61" i="8"/>
  <c r="M60" i="8"/>
  <c r="L60" i="8"/>
  <c r="K60" i="8"/>
  <c r="S60" i="8" s="1"/>
  <c r="J60" i="8"/>
  <c r="M62" i="8"/>
  <c r="L62" i="8"/>
  <c r="K62" i="8"/>
  <c r="S62" i="8" s="1"/>
  <c r="J62" i="8"/>
  <c r="M63" i="8"/>
  <c r="L63" i="8"/>
  <c r="K63" i="8"/>
  <c r="S63" i="8" s="1"/>
  <c r="J63" i="8"/>
  <c r="M44" i="8"/>
  <c r="L44" i="8"/>
  <c r="K44" i="8"/>
  <c r="S44" i="8" s="1"/>
  <c r="J44" i="8"/>
  <c r="M47" i="8"/>
  <c r="L47" i="8"/>
  <c r="K47" i="8"/>
  <c r="S47" i="8" s="1"/>
  <c r="J47" i="8"/>
  <c r="M46" i="8"/>
  <c r="L46" i="8"/>
  <c r="K46" i="8"/>
  <c r="S46" i="8" s="1"/>
  <c r="J46" i="8"/>
  <c r="M45" i="8"/>
  <c r="L45" i="8"/>
  <c r="K45" i="8"/>
  <c r="S45" i="8" s="1"/>
  <c r="J45" i="8"/>
  <c r="H31" i="32" l="1"/>
  <c r="J31" i="32" s="1"/>
  <c r="H30" i="32"/>
  <c r="J30" i="32" s="1"/>
  <c r="G4" i="34"/>
  <c r="I4" i="34" s="1"/>
  <c r="G3" i="34"/>
  <c r="I3" i="34" s="1"/>
  <c r="G2" i="34"/>
  <c r="I2" i="34" s="1"/>
  <c r="R27" i="8"/>
  <c r="H12" i="32"/>
  <c r="H34" i="32"/>
  <c r="H32" i="32"/>
  <c r="H37" i="32"/>
  <c r="H33" i="32"/>
  <c r="H36" i="32"/>
  <c r="H35" i="32"/>
  <c r="R276" i="8"/>
  <c r="H2" i="32"/>
  <c r="J2" i="32" s="1"/>
  <c r="H19" i="32"/>
  <c r="H29" i="32"/>
  <c r="H17" i="32"/>
  <c r="H7" i="32"/>
  <c r="H26" i="32"/>
  <c r="H5" i="32"/>
  <c r="H13" i="32"/>
  <c r="H22" i="32"/>
  <c r="H11" i="32"/>
  <c r="H15" i="32"/>
  <c r="H23" i="32"/>
  <c r="H8" i="32"/>
  <c r="H28" i="32"/>
  <c r="H4" i="32"/>
  <c r="H6" i="32"/>
  <c r="H21" i="32"/>
  <c r="H24" i="32"/>
  <c r="H3" i="32"/>
  <c r="J3" i="32" s="1"/>
  <c r="H14" i="32"/>
  <c r="H20" i="32"/>
  <c r="H18" i="32"/>
  <c r="H9" i="32"/>
  <c r="H27" i="32"/>
  <c r="H25" i="32"/>
  <c r="H16" i="32"/>
  <c r="H10" i="32"/>
  <c r="R45" i="8"/>
  <c r="R46" i="8"/>
  <c r="R47" i="8"/>
  <c r="R44" i="8"/>
  <c r="R63" i="8"/>
  <c r="R62" i="8"/>
  <c r="R60" i="8"/>
  <c r="R61" i="8"/>
  <c r="R65" i="8"/>
  <c r="R94" i="8"/>
  <c r="R95" i="8"/>
  <c r="R134" i="8"/>
  <c r="R120" i="8"/>
  <c r="R145" i="8"/>
  <c r="R146" i="8"/>
  <c r="R147" i="8"/>
  <c r="B8" i="12"/>
  <c r="B7" i="12"/>
  <c r="J12" i="32" l="1"/>
  <c r="J32" i="32"/>
  <c r="J35" i="32"/>
  <c r="J26" i="32"/>
  <c r="J22" i="32"/>
  <c r="J17" i="32"/>
  <c r="J25" i="32"/>
  <c r="J33" i="32"/>
  <c r="J7" i="32"/>
  <c r="J23" i="32"/>
  <c r="J13" i="32"/>
  <c r="J29" i="32"/>
  <c r="J27" i="32"/>
  <c r="J5" i="32"/>
  <c r="J37" i="32"/>
  <c r="J24" i="32"/>
  <c r="J20" i="32"/>
  <c r="J10" i="32"/>
  <c r="J34" i="32"/>
  <c r="J18" i="32"/>
  <c r="J14" i="32"/>
  <c r="J28" i="32"/>
  <c r="J11" i="32"/>
  <c r="J16" i="32"/>
  <c r="J8" i="32"/>
  <c r="J6" i="32"/>
  <c r="J36" i="32"/>
  <c r="J4" i="32"/>
  <c r="J9" i="32"/>
  <c r="J19" i="32"/>
  <c r="J21" i="32"/>
  <c r="J15" i="32"/>
  <c r="C19" i="12" l="1"/>
</calcChain>
</file>

<file path=xl/sharedStrings.xml><?xml version="1.0" encoding="utf-8"?>
<sst xmlns="http://schemas.openxmlformats.org/spreadsheetml/2006/main" count="26709" uniqueCount="5143">
  <si>
    <t>Schedule</t>
  </si>
  <si>
    <t>Inputs</t>
  </si>
  <si>
    <t>Dozers</t>
  </si>
  <si>
    <t>Make</t>
  </si>
  <si>
    <t>Pipelayers</t>
  </si>
  <si>
    <t>0-114 HP Crawler Dozers</t>
  </si>
  <si>
    <t>115-179 HP Crawler Dozers</t>
  </si>
  <si>
    <t>Caterpillar</t>
  </si>
  <si>
    <t>ClassificationId</t>
  </si>
  <si>
    <t>CategoryId</t>
  </si>
  <si>
    <t>CategoryName</t>
  </si>
  <si>
    <t>SubcategoryId</t>
  </si>
  <si>
    <t>SubcategoryName</t>
  </si>
  <si>
    <t>MakeId</t>
  </si>
  <si>
    <t>MakeName</t>
  </si>
  <si>
    <t>ModelId</t>
  </si>
  <si>
    <t>ModelName</t>
  </si>
  <si>
    <t>CSMM</t>
  </si>
  <si>
    <t>NULL</t>
  </si>
  <si>
    <t>Crawler Loaders</t>
  </si>
  <si>
    <t>0-114 HP Crawler Loaders</t>
  </si>
  <si>
    <t>115-179 HP Crawler Loaders</t>
  </si>
  <si>
    <t>Other Dozers</t>
  </si>
  <si>
    <t>115-179 HP Pipelayers</t>
  </si>
  <si>
    <t>Crawler Loaders|0-114 HP Crawler Loaders|Caterpillar|</t>
  </si>
  <si>
    <t>Crawler Loaders|115-179 HP Crawler Loaders|Caterpillar|</t>
  </si>
  <si>
    <t>Dozers|0-114 HP Crawler Dozers|Caterpillar|</t>
  </si>
  <si>
    <t>Dozers|115-179 HP Crawler Dozers|Caterpillar|</t>
  </si>
  <si>
    <t>Dozers|Other Dozers|Caterpillar|</t>
  </si>
  <si>
    <t>Pipelayers|115-179 HP Pipelayers|Caterpillar|</t>
  </si>
  <si>
    <t>John Deere</t>
  </si>
  <si>
    <t>Dozers|0-114 HP Crawler Dozers|John Deere|</t>
  </si>
  <si>
    <t>Dozers|115-179 HP Crawler Dozers|John Deere|</t>
  </si>
  <si>
    <t>Dozers|Other Dozers|John Deere|</t>
  </si>
  <si>
    <t>Crawler Loaders|0-114 HP Crawler Loaders|John Deere|</t>
  </si>
  <si>
    <t>Crawler Loaders|115-179 HP Crawler Loaders|John Deere|</t>
  </si>
  <si>
    <t>Pipelayers|115-179 HP Pipelayers|John Deere|</t>
  </si>
  <si>
    <t>Komatsu</t>
  </si>
  <si>
    <t>Crawler Loaders|0-114 HP Crawler Loaders|Komatsu|</t>
  </si>
  <si>
    <t>Dozers|Other Dozers|Komatsu|</t>
  </si>
  <si>
    <t>Dozers|115-179 HP Crawler Dozers|Komatsu|</t>
  </si>
  <si>
    <t>Dozers|0-114 HP Crawler Dozers|Komatsu|</t>
  </si>
  <si>
    <t>Pipelayers|115-179 HP Pipelayers|Komatsu|</t>
  </si>
  <si>
    <t>Applications</t>
  </si>
  <si>
    <t>SELECT *</t>
  </si>
  <si>
    <t>Queries</t>
  </si>
  <si>
    <t>CSMMs</t>
  </si>
  <si>
    <t>Compact Track Loaders</t>
  </si>
  <si>
    <t>0-1,399 Lb Compact Track Loaders</t>
  </si>
  <si>
    <t>Compact Track Loaders|0-1,399 Lb Compact Track Loaders|Caterpillar|</t>
  </si>
  <si>
    <t>Wheel Loaders</t>
  </si>
  <si>
    <t>0-109 HP Wheel Loaders</t>
  </si>
  <si>
    <t>Wheel Loaders|0-109 HP Wheel Loaders|John Deere|</t>
  </si>
  <si>
    <t>Wheel Loaders|0-109 HP Wheel Loaders|Caterpillar|</t>
  </si>
  <si>
    <t>Wheel Loaders|0-109 HP Wheel Loaders|Komatsu|</t>
  </si>
  <si>
    <t>Generators</t>
  </si>
  <si>
    <t>Excavators</t>
  </si>
  <si>
    <t>0-4,999 Lb Mini Excavators</t>
  </si>
  <si>
    <t>Excavators|0-4,999 Lb Mini Excavators|Caterpillar|</t>
  </si>
  <si>
    <t>Excavators|0-4,999 Lb Mini Excavators|John Deere|</t>
  </si>
  <si>
    <t>Excavators|0-4,999 Lb Mini Excavators|Komatsu|</t>
  </si>
  <si>
    <t>Telehandlers</t>
  </si>
  <si>
    <t>0-6,999 Lb Telehandlers</t>
  </si>
  <si>
    <t>Telehandlers|0-6,999 Lb Telehandlers|Caterpillar|</t>
  </si>
  <si>
    <t>Telehandlers|0-6,999 Lb Telehandlers|John Deere|</t>
  </si>
  <si>
    <t>Backhoe Loaders</t>
  </si>
  <si>
    <t>Skid Steer Loaders</t>
  </si>
  <si>
    <t>1,100-2,999 Lb Skid Steer Loaders</t>
  </si>
  <si>
    <t>Skid Steer Loaders|1,100-2,999 Lb Skid Steer Loaders|Caterpillar|</t>
  </si>
  <si>
    <t>Skid Steer Loaders|1,100-2,999 Lb Skid Steer Loaders|John Deere|</t>
  </si>
  <si>
    <t>Skid Steer Loaders|1,100-2,999 Lb Skid Steer Loaders|Komatsu|</t>
  </si>
  <si>
    <t>1,400-1,999 Lb Compact Track Loaders</t>
  </si>
  <si>
    <t>Compact Track Loaders|1,400-1,999 Lb Compact Track Loaders|Caterpillar|</t>
  </si>
  <si>
    <t>Compact Track Loaders|1,400-1,999 Lb Compact Track Loaders|John Deere|</t>
  </si>
  <si>
    <t>10,000-10,999 Lb Telehandlers</t>
  </si>
  <si>
    <t>Telehandlers|10,000-10,999 Lb Telehandlers|Caterpillar|</t>
  </si>
  <si>
    <t>100,000+ Lb Excavators</t>
  </si>
  <si>
    <t>Excavators|100,000+ Lb Excavators|Caterpillar|</t>
  </si>
  <si>
    <t>Excavators|100,000+ Lb Excavators|John Deere|</t>
  </si>
  <si>
    <t>Excavators|100,000+ Lb Excavators|Komatsu|</t>
  </si>
  <si>
    <t>11,000+ Lb Telehandlers</t>
  </si>
  <si>
    <t>Telehandlers|11,000+ Lb Telehandlers|Caterpillar|</t>
  </si>
  <si>
    <t>110-189 HP Wheel Loaders</t>
  </si>
  <si>
    <t>Wheel Loaders|110-189 HP Wheel Loaders|John Deere|</t>
  </si>
  <si>
    <t>Wheel Loaders|110-189 HP Wheel Loaders|Komatsu|</t>
  </si>
  <si>
    <t>Wheel Loaders|110-189 HP Wheel Loaders|Caterpillar|</t>
  </si>
  <si>
    <t>150+ kW Diesel Generators</t>
  </si>
  <si>
    <t>Generators|150+ kW Diesel Generators|Caterpillar|</t>
  </si>
  <si>
    <t>Generators|150+ kW Diesel Generators|John Deere|</t>
  </si>
  <si>
    <t>150+ kW Natural Gas Generators</t>
  </si>
  <si>
    <t>Generators|150+ kW Natural Gas Generators|Caterpillar|</t>
  </si>
  <si>
    <t>190-309 HP Wheel Loaders</t>
  </si>
  <si>
    <t>Wheel Loaders|190-309 HP Wheel Loaders|Caterpillar|</t>
  </si>
  <si>
    <t>Wheel Loaders|190-309 HP Wheel Loaders|John Deere|</t>
  </si>
  <si>
    <t>Wheel Loaders|190-309 HP Wheel Loaders|Komatsu|</t>
  </si>
  <si>
    <t>2,000+ Lb Compact Track Loaders</t>
  </si>
  <si>
    <t>Compact Track Loaders|2,000+ Lb Compact Track Loaders|John Deere|</t>
  </si>
  <si>
    <t>Compact Track Loaders|2,000+ Lb Compact Track Loaders|Caterpillar|</t>
  </si>
  <si>
    <t>Compact Track Loaders|2,000+ Lb Compact Track Loaders|Komatsu|</t>
  </si>
  <si>
    <t>Tractors</t>
  </si>
  <si>
    <t>3,000+ Lb Skid Steer Loaders</t>
  </si>
  <si>
    <t>Skid Steer Loaders|3,000+ Lb Skid Steer Loaders|Caterpillar|</t>
  </si>
  <si>
    <t>Skid Steer Loaders|3,000+ Lb Skid Steer Loaders|John Deere|</t>
  </si>
  <si>
    <t>310+ HP Wheel Loaders</t>
  </si>
  <si>
    <t>Wheel Loaders|310+ HP Wheel Loaders|John Deere|</t>
  </si>
  <si>
    <t>Wheel Loaders|310+ HP Wheel Loaders|Komatsu|</t>
  </si>
  <si>
    <t>Wheel Loaders|310+ HP Wheel Loaders|Caterpillar|</t>
  </si>
  <si>
    <t>45,000-74,999 Lb Excavators</t>
  </si>
  <si>
    <t>Excavators|45,000-74,999 Lb Excavators|Caterpillar|</t>
  </si>
  <si>
    <t>Excavators|45,000-74,999 Lb Excavators|John Deere|</t>
  </si>
  <si>
    <t>Excavators|45,000-74,999 Lb Excavators|Komatsu|</t>
  </si>
  <si>
    <t>45,000-74,999 Lb Wheel Excavators</t>
  </si>
  <si>
    <t>5,000-9,499 Lb Mini Excavators</t>
  </si>
  <si>
    <t>Excavators|5,000-9,499 Lb Mini Excavators|Caterpillar|</t>
  </si>
  <si>
    <t>Excavators|5,000-9,499 Lb Mini Excavators|John Deere|</t>
  </si>
  <si>
    <t>Excavators|5,000-9,499 Lb Mini Excavators|Komatsu|</t>
  </si>
  <si>
    <t>7,000-9,999 Lb Telehandlers</t>
  </si>
  <si>
    <t>Telehandlers|7,000-9,999 Lb Telehandlers|Caterpillar|</t>
  </si>
  <si>
    <t>75,000-99,999 Lb Excavators</t>
  </si>
  <si>
    <t>Excavators|75,000-99,999 Lb Excavators|Caterpillar|</t>
  </si>
  <si>
    <t>Excavators|75,000-99,999 Lb Excavators|Komatsu|</t>
  </si>
  <si>
    <t>Excavators|75,000-99,999 Lb Excavators|John Deere|</t>
  </si>
  <si>
    <t>Lawn And Landscape</t>
  </si>
  <si>
    <t>Aerators</t>
  </si>
  <si>
    <t>Lawn And Landscape|Aerators|John Deere|</t>
  </si>
  <si>
    <t>Agricultural Equipment</t>
  </si>
  <si>
    <t>HVAC</t>
  </si>
  <si>
    <t>Air Conditioners</t>
  </si>
  <si>
    <t>HVAC|Air Conditioners|Caterpillar|</t>
  </si>
  <si>
    <t>Earthmoving Attachments</t>
  </si>
  <si>
    <t>Arms, Booms, And Reach Sticks</t>
  </si>
  <si>
    <t>Earthmoving Attachments|Arms, Booms, And Reach Sticks|John Deere|</t>
  </si>
  <si>
    <t>Earthmoving Attachments|Arms, Booms, And Reach Sticks|Komatsu|</t>
  </si>
  <si>
    <t>Earthmoving Attachments|Arms, Booms, And Reach Sticks|Caterpillar|</t>
  </si>
  <si>
    <t>Auger Attachments</t>
  </si>
  <si>
    <t>Earthmoving Attachments|Auger Attachments|Caterpillar|</t>
  </si>
  <si>
    <t>Earthmoving Attachments|Auger Attachments|John Deere|</t>
  </si>
  <si>
    <t>Auger Bits</t>
  </si>
  <si>
    <t>Earthmoving Attachments|Auger Bits|Caterpillar|</t>
  </si>
  <si>
    <t>Earthmoving Attachments|Auger Bits|John Deere|</t>
  </si>
  <si>
    <t>Belted Tractors</t>
  </si>
  <si>
    <t>Tractors|Belted Tractors|Caterpillar|</t>
  </si>
  <si>
    <t>Tractors|Belted Tractors|John Deere|</t>
  </si>
  <si>
    <t>Blade Attachments</t>
  </si>
  <si>
    <t>Earthmoving Attachments|Blade Attachments|Caterpillar|</t>
  </si>
  <si>
    <t>Broom Attachments</t>
  </si>
  <si>
    <t>Earthmoving Attachments|Broom Attachments|Caterpillar|</t>
  </si>
  <si>
    <t>Earthmoving Attachments|Broom Attachments|John Deere|</t>
  </si>
  <si>
    <t>Buckets for Backhoes</t>
  </si>
  <si>
    <t>Earthmoving Attachments|Buckets for Backhoes|Komatsu|</t>
  </si>
  <si>
    <t>Earthmoving Attachments|Buckets for Backhoes|Caterpillar|</t>
  </si>
  <si>
    <t>Earthmoving Attachments|Buckets for Backhoes|John Deere|</t>
  </si>
  <si>
    <t>Buckets for Backhoes or Excavators</t>
  </si>
  <si>
    <t>Earthmoving Attachments|Buckets for Backhoes or Excavators|Caterpillar|</t>
  </si>
  <si>
    <t>Buckets for Excavators</t>
  </si>
  <si>
    <t>Earthmoving Attachments|Buckets for Excavators|Caterpillar|</t>
  </si>
  <si>
    <t>Earthmoving Attachments|Buckets for Excavators|John Deere|</t>
  </si>
  <si>
    <t>Earthmoving Attachments|Buckets for Excavators|Komatsu|</t>
  </si>
  <si>
    <t>Buckets for Loaders</t>
  </si>
  <si>
    <t>Earthmoving Attachments|Buckets for Loaders|Caterpillar|</t>
  </si>
  <si>
    <t>Earthmoving Attachments|Buckets for Loaders|John Deere|</t>
  </si>
  <si>
    <t>Earthmoving Attachments|Buckets for Loaders|Komatsu|</t>
  </si>
  <si>
    <t>Pumps</t>
  </si>
  <si>
    <t>Centrifugal Pumps</t>
  </si>
  <si>
    <t>Pumps|Centrifugal Pumps|John Deere|</t>
  </si>
  <si>
    <t>Chillers</t>
  </si>
  <si>
    <t>HVAC|Chillers|Caterpillar|</t>
  </si>
  <si>
    <t>Compaction Wheels</t>
  </si>
  <si>
    <t>Earthmoving Attachments|Compaction Wheels|Caterpillar|</t>
  </si>
  <si>
    <t>Earthmoving Attachments|Compaction Wheels|John Deere|</t>
  </si>
  <si>
    <t>Coupler Attachments</t>
  </si>
  <si>
    <t>Earthmoving Attachments|Coupler Attachments|Caterpillar|</t>
  </si>
  <si>
    <t>Aggregate Equipment</t>
  </si>
  <si>
    <t>Crushers</t>
  </si>
  <si>
    <t>Aggregate Equipment|Crushers|Komatsu|</t>
  </si>
  <si>
    <t>Aggregate Equipment|Crushers|Caterpillar|</t>
  </si>
  <si>
    <t>Scrapers</t>
  </si>
  <si>
    <t>Direct-Mount Scrapers</t>
  </si>
  <si>
    <t>Scrapers|Direct-Mount Scrapers|Caterpillar|</t>
  </si>
  <si>
    <t>Scrapers|Direct-Mount Scrapers|John Deere|</t>
  </si>
  <si>
    <t>Double Drum Rollers</t>
  </si>
  <si>
    <t>Double Drum Rollers|Double Drum Rollers|Caterpillar|</t>
  </si>
  <si>
    <t>DO NOT USE - Drilling Equipment</t>
  </si>
  <si>
    <t>Drilling Equipment</t>
  </si>
  <si>
    <t>DO NOT USE - Drilling Equipment|Drilling Equipment|Caterpillar|</t>
  </si>
  <si>
    <t>Track-Driven Equipment</t>
  </si>
  <si>
    <t>Dump Crawlers</t>
  </si>
  <si>
    <t>Track-Driven Equipment|Dump Crawlers|Komatsu|</t>
  </si>
  <si>
    <t>Forklift Trucks</t>
  </si>
  <si>
    <t>Electric Forklift Trucks</t>
  </si>
  <si>
    <t>Forklift Trucks|Electric Forklift Trucks|Komatsu|</t>
  </si>
  <si>
    <t>Forklift Trucks|Electric Forklift Trucks|Caterpillar|</t>
  </si>
  <si>
    <t>Electric Heaters</t>
  </si>
  <si>
    <t>HVAC|Electric Heaters|Caterpillar|</t>
  </si>
  <si>
    <t>Engine Scrapers</t>
  </si>
  <si>
    <t>Scrapers|Engine Scrapers|Caterpillar|</t>
  </si>
  <si>
    <t>Scrapers|Engine Scrapers|John Deere|</t>
  </si>
  <si>
    <t>Engines</t>
  </si>
  <si>
    <t>Engines|Engines|John Deere|</t>
  </si>
  <si>
    <t>Engines|Engines|Caterpillar|</t>
  </si>
  <si>
    <t>Farm Tractors</t>
  </si>
  <si>
    <t>Tractors|Farm Tractors|Caterpillar|</t>
  </si>
  <si>
    <t>Tractors|Farm Tractors|John Deere|</t>
  </si>
  <si>
    <t>Transport Trucks</t>
  </si>
  <si>
    <t>Flatbed And Stakebed Trucks</t>
  </si>
  <si>
    <t>Transport Trucks|Flatbed And Stakebed Trucks|Caterpillar|</t>
  </si>
  <si>
    <t>Forestry Equipment</t>
  </si>
  <si>
    <t>Forestry Attachments</t>
  </si>
  <si>
    <t>Forestry Equipment|Forestry Attachments|John Deere|</t>
  </si>
  <si>
    <t>Forestry Equipment|Forestry Attachments|Caterpillar|</t>
  </si>
  <si>
    <t>Fork Attachments</t>
  </si>
  <si>
    <t>Earthmoving Attachments|Fork Attachments|John Deere|</t>
  </si>
  <si>
    <t>Earthmoving Attachments|Fork Attachments|Caterpillar|</t>
  </si>
  <si>
    <t>Other Trucks</t>
  </si>
  <si>
    <t>Fuel Tankers</t>
  </si>
  <si>
    <t>Other Trucks|Fuel Tankers|Caterpillar|</t>
  </si>
  <si>
    <t>Grapple Attachments</t>
  </si>
  <si>
    <t>Earthmoving Attachments|Grapple Attachments|Caterpillar|</t>
  </si>
  <si>
    <t>Heaters</t>
  </si>
  <si>
    <t>HVAC|Heaters|John Deere|</t>
  </si>
  <si>
    <t>HVAC|Heaters|Caterpillar|</t>
  </si>
  <si>
    <t>Hydraulic Plate Compactors</t>
  </si>
  <si>
    <t>Earthmoving Attachments|Hydraulic Plate Compactors|Caterpillar|</t>
  </si>
  <si>
    <t>Lawn Mowers And Vacuums</t>
  </si>
  <si>
    <t>Lawn And Landscape|Lawn Mowers And Vacuums|John Deere|</t>
  </si>
  <si>
    <t>Lawn Tractors</t>
  </si>
  <si>
    <t>Lawn And Landscape|Lawn Tractors|John Deere|</t>
  </si>
  <si>
    <t>Marine Equipment</t>
  </si>
  <si>
    <t>Marine Equipment|Marine Equipment|Caterpillar|</t>
  </si>
  <si>
    <t>Motor Graders</t>
  </si>
  <si>
    <t>Motor Graders|Motor Graders|Caterpillar|</t>
  </si>
  <si>
    <t>Motor Graders|Motor Graders|Komatsu|</t>
  </si>
  <si>
    <t>Motor Graders|Motor Graders|John Deere|</t>
  </si>
  <si>
    <t>Order Pickers</t>
  </si>
  <si>
    <t>Other Aggregate Equipment</t>
  </si>
  <si>
    <t>Aggregate Equipment|Other Aggregate Equipment|Caterpillar|</t>
  </si>
  <si>
    <t>Air Equipment</t>
  </si>
  <si>
    <t>Other Air Equipment</t>
  </si>
  <si>
    <t>Air Equipment|Other Air Equipment|Caterpillar|</t>
  </si>
  <si>
    <t>Other Backhoe Loaders</t>
  </si>
  <si>
    <t>Backhoe Loaders|Other Backhoe Loaders|Caterpillar|</t>
  </si>
  <si>
    <t>Other Earthmoving Attachments</t>
  </si>
  <si>
    <t>Earthmoving Attachments|Other Earthmoving Attachments|Komatsu|</t>
  </si>
  <si>
    <t>Earthmoving Attachments|Other Earthmoving Attachments|Caterpillar|</t>
  </si>
  <si>
    <t>Earthmoving Attachments|Other Earthmoving Attachments|John Deere|</t>
  </si>
  <si>
    <t>Other Equipment</t>
  </si>
  <si>
    <t>Other Equipment|Other Equipment|John Deere|</t>
  </si>
  <si>
    <t>Other Equipment|Other Equipment|Caterpillar|</t>
  </si>
  <si>
    <t>Other Excavators</t>
  </si>
  <si>
    <t>Excavators|Other Excavators|Caterpillar|</t>
  </si>
  <si>
    <t>Excavators|Other Excavators|Komatsu|</t>
  </si>
  <si>
    <t>Excavators|Other Excavators|John Deere|</t>
  </si>
  <si>
    <t>Other Forestry Equipment</t>
  </si>
  <si>
    <t>Forestry Equipment|Other Forestry Equipment|Caterpillar|</t>
  </si>
  <si>
    <t>Forestry Equipment|Other Forestry Equipment|John Deere|</t>
  </si>
  <si>
    <t>Other Forklifts</t>
  </si>
  <si>
    <t>Other Generators</t>
  </si>
  <si>
    <t>Generators|Other Generators|Caterpillar|</t>
  </si>
  <si>
    <t>Other Lawn And Landscape</t>
  </si>
  <si>
    <t>Lawn And Landscape|Other Lawn And Landscape|John Deere|</t>
  </si>
  <si>
    <t>Light Compaction</t>
  </si>
  <si>
    <t>Other Light Compaction</t>
  </si>
  <si>
    <t>Light Compaction|Other Light Compaction|Caterpillar|</t>
  </si>
  <si>
    <t>Paving Equipment</t>
  </si>
  <si>
    <t>Other Paving Equipment</t>
  </si>
  <si>
    <t>Paving Equipment|Other Paving Equipment|Caterpillar|</t>
  </si>
  <si>
    <t>Power Equipment</t>
  </si>
  <si>
    <t>Other Power Equipment</t>
  </si>
  <si>
    <t>Power Equipment|Other Power Equipment|Caterpillar|</t>
  </si>
  <si>
    <t>Other Pumps</t>
  </si>
  <si>
    <t>Pumps|Other Pumps|Caterpillar|</t>
  </si>
  <si>
    <t>Tractor Attachments</t>
  </si>
  <si>
    <t>Other Tractor Attachments</t>
  </si>
  <si>
    <t>Tractor Attachments|Other Tractor Attachments|John Deere|</t>
  </si>
  <si>
    <t>Other Tractors</t>
  </si>
  <si>
    <t>Tractors|Other Tractors|John Deere|</t>
  </si>
  <si>
    <t>Other Wheel Loaders</t>
  </si>
  <si>
    <t>Wheel Loaders|Other Wheel Loaders|John Deere|</t>
  </si>
  <si>
    <t>Wheel Loaders|Other Wheel Loaders|Caterpillar|</t>
  </si>
  <si>
    <t>Wheel Loaders|Other Wheel Loaders|Komatsu|</t>
  </si>
  <si>
    <t>Single Drum Rollers</t>
  </si>
  <si>
    <t>Padfoot Single Drum Rollers</t>
  </si>
  <si>
    <t>Single Drum Rollers|Padfoot Single Drum Rollers|Caterpillar|</t>
  </si>
  <si>
    <t>Material Handling</t>
  </si>
  <si>
    <t>Pallet Jacks</t>
  </si>
  <si>
    <t>Pallet Trucks</t>
  </si>
  <si>
    <t>Pavers</t>
  </si>
  <si>
    <t>Paving Equipment|Pavers|Caterpillar|</t>
  </si>
  <si>
    <t>Pile Drive And Drill Crawlers</t>
  </si>
  <si>
    <t>Track-Driven Equipment|Pile Drive And Drill Crawlers|Caterpillar|</t>
  </si>
  <si>
    <t>Planer Attachments</t>
  </si>
  <si>
    <t>Earthmoving Attachments|Planer Attachments|Caterpillar|</t>
  </si>
  <si>
    <t>Earthmoving Attachments|Planer Attachments|John Deere|</t>
  </si>
  <si>
    <t>Pneumatic Rollers</t>
  </si>
  <si>
    <t>Pneumatic Rollers|Pneumatic Rollers|Caterpillar|</t>
  </si>
  <si>
    <t>Surface Treatment</t>
  </si>
  <si>
    <t>Pressure Washers</t>
  </si>
  <si>
    <t>Surface Treatment|Pressure Washers|John Deere|</t>
  </si>
  <si>
    <t>Railroad Equipment</t>
  </si>
  <si>
    <t>Railroad Equipment|Railroad Equipment|Caterpillar|</t>
  </si>
  <si>
    <t>Rake Attachments</t>
  </si>
  <si>
    <t>Earthmoving Attachments|Rake Attachments|Caterpillar|</t>
  </si>
  <si>
    <t>Earthmoving Attachments|Rake Attachments|John Deere|</t>
  </si>
  <si>
    <t>Ride-On Compaction Attachments</t>
  </si>
  <si>
    <t>Single Drum Roller Attachments</t>
  </si>
  <si>
    <t>Ride-On Compaction Attachments|Single Drum Roller Attachments|Caterpillar|</t>
  </si>
  <si>
    <t>Smooth Single Drum Rollers</t>
  </si>
  <si>
    <t>Single Drum Rollers|Smooth Single Drum Rollers|Caterpillar|</t>
  </si>
  <si>
    <t>Soil And Landfill Compactors</t>
  </si>
  <si>
    <t>Site Services Equipment</t>
  </si>
  <si>
    <t>Surveying Equipment</t>
  </si>
  <si>
    <t>Site Services Equipment|Surveying Equipment|Caterpillar|</t>
  </si>
  <si>
    <t>Switch Gear</t>
  </si>
  <si>
    <t>Power Equipment|Switch Gear|Caterpillar|</t>
  </si>
  <si>
    <t>Dump Trucks</t>
  </si>
  <si>
    <t>TA Dump Trucks</t>
  </si>
  <si>
    <t>Dump Trucks|TA Dump Trucks|Caterpillar|</t>
  </si>
  <si>
    <t>Truck Tractors</t>
  </si>
  <si>
    <t>TA Truck Tractors</t>
  </si>
  <si>
    <t>Truck Tractors|TA Truck Tractors|Caterpillar|</t>
  </si>
  <si>
    <t>Water Trucks</t>
  </si>
  <si>
    <t>TA Water Trucks</t>
  </si>
  <si>
    <t>Water Trucks|TA Water Trucks|Caterpillar|</t>
  </si>
  <si>
    <t>Thumb Attachments</t>
  </si>
  <si>
    <t>Earthmoving Attachments|Thumb Attachments|Caterpillar|</t>
  </si>
  <si>
    <t>Earthmoving Attachments|Thumb Attachments|John Deere|</t>
  </si>
  <si>
    <t>Track Forestry Equipment</t>
  </si>
  <si>
    <t>Forestry Equipment|Track Forestry Equipment|Caterpillar|</t>
  </si>
  <si>
    <t>Forestry Equipment|Track Forestry Equipment|John Deere|</t>
  </si>
  <si>
    <t>Forestry Equipment|Track Forestry Equipment|Komatsu|</t>
  </si>
  <si>
    <t>Tractor Augers</t>
  </si>
  <si>
    <t>Tractor Attachments|Tractor Augers|John Deere|</t>
  </si>
  <si>
    <t>Tractor Box Scrapers</t>
  </si>
  <si>
    <t>Tractor Attachments|Tractor Box Scrapers|John Deere|</t>
  </si>
  <si>
    <t>Tractor Mowers</t>
  </si>
  <si>
    <t>Tractor Attachments|Tractor Mowers|John Deere|</t>
  </si>
  <si>
    <t>Tractor Tillers</t>
  </si>
  <si>
    <t>Tractor Attachments|Tractor Tillers|John Deere|</t>
  </si>
  <si>
    <t>Transformers</t>
  </si>
  <si>
    <t>Power Equipment|Transformers|Caterpillar|</t>
  </si>
  <si>
    <t>TriA Dump Trucks</t>
  </si>
  <si>
    <t>Dump Trucks|TriA Dump Trucks|Caterpillar|</t>
  </si>
  <si>
    <t>TriA Truck Tractors</t>
  </si>
  <si>
    <t>Truck Tractors|TriA Truck Tractors|Caterpillar|</t>
  </si>
  <si>
    <t>Truck Attachments</t>
  </si>
  <si>
    <t>Truck Attachments|Truck Attachments|Caterpillar|</t>
  </si>
  <si>
    <t>Truck Attachments|Truck Attachments|Komatsu|</t>
  </si>
  <si>
    <t>Light Vehicles</t>
  </si>
  <si>
    <t>Utility Vehicles, ATVs, And Golf Carts</t>
  </si>
  <si>
    <t>Light Vehicles|Utility Vehicles, ATVs, And Golf Carts|Caterpillar|</t>
  </si>
  <si>
    <t>Light Vehicles|Utility Vehicles, ATVs, And Golf Carts|John Deere|</t>
  </si>
  <si>
    <t>Vacuum Trucks</t>
  </si>
  <si>
    <t>Other Trucks|Vacuum Trucks|Caterpillar|</t>
  </si>
  <si>
    <t>Wheel Dozers</t>
  </si>
  <si>
    <t>Wheel Dozers|Wheel Dozers|Komatsu|</t>
  </si>
  <si>
    <t>Wheel Dozers|Wheel Dozers|Caterpillar|</t>
  </si>
  <si>
    <t>Wheel Forestry Equipment</t>
  </si>
  <si>
    <t>Forestry Equipment|Wheel Forestry Equipment|John Deere|</t>
  </si>
  <si>
    <t>Forestry Equipment|Wheel Forestry Equipment|Caterpillar|</t>
  </si>
  <si>
    <t>Forestry Equipment|Wheel Forestry Equipment|Komatsu|</t>
  </si>
  <si>
    <t>Paste data from Query</t>
  </si>
  <si>
    <t>Check</t>
  </si>
  <si>
    <t>DupeSchedules</t>
  </si>
  <si>
    <t>Are there any duplicate schedules?</t>
  </si>
  <si>
    <t>Does every schedule have at least one input?</t>
  </si>
  <si>
    <t>Does every schedule have at least one application?</t>
  </si>
  <si>
    <t>DupeSchids</t>
  </si>
  <si>
    <t>ValidSchedule</t>
  </si>
  <si>
    <t>This tab contains checks</t>
  </si>
  <si>
    <t>Category</t>
  </si>
  <si>
    <t>Air Compressors</t>
  </si>
  <si>
    <t>Air Tools</t>
  </si>
  <si>
    <t>Plate Compactors</t>
  </si>
  <si>
    <t>Tampers And Rammers</t>
  </si>
  <si>
    <t>Concrete Equipment</t>
  </si>
  <si>
    <t>Concrete Vibrators</t>
  </si>
  <si>
    <t>Portable Concrete Mixers</t>
  </si>
  <si>
    <t>Walk-Behind Concrete Saws</t>
  </si>
  <si>
    <t>Lighting Equipment</t>
  </si>
  <si>
    <t>Scissor Lifts</t>
  </si>
  <si>
    <t>Towable Booms</t>
  </si>
  <si>
    <t>Trench Shoring</t>
  </si>
  <si>
    <t>Trenching Equipment</t>
  </si>
  <si>
    <t>Walk-Behind Trenchers</t>
  </si>
  <si>
    <t>Welders</t>
  </si>
  <si>
    <t>Material Lifts</t>
  </si>
  <si>
    <t>Mini Dumpers And Loaders</t>
  </si>
  <si>
    <t>Aerial Attachments</t>
  </si>
  <si>
    <t>Aerial Attachments|||</t>
  </si>
  <si>
    <t>Aerial Attachments|Aerial Attachments||</t>
  </si>
  <si>
    <t>Aggregate Equipment|||</t>
  </si>
  <si>
    <t>Conveyors</t>
  </si>
  <si>
    <t>Aggregate Equipment|Conveyors||</t>
  </si>
  <si>
    <t>Aggregate Equipment|Crushers||</t>
  </si>
  <si>
    <t>Aggregate Equipment|Other Aggregate Equipment||</t>
  </si>
  <si>
    <t>Screen Plants</t>
  </si>
  <si>
    <t>Aggregate Equipment|Screen Plants||</t>
  </si>
  <si>
    <t>Agricultural Equipment|||</t>
  </si>
  <si>
    <t>Straw And Bark Blowers</t>
  </si>
  <si>
    <t>Agricultural Equipment|Straw And Bark Blowers||</t>
  </si>
  <si>
    <t>Air Compressors|||</t>
  </si>
  <si>
    <t>0-24 CFM Portable Air Compressors</t>
  </si>
  <si>
    <t>Air Compressors|0-24 CFM Portable Air Compressors||</t>
  </si>
  <si>
    <t>25-349 CFM Air Compressors</t>
  </si>
  <si>
    <t>Air Compressors|25-349 CFM Air Compressors||</t>
  </si>
  <si>
    <t>350-449 CFM Air Compressors</t>
  </si>
  <si>
    <t>Air Compressors|350-449 CFM Air Compressors||</t>
  </si>
  <si>
    <t>450+ CFM Air Compressors</t>
  </si>
  <si>
    <t>Air Compressors|450+ CFM Air Compressors||</t>
  </si>
  <si>
    <t>High Pressure Air Compressors</t>
  </si>
  <si>
    <t>Air Compressors|High Pressure Air Compressors||</t>
  </si>
  <si>
    <t>Other Air Compressors</t>
  </si>
  <si>
    <t>Air Compressors|Other Air Compressors||</t>
  </si>
  <si>
    <t>Air Equipment|||</t>
  </si>
  <si>
    <t>Aftercoolers</t>
  </si>
  <si>
    <t>Air Equipment|Aftercoolers||</t>
  </si>
  <si>
    <t>Air Dryers</t>
  </si>
  <si>
    <t>Air Equipment|Air Dryers||</t>
  </si>
  <si>
    <t>Air Equipment Accessories</t>
  </si>
  <si>
    <t>Air Equipment|Air Equipment Accessories||</t>
  </si>
  <si>
    <t>Air Equipment|Other Air Equipment||</t>
  </si>
  <si>
    <t>Air Tools|||</t>
  </si>
  <si>
    <t>Air Chipping Guns And Hammers</t>
  </si>
  <si>
    <t>Air Tools|Air Chipping Guns And Hammers||</t>
  </si>
  <si>
    <t>Air Diggers</t>
  </si>
  <si>
    <t>Air Tools|Air Diggers||</t>
  </si>
  <si>
    <t>Air Drills And Saws</t>
  </si>
  <si>
    <t>Air Tools|Air Drills And Saws||</t>
  </si>
  <si>
    <t>Air Floor Strippers</t>
  </si>
  <si>
    <t>Air Tools|Air Floor Strippers||</t>
  </si>
  <si>
    <t>Air Grinders And Sanders</t>
  </si>
  <si>
    <t>Air Tools|Air Grinders And Sanders||</t>
  </si>
  <si>
    <t>Air Horns</t>
  </si>
  <si>
    <t>Air Tools|Air Horns||</t>
  </si>
  <si>
    <t>Air Impact Wrenches</t>
  </si>
  <si>
    <t>Air Tools|Air Impact Wrenches||</t>
  </si>
  <si>
    <t>Air Nailers And Staplers</t>
  </si>
  <si>
    <t>Air Tools|Air Nailers And Staplers||</t>
  </si>
  <si>
    <t>Air Pavement Breakers</t>
  </si>
  <si>
    <t>Air Tools|Air Pavement Breakers||</t>
  </si>
  <si>
    <t>Air Rivet Busters</t>
  </si>
  <si>
    <t>Air Tools|Air Rivet Busters||</t>
  </si>
  <si>
    <t>Air Rock Drills</t>
  </si>
  <si>
    <t>Air Tools|Air Rock Drills||</t>
  </si>
  <si>
    <t>Air Scabblers</t>
  </si>
  <si>
    <t>Air Tools|Air Scabblers||</t>
  </si>
  <si>
    <t>Air Tampers And Rammers</t>
  </si>
  <si>
    <t>Air Tools|Air Tampers And Rammers||</t>
  </si>
  <si>
    <t>Air Tuggers And Winches</t>
  </si>
  <si>
    <t>Air Tools|Air Tuggers And Winches||</t>
  </si>
  <si>
    <t>Other Air Tools</t>
  </si>
  <si>
    <t>Air Tools|Other Air Tools||</t>
  </si>
  <si>
    <t>Aircraft</t>
  </si>
  <si>
    <t>Aircraft|||</t>
  </si>
  <si>
    <t>Aircraft|Aircraft||</t>
  </si>
  <si>
    <t>0-39 Ft Electric Articulating Booms</t>
  </si>
  <si>
    <t>40+ Ft Electric Articulating Booms</t>
  </si>
  <si>
    <t>Other Articulating Booms</t>
  </si>
  <si>
    <t>Track-Driven Articulating Booms</t>
  </si>
  <si>
    <t>Backhoe Loaders|||</t>
  </si>
  <si>
    <t>Backhoe Loaders|Other Backhoe Loaders||</t>
  </si>
  <si>
    <t>Boom Trucks, Bucket Trucks, And Digger Derricks</t>
  </si>
  <si>
    <t>Boom Trucks, Bucket Trucks, And Digger Derricks|||</t>
  </si>
  <si>
    <t>Boom Trucks</t>
  </si>
  <si>
    <t>Boom Trucks, Bucket Trucks, And Digger Derricks|Boom Trucks||</t>
  </si>
  <si>
    <t>Bucket Trucks</t>
  </si>
  <si>
    <t>Boom Trucks, Bucket Trucks, And Digger Derricks|Bucket Trucks||</t>
  </si>
  <si>
    <t>Digger Derrick Trucks</t>
  </si>
  <si>
    <t>Boom Trucks, Bucket Trucks, And Digger Derricks|Digger Derrick Trucks||</t>
  </si>
  <si>
    <t>Box Trailers</t>
  </si>
  <si>
    <t>Box Trailers|||</t>
  </si>
  <si>
    <t>Curtain Side Trailers</t>
  </si>
  <si>
    <t>Box Trailers|Curtain Side Trailers||</t>
  </si>
  <si>
    <t>Reefer Trailers</t>
  </si>
  <si>
    <t>Box Trailers|Reefer Trailers||</t>
  </si>
  <si>
    <t>Van Trailers</t>
  </si>
  <si>
    <t>Box Trailers|Van Trailers||</t>
  </si>
  <si>
    <t>Compact Track Loaders|||</t>
  </si>
  <si>
    <t>Compact Track Loaders|0-1,399 Lb Compact Track Loaders||</t>
  </si>
  <si>
    <t>Compact Track Loaders|1,400-1,999 Lb Compact Track Loaders||</t>
  </si>
  <si>
    <t>Compact Track Loaders|2,000+ Lb Compact Track Loaders||</t>
  </si>
  <si>
    <t>Other Compact Track Loaders</t>
  </si>
  <si>
    <t>Compact Track Loaders|Other Compact Track Loaders||</t>
  </si>
  <si>
    <t>Concrete Equipment|||</t>
  </si>
  <si>
    <t>Concrete Accessories</t>
  </si>
  <si>
    <t>Concrete Equipment|Concrete Accessories||</t>
  </si>
  <si>
    <t>Concrete Buckets</t>
  </si>
  <si>
    <t>Concrete Equipment|Concrete Buckets||</t>
  </si>
  <si>
    <t>Concrete Chainsaws</t>
  </si>
  <si>
    <t>Concrete Equipment|Concrete Chainsaws||</t>
  </si>
  <si>
    <t>Concrete Core Drills</t>
  </si>
  <si>
    <t>Concrete Equipment|Concrete Core Drills||</t>
  </si>
  <si>
    <t>Concrete Forming</t>
  </si>
  <si>
    <t>Concrete Equipment|Concrete Forming||</t>
  </si>
  <si>
    <t>Concrete Grinders</t>
  </si>
  <si>
    <t>Concrete Equipment|Concrete Grinders||</t>
  </si>
  <si>
    <t>Concrete Paving Equipment</t>
  </si>
  <si>
    <t>Concrete Equipment|Concrete Paving Equipment||</t>
  </si>
  <si>
    <t>Concrete Power Buggies</t>
  </si>
  <si>
    <t>Concrete Equipment|Concrete Power Buggies||</t>
  </si>
  <si>
    <t>Concrete Pumps</t>
  </si>
  <si>
    <t>Concrete Equipment|Concrete Pumps||</t>
  </si>
  <si>
    <t>Concrete Screed Machines</t>
  </si>
  <si>
    <t>Concrete Equipment|Concrete Screed Machines||</t>
  </si>
  <si>
    <t>Concrete Slab Drills</t>
  </si>
  <si>
    <t>Concrete Equipment|Concrete Slab Drills||</t>
  </si>
  <si>
    <t>Concrete Equipment|Concrete Vibrators||</t>
  </si>
  <si>
    <t>Concrete, Masonry, And Tile Saws</t>
  </si>
  <si>
    <t>Concrete Equipment|Concrete, Masonry, And Tile Saws||</t>
  </si>
  <si>
    <t>Other Concrete Equipment</t>
  </si>
  <si>
    <t>Concrete Equipment|Other Concrete Equipment||</t>
  </si>
  <si>
    <t>Concrete Equipment|Portable Concrete Mixers||</t>
  </si>
  <si>
    <t>Ride-On Concrete Power Trowels</t>
  </si>
  <si>
    <t>Concrete Equipment|Ride-On Concrete Power Trowels||</t>
  </si>
  <si>
    <t>Walk-Behind Concrete Power Trowels</t>
  </si>
  <si>
    <t>Concrete Equipment|Walk-Behind Concrete Power Trowels||</t>
  </si>
  <si>
    <t>Concrete Equipment|Walk-Behind Concrete Saws||</t>
  </si>
  <si>
    <t>Construction Hoists</t>
  </si>
  <si>
    <t>Construction Hoists|||</t>
  </si>
  <si>
    <t>Construction Hoist Accessories</t>
  </si>
  <si>
    <t>Construction Hoists|Construction Hoist Accessories||</t>
  </si>
  <si>
    <t>Mast Climbers And Access Platforms</t>
  </si>
  <si>
    <t>Construction Hoists|Mast Climbers And Access Platforms||</t>
  </si>
  <si>
    <t>Personnel And Material Hoists</t>
  </si>
  <si>
    <t>Construction Hoists|Personnel And Material Hoists||</t>
  </si>
  <si>
    <t>Crane Attachments</t>
  </si>
  <si>
    <t>Crane Attachments|||</t>
  </si>
  <si>
    <t>Construction Hoist Attachments</t>
  </si>
  <si>
    <t>Crane Attachments|Construction Hoist Attachments||</t>
  </si>
  <si>
    <t>Other Crane Attachments</t>
  </si>
  <si>
    <t>Crane Attachments|Other Crane Attachments||</t>
  </si>
  <si>
    <t>Pile Driving Equipment</t>
  </si>
  <si>
    <t>Crane Attachments|Pile Driving Equipment||</t>
  </si>
  <si>
    <t>Tower Crane Attachments</t>
  </si>
  <si>
    <t>Crane Attachments|Tower Crane Attachments||</t>
  </si>
  <si>
    <t>Crawler Cranes</t>
  </si>
  <si>
    <t>Crawler Cranes|||</t>
  </si>
  <si>
    <t>Crawler Loaders|||</t>
  </si>
  <si>
    <t>Crawler Loaders|0-114 HP Crawler Loaders||</t>
  </si>
  <si>
    <t>Crawler Loaders|115-179 HP Crawler Loaders||</t>
  </si>
  <si>
    <t>Other Crawler Loaders</t>
  </si>
  <si>
    <t>Crawler Loaders|Other Crawler Loaders||</t>
  </si>
  <si>
    <t>DO NOT USE - Drilling Equipment|||</t>
  </si>
  <si>
    <t>DO NOT USE - Drilling Equipment|Drilling Equipment||</t>
  </si>
  <si>
    <t>DO NOT USE - Floor And Carpet Tools</t>
  </si>
  <si>
    <t>DO NOT USE - Floor And Carpet Tools|||</t>
  </si>
  <si>
    <t>DO NOT USE - Pile Driving Equipment</t>
  </si>
  <si>
    <t>DO NOT USE - Pile Driving Equipment|||</t>
  </si>
  <si>
    <t>DO NOT USE - Pipe Bending Equipment</t>
  </si>
  <si>
    <t>DO NOT USE - Pipe Bending Equipment|||</t>
  </si>
  <si>
    <t>Double Drum Rollers|||</t>
  </si>
  <si>
    <t>Double Drum Rollers|Double Drum Rollers||</t>
  </si>
  <si>
    <t>Dozers|||</t>
  </si>
  <si>
    <t>Dozers|0-114 HP Crawler Dozers||</t>
  </si>
  <si>
    <t>Dozers|115-179 HP Crawler Dozers||</t>
  </si>
  <si>
    <t>Dozers|Other Dozers||</t>
  </si>
  <si>
    <t>Dump Trailers</t>
  </si>
  <si>
    <t>Dump Trailers|||</t>
  </si>
  <si>
    <t>Bottom And Center Dump Trailers</t>
  </si>
  <si>
    <t>Dump Trailers|Bottom And Center Dump Trailers||</t>
  </si>
  <si>
    <t>End And Side Dump Trailers</t>
  </si>
  <si>
    <t>Dump Trailers|End And Side Dump Trailers||</t>
  </si>
  <si>
    <t>Dump Trucks|||</t>
  </si>
  <si>
    <t>Flatbed Dump Trucks</t>
  </si>
  <si>
    <t>Dump Trucks|Flatbed Dump Trucks||</t>
  </si>
  <si>
    <t>Other Dump Trucks</t>
  </si>
  <si>
    <t>Dump Trucks|Other Dump Trucks||</t>
  </si>
  <si>
    <t>SA Dump Trucks</t>
  </si>
  <si>
    <t>Dump Trucks|SA Dump Trucks||</t>
  </si>
  <si>
    <t>Dump Trucks|TA Dump Trucks||</t>
  </si>
  <si>
    <t>Dump Trucks|TriA Dump Trucks||</t>
  </si>
  <si>
    <t>Earthmoving Attachments|||</t>
  </si>
  <si>
    <t>Earthmoving Attachments|Arms, Booms, And Reach Sticks||</t>
  </si>
  <si>
    <t>Earthmoving Attachments|Auger Attachments||</t>
  </si>
  <si>
    <t>Earthmoving Attachments|Auger Bits||</t>
  </si>
  <si>
    <t>Earthmoving Attachments|Blade Attachments||</t>
  </si>
  <si>
    <t>Earthmoving Attachments|Broom Attachments||</t>
  </si>
  <si>
    <t>Earthmoving Attachments|Buckets for Backhoes or Excavators||</t>
  </si>
  <si>
    <t>Earthmoving Attachments|Buckets for Backhoes||</t>
  </si>
  <si>
    <t>Earthmoving Attachments|Buckets for Excavators||</t>
  </si>
  <si>
    <t>Earthmoving Attachments|Buckets for Loaders||</t>
  </si>
  <si>
    <t>Earthmoving Attachments|Compaction Wheels||</t>
  </si>
  <si>
    <t>Earthmoving Attachments|Coupler Attachments||</t>
  </si>
  <si>
    <t>Filters And Exhaust Scrubbers</t>
  </si>
  <si>
    <t>Earthmoving Attachments|Filters And Exhaust Scrubbers||</t>
  </si>
  <si>
    <t>Earthmoving Attachments|Fork Attachments||</t>
  </si>
  <si>
    <t>Earthmoving Attachments|Grapple Attachments||</t>
  </si>
  <si>
    <t>Earthmoving Attachments|Hydraulic Plate Compactors||</t>
  </si>
  <si>
    <t>Earthmoving Attachments|Other Earthmoving Attachments||</t>
  </si>
  <si>
    <t>Earthmoving Attachments|Planer Attachments||</t>
  </si>
  <si>
    <t>Earthmoving Attachments|Rake Attachments||</t>
  </si>
  <si>
    <t>Shear Attachments</t>
  </si>
  <si>
    <t>Earthmoving Attachments|Thumb Attachments||</t>
  </si>
  <si>
    <t>Electric Tools</t>
  </si>
  <si>
    <t>Electric Tools|||</t>
  </si>
  <si>
    <t>Electric Breakers And Hammers</t>
  </si>
  <si>
    <t>Electric Tools|Electric Breakers And Hammers||</t>
  </si>
  <si>
    <t>Electric Drills</t>
  </si>
  <si>
    <t>Electric Tools|Electric Drills||</t>
  </si>
  <si>
    <t>Electric Grinders</t>
  </si>
  <si>
    <t>Electric Tools|Electric Grinders||</t>
  </si>
  <si>
    <t>Electric Heat Guns</t>
  </si>
  <si>
    <t>Electric Tools|Electric Heat Guns||</t>
  </si>
  <si>
    <t>Electric Impact Wrenches</t>
  </si>
  <si>
    <t>Electric Tools|Electric Impact Wrenches||</t>
  </si>
  <si>
    <t>Electric Sanders</t>
  </si>
  <si>
    <t>Electric Tools|Electric Sanders||</t>
  </si>
  <si>
    <t>Electric Saws</t>
  </si>
  <si>
    <t>Electric Tools|Electric Saws||</t>
  </si>
  <si>
    <t>Electric Screw Guns</t>
  </si>
  <si>
    <t>Electric Tools|Electric Screw Guns||</t>
  </si>
  <si>
    <t>Other Electric Tools</t>
  </si>
  <si>
    <t>Electric Tools|Other Electric Tools||</t>
  </si>
  <si>
    <t>Engines|||</t>
  </si>
  <si>
    <t>Engines|Engines||</t>
  </si>
  <si>
    <t>Excavators|||</t>
  </si>
  <si>
    <t>Excavators|0-4,999 Lb Mini Excavators||</t>
  </si>
  <si>
    <t>Excavators|100,000+ Lb Excavators||</t>
  </si>
  <si>
    <t>Excavators|45,000-74,999 Lb Excavators||</t>
  </si>
  <si>
    <t>Excavators|5,000-9,499 Lb Mini Excavators||</t>
  </si>
  <si>
    <t>Excavators|75,000-99,999 Lb Excavators||</t>
  </si>
  <si>
    <t>Excavators|Other Excavators||</t>
  </si>
  <si>
    <t>FirstCostValued</t>
  </si>
  <si>
    <t>FirstCostValued|||</t>
  </si>
  <si>
    <t>FirstCostValued|FirstCostValued||</t>
  </si>
  <si>
    <t>Fixed Assets</t>
  </si>
  <si>
    <t>Fixed Assets|||</t>
  </si>
  <si>
    <t>Fixed Assets|Fixed Assets||</t>
  </si>
  <si>
    <t>Forestry Equipment|||</t>
  </si>
  <si>
    <t>Forestry Equipment|Forestry Attachments||</t>
  </si>
  <si>
    <t>Forestry Equipment|Other Forestry Equipment||</t>
  </si>
  <si>
    <t>Forestry Equipment|Track Forestry Equipment||</t>
  </si>
  <si>
    <t>Forestry Equipment|Wheel Forestry Equipment||</t>
  </si>
  <si>
    <t>Wood Grinders</t>
  </si>
  <si>
    <t>Forestry Equipment|Wood Grinders||</t>
  </si>
  <si>
    <t>Forklift Trucks|||</t>
  </si>
  <si>
    <t>Forklift Trucks|Electric Forklift Trucks||</t>
  </si>
  <si>
    <t>Fuel, Tank, And Vacuum Trailers</t>
  </si>
  <si>
    <t>Fuel, Tank, And Vacuum Trailers|||</t>
  </si>
  <si>
    <t>Fuel Trailers</t>
  </si>
  <si>
    <t>Fuel, Tank, And Vacuum Trailers|Fuel Trailers||</t>
  </si>
  <si>
    <t>Tank Trailers</t>
  </si>
  <si>
    <t>Fuel, Tank, And Vacuum Trailers|Tank Trailers||</t>
  </si>
  <si>
    <t>Generators|||</t>
  </si>
  <si>
    <t>Generators|150+ kW Diesel Generators||</t>
  </si>
  <si>
    <t>Generators|150+ kW Natural Gas Generators||</t>
  </si>
  <si>
    <t>Generators|Other Generators||</t>
  </si>
  <si>
    <t>HVAC|||</t>
  </si>
  <si>
    <t>HVAC|Air Conditioners||</t>
  </si>
  <si>
    <t>Blowers</t>
  </si>
  <si>
    <t>HVAC|Blowers||</t>
  </si>
  <si>
    <t>HVAC|Chillers||</t>
  </si>
  <si>
    <t>Cooling Towers</t>
  </si>
  <si>
    <t>HVAC|Cooling Towers||</t>
  </si>
  <si>
    <t>Dehumidifiers</t>
  </si>
  <si>
    <t>HVAC|Dehumidifiers||</t>
  </si>
  <si>
    <t>HVAC|Electric Heaters||</t>
  </si>
  <si>
    <t>Fans</t>
  </si>
  <si>
    <t>HVAC|Fans||</t>
  </si>
  <si>
    <t>Ground Heaters</t>
  </si>
  <si>
    <t>HVAC|Ground Heaters||</t>
  </si>
  <si>
    <t>HVAC|Heaters||</t>
  </si>
  <si>
    <t>HVAC Accessories</t>
  </si>
  <si>
    <t>HVAC|HVAC Accessories||</t>
  </si>
  <si>
    <t>Other HVAC</t>
  </si>
  <si>
    <t>HVAC|Other HVAC||</t>
  </si>
  <si>
    <t>Hydraulic Tools</t>
  </si>
  <si>
    <t>Hydraulic Tools|||</t>
  </si>
  <si>
    <t>Hydraulic Cylinders</t>
  </si>
  <si>
    <t>Hydraulic Tools|Hydraulic Cylinders||</t>
  </si>
  <si>
    <t>Hydraulic Jacks</t>
  </si>
  <si>
    <t>Hydraulic Tools|Hydraulic Jacks||</t>
  </si>
  <si>
    <t>Other Hydraulic Tools</t>
  </si>
  <si>
    <t>Hydraulic Tools|Other Hydraulic Tools||</t>
  </si>
  <si>
    <t>Porta Power Pumps And Rams</t>
  </si>
  <si>
    <t>Hydraulic Tools|Porta Power Pumps And Rams||</t>
  </si>
  <si>
    <t>Ladders</t>
  </si>
  <si>
    <t>Ladders|||</t>
  </si>
  <si>
    <t>Ladders|Ladders||</t>
  </si>
  <si>
    <t>Lawn And Landscape|||</t>
  </si>
  <si>
    <t>Lawn And Landscape|Aerators||</t>
  </si>
  <si>
    <t>Augers</t>
  </si>
  <si>
    <t>Lawn And Landscape|Augers||</t>
  </si>
  <si>
    <t>Chippers</t>
  </si>
  <si>
    <t>Lawn And Landscape|Chippers||</t>
  </si>
  <si>
    <t>Electric Chainsaws</t>
  </si>
  <si>
    <t>Lawn And Landscape|Electric Chainsaws||</t>
  </si>
  <si>
    <t>Engine-Driven Chainsaws</t>
  </si>
  <si>
    <t>Lawn And Landscape|Engine-Driven Chainsaws||</t>
  </si>
  <si>
    <t>Landscape Edgers</t>
  </si>
  <si>
    <t>Lawn And Landscape|Landscape Edgers||</t>
  </si>
  <si>
    <t>Landscape Trimmers</t>
  </si>
  <si>
    <t>Lawn And Landscape|Landscape Trimmers||</t>
  </si>
  <si>
    <t>Lawn Blowers</t>
  </si>
  <si>
    <t>Lawn And Landscape|Lawn Blowers||</t>
  </si>
  <si>
    <t>Lawn And Landscape|Lawn Mowers And Vacuums||</t>
  </si>
  <si>
    <t>Lawn Rollers</t>
  </si>
  <si>
    <t>Lawn And Landscape|Lawn Rollers||</t>
  </si>
  <si>
    <t>Lawn And Landscape|Lawn Tractors||</t>
  </si>
  <si>
    <t>Log Splitters</t>
  </si>
  <si>
    <t>Lawn And Landscape|Log Splitters||</t>
  </si>
  <si>
    <t>Lawn And Landscape|Other Lawn And Landscape||</t>
  </si>
  <si>
    <t>Power Pruners</t>
  </si>
  <si>
    <t>Lawn And Landscape|Power Pruners||</t>
  </si>
  <si>
    <t>Power Rakes And Overseeders</t>
  </si>
  <si>
    <t>Lawn And Landscape|Power Rakes And Overseeders||</t>
  </si>
  <si>
    <t>Sod Cutters</t>
  </si>
  <si>
    <t>Lawn And Landscape|Sod Cutters||</t>
  </si>
  <si>
    <t>Stump Grinders</t>
  </si>
  <si>
    <t>Lawn And Landscape|Stump Grinders||</t>
  </si>
  <si>
    <t>Tillers</t>
  </si>
  <si>
    <t>Lawn And Landscape|Tillers||</t>
  </si>
  <si>
    <t>Light Compaction|||</t>
  </si>
  <si>
    <t>Light Compaction|Other Light Compaction||</t>
  </si>
  <si>
    <t>Light Compaction|Plate Compactors||</t>
  </si>
  <si>
    <t>Light Compaction|Tampers And Rammers||</t>
  </si>
  <si>
    <t>Walk-Behind, Towable, And Remote Rollers</t>
  </si>
  <si>
    <t>Light Compaction|Walk-Behind, Towable, And Remote Rollers||</t>
  </si>
  <si>
    <t>Light Vehicles|||</t>
  </si>
  <si>
    <t>Light Vehicles|Utility Vehicles, ATVs, And Golf Carts||</t>
  </si>
  <si>
    <t>Lighting Equipment|||</t>
  </si>
  <si>
    <t>Drop Lights</t>
  </si>
  <si>
    <t>Lighting Equipment|Drop Lights||</t>
  </si>
  <si>
    <t>Light Stands</t>
  </si>
  <si>
    <t>Lighting Equipment|Light Stands||</t>
  </si>
  <si>
    <t>Light Towers</t>
  </si>
  <si>
    <t>Other Lighting Equipment</t>
  </si>
  <si>
    <t>Lighting Equipment|Other Lighting Equipment||</t>
  </si>
  <si>
    <t>Machine Tools</t>
  </si>
  <si>
    <t>Machine Tools|||</t>
  </si>
  <si>
    <t>Machine Tools|Machine Tools||</t>
  </si>
  <si>
    <t>Marine Equipment|||</t>
  </si>
  <si>
    <t>Marine Equipment|Marine Equipment||</t>
  </si>
  <si>
    <t>Self-Propelled Mast Lifts</t>
  </si>
  <si>
    <t>Material Handling|||</t>
  </si>
  <si>
    <t>Beam Clamps And Trolleys</t>
  </si>
  <si>
    <t>Material Handling|Beam Clamps And Trolleys||</t>
  </si>
  <si>
    <t>Gantries</t>
  </si>
  <si>
    <t>Material Handling|Gantries||</t>
  </si>
  <si>
    <t>Machine Skates</t>
  </si>
  <si>
    <t>Material Handling|Machine Skates||</t>
  </si>
  <si>
    <t>Material Handling|Material Lifts||</t>
  </si>
  <si>
    <t>Other Material Handling</t>
  </si>
  <si>
    <t>Material Handling|Other Material Handling||</t>
  </si>
  <si>
    <t>Portable Hoists</t>
  </si>
  <si>
    <t>Material Handling|Portable Hoists||</t>
  </si>
  <si>
    <t>Mini Dumpers And Loaders|||</t>
  </si>
  <si>
    <t>Walk-Behind Skid Steers</t>
  </si>
  <si>
    <t>Mini Dumpers And Loaders|Walk-Behind Skid Steers||</t>
  </si>
  <si>
    <t>Walk-Behind Track Dumpers</t>
  </si>
  <si>
    <t>Mini Dumpers And Loaders|Walk-Behind Track Dumpers||</t>
  </si>
  <si>
    <t>Walk-Behind Track Loaders</t>
  </si>
  <si>
    <t>Mini Dumpers And Loaders|Walk-Behind Track Loaders||</t>
  </si>
  <si>
    <t>Miscellaneous</t>
  </si>
  <si>
    <t>Miscellaneous|||</t>
  </si>
  <si>
    <t>Miscellaneous|Miscellaneous||</t>
  </si>
  <si>
    <t>Motor Graders|||</t>
  </si>
  <si>
    <t>Motor Graders|Motor Graders||</t>
  </si>
  <si>
    <t>Other Aerial</t>
  </si>
  <si>
    <t>Other Aerial|||</t>
  </si>
  <si>
    <t>Other Aerial|Other Aerial||</t>
  </si>
  <si>
    <t>Other Equipment|||</t>
  </si>
  <si>
    <t>Other Equipment|Other Equipment||</t>
  </si>
  <si>
    <t>Other Trailers</t>
  </si>
  <si>
    <t>Other Trailers|||</t>
  </si>
  <si>
    <t>Boom Dolly Trailers</t>
  </si>
  <si>
    <t>Other Trailers|Boom Dolly Trailers||</t>
  </si>
  <si>
    <t>Jeep, Booster, And Dolly Trailers</t>
  </si>
  <si>
    <t>Other Trailers|Jeep, Booster, And Dolly Trailers||</t>
  </si>
  <si>
    <t>Reel Trailers</t>
  </si>
  <si>
    <t>Other Trailers|Reel Trailers||</t>
  </si>
  <si>
    <t>Roll Off Box Trailers</t>
  </si>
  <si>
    <t>Other Trailers|Roll Off Box Trailers||</t>
  </si>
  <si>
    <t>Trailer Attachments</t>
  </si>
  <si>
    <t>Other Trailers|Trailer Attachments||</t>
  </si>
  <si>
    <t>Travel Trailers</t>
  </si>
  <si>
    <t>Other Trailers|Travel Trailers||</t>
  </si>
  <si>
    <t>Other Trucks|||</t>
  </si>
  <si>
    <t>Cab And Chassis Trucks</t>
  </si>
  <si>
    <t>Other Trucks|Cab And Chassis Trucks||</t>
  </si>
  <si>
    <t>Combo-Saw-Water Trucks</t>
  </si>
  <si>
    <t>Other Trucks|Combo-Saw-Water Trucks||</t>
  </si>
  <si>
    <t>Concrete Pumping Trucks</t>
  </si>
  <si>
    <t>Other Trucks|Concrete Pumping Trucks||</t>
  </si>
  <si>
    <t>Other Trucks|Fuel Tankers||</t>
  </si>
  <si>
    <t>Garbage Trucks</t>
  </si>
  <si>
    <t>Other Trucks|Garbage Trucks||</t>
  </si>
  <si>
    <t>Mixer Trucks</t>
  </si>
  <si>
    <t>Other Trucks|Mixer Trucks||</t>
  </si>
  <si>
    <t>Pump Trucks</t>
  </si>
  <si>
    <t>Other Trucks|Pump Trucks||</t>
  </si>
  <si>
    <t>Rodder, Puller, And Cable Handler Trucks</t>
  </si>
  <si>
    <t>Other Trucks|Rodder, Puller, And Cable Handler Trucks||</t>
  </si>
  <si>
    <t>Tank Trucks</t>
  </si>
  <si>
    <t>Other Trucks|Tank Trucks||</t>
  </si>
  <si>
    <t>Other Trucks|Vacuum Trucks||</t>
  </si>
  <si>
    <t>Van Trucks</t>
  </si>
  <si>
    <t>Other Trucks|Van Trucks||</t>
  </si>
  <si>
    <t>Yard Tractors</t>
  </si>
  <si>
    <t>Other Trucks|Yard Tractors||</t>
  </si>
  <si>
    <t>Parts</t>
  </si>
  <si>
    <t>Parts|||</t>
  </si>
  <si>
    <t>Parts|Parts||</t>
  </si>
  <si>
    <t>Party And Events</t>
  </si>
  <si>
    <t>Party And Events|||</t>
  </si>
  <si>
    <t>Party And Events|Party And Events||</t>
  </si>
  <si>
    <t>Paving Equipment|||</t>
  </si>
  <si>
    <t>Asphalt Plants</t>
  </si>
  <si>
    <t>Paving Equipment|Asphalt Plants||</t>
  </si>
  <si>
    <t>Cold Planers</t>
  </si>
  <si>
    <t>Paving Equipment|Cold Planers||</t>
  </si>
  <si>
    <t>Paving Equipment|Other Paving Equipment||</t>
  </si>
  <si>
    <t>Paving Equipment|Pavers||</t>
  </si>
  <si>
    <t>Paving Transport Vehicles</t>
  </si>
  <si>
    <t>Paving Equipment|Paving Transport Vehicles||</t>
  </si>
  <si>
    <t>Road Reclaimers</t>
  </si>
  <si>
    <t>Paving Equipment|Road Reclaimers||</t>
  </si>
  <si>
    <t>Road Wideners</t>
  </si>
  <si>
    <t>Paving Equipment|Road Wideners||</t>
  </si>
  <si>
    <t>Pickup Trucks</t>
  </si>
  <si>
    <t>Pickup Trucks|||</t>
  </si>
  <si>
    <t>Pipelayers|||</t>
  </si>
  <si>
    <t>Pipelayers|115-179 HP Pipelayers||</t>
  </si>
  <si>
    <t>Other Pipelayers</t>
  </si>
  <si>
    <t>Pipelayers|Other Pipelayers||</t>
  </si>
  <si>
    <t>Pneumatic Rollers|||</t>
  </si>
  <si>
    <t>Pneumatic Rollers|Pneumatic Rollers||</t>
  </si>
  <si>
    <t>Power Equipment|||</t>
  </si>
  <si>
    <t>Distribution Panels</t>
  </si>
  <si>
    <t>Power Equipment|Distribution Panels||</t>
  </si>
  <si>
    <t>Load Banks</t>
  </si>
  <si>
    <t>Power Equipment|Load Banks||</t>
  </si>
  <si>
    <t>Power Equipment|Other Power Equipment||</t>
  </si>
  <si>
    <t>Spider Boxes</t>
  </si>
  <si>
    <t>Power Equipment|Spider Boxes||</t>
  </si>
  <si>
    <t>Power Equipment|Switch Gear||</t>
  </si>
  <si>
    <t>Power Equipment|Transformers||</t>
  </si>
  <si>
    <t>Pumps|||</t>
  </si>
  <si>
    <t>Pumps|Centrifugal Pumps||</t>
  </si>
  <si>
    <t>Diaphragm Pumps</t>
  </si>
  <si>
    <t>Pumps|Diaphragm Pumps||</t>
  </si>
  <si>
    <t>Electric Submersible Pumps</t>
  </si>
  <si>
    <t>Pumps|Electric Submersible Pumps||</t>
  </si>
  <si>
    <t>Hydraulic Pumps</t>
  </si>
  <si>
    <t>Pumps|Hydraulic Pumps||</t>
  </si>
  <si>
    <t>Pumps|Other Pumps||</t>
  </si>
  <si>
    <t>Pump Accessories</t>
  </si>
  <si>
    <t>Pumps|Pump Accessories||</t>
  </si>
  <si>
    <t>Test Pumps</t>
  </si>
  <si>
    <t>Pumps|Test Pumps||</t>
  </si>
  <si>
    <t>Railroad Equipment|||</t>
  </si>
  <si>
    <t>Railroad Equipment|Railroad Equipment||</t>
  </si>
  <si>
    <t>Ride-On Compaction Attachments|||</t>
  </si>
  <si>
    <t>Other Ride-On Compaction Attachments</t>
  </si>
  <si>
    <t>Ride-On Compaction Attachments|Other Ride-On Compaction Attachments||</t>
  </si>
  <si>
    <t>Ride-On Compaction Attachments|Single Drum Roller Attachments||</t>
  </si>
  <si>
    <t>Scaffolding And Staging</t>
  </si>
  <si>
    <t>Scaffolding And Staging|||</t>
  </si>
  <si>
    <t>Scaffolding And Staging|Scaffolding And Staging||</t>
  </si>
  <si>
    <t>Scissor Lifts|||</t>
  </si>
  <si>
    <t>0-18 Ft Electric Scissor Lifts</t>
  </si>
  <si>
    <t>Scissor Lifts|0-18 Ft Electric Scissor Lifts||</t>
  </si>
  <si>
    <t>19+ Ft Electric Scissor Lifts</t>
  </si>
  <si>
    <t>Scissor Lifts|19+ Ft Electric Scissor Lifts||</t>
  </si>
  <si>
    <t>Engine-Driven Scissor Lifts</t>
  </si>
  <si>
    <t>Scissor Lifts|Engine-Driven Scissor Lifts||</t>
  </si>
  <si>
    <t>Other Scissor Lifts</t>
  </si>
  <si>
    <t>Scissor Lifts|Other Scissor Lifts||</t>
  </si>
  <si>
    <t>Scrapers|||</t>
  </si>
  <si>
    <t>Scrapers|Direct-Mount Scrapers||</t>
  </si>
  <si>
    <t>Scrapers|Engine Scrapers||</t>
  </si>
  <si>
    <t>Semi Trailers</t>
  </si>
  <si>
    <t>Semi Trailers|||</t>
  </si>
  <si>
    <t>Platform Trailers</t>
  </si>
  <si>
    <t>Semi Trailers|Platform Trailers||</t>
  </si>
  <si>
    <t>Service Trucks</t>
  </si>
  <si>
    <t>Service Trucks|||</t>
  </si>
  <si>
    <t>Fuel And Lube Trucks</t>
  </si>
  <si>
    <t>Service Trucks|Fuel And Lube Trucks||</t>
  </si>
  <si>
    <t>Mechanics Trucks</t>
  </si>
  <si>
    <t>Service Trucks|Mechanics Trucks||</t>
  </si>
  <si>
    <t>Utility Trucks</t>
  </si>
  <si>
    <t>Service Trucks|Utility Trucks||</t>
  </si>
  <si>
    <t>Single Drum Rollers|||</t>
  </si>
  <si>
    <t>Single Drum Rollers|Padfoot Single Drum Rollers||</t>
  </si>
  <si>
    <t>Single Drum Rollers|Smooth Single Drum Rollers||</t>
  </si>
  <si>
    <t>Site Services Equipment|||</t>
  </si>
  <si>
    <t>Construction Safety Equipment</t>
  </si>
  <si>
    <t>Site Services Equipment|Construction Safety Equipment||</t>
  </si>
  <si>
    <t>Other Site Services Equipment</t>
  </si>
  <si>
    <t>Site Services Equipment|Other Site Services Equipment||</t>
  </si>
  <si>
    <t>Site Services Equipment|Surveying Equipment||</t>
  </si>
  <si>
    <t>Skid Steer Loaders|||</t>
  </si>
  <si>
    <t>0-1,099 Lb Skid Steer Loaders</t>
  </si>
  <si>
    <t>Skid Steer Loaders|0-1,099 Lb Skid Steer Loaders||</t>
  </si>
  <si>
    <t>Skid Steer Loaders|1,100-2,999 Lb Skid Steer Loaders||</t>
  </si>
  <si>
    <t>Skid Steer Loaders|3,000+ Lb Skid Steer Loaders||</t>
  </si>
  <si>
    <t>Other Skid Steer Loaders</t>
  </si>
  <si>
    <t>Skid Steer Loaders|Other Skid Steer Loaders||</t>
  </si>
  <si>
    <t>Soil And Landfill Compactors|||</t>
  </si>
  <si>
    <t>Storage Containers</t>
  </si>
  <si>
    <t>Storage Containers|||</t>
  </si>
  <si>
    <t>0-39 Ft Storage Containers</t>
  </si>
  <si>
    <t>Storage Containers|0-39 Ft Storage Containers||</t>
  </si>
  <si>
    <t>40+ Ft Storage Containers</t>
  </si>
  <si>
    <t>Storage Containers|40+ Ft Storage Containers||</t>
  </si>
  <si>
    <t>Other Storage Containers</t>
  </si>
  <si>
    <t>Storage Containers|Other Storage Containers||</t>
  </si>
  <si>
    <t>Surface Treatment|||</t>
  </si>
  <si>
    <t>Carpet Cleaners</t>
  </si>
  <si>
    <t>Surface Treatment|Carpet Cleaners||</t>
  </si>
  <si>
    <t>Drain Cleaners</t>
  </si>
  <si>
    <t>Surface Treatment|Drain Cleaners||</t>
  </si>
  <si>
    <t>Floor Nailers</t>
  </si>
  <si>
    <t>Surface Treatment|Floor Nailers||</t>
  </si>
  <si>
    <t>Floor Polishers</t>
  </si>
  <si>
    <t>Surface Treatment|Floor Polishers||</t>
  </si>
  <si>
    <t>Floor Sanders And Edgers</t>
  </si>
  <si>
    <t>Surface Treatment|Floor Sanders And Edgers||</t>
  </si>
  <si>
    <t>Floor Strippers</t>
  </si>
  <si>
    <t>Surface Treatment|Floor Strippers||</t>
  </si>
  <si>
    <t>Other Surface Treatment</t>
  </si>
  <si>
    <t>Surface Treatment|Other Surface Treatment||</t>
  </si>
  <si>
    <t>Paint Sprayers</t>
  </si>
  <si>
    <t>Surface Treatment|Paint Sprayers||</t>
  </si>
  <si>
    <t>Surface Treatment|Pressure Washers||</t>
  </si>
  <si>
    <t>Sandblasters And Sandpots</t>
  </si>
  <si>
    <t>Surface Treatment|Sandblasters And Sandpots||</t>
  </si>
  <si>
    <t>Vacuums</t>
  </si>
  <si>
    <t>Surface Treatment|Vacuums||</t>
  </si>
  <si>
    <t>Sweepers And Brooms</t>
  </si>
  <si>
    <t>Sweepers And Brooms|||</t>
  </si>
  <si>
    <t>Other Sweepers And Brooms</t>
  </si>
  <si>
    <t>Sweepers And Brooms|Other Sweepers And Brooms||</t>
  </si>
  <si>
    <t>Ride-On Sweepers And Brooms</t>
  </si>
  <si>
    <t>Sweepers And Brooms|Ride-On Sweepers And Brooms||</t>
  </si>
  <si>
    <t>Sweeper And Broom Attachments</t>
  </si>
  <si>
    <t>Sweepers And Brooms|Sweeper And Broom Attachments||</t>
  </si>
  <si>
    <t>Walk-Behind Sweepers And Brooms</t>
  </si>
  <si>
    <t>Sweepers And Brooms|Walk-Behind Sweepers And Brooms||</t>
  </si>
  <si>
    <t>T&amp;M: Data Acquisition</t>
  </si>
  <si>
    <t>T&amp;M: Data Acquisition|||</t>
  </si>
  <si>
    <t>Data Acquisition General</t>
  </si>
  <si>
    <t>T&amp;M: Data Acquisition|Data Acquisition General||</t>
  </si>
  <si>
    <t>Data Loggers</t>
  </si>
  <si>
    <t>T&amp;M: Data Acquisition|Data Loggers||</t>
  </si>
  <si>
    <t>Power Monitors</t>
  </si>
  <si>
    <t>T&amp;M: Data Acquisition|Power Monitors||</t>
  </si>
  <si>
    <t>Recorders</t>
  </si>
  <si>
    <t>T&amp;M: Data Acquisition|Recorders||</t>
  </si>
  <si>
    <t>T&amp;M: Data Products</t>
  </si>
  <si>
    <t>T&amp;M: Data Products|||</t>
  </si>
  <si>
    <t>Data Products General</t>
  </si>
  <si>
    <t>T&amp;M: Data Products|Data Products General||</t>
  </si>
  <si>
    <t>T&amp;M: Digital Design</t>
  </si>
  <si>
    <t>T&amp;M: Digital Design|||</t>
  </si>
  <si>
    <t>BER Testing 2G-12GB/s</t>
  </si>
  <si>
    <t>T&amp;M: Digital Design|BER Testing 2G-12GB/s||</t>
  </si>
  <si>
    <t>Digital Design General</t>
  </si>
  <si>
    <t>T&amp;M: Digital Design|Digital Design General||</t>
  </si>
  <si>
    <t>Lab Bit Error Rate Testers</t>
  </si>
  <si>
    <t>T&amp;M: Digital Design|Lab Bit Error Rate Testers||</t>
  </si>
  <si>
    <t>Logic Analyzers</t>
  </si>
  <si>
    <t>T&amp;M: Digital Design|Logic Analyzers||</t>
  </si>
  <si>
    <t>Word,Pattern,ARB Generators</t>
  </si>
  <si>
    <t>T&amp;M: Digital Design|Word,Pattern,ARB Generators||</t>
  </si>
  <si>
    <t>T&amp;M: General Purpose</t>
  </si>
  <si>
    <t>T&amp;M: General Purpose|||</t>
  </si>
  <si>
    <t>Communications Signal Analyzers</t>
  </si>
  <si>
    <t>T&amp;M: General Purpose|Communications Signal Analyzers||</t>
  </si>
  <si>
    <t>General Purpose General</t>
  </si>
  <si>
    <t>T&amp;M: General Purpose|General Purpose General||</t>
  </si>
  <si>
    <t>Oscilloscopes &gt;3GHz-&lt;8GHz</t>
  </si>
  <si>
    <t>T&amp;M: General Purpose|Oscilloscopes &gt;3GHz-&lt;8GHz||</t>
  </si>
  <si>
    <t>Oscilloscopes 1-3GHz</t>
  </si>
  <si>
    <t>T&amp;M: General Purpose|Oscilloscopes 1-3GHz||</t>
  </si>
  <si>
    <t>Oscilloscopes</t>
  </si>
  <si>
    <t>T&amp;M: General Purpose|Oscilloscopes||</t>
  </si>
  <si>
    <t>Power Supplies</t>
  </si>
  <si>
    <t>T&amp;M: General Purpose|Power Supplies||</t>
  </si>
  <si>
    <t>Scope Probes &lt;8GHz</t>
  </si>
  <si>
    <t>T&amp;M: General Purpose|Scope Probes &lt;8GHz||</t>
  </si>
  <si>
    <t>T&amp;M: Industrial</t>
  </si>
  <si>
    <t>T&amp;M: Industrial|||</t>
  </si>
  <si>
    <t>Electrical Testing</t>
  </si>
  <si>
    <t>T&amp;M: Industrial|Electrical Testing||</t>
  </si>
  <si>
    <t>Hipot Testers</t>
  </si>
  <si>
    <t>T&amp;M: Industrial|Hipot Testers||</t>
  </si>
  <si>
    <t>Industrial General</t>
  </si>
  <si>
    <t>T&amp;M: Industrial|Industrial General||</t>
  </si>
  <si>
    <t>Meggers/Insulation Testers</t>
  </si>
  <si>
    <t>T&amp;M: Industrial|Meggers/Insulation Testers||</t>
  </si>
  <si>
    <t>Physical &amp; Environmental Test</t>
  </si>
  <si>
    <t>T&amp;M: Industrial|Physical &amp; Environmental Test||</t>
  </si>
  <si>
    <t>Switchgear/Relay Testers</t>
  </si>
  <si>
    <t>T&amp;M: Industrial|Switchgear/Relay Testers||</t>
  </si>
  <si>
    <t>Transformer Test</t>
  </si>
  <si>
    <t>T&amp;M: Industrial|Transformer Test||</t>
  </si>
  <si>
    <t>T&amp;M: RF &amp; Microwave</t>
  </si>
  <si>
    <t>T&amp;M: RF &amp; Microwave|||</t>
  </si>
  <si>
    <t>Generators &gt;=40GHz</t>
  </si>
  <si>
    <t>T&amp;M: RF &amp; Microwave|Generators &gt;=40GHz||</t>
  </si>
  <si>
    <t>Generators 1-17.9GHz</t>
  </si>
  <si>
    <t>T&amp;M: RF &amp; Microwave|Generators 1-17.9GHz||</t>
  </si>
  <si>
    <t>Generators 18-39.9GHz</t>
  </si>
  <si>
    <t>T&amp;M: RF &amp; Microwave|Generators 18-39.9GHz||</t>
  </si>
  <si>
    <t>Microwave Accessories</t>
  </si>
  <si>
    <t>T&amp;M: RF &amp; Microwave|Microwave Accessories||</t>
  </si>
  <si>
    <t>Network Analyzers&lt;20GHz</t>
  </si>
  <si>
    <t>T&amp;M: RF &amp; Microwave|Network Analyzers&lt;20GHz||</t>
  </si>
  <si>
    <t>Network Analyzers&gt;=20GHz</t>
  </si>
  <si>
    <t>T&amp;M: RF &amp; Microwave|Network Analyzers&gt;=20GHz||</t>
  </si>
  <si>
    <t>Network Analyzers</t>
  </si>
  <si>
    <t>T&amp;M: RF &amp; Microwave|Network Analyzers||</t>
  </si>
  <si>
    <t>Noise Testing</t>
  </si>
  <si>
    <t>T&amp;M: RF &amp; Microwave|Noise Testing||</t>
  </si>
  <si>
    <t>Other RFM</t>
  </si>
  <si>
    <t>T&amp;M: RF &amp; Microwave|Other RFM||</t>
  </si>
  <si>
    <t>RF &amp; Microwave General</t>
  </si>
  <si>
    <t>T&amp;M: RF &amp; Microwave|RF &amp; Microwave General||</t>
  </si>
  <si>
    <t>RF Amplifiers</t>
  </si>
  <si>
    <t>T&amp;M: RF &amp; Microwave|RF Amplifiers||</t>
  </si>
  <si>
    <t>RF Generators</t>
  </si>
  <si>
    <t>T&amp;M: RF &amp; Microwave|RF Generators||</t>
  </si>
  <si>
    <t>RF Power Meters</t>
  </si>
  <si>
    <t>T&amp;M: RF &amp; Microwave|RF Power Meters||</t>
  </si>
  <si>
    <t>Spectrum Analyzers-Economy</t>
  </si>
  <si>
    <t>T&amp;M: RF &amp; Microwave|Spectrum Analyzers-Economy||</t>
  </si>
  <si>
    <t>Spectrum Analyzers-Performance</t>
  </si>
  <si>
    <t>T&amp;M: RF &amp; Microwave|Spectrum Analyzers-Performance||</t>
  </si>
  <si>
    <t>Spectrum Analyzers</t>
  </si>
  <si>
    <t>T&amp;M: RF &amp; Microwave|Spectrum Analyzers||</t>
  </si>
  <si>
    <t>Vector Signal Generators</t>
  </si>
  <si>
    <t>T&amp;M: RF &amp; Microwave|Vector Signal Generators||</t>
  </si>
  <si>
    <t>T&amp;M: Wireless</t>
  </si>
  <si>
    <t>T&amp;M: Wireless|||</t>
  </si>
  <si>
    <t>Cable &amp; Antenna Analyzer Accys</t>
  </si>
  <si>
    <t>T&amp;M: Wireless|Cable &amp; Antenna Analyzer Accys||</t>
  </si>
  <si>
    <t>Cable &amp; Antenna Analyzers (F)</t>
  </si>
  <si>
    <t>T&amp;M: Wireless|Cable &amp; Antenna Analyzers (F)||</t>
  </si>
  <si>
    <t>Cable &amp; Antenna Analyzers</t>
  </si>
  <si>
    <t>T&amp;M: Wireless|Cable &amp; Antenna Analyzers||</t>
  </si>
  <si>
    <t>PIM Testers</t>
  </si>
  <si>
    <t>T&amp;M: Wireless|PIM Testers||</t>
  </si>
  <si>
    <t>Wireless General</t>
  </si>
  <si>
    <t>T&amp;M: Wireless|Wireless General||</t>
  </si>
  <si>
    <t>T&amp;M: Wireline</t>
  </si>
  <si>
    <t>T&amp;M: Wireline|||</t>
  </si>
  <si>
    <t>Data Communication Test Sets</t>
  </si>
  <si>
    <t>T&amp;M: Wireline|Data Communication Test Sets||</t>
  </si>
  <si>
    <t>Fiber Optic Instruments</t>
  </si>
  <si>
    <t>T&amp;M: Wireline|Fiber Optic Instruments||</t>
  </si>
  <si>
    <t>OC-192/STM-64 Test Sets</t>
  </si>
  <si>
    <t>T&amp;M: Wireline|OC-192/STM-64 Test Sets||</t>
  </si>
  <si>
    <t>OC-48/STM-16 Test Sets</t>
  </si>
  <si>
    <t>T&amp;M: Wireline|OC-48/STM-16 Test Sets||</t>
  </si>
  <si>
    <t>Optical - Fusion Splicers</t>
  </si>
  <si>
    <t>T&amp;M: Wireline|Optical - Fusion Splicers||</t>
  </si>
  <si>
    <t>Optical - OSA</t>
  </si>
  <si>
    <t>T&amp;M: Wireline|Optical - OSA||</t>
  </si>
  <si>
    <t>Optical - OTDR</t>
  </si>
  <si>
    <t>T&amp;M: Wireline|Optical - OTDR||</t>
  </si>
  <si>
    <t>Wireline General</t>
  </si>
  <si>
    <t>T&amp;M: Wireline|Wireline General||</t>
  </si>
  <si>
    <t>Wireline Mainframes</t>
  </si>
  <si>
    <t>T&amp;M: Wireline|Wireline Mainframes||</t>
  </si>
  <si>
    <t>Tag-Along Trailers</t>
  </si>
  <si>
    <t>Tag-Along Trailers|||</t>
  </si>
  <si>
    <t>Tag-Along Equipment Trailers</t>
  </si>
  <si>
    <t>Tag-Along Trailers|Tag-Along Equipment Trailers||</t>
  </si>
  <si>
    <t>Tag-Along Utility Trailers</t>
  </si>
  <si>
    <t>Tag-Along Trailers|Tag-Along Utility Trailers||</t>
  </si>
  <si>
    <t>Tanks And Boxes</t>
  </si>
  <si>
    <t>Tanks And Boxes|||</t>
  </si>
  <si>
    <t>Frac Tanks</t>
  </si>
  <si>
    <t>Tanks And Boxes|Frac Tanks||</t>
  </si>
  <si>
    <t>Fuel Tanks</t>
  </si>
  <si>
    <t>Tanks And Boxes|Fuel Tanks||</t>
  </si>
  <si>
    <t>Other Tanks And Boxes</t>
  </si>
  <si>
    <t>Tanks And Boxes|Other Tanks And Boxes||</t>
  </si>
  <si>
    <t>Tank and Box Accessories</t>
  </si>
  <si>
    <t>Tanks And Boxes|Tank and Box Accessories||</t>
  </si>
  <si>
    <t>Vacuum And Dewatering Boxes</t>
  </si>
  <si>
    <t>Tanks And Boxes|Vacuum And Dewatering Boxes||</t>
  </si>
  <si>
    <t>Water Tanks</t>
  </si>
  <si>
    <t>Tanks And Boxes|Water Tanks||</t>
  </si>
  <si>
    <t>Water Towers</t>
  </si>
  <si>
    <t>Tanks And Boxes|Water Towers||</t>
  </si>
  <si>
    <t>Telehandlers|||</t>
  </si>
  <si>
    <t>Telehandlers|0-6,999 Lb Telehandlers||</t>
  </si>
  <si>
    <t>Telehandlers|10,000-10,999 Lb Telehandlers||</t>
  </si>
  <si>
    <t>Telehandlers|11,000+ Lb Telehandlers||</t>
  </si>
  <si>
    <t>Telehandlers|7,000-9,999 Lb Telehandlers||</t>
  </si>
  <si>
    <t>Other Telehandlers</t>
  </si>
  <si>
    <t>Telehandlers|Other Telehandlers||</t>
  </si>
  <si>
    <t>Electric Telescopic Booms</t>
  </si>
  <si>
    <t>Other Telescopic Booms</t>
  </si>
  <si>
    <t>Track-Driven Telescopic Booms</t>
  </si>
  <si>
    <t>Tower Cranes</t>
  </si>
  <si>
    <t>Tower Cranes|||</t>
  </si>
  <si>
    <t>Tower Cranes|Tower Cranes||</t>
  </si>
  <si>
    <t>Track-Driven Equipment|||</t>
  </si>
  <si>
    <t>Boom Crawlers</t>
  </si>
  <si>
    <t>Track-Driven Equipment|Boom Crawlers||</t>
  </si>
  <si>
    <t>Bucket Crawlers</t>
  </si>
  <si>
    <t>Track-Driven Equipment|Bucket Crawlers||</t>
  </si>
  <si>
    <t>Carrier Crawlers</t>
  </si>
  <si>
    <t>Track-Driven Equipment|Carrier Crawlers||</t>
  </si>
  <si>
    <t>Digger Derrick Crawlers</t>
  </si>
  <si>
    <t>Track-Driven Equipment|Digger Derrick Crawlers||</t>
  </si>
  <si>
    <t>Track-Driven Equipment|Dump Crawlers||</t>
  </si>
  <si>
    <t>Other Track-Driven Equipment</t>
  </si>
  <si>
    <t>Track-Driven Equipment|Other Track-Driven Equipment||</t>
  </si>
  <si>
    <t>Track-Driven Equipment|Pile Drive And Drill Crawlers||</t>
  </si>
  <si>
    <t>Track-Driven Equipment Attachments</t>
  </si>
  <si>
    <t>Track-Driven Equipment|Track-Driven Equipment Attachments||</t>
  </si>
  <si>
    <t>Tractor Attachments|||</t>
  </si>
  <si>
    <t>Tractor Attachments|Other Tractor Attachments||</t>
  </si>
  <si>
    <t>Tractor Attachments|Tractor Augers||</t>
  </si>
  <si>
    <t>Tractor Attachments|Tractor Box Scrapers||</t>
  </si>
  <si>
    <t>Tractor Attachments|Tractor Mowers||</t>
  </si>
  <si>
    <t>Tractor Attachments|Tractor Tillers||</t>
  </si>
  <si>
    <t>Tractors|||</t>
  </si>
  <si>
    <t>Tractors|Belted Tractors||</t>
  </si>
  <si>
    <t>Tractors|Farm Tractors||</t>
  </si>
  <si>
    <t>Tractors|Other Tractors||</t>
  </si>
  <si>
    <t>Traffic Control</t>
  </si>
  <si>
    <t>Traffic Control|||</t>
  </si>
  <si>
    <t>Arrow And Message Boards</t>
  </si>
  <si>
    <t>Traffic Control|Arrow And Message Boards||</t>
  </si>
  <si>
    <t>Other Traffic Control</t>
  </si>
  <si>
    <t>Traffic Control|Other Traffic Control||</t>
  </si>
  <si>
    <t>Transport Trucks|||</t>
  </si>
  <si>
    <t>Attenuator Trucks</t>
  </si>
  <si>
    <t>Transport Trucks|Attenuator Trucks||</t>
  </si>
  <si>
    <t>Transport Trucks|Flatbed And Stakebed Trucks||</t>
  </si>
  <si>
    <t>Rollback Trucks</t>
  </si>
  <si>
    <t>Transport Trucks|Rollback Trucks||</t>
  </si>
  <si>
    <t>Traffic Control Trucks</t>
  </si>
  <si>
    <t>Transport Trucks|Traffic Control Trucks||</t>
  </si>
  <si>
    <t>Trench Shoring|||</t>
  </si>
  <si>
    <t>Manhole Boxes</t>
  </si>
  <si>
    <t>Trench Shoring|Manhole Boxes||</t>
  </si>
  <si>
    <t>Other Trench Shoring</t>
  </si>
  <si>
    <t>Trench Shoring|Other Trench Shoring||</t>
  </si>
  <si>
    <t>Road Plates</t>
  </si>
  <si>
    <t>Trench Shoring|Road Plates||</t>
  </si>
  <si>
    <t>Rock And Bedding Boxes</t>
  </si>
  <si>
    <t>Trench Shoring|Rock And Bedding Boxes||</t>
  </si>
  <si>
    <t>Shoring Shields</t>
  </si>
  <si>
    <t>Trench Shoring|Shoring Shields||</t>
  </si>
  <si>
    <t>Trench Boxes</t>
  </si>
  <si>
    <t>Trench Shoring|Trench Boxes||</t>
  </si>
  <si>
    <t>Trenching Equipment|||</t>
  </si>
  <si>
    <t>Cable Plows</t>
  </si>
  <si>
    <t>Trenching Equipment|Cable Plows||</t>
  </si>
  <si>
    <t>Other Trenching Equipment</t>
  </si>
  <si>
    <t>Trenching Equipment|Other Trenching Equipment||</t>
  </si>
  <si>
    <t>Ride-On Rock Saws</t>
  </si>
  <si>
    <t>Trenching Equipment|Ride-On Rock Saws||</t>
  </si>
  <si>
    <t>Ride-On Trenchers</t>
  </si>
  <si>
    <t>Trenching Equipment|Ride-On Trenchers||</t>
  </si>
  <si>
    <t>Trenching Equipment|Walk-Behind Trenchers||</t>
  </si>
  <si>
    <t>Truck Attachments|||</t>
  </si>
  <si>
    <t>Truck Attachments|Truck Attachments||</t>
  </si>
  <si>
    <t>Truck Tractors|||</t>
  </si>
  <si>
    <t>SA Truck Tractors</t>
  </si>
  <si>
    <t>Truck Tractors|SA Truck Tractors||</t>
  </si>
  <si>
    <t>Truck Tractors|TA Truck Tractors||</t>
  </si>
  <si>
    <t>Truck Tractors|TriA Truck Tractors||</t>
  </si>
  <si>
    <t>Winch Trucks</t>
  </si>
  <si>
    <t>Truck Tractors|Winch Trucks||</t>
  </si>
  <si>
    <t>Tunneling Equipment</t>
  </si>
  <si>
    <t>Tunneling Equipment|||</t>
  </si>
  <si>
    <t>Tunneling Equipment|Tunneling Equipment||</t>
  </si>
  <si>
    <t>Vehicles</t>
  </si>
  <si>
    <t>Vehicles|||</t>
  </si>
  <si>
    <t>Automobiles</t>
  </si>
  <si>
    <t>Vehicles|Automobiles||</t>
  </si>
  <si>
    <t>Buses</t>
  </si>
  <si>
    <t>Vehicles|Buses||</t>
  </si>
  <si>
    <t>Other Vehicles</t>
  </si>
  <si>
    <t>Vehicles|Other Vehicles||</t>
  </si>
  <si>
    <t>Passenger Vans</t>
  </si>
  <si>
    <t>Vehicles|Passenger Vans||</t>
  </si>
  <si>
    <t>Recreational Vehicles</t>
  </si>
  <si>
    <t>Vehicles|Recreational Vehicles||</t>
  </si>
  <si>
    <t>Sport Utility Vehicles</t>
  </si>
  <si>
    <t>Vehicles|Sport Utility Vehicles||</t>
  </si>
  <si>
    <t>Water Trailers</t>
  </si>
  <si>
    <t>Water Trailers|||</t>
  </si>
  <si>
    <t>Water Trailers|Water Trailers||</t>
  </si>
  <si>
    <t>Water Trucks|||</t>
  </si>
  <si>
    <t>SA Water Trucks</t>
  </si>
  <si>
    <t>Water Trucks|SA Water Trucks||</t>
  </si>
  <si>
    <t>Water Trucks|TA Water Trucks||</t>
  </si>
  <si>
    <t>TriA Water Trucks</t>
  </si>
  <si>
    <t>Water Trucks|TriA Water Trucks||</t>
  </si>
  <si>
    <t>Welders|||</t>
  </si>
  <si>
    <t>0-399 Amp Engine-Driven Welders</t>
  </si>
  <si>
    <t>Welders|0-399 Amp Engine-Driven Welders||</t>
  </si>
  <si>
    <t>4-Unit Electric Welders</t>
  </si>
  <si>
    <t>Welders|4-Unit Electric Welders||</t>
  </si>
  <si>
    <t>400+ Amp Engine-Driven Welders</t>
  </si>
  <si>
    <t>Welders|400+ Amp Engine-Driven Welders||</t>
  </si>
  <si>
    <t>6-Unit Electric Welders</t>
  </si>
  <si>
    <t>Welders|6-Unit Electric Welders||</t>
  </si>
  <si>
    <t>8-Unit Electric Welders</t>
  </si>
  <si>
    <t>Welders|8-Unit Electric Welders||</t>
  </si>
  <si>
    <t>Electric Welders</t>
  </si>
  <si>
    <t>Welders|Electric Welders||</t>
  </si>
  <si>
    <t>Other Welders</t>
  </si>
  <si>
    <t>Welders|Other Welders||</t>
  </si>
  <si>
    <t>Welding Tools</t>
  </si>
  <si>
    <t>Welding Tools|||</t>
  </si>
  <si>
    <t>Other Welding Tools</t>
  </si>
  <si>
    <t>Welding Tools|Other Welding Tools||</t>
  </si>
  <si>
    <t>Plasma Cutters</t>
  </si>
  <si>
    <t>Welding Tools|Plasma Cutters||</t>
  </si>
  <si>
    <t>Rod Ovens</t>
  </si>
  <si>
    <t>Welding Tools|Rod Ovens||</t>
  </si>
  <si>
    <t>Torch Sets</t>
  </si>
  <si>
    <t>Welding Tools|Torch Sets||</t>
  </si>
  <si>
    <t>Welding Accessories</t>
  </si>
  <si>
    <t>Welding Tools|Welding Accessories||</t>
  </si>
  <si>
    <t>Wire Feeds</t>
  </si>
  <si>
    <t>Welding Tools|Wire Feeds||</t>
  </si>
  <si>
    <t>Wheel Dozers|||</t>
  </si>
  <si>
    <t>Wheel Dozers|Wheel Dozers||</t>
  </si>
  <si>
    <t>Other Wheel Excavators</t>
  </si>
  <si>
    <t>Wheel Loaders|||</t>
  </si>
  <si>
    <t>Wheel Loaders|0-109 HP Wheel Loaders||</t>
  </si>
  <si>
    <t>Wheel Loaders|110-189 HP Wheel Loaders||</t>
  </si>
  <si>
    <t>Wheel Loaders|190-309 HP Wheel Loaders||</t>
  </si>
  <si>
    <t>Wheel Loaders|310+ HP Wheel Loaders||</t>
  </si>
  <si>
    <t>Wheel Loaders|Other Wheel Loaders||</t>
  </si>
  <si>
    <t>CatSubcat</t>
  </si>
  <si>
    <t>Level1</t>
  </si>
  <si>
    <t>Level2</t>
  </si>
  <si>
    <t>SubcatGroup</t>
  </si>
  <si>
    <t>Plot</t>
  </si>
  <si>
    <t>Y</t>
  </si>
  <si>
    <t>N</t>
  </si>
  <si>
    <t>RetailNewYrMin</t>
  </si>
  <si>
    <t>RetailNewYrMax</t>
  </si>
  <si>
    <t>AuctionNewYrMin</t>
  </si>
  <si>
    <t>AuctionNewYrMax</t>
  </si>
  <si>
    <t>Condor</t>
  </si>
  <si>
    <t>DNU Manitou</t>
  </si>
  <si>
    <t>Genie</t>
  </si>
  <si>
    <t>Grove</t>
  </si>
  <si>
    <t>Haulotte</t>
  </si>
  <si>
    <t>JLG</t>
  </si>
  <si>
    <t>Manitou</t>
  </si>
  <si>
    <t>Marklift</t>
  </si>
  <si>
    <t>Mec</t>
  </si>
  <si>
    <t>Niftylift</t>
  </si>
  <si>
    <t>Simon</t>
  </si>
  <si>
    <t>Skyjack</t>
  </si>
  <si>
    <t>Snorkel</t>
  </si>
  <si>
    <t>Strato-Lift</t>
  </si>
  <si>
    <t>Terex</t>
  </si>
  <si>
    <t>Upright</t>
  </si>
  <si>
    <t>Aerial</t>
  </si>
  <si>
    <t>ATN</t>
  </si>
  <si>
    <t>Bil-Jax</t>
  </si>
  <si>
    <t>Xtreme</t>
  </si>
  <si>
    <t>ReachMaster</t>
  </si>
  <si>
    <t>Teupen</t>
  </si>
  <si>
    <t>Bluelift</t>
  </si>
  <si>
    <t>CMC</t>
  </si>
  <si>
    <t>Cormidi</t>
  </si>
  <si>
    <t>CTE</t>
  </si>
  <si>
    <t>Easy Lift</t>
  </si>
  <si>
    <t>Falcon Spider</t>
  </si>
  <si>
    <t>Hinowa</t>
  </si>
  <si>
    <t>Multitel</t>
  </si>
  <si>
    <t>Oil &amp; Steel</t>
  </si>
  <si>
    <t>Platform Basket</t>
  </si>
  <si>
    <t>Allmand</t>
  </si>
  <si>
    <t>Case</t>
  </si>
  <si>
    <t>JCB</t>
  </si>
  <si>
    <t>Kubota</t>
  </si>
  <si>
    <t>Terramite</t>
  </si>
  <si>
    <t>Bobcat</t>
  </si>
  <si>
    <t>Ford</t>
  </si>
  <si>
    <t>Ingersoll-Rand</t>
  </si>
  <si>
    <t>Lay-Mor</t>
  </si>
  <si>
    <t>New Holland</t>
  </si>
  <si>
    <t>Waldon</t>
  </si>
  <si>
    <t>Yanmar</t>
  </si>
  <si>
    <t>Fermec</t>
  </si>
  <si>
    <t>Volvo</t>
  </si>
  <si>
    <t>Dynahoe</t>
  </si>
  <si>
    <t>Kobelco</t>
  </si>
  <si>
    <t>LS Tractor</t>
  </si>
  <si>
    <t>Manidig</t>
  </si>
  <si>
    <t>Champion</t>
  </si>
  <si>
    <t>Bacyrus Erie</t>
  </si>
  <si>
    <t>Asv</t>
  </si>
  <si>
    <t>Compact Track Loaders|0-1,399 Lb Compact Track Loaders|Asv|</t>
  </si>
  <si>
    <t>Compact Track Loaders|0-1,399 Lb Compact Track Loaders|Bobcat|</t>
  </si>
  <si>
    <t>Compact Track Loaders|0-1,399 Lb Compact Track Loaders|JCB|</t>
  </si>
  <si>
    <t>Takeuchi</t>
  </si>
  <si>
    <t>Compact Track Loaders|0-1,399 Lb Compact Track Loaders|Takeuchi|</t>
  </si>
  <si>
    <t>Compact Track Loaders|0-1,399 Lb Compact Track Loaders|Terex|</t>
  </si>
  <si>
    <t>Compact Track Loaders|0-1,399 Lb Compact Track Loaders|Yanmar|</t>
  </si>
  <si>
    <t>Compact Track Loaders|1,400-1,999 Lb Compact Track Loaders|Asv|</t>
  </si>
  <si>
    <t>Compact Track Loaders|1,400-1,999 Lb Compact Track Loaders|Bobcat|</t>
  </si>
  <si>
    <t>Compact Track Loaders|1,400-1,999 Lb Compact Track Loaders|Case|</t>
  </si>
  <si>
    <t>Gehl</t>
  </si>
  <si>
    <t>Compact Track Loaders|1,400-1,999 Lb Compact Track Loaders|Gehl|</t>
  </si>
  <si>
    <t>IHI</t>
  </si>
  <si>
    <t>Compact Track Loaders|1,400-1,999 Lb Compact Track Loaders|IHI|</t>
  </si>
  <si>
    <t>Mustang</t>
  </si>
  <si>
    <t>Compact Track Loaders|1,400-1,999 Lb Compact Track Loaders|Mustang|</t>
  </si>
  <si>
    <t>Compact Track Loaders|1,400-1,999 Lb Compact Track Loaders|New Holland|</t>
  </si>
  <si>
    <t>Compact Track Loaders|1,400-1,999 Lb Compact Track Loaders|Takeuchi|</t>
  </si>
  <si>
    <t>Compact Track Loaders|1,400-1,999 Lb Compact Track Loaders|Terex|</t>
  </si>
  <si>
    <t>Compact Track Loaders|1,400-1,999 Lb Compact Track Loaders|Volvo|</t>
  </si>
  <si>
    <t>Wacker Neuson</t>
  </si>
  <si>
    <t>Compact Track Loaders|1,400-1,999 Lb Compact Track Loaders|Wacker Neuson|</t>
  </si>
  <si>
    <t>Compact Track Loaders|1,400-1,999 Lb Compact Track Loaders|Yanmar|</t>
  </si>
  <si>
    <t>Compact Track Loaders|2,000+ Lb Compact Track Loaders|Asv|</t>
  </si>
  <si>
    <t>Compact Track Loaders|2,000+ Lb Compact Track Loaders|Bobcat|</t>
  </si>
  <si>
    <t>Compact Track Loaders|2,000+ Lb Compact Track Loaders|Case|</t>
  </si>
  <si>
    <t>Compact Track Loaders|2,000+ Lb Compact Track Loaders|Gehl|</t>
  </si>
  <si>
    <t>Compact Track Loaders|2,000+ Lb Compact Track Loaders|IHI|</t>
  </si>
  <si>
    <t>Compact Track Loaders|2,000+ Lb Compact Track Loaders|JCB|</t>
  </si>
  <si>
    <t>Compact Track Loaders|2,000+ Lb Compact Track Loaders|Kubota|</t>
  </si>
  <si>
    <t>LMC</t>
  </si>
  <si>
    <t>Compact Track Loaders|2,000+ Lb Compact Track Loaders|LMC|</t>
  </si>
  <si>
    <t>Compact Track Loaders|2,000+ Lb Compact Track Loaders|Mustang|</t>
  </si>
  <si>
    <t>Compact Track Loaders|2,000+ Lb Compact Track Loaders|New Holland|</t>
  </si>
  <si>
    <t>Polaris</t>
  </si>
  <si>
    <t>Compact Track Loaders|2,000+ Lb Compact Track Loaders|Polaris|</t>
  </si>
  <si>
    <t>Rayco</t>
  </si>
  <si>
    <t>Compact Track Loaders|2,000+ Lb Compact Track Loaders|Rayco|</t>
  </si>
  <si>
    <t>Compact Track Loaders|2,000+ Lb Compact Track Loaders|Takeuchi|</t>
  </si>
  <si>
    <t>Compact Track Loaders|2,000+ Lb Compact Track Loaders|Terex|</t>
  </si>
  <si>
    <t>Thomas</t>
  </si>
  <si>
    <t>Compact Track Loaders|2,000+ Lb Compact Track Loaders|Thomas|</t>
  </si>
  <si>
    <t>Compact Track Loaders|2,000+ Lb Compact Track Loaders|Volvo|</t>
  </si>
  <si>
    <t>Compact Track Loaders|2,000+ Lb Compact Track Loaders|Wacker Neuson|</t>
  </si>
  <si>
    <t>Compact Track Loaders|2,000+ Lb Compact Track Loaders|Yanmar|</t>
  </si>
  <si>
    <t>Compact Track Loaders|Other Compact Track Loaders|LMC|</t>
  </si>
  <si>
    <t>Compact Track Loaders|Other Compact Track Loaders|Polaris|</t>
  </si>
  <si>
    <t>Compact Track Loaders|Other Compact Track Loaders|Rayco|</t>
  </si>
  <si>
    <t>Compact Track Loaders|Other Compact Track Loaders|Takeuchi|</t>
  </si>
  <si>
    <t>Crawler Loaders|0-114 HP Crawler Loaders|Case|</t>
  </si>
  <si>
    <t>Dresser</t>
  </si>
  <si>
    <t>Crawler Loaders|0-114 HP Crawler Loaders|Dresser|</t>
  </si>
  <si>
    <t>Dressta</t>
  </si>
  <si>
    <t>Crawler Loaders|0-114 HP Crawler Loaders|Dressta|</t>
  </si>
  <si>
    <t>Fiatallis</t>
  </si>
  <si>
    <t>Crawler Loaders|0-114 HP Crawler Loaders|Fiatallis|</t>
  </si>
  <si>
    <t>Liebherr</t>
  </si>
  <si>
    <t>Crawler Loaders|0-114 HP Crawler Loaders|Liebherr|</t>
  </si>
  <si>
    <t>Mitsubishi</t>
  </si>
  <si>
    <t>Crawler Loaders|0-114 HP Crawler Loaders|Mitsubishi|</t>
  </si>
  <si>
    <t>Crawler Loaders|0-114 HP Crawler Loaders|Rayco|</t>
  </si>
  <si>
    <t>Crawler Loaders|115-179 HP Crawler Loaders|Case|</t>
  </si>
  <si>
    <t>Crawler Loaders|115-179 HP Crawler Loaders|Liebherr|</t>
  </si>
  <si>
    <t>Allis-Chalmers</t>
  </si>
  <si>
    <t>Dozers|0-114 HP Crawler Dozers|Allis-Chalmers|</t>
  </si>
  <si>
    <t>Dozers|0-114 HP Crawler Dozers|Case|</t>
  </si>
  <si>
    <t>Daewoo</t>
  </si>
  <si>
    <t>Dozers|0-114 HP Crawler Dozers|Daewoo|</t>
  </si>
  <si>
    <t>Dozers|0-114 HP Crawler Dozers|Dresser|</t>
  </si>
  <si>
    <t>Dozers|0-114 HP Crawler Dozers|Dressta|</t>
  </si>
  <si>
    <t>Dozers|0-114 HP Crawler Dozers|Fiatallis|</t>
  </si>
  <si>
    <t>Fruehauf</t>
  </si>
  <si>
    <t>Dozers|0-114 HP Crawler Dozers|Fruehauf|</t>
  </si>
  <si>
    <t>International Harvester</t>
  </si>
  <si>
    <t>Dozers|0-114 HP Crawler Dozers|International Harvester|</t>
  </si>
  <si>
    <t>Dozers|0-114 HP Crawler Dozers|Liebherr|</t>
  </si>
  <si>
    <t>Dozers|0-114 HP Crawler Dozers|New Holland|</t>
  </si>
  <si>
    <t>Dozers|0-114 HP Crawler Dozers|Waldon|</t>
  </si>
  <si>
    <t>Dozers|115-179 HP Crawler Dozers|Case|</t>
  </si>
  <si>
    <t>Dozers|115-179 HP Crawler Dozers|Dresser|</t>
  </si>
  <si>
    <t>Dozers|115-179 HP Crawler Dozers|Dressta|</t>
  </si>
  <si>
    <t>IH</t>
  </si>
  <si>
    <t>Dozers|115-179 HP Crawler Dozers|IH|</t>
  </si>
  <si>
    <t>Dozers|115-179 HP Crawler Dozers|Liebherr|</t>
  </si>
  <si>
    <t>Allied</t>
  </si>
  <si>
    <t>Dozers|Other Dozers|Allied|</t>
  </si>
  <si>
    <t>Carco</t>
  </si>
  <si>
    <t>Dozers|Other Dozers|Carco|</t>
  </si>
  <si>
    <t>Dozers|Other Dozers|Case|</t>
  </si>
  <si>
    <t>Dozers|Other Dozers|Daewoo|</t>
  </si>
  <si>
    <t>DNU Highline</t>
  </si>
  <si>
    <t>Dozers|Other Dozers|DNU Highline|</t>
  </si>
  <si>
    <t>DNU Trahan</t>
  </si>
  <si>
    <t>Dozers|Other Dozers|DNU Trahan|</t>
  </si>
  <si>
    <t>Dozers|Other Dozers|Dresser|</t>
  </si>
  <si>
    <t>Dozers|Other Dozers|Dressta|</t>
  </si>
  <si>
    <t>Dozers|Other Dozers|Fruehauf|</t>
  </si>
  <si>
    <t>Scat Trak</t>
  </si>
  <si>
    <t>Dozers|Other Dozers|Scat Trak|</t>
  </si>
  <si>
    <t>Bucyrus Erie</t>
  </si>
  <si>
    <t>Hitachi</t>
  </si>
  <si>
    <t>P&amp;H</t>
  </si>
  <si>
    <t>Excavators|0-4,999 Lb Mini Excavators|Bobcat|</t>
  </si>
  <si>
    <t>Excavators|0-4,999 Lb Mini Excavators|Case|</t>
  </si>
  <si>
    <t>Excavators|0-4,999 Lb Mini Excavators|Daewoo|</t>
  </si>
  <si>
    <t>Ditch Witch</t>
  </si>
  <si>
    <t>Excavators|0-4,999 Lb Mini Excavators|Ditch Witch|</t>
  </si>
  <si>
    <t>Excavators|0-4,999 Lb Mini Excavators|Gehl|</t>
  </si>
  <si>
    <t>Excavators|0-4,999 Lb Mini Excavators|Hitachi|</t>
  </si>
  <si>
    <t>Excavators|0-4,999 Lb Mini Excavators|IHI|</t>
  </si>
  <si>
    <t>Excavators|0-4,999 Lb Mini Excavators|JCB|</t>
  </si>
  <si>
    <t>Excavators|0-4,999 Lb Mini Excavators|Kobelco|</t>
  </si>
  <si>
    <t>Excavators|0-4,999 Lb Mini Excavators|Kubota|</t>
  </si>
  <si>
    <t>Excavators|0-4,999 Lb Mini Excavators|Mustang|</t>
  </si>
  <si>
    <t>Excavators|0-4,999 Lb Mini Excavators|New Holland|</t>
  </si>
  <si>
    <t>Excavators|0-4,999 Lb Mini Excavators|Scat Trak|</t>
  </si>
  <si>
    <t>Schaeff</t>
  </si>
  <si>
    <t>Excavators|0-4,999 Lb Mini Excavators|Schaeff|</t>
  </si>
  <si>
    <t>Excavators|0-4,999 Lb Mini Excavators|Takeuchi|</t>
  </si>
  <si>
    <t>Excavators|0-4,999 Lb Mini Excavators|Terex|</t>
  </si>
  <si>
    <t>Excavators|0-4,999 Lb Mini Excavators|Thomas|</t>
  </si>
  <si>
    <t>Excavators|0-4,999 Lb Mini Excavators|Volvo|</t>
  </si>
  <si>
    <t>Excavators|0-4,999 Lb Mini Excavators|Wacker Neuson|</t>
  </si>
  <si>
    <t>Excavators|0-4,999 Lb Mini Excavators|Yanmar|</t>
  </si>
  <si>
    <t>Excavators|100,000+ Lb Excavators|Case|</t>
  </si>
  <si>
    <t>Excavators|100,000+ Lb Excavators|Daewoo|</t>
  </si>
  <si>
    <t>Doosan</t>
  </si>
  <si>
    <t>Excavators|100,000+ Lb Excavators|Doosan|</t>
  </si>
  <si>
    <t>Excavators|100,000+ Lb Excavators|Hitachi|</t>
  </si>
  <si>
    <t>Hyundai</t>
  </si>
  <si>
    <t>Excavators|100,000+ Lb Excavators|Hyundai|</t>
  </si>
  <si>
    <t>Excavators|100,000+ Lb Excavators|JCB|</t>
  </si>
  <si>
    <t>Excavators|100,000+ Lb Excavators|Kobelco|</t>
  </si>
  <si>
    <t>Excavators|100,000+ Lb Excavators|Liebherr|</t>
  </si>
  <si>
    <t>Link-Belt</t>
  </si>
  <si>
    <t>Excavators|100,000+ Lb Excavators|Link-Belt|</t>
  </si>
  <si>
    <t>LiuGong</t>
  </si>
  <si>
    <t>Excavators|100,000+ Lb Excavators|LiuGong|</t>
  </si>
  <si>
    <t>Samsung</t>
  </si>
  <si>
    <t>Excavators|100,000+ Lb Excavators|Samsung|</t>
  </si>
  <si>
    <t>Excavators|100,000+ Lb Excavators|Volvo|</t>
  </si>
  <si>
    <t>Wilco</t>
  </si>
  <si>
    <t>Gradall</t>
  </si>
  <si>
    <t>Halla</t>
  </si>
  <si>
    <t>Poclain</t>
  </si>
  <si>
    <t>Sany</t>
  </si>
  <si>
    <t>Sumitomo</t>
  </si>
  <si>
    <t>XCMG</t>
  </si>
  <si>
    <t>Excavators|45,000-74,999 Lb Excavators|Case|</t>
  </si>
  <si>
    <t>Excavators|45,000-74,999 Lb Excavators|Daewoo|</t>
  </si>
  <si>
    <t>Excavators|45,000-74,999 Lb Excavators|Doosan|</t>
  </si>
  <si>
    <t>Excavators|45,000-74,999 Lb Excavators|Dresser|</t>
  </si>
  <si>
    <t>Excavators|45,000-74,999 Lb Excavators|Gradall|</t>
  </si>
  <si>
    <t>Excavators|45,000-74,999 Lb Excavators|Halla|</t>
  </si>
  <si>
    <t>Excavators|45,000-74,999 Lb Excavators|Hitachi|</t>
  </si>
  <si>
    <t>Excavators|45,000-74,999 Lb Excavators|Hyundai|</t>
  </si>
  <si>
    <t>Excavators|45,000-74,999 Lb Excavators|JCB|</t>
  </si>
  <si>
    <t>Excavators|45,000-74,999 Lb Excavators|Kobelco|</t>
  </si>
  <si>
    <t>Excavators|45,000-74,999 Lb Excavators|Liebherr|</t>
  </si>
  <si>
    <t>Excavators|45,000-74,999 Lb Excavators|Link-Belt|</t>
  </si>
  <si>
    <t>Excavators|45,000-74,999 Lb Excavators|LiuGong|</t>
  </si>
  <si>
    <t>Excavators|45,000-74,999 Lb Excavators|New Holland|</t>
  </si>
  <si>
    <t>Excavators|45,000-74,999 Lb Excavators|Poclain|</t>
  </si>
  <si>
    <t>Excavators|45,000-74,999 Lb Excavators|Samsung|</t>
  </si>
  <si>
    <t>Excavators|45,000-74,999 Lb Excavators|Sany|</t>
  </si>
  <si>
    <t>Excavators|45,000-74,999 Lb Excavators|Sumitomo|</t>
  </si>
  <si>
    <t>Excavators|45,000-74,999 Lb Excavators|Terex|</t>
  </si>
  <si>
    <t>Excavators|45,000-74,999 Lb Excavators|Volvo|</t>
  </si>
  <si>
    <t>Excavators|45,000-74,999 Lb Excavators|Wacker Neuson|</t>
  </si>
  <si>
    <t>Excavators|45,000-74,999 Lb Excavators|XCMG|</t>
  </si>
  <si>
    <t>Excavators|5,000-9,499 Lb Mini Excavators|Bobcat|</t>
  </si>
  <si>
    <t>Excavators|5,000-9,499 Lb Mini Excavators|Case|</t>
  </si>
  <si>
    <t>Excavators|5,000-9,499 Lb Mini Excavators|Daewoo|</t>
  </si>
  <si>
    <t>Excavators|5,000-9,499 Lb Mini Excavators|Ditch Witch|</t>
  </si>
  <si>
    <t>Excavators|5,000-9,499 Lb Mini Excavators|Doosan|</t>
  </si>
  <si>
    <t>Excavators|5,000-9,499 Lb Mini Excavators|Gehl|</t>
  </si>
  <si>
    <t>Excavators|5,000-9,499 Lb Mini Excavators|Hitachi|</t>
  </si>
  <si>
    <t>Excavators|5,000-9,499 Lb Mini Excavators|Hyundai|</t>
  </si>
  <si>
    <t>Excavators|5,000-9,499 Lb Mini Excavators|IHI|</t>
  </si>
  <si>
    <t>Excavators|5,000-9,499 Lb Mini Excavators|JCB|</t>
  </si>
  <si>
    <t>Excavators|5,000-9,499 Lb Mini Excavators|Kobelco|</t>
  </si>
  <si>
    <t>Excavators|5,000-9,499 Lb Mini Excavators|Kubota|</t>
  </si>
  <si>
    <t>Excavators|5,000-9,499 Lb Mini Excavators|Mustang|</t>
  </si>
  <si>
    <t>Nagano</t>
  </si>
  <si>
    <t>Excavators|5,000-9,499 Lb Mini Excavators|Nagano|</t>
  </si>
  <si>
    <t>Excavators|5,000-9,499 Lb Mini Excavators|New Holland|</t>
  </si>
  <si>
    <t>Excavators|5,000-9,499 Lb Mini Excavators|Sany|</t>
  </si>
  <si>
    <t>Excavators|5,000-9,499 Lb Mini Excavators|Scat Trak|</t>
  </si>
  <si>
    <t>Excavators|5,000-9,499 Lb Mini Excavators|Schaeff|</t>
  </si>
  <si>
    <t>Excavators|5,000-9,499 Lb Mini Excavators|Takeuchi|</t>
  </si>
  <si>
    <t>Excavators|5,000-9,499 Lb Mini Excavators|Terex|</t>
  </si>
  <si>
    <t>Excavators|5,000-9,499 Lb Mini Excavators|Thomas|</t>
  </si>
  <si>
    <t>Vermeer</t>
  </si>
  <si>
    <t>Excavators|5,000-9,499 Lb Mini Excavators|Vermeer|</t>
  </si>
  <si>
    <t>Excavators|5,000-9,499 Lb Mini Excavators|Volvo|</t>
  </si>
  <si>
    <t>Excavators|5,000-9,499 Lb Mini Excavators|Wacker Neuson|</t>
  </si>
  <si>
    <t>Excavators|5,000-9,499 Lb Mini Excavators|Yanmar|</t>
  </si>
  <si>
    <t>Excavators|75,000-99,999 Lb Excavators|Case|</t>
  </si>
  <si>
    <t>Excavators|75,000-99,999 Lb Excavators|Daewoo|</t>
  </si>
  <si>
    <t>Excavators|75,000-99,999 Lb Excavators|Doosan|</t>
  </si>
  <si>
    <t>Excavators|75,000-99,999 Lb Excavators|Halla|</t>
  </si>
  <si>
    <t>Excavators|75,000-99,999 Lb Excavators|Hitachi|</t>
  </si>
  <si>
    <t>Excavators|75,000-99,999 Lb Excavators|Hyundai|</t>
  </si>
  <si>
    <t>Excavators|75,000-99,999 Lb Excavators|JCB|</t>
  </si>
  <si>
    <t>Kato Works</t>
  </si>
  <si>
    <t>Excavators|75,000-99,999 Lb Excavators|Kato Works|</t>
  </si>
  <si>
    <t>Excavators|75,000-99,999 Lb Excavators|Kobelco|</t>
  </si>
  <si>
    <t>Koehring</t>
  </si>
  <si>
    <t>Excavators|75,000-99,999 Lb Excavators|Koehring|</t>
  </si>
  <si>
    <t>Excavators|75,000-99,999 Lb Excavators|Liebherr|</t>
  </si>
  <si>
    <t>Excavators|75,000-99,999 Lb Excavators|Link-Belt|</t>
  </si>
  <si>
    <t>Excavators|75,000-99,999 Lb Excavators|LiuGong|</t>
  </si>
  <si>
    <t>Excavators|75,000-99,999 Lb Excavators|New Holland|</t>
  </si>
  <si>
    <t>Excavators|75,000-99,999 Lb Excavators|Samsung|</t>
  </si>
  <si>
    <t>Excavators|75,000-99,999 Lb Excavators|Sany|</t>
  </si>
  <si>
    <t>Sennebogen</t>
  </si>
  <si>
    <t>Excavators|75,000-99,999 Lb Excavators|Sennebogen|</t>
  </si>
  <si>
    <t>Excavators|75,000-99,999 Lb Excavators|Sumitomo|</t>
  </si>
  <si>
    <t>Excavators|75,000-99,999 Lb Excavators|Terex|</t>
  </si>
  <si>
    <t>Excavators|75,000-99,999 Lb Excavators|Volvo|</t>
  </si>
  <si>
    <t>Excavators|75,000-99,999 Lb Excavators|XCMG|</t>
  </si>
  <si>
    <t>Mini-Ex</t>
  </si>
  <si>
    <t>Fuchs</t>
  </si>
  <si>
    <t>IR Doosan</t>
  </si>
  <si>
    <t>AIM</t>
  </si>
  <si>
    <t>Excavators|Other Excavators|AIM|</t>
  </si>
  <si>
    <t>Amulet</t>
  </si>
  <si>
    <t>Excavators|Other Excavators|Amulet|</t>
  </si>
  <si>
    <t>ATI Inc</t>
  </si>
  <si>
    <t>Excavators|Other Excavators|ATI Inc|</t>
  </si>
  <si>
    <t>Excavators|Other Excavators|Bobcat|</t>
  </si>
  <si>
    <t>Excavators|Other Excavators|Case|</t>
  </si>
  <si>
    <t>Cepco</t>
  </si>
  <si>
    <t>Excavators|Other Excavators|Cepco|</t>
  </si>
  <si>
    <t>Excavators|Other Excavators|Daewoo|</t>
  </si>
  <si>
    <t>Excavators|Other Excavators|Fuchs|</t>
  </si>
  <si>
    <t>Excavators|Other Excavators|Gehl|</t>
  </si>
  <si>
    <t>Excavators|Other Excavators|Gradall|</t>
  </si>
  <si>
    <t>Excavators|Other Excavators|Hitachi|</t>
  </si>
  <si>
    <t>Huskie</t>
  </si>
  <si>
    <t>Excavators|Other Excavators|Huskie|</t>
  </si>
  <si>
    <t>Excavators|Other Excavators|Hyundai|</t>
  </si>
  <si>
    <t>Excavators|Other Excavators|IHI|</t>
  </si>
  <si>
    <t>Excavators|Other Excavators|JCB|</t>
  </si>
  <si>
    <t>Kenco</t>
  </si>
  <si>
    <t>Excavators|Other Excavators|Kenco|</t>
  </si>
  <si>
    <t>Excavators|Other Excavators|Kobelco|</t>
  </si>
  <si>
    <t>Excavators|Other Excavators|Liebherr|</t>
  </si>
  <si>
    <t>Excavators|Other Excavators|Link-Belt|</t>
  </si>
  <si>
    <t>Excavators|Other Excavators|Mitsubishi|</t>
  </si>
  <si>
    <t>PSM</t>
  </si>
  <si>
    <t>Excavators|Other Excavators|PSM|</t>
  </si>
  <si>
    <t>Excavators|Other Excavators|Samsung|</t>
  </si>
  <si>
    <t>Excavators|Other Excavators|Scat Trak|</t>
  </si>
  <si>
    <t>Stanley</t>
  </si>
  <si>
    <t>Excavators|Other Excavators|Stanley|</t>
  </si>
  <si>
    <t>Excavators|Other Excavators|Takeuchi|</t>
  </si>
  <si>
    <t>Excavators|Other Excavators|Terex|</t>
  </si>
  <si>
    <t>Excavators|Other Excavators|Volvo|</t>
  </si>
  <si>
    <t>Woods</t>
  </si>
  <si>
    <t>Excavators|Other Excavators|Woods|</t>
  </si>
  <si>
    <t>Young Corp</t>
  </si>
  <si>
    <t>Excavators|Other Excavators|Young Corp|</t>
  </si>
  <si>
    <t>Aisle-Master</t>
  </si>
  <si>
    <t>Forklift Trucks|Electric Forklift Trucks|Aisle-Master|</t>
  </si>
  <si>
    <t>Forklift Trucks|Electric Forklift Trucks|Allied|</t>
  </si>
  <si>
    <t>Forklift Trucks|Electric Forklift Trucks|Allis-Chalmers|</t>
  </si>
  <si>
    <t>Alto</t>
  </si>
  <si>
    <t>Forklift Trucks|Electric Forklift Trucks|Alto|</t>
  </si>
  <si>
    <t>Apache</t>
  </si>
  <si>
    <t>Forklift Trucks|Electric Forklift Trucks|Apache|</t>
  </si>
  <si>
    <t>Artison</t>
  </si>
  <si>
    <t>Forklift Trucks|Electric Forklift Trucks|Artison|</t>
  </si>
  <si>
    <t>Atlet</t>
  </si>
  <si>
    <t>Forklift Trucks|Electric Forklift Trucks|Atlet|</t>
  </si>
  <si>
    <t>Ausa</t>
  </si>
  <si>
    <t>Forklift Trucks|Electric Forklift Trucks|Ausa|</t>
  </si>
  <si>
    <t>Autolift</t>
  </si>
  <si>
    <t>Forklift Trucks|Electric Forklift Trucks|Autolift|</t>
  </si>
  <si>
    <t>Baker Industrial Trucks</t>
  </si>
  <si>
    <t>Forklift Trucks|Electric Forklift Trucks|Baker Industrial Trucks|</t>
  </si>
  <si>
    <t>BakerCorp</t>
  </si>
  <si>
    <t>Forklift Trucks|Electric Forklift Trucks|BakerCorp|</t>
  </si>
  <si>
    <t>Bendi</t>
  </si>
  <si>
    <t>Forklift Trucks|Electric Forklift Trucks|Bendi|</t>
  </si>
  <si>
    <t>Big Joe</t>
  </si>
  <si>
    <t>Forklift Trucks|Electric Forklift Trucks|Big Joe|</t>
  </si>
  <si>
    <t>Blue Giant</t>
  </si>
  <si>
    <t>Forklift Trucks|Electric Forklift Trucks|Blue Giant|</t>
  </si>
  <si>
    <t>Bristol</t>
  </si>
  <si>
    <t>Forklift Trucks|Electric Forklift Trucks|Bristol|</t>
  </si>
  <si>
    <t>Brute</t>
  </si>
  <si>
    <t>Forklift Trucks|Electric Forklift Trucks|Brute|</t>
  </si>
  <si>
    <t>BT Primemover</t>
  </si>
  <si>
    <t>Forklift Trucks|Electric Forklift Trucks|BT Primemover|</t>
  </si>
  <si>
    <t>BYD</t>
  </si>
  <si>
    <t>Forklift Trucks|Electric Forklift Trucks|BYD|</t>
  </si>
  <si>
    <t>Carer</t>
  </si>
  <si>
    <t>Forklift Trucks|Electric Forklift Trucks|Carer|</t>
  </si>
  <si>
    <t>Cesab</t>
  </si>
  <si>
    <t>Forklift Trucks|Electric Forklift Trucks|Cesab|</t>
  </si>
  <si>
    <t>Combilift</t>
  </si>
  <si>
    <t>Forklift Trucks|Electric Forklift Trucks|Combilift|</t>
  </si>
  <si>
    <t>Crown</t>
  </si>
  <si>
    <t>Forklift Trucks|Electric Forklift Trucks|Crown|</t>
  </si>
  <si>
    <t>Forklift Trucks|Electric Forklift Trucks|Daewoo|</t>
  </si>
  <si>
    <t>Datsun</t>
  </si>
  <si>
    <t>Forklift Trucks|Electric Forklift Trucks|Datsun|</t>
  </si>
  <si>
    <t>DNU Forano Eaves</t>
  </si>
  <si>
    <t>Forklift Trucks|Electric Forklift Trucks|DNU Forano Eaves|</t>
  </si>
  <si>
    <t>Forklift Trucks|Electric Forklift Trucks|DNU Manitou|</t>
  </si>
  <si>
    <t>DNU New Princeton</t>
  </si>
  <si>
    <t>Forklift Trucks|Electric Forklift Trucks|DNU New Princeton|</t>
  </si>
  <si>
    <t>DNU Omega</t>
  </si>
  <si>
    <t>Forklift Trucks|Electric Forklift Trucks|DNU Omega|</t>
  </si>
  <si>
    <t>DNU Unicarriers</t>
  </si>
  <si>
    <t>Forklift Trucks|Electric Forklift Trucks|DNU Unicarriers|</t>
  </si>
  <si>
    <t>Dockstocker</t>
  </si>
  <si>
    <t>Forklift Trucks|Electric Forklift Trucks|Dockstocker|</t>
  </si>
  <si>
    <t>Forklift Trucks|Electric Forklift Trucks|Doosan|</t>
  </si>
  <si>
    <t>Drexel</t>
  </si>
  <si>
    <t>Forklift Trucks|Electric Forklift Trucks|Drexel|</t>
  </si>
  <si>
    <t>Eagle Picher</t>
  </si>
  <si>
    <t>Forklift Trucks|Electric Forklift Trucks|Eagle Picher|</t>
  </si>
  <si>
    <t>Eaves</t>
  </si>
  <si>
    <t>Forklift Trucks|Electric Forklift Trucks|Eaves|</t>
  </si>
  <si>
    <t>Elwell-Parker</t>
  </si>
  <si>
    <t>Forklift Trucks|Electric Forklift Trucks|Elwell-Parker|</t>
  </si>
  <si>
    <t>EP</t>
  </si>
  <si>
    <t>Forklift Trucks|Electric Forklift Trucks|EP|</t>
  </si>
  <si>
    <t>Forklift Trucks|Electric Forklift Trucks|Halla|</t>
  </si>
  <si>
    <t>Hamech</t>
  </si>
  <si>
    <t>Forklift Trucks|Electric Forklift Trucks|Hamech|</t>
  </si>
  <si>
    <t>Hangcha</t>
  </si>
  <si>
    <t>Forklift Trucks|Electric Forklift Trucks|Hangcha|</t>
  </si>
  <si>
    <t>Heil</t>
  </si>
  <si>
    <t>Forklift Trucks|Electric Forklift Trucks|Heil|</t>
  </si>
  <si>
    <t>Heli</t>
  </si>
  <si>
    <t>Forklift Trucks|Electric Forklift Trucks|Heli|</t>
  </si>
  <si>
    <t>Hoist</t>
  </si>
  <si>
    <t>Forklift Trucks|Electric Forklift Trucks|Hoist|</t>
  </si>
  <si>
    <t>Hyster</t>
  </si>
  <si>
    <t>Forklift Trucks|Electric Forklift Trucks|Hyster|</t>
  </si>
  <si>
    <t>Hytsu</t>
  </si>
  <si>
    <t>Forklift Trucks|Electric Forklift Trucks|Hytsu|</t>
  </si>
  <si>
    <t>Forklift Trucks|Electric Forklift Trucks|Hyundai|</t>
  </si>
  <si>
    <t>Jungheinrich</t>
  </si>
  <si>
    <t>Forklift Trucks|Electric Forklift Trucks|Jungheinrich|</t>
  </si>
  <si>
    <t>Kalmar</t>
  </si>
  <si>
    <t>Forklift Trucks|Electric Forklift Trucks|Kalmar|</t>
  </si>
  <si>
    <t>Landoll</t>
  </si>
  <si>
    <t>Forklift Trucks|Electric Forklift Trucks|Landoll|</t>
  </si>
  <si>
    <t>Lift Systems</t>
  </si>
  <si>
    <t>Forklift Trucks|Electric Forklift Trucks|Lift Systems|</t>
  </si>
  <si>
    <t>Liftking</t>
  </si>
  <si>
    <t>Forklift Trucks|Electric Forklift Trucks|Liftking|</t>
  </si>
  <si>
    <t>Linde</t>
  </si>
  <si>
    <t>Forklift Trucks|Electric Forklift Trucks|Linde|</t>
  </si>
  <si>
    <t>Forklift Trucks|Electric Forklift Trucks|LiuGong|</t>
  </si>
  <si>
    <t>Load Lifter</t>
  </si>
  <si>
    <t>Forklift Trucks|Electric Forklift Trucks|Load Lifter|</t>
  </si>
  <si>
    <t>Lowry</t>
  </si>
  <si>
    <t>Forklift Trucks|Electric Forklift Trucks|Lowry|</t>
  </si>
  <si>
    <t>Forklift Trucks|Electric Forklift Trucks|Manitou|</t>
  </si>
  <si>
    <t>Mariotti</t>
  </si>
  <si>
    <t>Forklift Trucks|Electric Forklift Trucks|Mariotti|</t>
  </si>
  <si>
    <t>Massey Ferguson</t>
  </si>
  <si>
    <t>Forklift Trucks|Electric Forklift Trucks|Massey Ferguson|</t>
  </si>
  <si>
    <t>Maximal</t>
  </si>
  <si>
    <t>Forklift Trucks|Electric Forklift Trucks|Maximal|</t>
  </si>
  <si>
    <t>Forklift Trucks|Electric Forklift Trucks|Mitsubishi|</t>
  </si>
  <si>
    <t>Moffett</t>
  </si>
  <si>
    <t>Forklift Trucks|Electric Forklift Trucks|Moffett|</t>
  </si>
  <si>
    <t>N/A</t>
  </si>
  <si>
    <t>Forklift Trucks|Electric Forklift Trucks|N/A|</t>
  </si>
  <si>
    <t>Namco</t>
  </si>
  <si>
    <t>Forklift Trucks|Electric Forklift Trucks|Namco|</t>
  </si>
  <si>
    <t>Narrow Aisle Inc.</t>
  </si>
  <si>
    <t>Forklift Trucks|Electric Forklift Trucks|Narrow Aisle Inc.|</t>
  </si>
  <si>
    <t>Nasco</t>
  </si>
  <si>
    <t>Forklift Trucks|Electric Forklift Trucks|Nasco|</t>
  </si>
  <si>
    <t>Omega Lift</t>
  </si>
  <si>
    <t>Forklift Trucks|Electric Forklift Trucks|Omega Lift|</t>
  </si>
  <si>
    <t>Otec</t>
  </si>
  <si>
    <t>Forklift Trucks|Electric Forklift Trucks|Otec|</t>
  </si>
  <si>
    <t>Pettibone</t>
  </si>
  <si>
    <t>Forklift Trucks|Electric Forklift Trucks|Pettibone|</t>
  </si>
  <si>
    <t>Prime Mover</t>
  </si>
  <si>
    <t>Forklift Trucks|Electric Forklift Trucks|Prime Mover|</t>
  </si>
  <si>
    <t>Princeton</t>
  </si>
  <si>
    <t>Forklift Trucks|Electric Forklift Trucks|Princeton|</t>
  </si>
  <si>
    <t>Raymond</t>
  </si>
  <si>
    <t>Forklift Trucks|Electric Forklift Trucks|Raymond|</t>
  </si>
  <si>
    <t>Rico</t>
  </si>
  <si>
    <t>Forklift Trucks|Electric Forklift Trucks|Rico|</t>
  </si>
  <si>
    <t>Rigger Lift</t>
  </si>
  <si>
    <t>Forklift Trucks|Electric Forklift Trucks|Rigger Lift|</t>
  </si>
  <si>
    <t>Forklift Trucks|Electric Forklift Trucks|Samsung|</t>
  </si>
  <si>
    <t>Forklift Trucks|Electric Forklift Trucks|Schaeff|</t>
  </si>
  <si>
    <t>SMV</t>
  </si>
  <si>
    <t>Forklift Trucks|Electric Forklift Trucks|SMV|</t>
  </si>
  <si>
    <t>Stanmore</t>
  </si>
  <si>
    <t>Forklift Trucks|Electric Forklift Trucks|Stanmore|</t>
  </si>
  <si>
    <t>Starlift</t>
  </si>
  <si>
    <t>Forklift Trucks|Electric Forklift Trucks|Starlift|</t>
  </si>
  <si>
    <t>STILL</t>
  </si>
  <si>
    <t>Forklift Trucks|Electric Forklift Trucks|STILL|</t>
  </si>
  <si>
    <t>Svetruck</t>
  </si>
  <si>
    <t>Forklift Trucks|Electric Forklift Trucks|Svetruck|</t>
  </si>
  <si>
    <t>Tailift</t>
  </si>
  <si>
    <t>Forklift Trucks|Electric Forklift Trucks|Tailift|</t>
  </si>
  <si>
    <t>Towmotor</t>
  </si>
  <si>
    <t>Forklift Trucks|Electric Forklift Trucks|Towmotor|</t>
  </si>
  <si>
    <t>Toyota</t>
  </si>
  <si>
    <t>Forklift Trucks|Electric Forklift Trucks|Toyota|</t>
  </si>
  <si>
    <t>Tusk</t>
  </si>
  <si>
    <t>Forklift Trucks|Electric Forklift Trucks|Tusk|</t>
  </si>
  <si>
    <t>USNR</t>
  </si>
  <si>
    <t>Forklift Trucks|Electric Forklift Trucks|USNR|</t>
  </si>
  <si>
    <t>Utilev</t>
  </si>
  <si>
    <t>Forklift Trucks|Electric Forklift Trucks|Utilev|</t>
  </si>
  <si>
    <t>Vallee</t>
  </si>
  <si>
    <t>Forklift Trucks|Electric Forklift Trucks|Vallee|</t>
  </si>
  <si>
    <t>Versalift</t>
  </si>
  <si>
    <t>Forklift Trucks|Electric Forklift Trucks|Versalift|</t>
  </si>
  <si>
    <t>Vestil</t>
  </si>
  <si>
    <t>Forklift Trucks|Electric Forklift Trucks|Vestil|</t>
  </si>
  <si>
    <t>White</t>
  </si>
  <si>
    <t>Forklift Trucks|Electric Forklift Trucks|White|</t>
  </si>
  <si>
    <t>Wiggins</t>
  </si>
  <si>
    <t>Forklift Trucks|Electric Forklift Trucks|Wiggins|</t>
  </si>
  <si>
    <t>World Lift</t>
  </si>
  <si>
    <t>Forklift Trucks|Electric Forklift Trucks|World Lift|</t>
  </si>
  <si>
    <t>Yale</t>
  </si>
  <si>
    <t>Forklift Trucks|Electric Forklift Trucks|Yale|</t>
  </si>
  <si>
    <t>Yang</t>
  </si>
  <si>
    <t>Forklift Trucks|Electric Forklift Trucks|Yang|</t>
  </si>
  <si>
    <t>Baoli</t>
  </si>
  <si>
    <t>HMS</t>
  </si>
  <si>
    <t>JAC</t>
  </si>
  <si>
    <t>Konecranes</t>
  </si>
  <si>
    <t>Samuk</t>
  </si>
  <si>
    <t>Sroka</t>
  </si>
  <si>
    <t>Starke</t>
  </si>
  <si>
    <t>Baumann</t>
  </si>
  <si>
    <t>Donkey</t>
  </si>
  <si>
    <t>Hubtex</t>
  </si>
  <si>
    <t>Navigator</t>
  </si>
  <si>
    <t>Palfinger</t>
  </si>
  <si>
    <t>Sellick</t>
  </si>
  <si>
    <t>Arrow Material Handling</t>
  </si>
  <si>
    <t>Bolzoni</t>
  </si>
  <si>
    <t>Bull Dog</t>
  </si>
  <si>
    <t>Champ</t>
  </si>
  <si>
    <t>Dayton</t>
  </si>
  <si>
    <t>Deka</t>
  </si>
  <si>
    <t>DNU DCL</t>
  </si>
  <si>
    <t>DNU Palfinger Crayler</t>
  </si>
  <si>
    <t>Echo</t>
  </si>
  <si>
    <t>Elme</t>
  </si>
  <si>
    <t>Exide</t>
  </si>
  <si>
    <t>Fantuzzi</t>
  </si>
  <si>
    <t>Grainger</t>
  </si>
  <si>
    <t>Haugen</t>
  </si>
  <si>
    <t>Hertner</t>
  </si>
  <si>
    <t>Hobart</t>
  </si>
  <si>
    <t>Kesmac</t>
  </si>
  <si>
    <t>Lift-A-Loft</t>
  </si>
  <si>
    <t>Lift-Rite</t>
  </si>
  <si>
    <t>LiftAll by Gradall</t>
  </si>
  <si>
    <t>Long Reach</t>
  </si>
  <si>
    <t>Lull</t>
  </si>
  <si>
    <t>Malavac</t>
  </si>
  <si>
    <t>Manitex</t>
  </si>
  <si>
    <t>Minuteman</t>
  </si>
  <si>
    <t>Multiton</t>
  </si>
  <si>
    <t>Noble</t>
  </si>
  <si>
    <t>Northeast</t>
  </si>
  <si>
    <t>Pack Mule</t>
  </si>
  <si>
    <t>Seegrid</t>
  </si>
  <si>
    <t>SkyTrak</t>
  </si>
  <si>
    <t>Steinbock</t>
  </si>
  <si>
    <t>Trojan</t>
  </si>
  <si>
    <t>Yard King</t>
  </si>
  <si>
    <t>Bishamon</t>
  </si>
  <si>
    <t>Haul-Master</t>
  </si>
  <si>
    <t>Helmar</t>
  </si>
  <si>
    <t>Probst</t>
  </si>
  <si>
    <t>Tractel</t>
  </si>
  <si>
    <t>Uline</t>
  </si>
  <si>
    <t>Ultra</t>
  </si>
  <si>
    <t>Wesco</t>
  </si>
  <si>
    <t>Westward Industries</t>
  </si>
  <si>
    <t>Hercules</t>
  </si>
  <si>
    <t>Liftstar</t>
  </si>
  <si>
    <t>Mighty-Lift</t>
  </si>
  <si>
    <t>Pramac</t>
  </si>
  <si>
    <t>Presto Lift</t>
  </si>
  <si>
    <t>Southworth</t>
  </si>
  <si>
    <t>Stone</t>
  </si>
  <si>
    <t>Valla</t>
  </si>
  <si>
    <t>AEUP</t>
  </si>
  <si>
    <t>Scissor Lifts|0-18 Ft Electric Scissor Lifts|AEUP|</t>
  </si>
  <si>
    <t>American Eagle</t>
  </si>
  <si>
    <t>Scissor Lifts|0-18 Ft Electric Scissor Lifts|American Eagle|</t>
  </si>
  <si>
    <t>Ballymore</t>
  </si>
  <si>
    <t>Scissor Lifts|0-18 Ft Electric Scissor Lifts|Ballymore|</t>
  </si>
  <si>
    <t>Boss</t>
  </si>
  <si>
    <t>Scissor Lifts|0-18 Ft Electric Scissor Lifts|Boss|</t>
  </si>
  <si>
    <t>Bravi</t>
  </si>
  <si>
    <t>Scissor Lifts|0-18 Ft Electric Scissor Lifts|Bravi|</t>
  </si>
  <si>
    <t>Scissor Lifts|0-18 Ft Electric Scissor Lifts|Condor|</t>
  </si>
  <si>
    <t>Dingli</t>
  </si>
  <si>
    <t>Scissor Lifts|0-18 Ft Electric Scissor Lifts|Dingli|</t>
  </si>
  <si>
    <t>DNU Custom Equipment, Inc.</t>
  </si>
  <si>
    <t>Scissor Lifts|0-18 Ft Electric Scissor Lifts|DNU Custom Equipment, Inc.|</t>
  </si>
  <si>
    <t>Scissor Lifts|0-18 Ft Electric Scissor Lifts|DNU Manitou|</t>
  </si>
  <si>
    <t>Economy</t>
  </si>
  <si>
    <t>Scissor Lifts|0-18 Ft Electric Scissor Lifts|Economy|</t>
  </si>
  <si>
    <t>Scissor Lifts|0-18 Ft Electric Scissor Lifts|Genie|</t>
  </si>
  <si>
    <t>Scissor Lifts|0-18 Ft Electric Scissor Lifts|Grove|</t>
  </si>
  <si>
    <t>Scissor Lifts|0-18 Ft Electric Scissor Lifts|Haulotte|</t>
  </si>
  <si>
    <t>Hunterlift</t>
  </si>
  <si>
    <t>Scissor Lifts|0-18 Ft Electric Scissor Lifts|Hunterlift|</t>
  </si>
  <si>
    <t>Scissor Lifts|0-18 Ft Electric Scissor Lifts|JLG|</t>
  </si>
  <si>
    <t>Scissor Lifts|0-18 Ft Electric Scissor Lifts|Lift-A-Loft|</t>
  </si>
  <si>
    <t>Scissor Lifts|0-18 Ft Electric Scissor Lifts|Manitou|</t>
  </si>
  <si>
    <t>Scissor Lifts|0-18 Ft Electric Scissor Lifts|Marklift|</t>
  </si>
  <si>
    <t>Scissor Lifts|0-18 Ft Electric Scissor Lifts|Mec|</t>
  </si>
  <si>
    <t>Pac Craft</t>
  </si>
  <si>
    <t>Scissor Lifts|0-18 Ft Electric Scissor Lifts|Pac Craft|</t>
  </si>
  <si>
    <t>Scissor Lifts|0-18 Ft Electric Scissor Lifts|Simon|</t>
  </si>
  <si>
    <t>Scissor Lifts|0-18 Ft Electric Scissor Lifts|Skyjack|</t>
  </si>
  <si>
    <t>Scissor Lifts|0-18 Ft Electric Scissor Lifts|Snorkel|</t>
  </si>
  <si>
    <t>Sterling Industries</t>
  </si>
  <si>
    <t>Scissor Lifts|0-18 Ft Electric Scissor Lifts|Sterling Industries|</t>
  </si>
  <si>
    <t>Scissor Lifts|0-18 Ft Electric Scissor Lifts|Strato-Lift|</t>
  </si>
  <si>
    <t>Scissor Lifts|0-18 Ft Electric Scissor Lifts|Terex|</t>
  </si>
  <si>
    <t>Scissor Lifts|0-18 Ft Electric Scissor Lifts|Upright|</t>
  </si>
  <si>
    <t>Weber</t>
  </si>
  <si>
    <t>Scissor Lifts|0-18 Ft Electric Scissor Lifts|Weber|</t>
  </si>
  <si>
    <t>Zefer</t>
  </si>
  <si>
    <t>Scissor Lifts|0-18 Ft Electric Scissor Lifts|Zefer|</t>
  </si>
  <si>
    <t>Scissor Lifts|19+ Ft Electric Scissor Lifts|American Eagle|</t>
  </si>
  <si>
    <t>Bandit</t>
  </si>
  <si>
    <t>Scissor Lifts|19+ Ft Electric Scissor Lifts|Bandit|</t>
  </si>
  <si>
    <t>Calavar</t>
  </si>
  <si>
    <t>Scissor Lifts|19+ Ft Electric Scissor Lifts|Calavar|</t>
  </si>
  <si>
    <t>Scissor Lifts|19+ Ft Electric Scissor Lifts|Condor|</t>
  </si>
  <si>
    <t>Scissor Lifts|19+ Ft Electric Scissor Lifts|Dingli|</t>
  </si>
  <si>
    <t>Scissor Lifts|19+ Ft Electric Scissor Lifts|Economy|</t>
  </si>
  <si>
    <t>Scissor Lifts|19+ Ft Electric Scissor Lifts|Genie|</t>
  </si>
  <si>
    <t>Scissor Lifts|19+ Ft Electric Scissor Lifts|Grove|</t>
  </si>
  <si>
    <t>Scissor Lifts|19+ Ft Electric Scissor Lifts|Haulotte|</t>
  </si>
  <si>
    <t>Holland Lift</t>
  </si>
  <si>
    <t>Scissor Lifts|19+ Ft Electric Scissor Lifts|Holland Lift|</t>
  </si>
  <si>
    <t>Scissor Lifts|19+ Ft Electric Scissor Lifts|Hunterlift|</t>
  </si>
  <si>
    <t>Iteco</t>
  </si>
  <si>
    <t>Scissor Lifts|19+ Ft Electric Scissor Lifts|Iteco|</t>
  </si>
  <si>
    <t>Scissor Lifts|19+ Ft Electric Scissor Lifts|JCB|</t>
  </si>
  <si>
    <t>Scissor Lifts|19+ Ft Electric Scissor Lifts|JLG|</t>
  </si>
  <si>
    <t>Scissor Lifts|19+ Ft Electric Scissor Lifts|Manitou|</t>
  </si>
  <si>
    <t>Scissor Lifts|19+ Ft Electric Scissor Lifts|Marklift|</t>
  </si>
  <si>
    <t>Scissor Lifts|19+ Ft Electric Scissor Lifts|Mec|</t>
  </si>
  <si>
    <t>MHE Demag</t>
  </si>
  <si>
    <t>Scissor Lifts|19+ Ft Electric Scissor Lifts|MHE Demag|</t>
  </si>
  <si>
    <t>Scissor Lifts|19+ Ft Electric Scissor Lifts|Pac Craft|</t>
  </si>
  <si>
    <t>PB</t>
  </si>
  <si>
    <t>Scissor Lifts|19+ Ft Electric Scissor Lifts|PB|</t>
  </si>
  <si>
    <t>Scissor Lifts|19+ Ft Electric Scissor Lifts|Simon|</t>
  </si>
  <si>
    <t>Scissor Lifts|19+ Ft Electric Scissor Lifts|Skyjack|</t>
  </si>
  <si>
    <t>Skyreach</t>
  </si>
  <si>
    <t>Scissor Lifts|19+ Ft Electric Scissor Lifts|Skyreach|</t>
  </si>
  <si>
    <t>Scissor Lifts|19+ Ft Electric Scissor Lifts|Snorkel|</t>
  </si>
  <si>
    <t>Scissor Lifts|19+ Ft Electric Scissor Lifts|Sterling Industries|</t>
  </si>
  <si>
    <t>Scissor Lifts|19+ Ft Electric Scissor Lifts|Strato-Lift|</t>
  </si>
  <si>
    <t>Scissor Lifts|19+ Ft Electric Scissor Lifts|Terex|</t>
  </si>
  <si>
    <t>Scissor Lifts|19+ Ft Electric Scissor Lifts|Upright|</t>
  </si>
  <si>
    <t>Scissor Lifts|19+ Ft Electric Scissor Lifts|Weber|</t>
  </si>
  <si>
    <t>Scissor Lifts|19+ Ft Electric Scissor Lifts|Zefer|</t>
  </si>
  <si>
    <t>Almac</t>
  </si>
  <si>
    <t>Scissor Lifts|Engine-Driven Scissor Lifts|Almac|</t>
  </si>
  <si>
    <t>Scissor Lifts|Engine-Driven Scissor Lifts|ATN|</t>
  </si>
  <si>
    <t>Scissor Lifts|Engine-Driven Scissor Lifts|Condor|</t>
  </si>
  <si>
    <t>Scissor Lifts|Engine-Driven Scissor Lifts|Dingli|</t>
  </si>
  <si>
    <t>Scissor Lifts|Engine-Driven Scissor Lifts|DNU Manitou|</t>
  </si>
  <si>
    <t>Scissor Lifts|Engine-Driven Scissor Lifts|Economy|</t>
  </si>
  <si>
    <t>Scissor Lifts|Engine-Driven Scissor Lifts|Genie|</t>
  </si>
  <si>
    <t>Scissor Lifts|Engine-Driven Scissor Lifts|Grove|</t>
  </si>
  <si>
    <t>Scissor Lifts|Engine-Driven Scissor Lifts|Haulotte|</t>
  </si>
  <si>
    <t>Scissor Lifts|Engine-Driven Scissor Lifts|Holland Lift|</t>
  </si>
  <si>
    <t>Scissor Lifts|Engine-Driven Scissor Lifts|Hunterlift|</t>
  </si>
  <si>
    <t>Scissor Lifts|Engine-Driven Scissor Lifts|JLG|</t>
  </si>
  <si>
    <t>Scissor Lifts|Engine-Driven Scissor Lifts|Manitou|</t>
  </si>
  <si>
    <t>Scissor Lifts|Engine-Driven Scissor Lifts|Marklift|</t>
  </si>
  <si>
    <t>Scissor Lifts|Engine-Driven Scissor Lifts|Mec|</t>
  </si>
  <si>
    <t>NMC-Wollard</t>
  </si>
  <si>
    <t>Scissor Lifts|Engine-Driven Scissor Lifts|NMC-Wollard|</t>
  </si>
  <si>
    <t>Plafolift</t>
  </si>
  <si>
    <t>Scissor Lifts|Engine-Driven Scissor Lifts|Plafolift|</t>
  </si>
  <si>
    <t>Scissor Lifts|Engine-Driven Scissor Lifts|Simon|</t>
  </si>
  <si>
    <t>Scissor Lifts|Engine-Driven Scissor Lifts|Skyjack|</t>
  </si>
  <si>
    <t>Scissor Lifts|Engine-Driven Scissor Lifts|Snorkel|</t>
  </si>
  <si>
    <t>Scissor Lifts|Engine-Driven Scissor Lifts|Terex|</t>
  </si>
  <si>
    <t>Scissor Lifts|Engine-Driven Scissor Lifts|Upright|</t>
  </si>
  <si>
    <t>Scissor Lifts|Other Scissor Lifts|Almac|</t>
  </si>
  <si>
    <t>Scissor Lifts|Other Scissor Lifts|ReachMaster|</t>
  </si>
  <si>
    <t>Skid Steer Loaders|0-1,099 Lb Skid Steer Loaders|Bobcat|</t>
  </si>
  <si>
    <t>Skid Steer Loaders|0-1,099 Lb Skid Steer Loaders|Case|</t>
  </si>
  <si>
    <t>Skid Steer Loaders|0-1,099 Lb Skid Steer Loaders|Gehl|</t>
  </si>
  <si>
    <t>Skid Steer Loaders|0-1,099 Lb Skid Steer Loaders|IHI|</t>
  </si>
  <si>
    <t>Skid Steer Loaders|0-1,099 Lb Skid Steer Loaders|Mustang|</t>
  </si>
  <si>
    <t>Skid Steer Loaders|0-1,099 Lb Skid Steer Loaders|New Holland|</t>
  </si>
  <si>
    <t>Skid Steer Loaders|0-1,099 Lb Skid Steer Loaders|Thomas|</t>
  </si>
  <si>
    <t>Skid Steer Loaders|1,100-2,999 Lb Skid Steer Loaders|Asv|</t>
  </si>
  <si>
    <t>Skid Steer Loaders|1,100-2,999 Lb Skid Steer Loaders|Bobcat|</t>
  </si>
  <si>
    <t>Skid Steer Loaders|1,100-2,999 Lb Skid Steer Loaders|Case|</t>
  </si>
  <si>
    <t>Skid Steer Loaders|1,100-2,999 Lb Skid Steer Loaders|Daewoo|</t>
  </si>
  <si>
    <t>Skid Steer Loaders|1,100-2,999 Lb Skid Steer Loaders|Doosan|</t>
  </si>
  <si>
    <t>Skid Steer Loaders|1,100-2,999 Lb Skid Steer Loaders|Ford|</t>
  </si>
  <si>
    <t>Skid Steer Loaders|1,100-2,999 Lb Skid Steer Loaders|Gehl|</t>
  </si>
  <si>
    <t>Hydra-Mac</t>
  </si>
  <si>
    <t>Skid Steer Loaders|1,100-2,999 Lb Skid Steer Loaders|Hydra-Mac|</t>
  </si>
  <si>
    <t>Skid Steer Loaders|1,100-2,999 Lb Skid Steer Loaders|IHI|</t>
  </si>
  <si>
    <t>Insero</t>
  </si>
  <si>
    <t>Skid Steer Loaders|1,100-2,999 Lb Skid Steer Loaders|Insero|</t>
  </si>
  <si>
    <t>Skid Steer Loaders|1,100-2,999 Lb Skid Steer Loaders|JCB|</t>
  </si>
  <si>
    <t>Skid Steer Loaders|1,100-2,999 Lb Skid Steer Loaders|Kubota|</t>
  </si>
  <si>
    <t>Skid Steer Loaders|1,100-2,999 Lb Skid Steer Loaders|Mustang|</t>
  </si>
  <si>
    <t>Skid Steer Loaders|1,100-2,999 Lb Skid Steer Loaders|New Holland|</t>
  </si>
  <si>
    <t>Ramrod</t>
  </si>
  <si>
    <t>Skid Steer Loaders|1,100-2,999 Lb Skid Steer Loaders|Ramrod|</t>
  </si>
  <si>
    <t>Skid Steer Loaders|1,100-2,999 Lb Skid Steer Loaders|Scat Trak|</t>
  </si>
  <si>
    <t>Skid Steer Loaders|1,100-2,999 Lb Skid Steer Loaders|Takeuchi|</t>
  </si>
  <si>
    <t>Skid Steer Loaders|1,100-2,999 Lb Skid Steer Loaders|Terex|</t>
  </si>
  <si>
    <t>Skid Steer Loaders|1,100-2,999 Lb Skid Steer Loaders|Thomas|</t>
  </si>
  <si>
    <t>Toro</t>
  </si>
  <si>
    <t>Skid Steer Loaders|1,100-2,999 Lb Skid Steer Loaders|Toro|</t>
  </si>
  <si>
    <t>Skid Steer Loaders|1,100-2,999 Lb Skid Steer Loaders|Toyota|</t>
  </si>
  <si>
    <t>Skid Steer Loaders|1,100-2,999 Lb Skid Steer Loaders|Volvo|</t>
  </si>
  <si>
    <t>Skid Steer Loaders|1,100-2,999 Lb Skid Steer Loaders|Wacker Neuson|</t>
  </si>
  <si>
    <t>Skid Steer Loaders|1,100-2,999 Lb Skid Steer Loaders|Yanmar|</t>
  </si>
  <si>
    <t>Skid Steer Loaders|3,000+ Lb Skid Steer Loaders|Asv|</t>
  </si>
  <si>
    <t>Skid Steer Loaders|3,000+ Lb Skid Steer Loaders|Bobcat|</t>
  </si>
  <si>
    <t>Skid Steer Loaders|3,000+ Lb Skid Steer Loaders|Case|</t>
  </si>
  <si>
    <t>Skid Steer Loaders|3,000+ Lb Skid Steer Loaders|Gehl|</t>
  </si>
  <si>
    <t>Skid Steer Loaders|3,000+ Lb Skid Steer Loaders|JCB|</t>
  </si>
  <si>
    <t>Skid Steer Loaders|3,000+ Lb Skid Steer Loaders|Mustang|</t>
  </si>
  <si>
    <t>Skid Steer Loaders|3,000+ Lb Skid Steer Loaders|New Holland|</t>
  </si>
  <si>
    <t>Skid Steer Loaders|3,000+ Lb Skid Steer Loaders|Terex|</t>
  </si>
  <si>
    <t>Skid Steer Loaders|3,000+ Lb Skid Steer Loaders|Thomas|</t>
  </si>
  <si>
    <t>Skid Steer Loaders|3,000+ Lb Skid Steer Loaders|Volvo|</t>
  </si>
  <si>
    <t>Skid Steer Loaders|3,000+ Lb Skid Steer Loaders|Yanmar|</t>
  </si>
  <si>
    <t>Aljon</t>
  </si>
  <si>
    <t>Bomag</t>
  </si>
  <si>
    <t>Baraga</t>
  </si>
  <si>
    <t>Telehandlers|0-6,999 Lb Telehandlers|Baraga|</t>
  </si>
  <si>
    <t>Telehandlers|0-6,999 Lb Telehandlers|Bobcat|</t>
  </si>
  <si>
    <t>Carelift</t>
  </si>
  <si>
    <t>Telehandlers|0-6,999 Lb Telehandlers|Carelift|</t>
  </si>
  <si>
    <t>Telehandlers|0-6,999 Lb Telehandlers|Case|</t>
  </si>
  <si>
    <t>Telehandlers|0-6,999 Lb Telehandlers|Champ|</t>
  </si>
  <si>
    <t>Dieci</t>
  </si>
  <si>
    <t>Telehandlers|0-6,999 Lb Telehandlers|Dieci|</t>
  </si>
  <si>
    <t>DNU Loed</t>
  </si>
  <si>
    <t>Telehandlers|0-6,999 Lb Telehandlers|DNU Loed|</t>
  </si>
  <si>
    <t>Telehandlers|0-6,999 Lb Telehandlers|DNU Manitou|</t>
  </si>
  <si>
    <t>Telehandlers|0-6,999 Lb Telehandlers|Gehl|</t>
  </si>
  <si>
    <t>Telehandlers|0-6,999 Lb Telehandlers|Genie|</t>
  </si>
  <si>
    <t>Telehandlers|0-6,999 Lb Telehandlers|Gradall|</t>
  </si>
  <si>
    <t>Telehandlers|0-6,999 Lb Telehandlers|Haulotte|</t>
  </si>
  <si>
    <t>Telehandlers|0-6,999 Lb Telehandlers|Hyster|</t>
  </si>
  <si>
    <t>Telehandlers|0-6,999 Lb Telehandlers|Ingersoll-Rand|</t>
  </si>
  <si>
    <t>Telehandlers|0-6,999 Lb Telehandlers|JCB|</t>
  </si>
  <si>
    <t>Telehandlers|0-6,999 Lb Telehandlers|JLG|</t>
  </si>
  <si>
    <t>Telehandlers|0-6,999 Lb Telehandlers|Landoll|</t>
  </si>
  <si>
    <t>Telehandlers|0-6,999 Lb Telehandlers|LiftAll by Gradall|</t>
  </si>
  <si>
    <t>Telehandlers|0-6,999 Lb Telehandlers|Liftking|</t>
  </si>
  <si>
    <t>Telehandlers|0-6,999 Lb Telehandlers|Load Lifter|</t>
  </si>
  <si>
    <t>Telehandlers|0-6,999 Lb Telehandlers|Lull|</t>
  </si>
  <si>
    <t>Magni</t>
  </si>
  <si>
    <t>Telehandlers|0-6,999 Lb Telehandlers|Magni|</t>
  </si>
  <si>
    <t>Telehandlers|0-6,999 Lb Telehandlers|Manitou|</t>
  </si>
  <si>
    <t>Telehandlers|0-6,999 Lb Telehandlers|Mec|</t>
  </si>
  <si>
    <t>Merlo</t>
  </si>
  <si>
    <t>Telehandlers|0-6,999 Lb Telehandlers|Merlo|</t>
  </si>
  <si>
    <t>Telehandlers|0-6,999 Lb Telehandlers|Mustang|</t>
  </si>
  <si>
    <t>Telehandlers|0-6,999 Lb Telehandlers|New Holland|</t>
  </si>
  <si>
    <t>Telehandlers|0-6,999 Lb Telehandlers|Pettibone|</t>
  </si>
  <si>
    <t>RSM Dieci</t>
  </si>
  <si>
    <t>Telehandlers|0-6,999 Lb Telehandlers|RSM Dieci|</t>
  </si>
  <si>
    <t>Telehandlers|0-6,999 Lb Telehandlers|Sellick|</t>
  </si>
  <si>
    <t>Telehandlers|0-6,999 Lb Telehandlers|Sennebogen|</t>
  </si>
  <si>
    <t>Telehandlers|0-6,999 Lb Telehandlers|Skyjack|</t>
  </si>
  <si>
    <t>Telehandlers|0-6,999 Lb Telehandlers|SkyTrak|</t>
  </si>
  <si>
    <t>Telehandlers|0-6,999 Lb Telehandlers|Terex|</t>
  </si>
  <si>
    <t>Tovel</t>
  </si>
  <si>
    <t>Telehandlers|0-6,999 Lb Telehandlers|Tovel|</t>
  </si>
  <si>
    <t>Traverse</t>
  </si>
  <si>
    <t>Telehandlers|0-6,999 Lb Telehandlers|Traverse|</t>
  </si>
  <si>
    <t>Telehandlers|0-6,999 Lb Telehandlers|Upright|</t>
  </si>
  <si>
    <t>Telehandlers|0-6,999 Lb Telehandlers|Wacker Neuson|</t>
  </si>
  <si>
    <t>Waco</t>
  </si>
  <si>
    <t>Telehandlers|0-6,999 Lb Telehandlers|Waco|</t>
  </si>
  <si>
    <t>Telehandlers|0-6,999 Lb Telehandlers|Xtreme|</t>
  </si>
  <si>
    <t>Telehandlers|10,000-10,999 Lb Telehandlers|Carelift|</t>
  </si>
  <si>
    <t>Telehandlers|10,000-10,999 Lb Telehandlers|Dieci|</t>
  </si>
  <si>
    <t>Telehandlers|10,000-10,999 Lb Telehandlers|Gehl|</t>
  </si>
  <si>
    <t>Telehandlers|10,000-10,999 Lb Telehandlers|Genie|</t>
  </si>
  <si>
    <t>Telehandlers|10,000-10,999 Lb Telehandlers|Gradall|</t>
  </si>
  <si>
    <t>Telehandlers|10,000-10,999 Lb Telehandlers|Ingersoll-Rand|</t>
  </si>
  <si>
    <t>Telehandlers|10,000-10,999 Lb Telehandlers|JCB|</t>
  </si>
  <si>
    <t>Telehandlers|10,000-10,999 Lb Telehandlers|JLG|</t>
  </si>
  <si>
    <t>Telehandlers|10,000-10,999 Lb Telehandlers|Load Lifter|</t>
  </si>
  <si>
    <t>Telehandlers|10,000-10,999 Lb Telehandlers|Lull|</t>
  </si>
  <si>
    <t>Telehandlers|10,000-10,999 Lb Telehandlers|Magni|</t>
  </si>
  <si>
    <t>Telehandlers|10,000-10,999 Lb Telehandlers|Manitou|</t>
  </si>
  <si>
    <t>Telehandlers|10,000-10,999 Lb Telehandlers|Merlo|</t>
  </si>
  <si>
    <t>Telehandlers|10,000-10,999 Lb Telehandlers|Pettibone|</t>
  </si>
  <si>
    <t>Telehandlers|10,000-10,999 Lb Telehandlers|Sennebogen|</t>
  </si>
  <si>
    <t>Telehandlers|10,000-10,999 Lb Telehandlers|Skyjack|</t>
  </si>
  <si>
    <t>Telehandlers|10,000-10,999 Lb Telehandlers|SkyTrak|</t>
  </si>
  <si>
    <t>Telehandlers|10,000-10,999 Lb Telehandlers|Terex|</t>
  </si>
  <si>
    <t>Telehandlers|10,000-10,999 Lb Telehandlers|Waco|</t>
  </si>
  <si>
    <t>Telehandlers|10,000-10,999 Lb Telehandlers|Xtreme|</t>
  </si>
  <si>
    <t>Telehandlers|11,000+ Lb Telehandlers|Carelift|</t>
  </si>
  <si>
    <t>Telehandlers|11,000+ Lb Telehandlers|Dieci|</t>
  </si>
  <si>
    <t>Telehandlers|11,000+ Lb Telehandlers|Gehl|</t>
  </si>
  <si>
    <t>Telehandlers|11,000+ Lb Telehandlers|Genie|</t>
  </si>
  <si>
    <t>Telehandlers|11,000+ Lb Telehandlers|JCB|</t>
  </si>
  <si>
    <t>Telehandlers|11,000+ Lb Telehandlers|JLG|</t>
  </si>
  <si>
    <t>Telehandlers|11,000+ Lb Telehandlers|Landoll|</t>
  </si>
  <si>
    <t>Telehandlers|11,000+ Lb Telehandlers|Lull|</t>
  </si>
  <si>
    <t>Telehandlers|11,000+ Lb Telehandlers|Magni|</t>
  </si>
  <si>
    <t>Telehandlers|11,000+ Lb Telehandlers|Manitou|</t>
  </si>
  <si>
    <t>Telehandlers|11,000+ Lb Telehandlers|Merlo|</t>
  </si>
  <si>
    <t>Telehandlers|11,000+ Lb Telehandlers|Mustang|</t>
  </si>
  <si>
    <t>Telehandlers|11,000+ Lb Telehandlers|New Holland|</t>
  </si>
  <si>
    <t>Telehandlers|11,000+ Lb Telehandlers|Pettibone|</t>
  </si>
  <si>
    <t>Telehandlers|11,000+ Lb Telehandlers|Skyjack|</t>
  </si>
  <si>
    <t>Telehandlers|11,000+ Lb Telehandlers|Xtreme|</t>
  </si>
  <si>
    <t>Telehandlers|7,000-9,999 Lb Telehandlers|Baraga|</t>
  </si>
  <si>
    <t>Telehandlers|7,000-9,999 Lb Telehandlers|Bobcat|</t>
  </si>
  <si>
    <t>Telehandlers|7,000-9,999 Lb Telehandlers|Carelift|</t>
  </si>
  <si>
    <t>Telehandlers|7,000-9,999 Lb Telehandlers|Case|</t>
  </si>
  <si>
    <t>Telehandlers|7,000-9,999 Lb Telehandlers|Dieci|</t>
  </si>
  <si>
    <t>Telehandlers|7,000-9,999 Lb Telehandlers|Gehl|</t>
  </si>
  <si>
    <t>Telehandlers|7,000-9,999 Lb Telehandlers|Genie|</t>
  </si>
  <si>
    <t>Telehandlers|7,000-9,999 Lb Telehandlers|Gradall|</t>
  </si>
  <si>
    <t>Telehandlers|7,000-9,999 Lb Telehandlers|Haulotte|</t>
  </si>
  <si>
    <t>Telehandlers|7,000-9,999 Lb Telehandlers|Hyster|</t>
  </si>
  <si>
    <t>Telehandlers|7,000-9,999 Lb Telehandlers|Ingersoll-Rand|</t>
  </si>
  <si>
    <t>Telehandlers|7,000-9,999 Lb Telehandlers|JCB|</t>
  </si>
  <si>
    <t>Telehandlers|7,000-9,999 Lb Telehandlers|JLG|</t>
  </si>
  <si>
    <t>Telehandlers|7,000-9,999 Lb Telehandlers|Liftking|</t>
  </si>
  <si>
    <t>Telehandlers|7,000-9,999 Lb Telehandlers|Load Lifter|</t>
  </si>
  <si>
    <t>Telehandlers|7,000-9,999 Lb Telehandlers|Lull|</t>
  </si>
  <si>
    <t>Telehandlers|7,000-9,999 Lb Telehandlers|Manitou|</t>
  </si>
  <si>
    <t>Telehandlers|7,000-9,999 Lb Telehandlers|Mec|</t>
  </si>
  <si>
    <t>Telehandlers|7,000-9,999 Lb Telehandlers|Merlo|</t>
  </si>
  <si>
    <t>Telehandlers|7,000-9,999 Lb Telehandlers|Mustang|</t>
  </si>
  <si>
    <t>Telehandlers|7,000-9,999 Lb Telehandlers|New Holland|</t>
  </si>
  <si>
    <t>Telehandlers|7,000-9,999 Lb Telehandlers|Pettibone|</t>
  </si>
  <si>
    <t>Telehandlers|7,000-9,999 Lb Telehandlers|RSM Dieci|</t>
  </si>
  <si>
    <t>Telehandlers|7,000-9,999 Lb Telehandlers|Sellick|</t>
  </si>
  <si>
    <t>Telehandlers|7,000-9,999 Lb Telehandlers|Skyjack|</t>
  </si>
  <si>
    <t>Telehandlers|7,000-9,999 Lb Telehandlers|SkyTrak|</t>
  </si>
  <si>
    <t>Telehandlers|7,000-9,999 Lb Telehandlers|Terex|</t>
  </si>
  <si>
    <t>Telehandlers|7,000-9,999 Lb Telehandlers|Traverse|</t>
  </si>
  <si>
    <t>Telehandlers|7,000-9,999 Lb Telehandlers|Upright|</t>
  </si>
  <si>
    <t>Telehandlers|7,000-9,999 Lb Telehandlers|Wacker Neuson|</t>
  </si>
  <si>
    <t>Telehandlers|7,000-9,999 Lb Telehandlers|Waco|</t>
  </si>
  <si>
    <t>Telehandlers|7,000-9,999 Lb Telehandlers|Xtreme|</t>
  </si>
  <si>
    <t>Telehandlers|Other Telehandlers|LiftAll by Gradall|</t>
  </si>
  <si>
    <t>Telehandlers|Other Telehandlers|Lull|</t>
  </si>
  <si>
    <t>Telehandlers|Other Telehandlers|SkyTrak|</t>
  </si>
  <si>
    <t>Aichi</t>
  </si>
  <si>
    <t>Scanlift</t>
  </si>
  <si>
    <t>Bronto</t>
  </si>
  <si>
    <t>Omme Lift</t>
  </si>
  <si>
    <t>BEML Limited</t>
  </si>
  <si>
    <t>Wheel Dozers|Wheel Dozers|BEML Limited|</t>
  </si>
  <si>
    <t>Wheel Dozers|Wheel Dozers|Terex|</t>
  </si>
  <si>
    <t>Hydrema</t>
  </si>
  <si>
    <t>TMX</t>
  </si>
  <si>
    <t>Exodus</t>
  </si>
  <si>
    <t>Ahlmann</t>
  </si>
  <si>
    <t>Wheel Loaders|0-109 HP Wheel Loaders|Ahlmann|</t>
  </si>
  <si>
    <t>Avant</t>
  </si>
  <si>
    <t>Wheel Loaders|0-109 HP Wheel Loaders|Avant|</t>
  </si>
  <si>
    <t>Wheel Loaders|0-109 HP Wheel Loaders|Case|</t>
  </si>
  <si>
    <t>Wheel Loaders|0-109 HP Wheel Loaders|Daewoo|</t>
  </si>
  <si>
    <t>Wheel Loaders|0-109 HP Wheel Loaders|Doosan|</t>
  </si>
  <si>
    <t>Wheel Loaders|0-109 HP Wheel Loaders|Dresser|</t>
  </si>
  <si>
    <t>Wheel Loaders|0-109 HP Wheel Loaders|Fiatallis|</t>
  </si>
  <si>
    <t>Wheel Loaders|0-109 HP Wheel Loaders|Ford|</t>
  </si>
  <si>
    <t>Wheel Loaders|0-109 HP Wheel Loaders|Gehl|</t>
  </si>
  <si>
    <t>Wheel Loaders|0-109 HP Wheel Loaders|Hitachi|</t>
  </si>
  <si>
    <t>Wheel Loaders|0-109 HP Wheel Loaders|Hyundai|</t>
  </si>
  <si>
    <t>Wheel Loaders|0-109 HP Wheel Loaders|Ingersoll-Rand|</t>
  </si>
  <si>
    <t>International</t>
  </si>
  <si>
    <t>Wheel Loaders|0-109 HP Wheel Loaders|International|</t>
  </si>
  <si>
    <t>Wheel Loaders|0-109 HP Wheel Loaders|JCB|</t>
  </si>
  <si>
    <t>Kawasaki</t>
  </si>
  <si>
    <t>Wheel Loaders|0-109 HP Wheel Loaders|Kawasaki|</t>
  </si>
  <si>
    <t>Wheel Loaders|0-109 HP Wheel Loaders|Kobelco|</t>
  </si>
  <si>
    <t>Kramer Allrad</t>
  </si>
  <si>
    <t>Wheel Loaders|0-109 HP Wheel Loaders|Kramer Allrad|</t>
  </si>
  <si>
    <t>Wheel Loaders|0-109 HP Wheel Loaders|Kubota|</t>
  </si>
  <si>
    <t>Wheel Loaders|0-109 HP Wheel Loaders|Liebherr|</t>
  </si>
  <si>
    <t>Wheel Loaders|0-109 HP Wheel Loaders|Link-Belt|</t>
  </si>
  <si>
    <t>Wheel Loaders|0-109 HP Wheel Loaders|LiuGong|</t>
  </si>
  <si>
    <t>Wheel Loaders|0-109 HP Wheel Loaders|Massey Ferguson|</t>
  </si>
  <si>
    <t>Michigan</t>
  </si>
  <si>
    <t>Wheel Loaders|0-109 HP Wheel Loaders|Michigan|</t>
  </si>
  <si>
    <t>Multione</t>
  </si>
  <si>
    <t>Wheel Loaders|0-109 HP Wheel Loaders|Multione|</t>
  </si>
  <si>
    <t>Wheel Loaders|0-109 HP Wheel Loaders|Mustang|</t>
  </si>
  <si>
    <t>Wheel Loaders|0-109 HP Wheel Loaders|New Holland|</t>
  </si>
  <si>
    <t>Wheel Loaders|0-109 HP Wheel Loaders|Samsung|</t>
  </si>
  <si>
    <t>Wheel Loaders|0-109 HP Wheel Loaders|Scat Trak|</t>
  </si>
  <si>
    <t>Wheel Loaders|0-109 HP Wheel Loaders|Schaeff|</t>
  </si>
  <si>
    <t>SDLG</t>
  </si>
  <si>
    <t>Wheel Loaders|0-109 HP Wheel Loaders|SDLG|</t>
  </si>
  <si>
    <t>Swinger</t>
  </si>
  <si>
    <t>Wheel Loaders|0-109 HP Wheel Loaders|Swinger|</t>
  </si>
  <si>
    <t>Wheel Loaders|0-109 HP Wheel Loaders|Takeuchi|</t>
  </si>
  <si>
    <t>Wheel Loaders|0-109 HP Wheel Loaders|Terex|</t>
  </si>
  <si>
    <t>Wheel Loaders|0-109 HP Wheel Loaders|Volvo|</t>
  </si>
  <si>
    <t>Wheel Loaders|0-109 HP Wheel Loaders|Wacker Neuson|</t>
  </si>
  <si>
    <t>Wheel Loaders|0-109 HP Wheel Loaders|Waldon|</t>
  </si>
  <si>
    <t>Wheel Loaders|0-109 HP Wheel Loaders|Yanmar|</t>
  </si>
  <si>
    <t>Zettlemeyer</t>
  </si>
  <si>
    <t>Wheel Loaders|0-109 HP Wheel Loaders|Zettlemeyer|</t>
  </si>
  <si>
    <t>Wheel Loaders|110-189 HP Wheel Loaders|Case|</t>
  </si>
  <si>
    <t>Wheel Loaders|110-189 HP Wheel Loaders|Daewoo|</t>
  </si>
  <si>
    <t>Wheel Loaders|110-189 HP Wheel Loaders|Doosan|</t>
  </si>
  <si>
    <t>Wheel Loaders|110-189 HP Wheel Loaders|Dresser|</t>
  </si>
  <si>
    <t>Wheel Loaders|110-189 HP Wheel Loaders|Fiatallis|</t>
  </si>
  <si>
    <t>Wheel Loaders|110-189 HP Wheel Loaders|Gehl|</t>
  </si>
  <si>
    <t>Wheel Loaders|110-189 HP Wheel Loaders|Hitachi|</t>
  </si>
  <si>
    <t>Wheel Loaders|110-189 HP Wheel Loaders|Hyundai|</t>
  </si>
  <si>
    <t>Wheel Loaders|110-189 HP Wheel Loaders|JCB|</t>
  </si>
  <si>
    <t>Wheel Loaders|110-189 HP Wheel Loaders|Kawasaki|</t>
  </si>
  <si>
    <t>Wheel Loaders|110-189 HP Wheel Loaders|Kobelco|</t>
  </si>
  <si>
    <t>Wheel Loaders|110-189 HP Wheel Loaders|Kramer Allrad|</t>
  </si>
  <si>
    <t>Wheel Loaders|110-189 HP Wheel Loaders|Liebherr|</t>
  </si>
  <si>
    <t>Wheel Loaders|110-189 HP Wheel Loaders|Link-Belt|</t>
  </si>
  <si>
    <t>Wheel Loaders|110-189 HP Wheel Loaders|LiuGong|</t>
  </si>
  <si>
    <t>Wheel Loaders|110-189 HP Wheel Loaders|New Holland|</t>
  </si>
  <si>
    <t>Wheel Loaders|110-189 HP Wheel Loaders|Samsung|</t>
  </si>
  <si>
    <t>Wheel Loaders|110-189 HP Wheel Loaders|Schaeff|</t>
  </si>
  <si>
    <t>Wheel Loaders|110-189 HP Wheel Loaders|SDLG|</t>
  </si>
  <si>
    <t>Wheel Loaders|110-189 HP Wheel Loaders|Terex|</t>
  </si>
  <si>
    <t>Wheel Loaders|110-189 HP Wheel Loaders|Volvo|</t>
  </si>
  <si>
    <t>Wheel Loaders|110-189 HP Wheel Loaders|Waldon|</t>
  </si>
  <si>
    <t>Wheel Loaders|190-309 HP Wheel Loaders|Case|</t>
  </si>
  <si>
    <t>Wheel Loaders|190-309 HP Wheel Loaders|Daewoo|</t>
  </si>
  <si>
    <t>Wheel Loaders|190-309 HP Wheel Loaders|Doosan|</t>
  </si>
  <si>
    <t>Wheel Loaders|190-309 HP Wheel Loaders|Dresser|</t>
  </si>
  <si>
    <t>Wheel Loaders|190-309 HP Wheel Loaders|Fiatallis|</t>
  </si>
  <si>
    <t>Wheel Loaders|190-309 HP Wheel Loaders|Halla|</t>
  </si>
  <si>
    <t>Wheel Loaders|190-309 HP Wheel Loaders|Hitachi|</t>
  </si>
  <si>
    <t>Wheel Loaders|190-309 HP Wheel Loaders|Hyundai|</t>
  </si>
  <si>
    <t>Wheel Loaders|190-309 HP Wheel Loaders|JCB|</t>
  </si>
  <si>
    <t>Wheel Loaders|190-309 HP Wheel Loaders|Kawasaki|</t>
  </si>
  <si>
    <t>Wheel Loaders|190-309 HP Wheel Loaders|Kobelco|</t>
  </si>
  <si>
    <t>LeTourneau</t>
  </si>
  <si>
    <t>Wheel Loaders|190-309 HP Wheel Loaders|LeTourneau|</t>
  </si>
  <si>
    <t>Wheel Loaders|190-309 HP Wheel Loaders|Liebherr|</t>
  </si>
  <si>
    <t>Wheel Loaders|190-309 HP Wheel Loaders|LiuGong|</t>
  </si>
  <si>
    <t>Wheel Loaders|190-309 HP Wheel Loaders|Michigan|</t>
  </si>
  <si>
    <t>Wheel Loaders|190-309 HP Wheel Loaders|New Holland|</t>
  </si>
  <si>
    <t>Wheel Loaders|190-309 HP Wheel Loaders|Samsung|</t>
  </si>
  <si>
    <t>Wheel Loaders|190-309 HP Wheel Loaders|SDLG|</t>
  </si>
  <si>
    <t>Wheel Loaders|190-309 HP Wheel Loaders|Terex|</t>
  </si>
  <si>
    <t>Wheel Loaders|190-309 HP Wheel Loaders|Trojan|</t>
  </si>
  <si>
    <t>Wheel Loaders|190-309 HP Wheel Loaders|Volvo|</t>
  </si>
  <si>
    <t>Wheel Loaders|190-309 HP Wheel Loaders|Yanmar|</t>
  </si>
  <si>
    <t>Wheel Loaders|310+ HP Wheel Loaders|Case|</t>
  </si>
  <si>
    <t>Wheel Loaders|310+ HP Wheel Loaders|Doosan|</t>
  </si>
  <si>
    <t>Wheel Loaders|310+ HP Wheel Loaders|Dresser|</t>
  </si>
  <si>
    <t>Wheel Loaders|310+ HP Wheel Loaders|Hitachi|</t>
  </si>
  <si>
    <t>Wheel Loaders|310+ HP Wheel Loaders|Hyundai|</t>
  </si>
  <si>
    <t>Wheel Loaders|310+ HP Wheel Loaders|Kawasaki|</t>
  </si>
  <si>
    <t>Wheel Loaders|310+ HP Wheel Loaders|LeTourneau|</t>
  </si>
  <si>
    <t>Wheel Loaders|310+ HP Wheel Loaders|Liebherr|</t>
  </si>
  <si>
    <t>Wheel Loaders|310+ HP Wheel Loaders|Terex|</t>
  </si>
  <si>
    <t>Wheel Loaders|310+ HP Wheel Loaders|Volvo|</t>
  </si>
  <si>
    <t>Acs</t>
  </si>
  <si>
    <t>Wheel Loaders|Other Wheel Loaders|Acs|</t>
  </si>
  <si>
    <t>Balderson</t>
  </si>
  <si>
    <t>Wheel Loaders|Other Wheel Loaders|Balderson|</t>
  </si>
  <si>
    <t>Wheel Loaders|Other Wheel Loaders|Case|</t>
  </si>
  <si>
    <t>Wheel Loaders|Other Wheel Loaders|Daewoo|</t>
  </si>
  <si>
    <t>Wheel Loaders|Other Wheel Loaders|Fiatallis|</t>
  </si>
  <si>
    <t>Wheel Loaders|Other Wheel Loaders|Halla|</t>
  </si>
  <si>
    <t>Wheel Loaders|Other Wheel Loaders|Hitachi|</t>
  </si>
  <si>
    <t>Wheel Loaders|Other Wheel Loaders|International|</t>
  </si>
  <si>
    <t>Wheel Loaders|Other Wheel Loaders|JCB|</t>
  </si>
  <si>
    <t>Wheel Loaders|Other Wheel Loaders|Kawasaki|</t>
  </si>
  <si>
    <t>Wheel Loaders|Other Wheel Loaders|LeTourneau|</t>
  </si>
  <si>
    <t>Wheel Loaders|Other Wheel Loaders|Massey Ferguson|</t>
  </si>
  <si>
    <t>Wheel Loaders|Other Wheel Loaders|Michigan|</t>
  </si>
  <si>
    <t>Wheel Loaders|Other Wheel Loaders|New Holland|</t>
  </si>
  <si>
    <t>Pemberton</t>
  </si>
  <si>
    <t>Wheel Loaders|Other Wheel Loaders|Pemberton|</t>
  </si>
  <si>
    <t>Rockland</t>
  </si>
  <si>
    <t>Wheel Loaders|Other Wheel Loaders|Rockland|</t>
  </si>
  <si>
    <t>Wheel Loaders|Other Wheel Loaders|Schaeff|</t>
  </si>
  <si>
    <t>Wheel Loaders|Other Wheel Loaders|Swinger|</t>
  </si>
  <si>
    <t>Wheel Loaders|Other Wheel Loaders|Terex|</t>
  </si>
  <si>
    <t>Wheel Loaders|Other Wheel Loaders|Toro|</t>
  </si>
  <si>
    <t>Wheel Loaders|Other Wheel Loaders|Trojan|</t>
  </si>
  <si>
    <t>Wheel Loaders|Other Wheel Loaders|Volvo|</t>
  </si>
  <si>
    <t>Wheel Loaders|Other Wheel Loaders|Wacker Neuson|</t>
  </si>
  <si>
    <t>Wheel Loaders|Other Wheel Loaders|Zettlemeyer|</t>
  </si>
  <si>
    <t>FROM [ras_sas].[BI].[Classifications]</t>
  </si>
  <si>
    <t>AND MakeName NOT IN ('Miscellaneous','Not Attributed','Various')</t>
  </si>
  <si>
    <t>CheckJoin</t>
  </si>
  <si>
    <t>Is every underlying schedule on the CS Sched tab?</t>
  </si>
  <si>
    <t>Hipower</t>
  </si>
  <si>
    <t>Generators|150+ kW Diesel Generators|Hipower|</t>
  </si>
  <si>
    <t>Generators|Other Generators|Hipower|</t>
  </si>
  <si>
    <t>Generators|150+ kW Diesel Generators|IR Doosan|</t>
  </si>
  <si>
    <t>Multiquip</t>
  </si>
  <si>
    <t>Generators|150+ kW Diesel Generators|Multiquip|</t>
  </si>
  <si>
    <t>Generators|Other Generators|Multiquip|</t>
  </si>
  <si>
    <t>Generators|150+ kW Diesel Generators|Wacker Neuson|</t>
  </si>
  <si>
    <t>Generators|Other Generators|Wacker Neuson|</t>
  </si>
  <si>
    <t>Atlas Copco</t>
  </si>
  <si>
    <t>Air Compressors|0-24 CFM Portable Air Compressors|Atlas Copco|</t>
  </si>
  <si>
    <t>Air Compressors|25-349 CFM Air Compressors|Atlas Copco|</t>
  </si>
  <si>
    <t>Air Compressors|350-449 CFM Air Compressors|Atlas Copco|</t>
  </si>
  <si>
    <t>Air Compressors|450+ CFM Air Compressors|Atlas Copco|</t>
  </si>
  <si>
    <t>Air Compressors|High Pressure Air Compressors|Atlas Copco|</t>
  </si>
  <si>
    <t>Air Compressors|0-24 CFM Portable Air Compressors|Ingersoll-Rand|</t>
  </si>
  <si>
    <t>Air Compressors|25-349 CFM Air Compressors|Ingersoll-Rand|</t>
  </si>
  <si>
    <t>Air Compressors|350-449 CFM Air Compressors|Ingersoll-Rand|</t>
  </si>
  <si>
    <t>Air Compressors|450+ CFM Air Compressors|Ingersoll-Rand|</t>
  </si>
  <si>
    <t>Air Compressors|High Pressure Air Compressors|Ingersoll-Rand|</t>
  </si>
  <si>
    <t>Air Compressors|25-349 CFM Air Compressors|IR Doosan|</t>
  </si>
  <si>
    <t>Air Compressors|350-449 CFM Air Compressors|IR Doosan|</t>
  </si>
  <si>
    <t>Air Compressors|450+ CFM Air Compressors|IR Doosan|</t>
  </si>
  <si>
    <t>Air Compressors|High Pressure Air Compressors|IR Doosan|</t>
  </si>
  <si>
    <t>Quincy</t>
  </si>
  <si>
    <t>Air Compressors|0-24 CFM Portable Air Compressors|Quincy|</t>
  </si>
  <si>
    <t>Air Compressors|25-349 CFM Air Compressors|Quincy|</t>
  </si>
  <si>
    <t>Air Compressors|350-449 CFM Air Compressors|Quincy|</t>
  </si>
  <si>
    <t>Air Compressors|450+ CFM Air Compressors|Quincy|</t>
  </si>
  <si>
    <t>Sullair</t>
  </si>
  <si>
    <t>Air Compressors|25-349 CFM Air Compressors|Sullair|</t>
  </si>
  <si>
    <t>Air Compressors|350-449 CFM Air Compressors|Sullair|</t>
  </si>
  <si>
    <t>Air Compressors|450+ CFM Air Compressors|Sullair|</t>
  </si>
  <si>
    <t>Air Compressors|High Pressure Air Compressors|Sullair|</t>
  </si>
  <si>
    <t>Sullivan</t>
  </si>
  <si>
    <t>Air Compressors|25-349 CFM Air Compressors|Sullivan|</t>
  </si>
  <si>
    <t>Air Compressors|350-449 CFM Air Compressors|Sullivan|</t>
  </si>
  <si>
    <t>Air Compressors|450+ CFM Air Compressors|Sullivan|</t>
  </si>
  <si>
    <t>WHERE (</t>
  </si>
  <si>
    <t>)</t>
  </si>
  <si>
    <t>AND CategoryName NOT IN ('DO NOT USE','Not Appraised')</t>
  </si>
  <si>
    <t>AND Modelname IS NULL</t>
  </si>
  <si>
    <t>ORDER BY MakeName,CSMM</t>
  </si>
  <si>
    <t>AIRO</t>
  </si>
  <si>
    <t>Scissor Lifts|19+ Ft Electric Scissor Lifts|AIRO|</t>
  </si>
  <si>
    <t>CLAAS</t>
  </si>
  <si>
    <t>Telehandlers|0-6,999 Lb Telehandlers|CLAAS|</t>
  </si>
  <si>
    <t>CLARK</t>
  </si>
  <si>
    <t>Forklift Trucks|Electric Forklift Trucks|CLARK|</t>
  </si>
  <si>
    <t>DNU C&amp;D Technologies</t>
  </si>
  <si>
    <t>DNU Lester</t>
  </si>
  <si>
    <t>DNU Liugogn</t>
  </si>
  <si>
    <t>GMG</t>
  </si>
  <si>
    <t>Scissor Lifts|19+ Ft Electric Scissor Lifts|GMG|</t>
  </si>
  <si>
    <t>Scissor Lifts|Engine-Driven Scissor Lifts|PB|</t>
  </si>
  <si>
    <t>Telehandlers|0-6,999 Lb Telehandlers|Snorkel|</t>
  </si>
  <si>
    <t>TANGUAY</t>
  </si>
  <si>
    <t>Wheel Loaders|310+ HP Wheel Loaders|TANGUAY|</t>
  </si>
  <si>
    <t>TRACKED LIFTS</t>
  </si>
  <si>
    <t>OR SubcategoryName IS NULL</t>
  </si>
  <si>
    <t>UNION</t>
  </si>
  <si>
    <t>WHERE MakeName IS NULL</t>
  </si>
  <si>
    <t>WHERE SubCategoryName IS NULL</t>
  </si>
  <si>
    <t>Sched</t>
  </si>
  <si>
    <t>SchedR</t>
  </si>
  <si>
    <t>Is every schedule listed on In tab valid?</t>
  </si>
  <si>
    <t>Is every schedule listed on Out tab valid?</t>
  </si>
  <si>
    <t>Are there any duplicate classifications on Out tab?</t>
  </si>
  <si>
    <t>Check - Borrow</t>
  </si>
  <si>
    <t>45,000-74,999 Lb Material Handlers</t>
  </si>
  <si>
    <t>45,000-74,999 Lb Wheel Material Handlers</t>
  </si>
  <si>
    <t>Airman (MMD)</t>
  </si>
  <si>
    <t>Excavators|0-4,999 Lb Mini Excavators|Airman (MMD)|</t>
  </si>
  <si>
    <t>Excavators|5,000-9,499 Lb Mini Excavators|Airman (MMD)|</t>
  </si>
  <si>
    <t>Bell</t>
  </si>
  <si>
    <t>Wheel Loaders|190-309 HP Wheel Loaders|Bell|</t>
  </si>
  <si>
    <t>Bulmor (Lancer Boss)</t>
  </si>
  <si>
    <t>Power Equipment|Distribution Panels|Caterpillar|</t>
  </si>
  <si>
    <t>Wheel Loaders|0-109 HP Wheel Loaders|CLARK|</t>
  </si>
  <si>
    <t>EUROCOMACH</t>
  </si>
  <si>
    <t>Excavators|0-4,999 Lb Mini Excavators|EUROCOMACH|</t>
  </si>
  <si>
    <t>Skid Steer Loaders|1,100-2,999 Lb Skid Steer Loaders|EUROCOMACH|</t>
  </si>
  <si>
    <t>EVERUN</t>
  </si>
  <si>
    <t>Wheel Loaders|0-109 HP Wheel Loaders|EVERUN|</t>
  </si>
  <si>
    <t>GALLMAC</t>
  </si>
  <si>
    <t>Magnum (Generac)</t>
  </si>
  <si>
    <t>Generators|150+ kW Diesel Generators|Magnum (Generac)|</t>
  </si>
  <si>
    <t>Generators|150+ kW Natural Gas Generators|Magnum (Generac)|</t>
  </si>
  <si>
    <t>Telehandlers|11,000+ Lb Telehandlers|Massey Ferguson|</t>
  </si>
  <si>
    <t>Dozers|115-179 HP Crawler Dozers|New Holland|</t>
  </si>
  <si>
    <t>PCAT</t>
  </si>
  <si>
    <t>Wheel Loaders|0-109 HP Wheel Loaders|PCAT|</t>
  </si>
  <si>
    <t>Redlift</t>
  </si>
  <si>
    <t>Rhinoceros</t>
  </si>
  <si>
    <t>Excavators|0-4,999 Lb Mini Excavators|Rhinoceros|</t>
  </si>
  <si>
    <t>Shangli</t>
  </si>
  <si>
    <t>TACK</t>
  </si>
  <si>
    <t>Excavators|0-4,999 Lb Mini Excavators|TACK|</t>
  </si>
  <si>
    <t>Wheel Loaders|0-109 HP Wheel Loaders|TACK|</t>
  </si>
  <si>
    <t>TEU</t>
  </si>
  <si>
    <t>Excavators|100,000+ Lb Excavators|Wilco|</t>
  </si>
  <si>
    <t>Wille</t>
  </si>
  <si>
    <t>Wheel Loaders|0-109 HP Wheel Loaders|Wille|</t>
  </si>
  <si>
    <t>Wheel Loaders|110-189 HP Wheel Loaders|Wille|</t>
  </si>
  <si>
    <t>Yamei</t>
  </si>
  <si>
    <t>Scissor Lifts|19+ Ft Electric Scissor Lifts|Yamei|</t>
  </si>
  <si>
    <t>Double Drum Rollers|Double Drum Rollers|Volvo|</t>
  </si>
  <si>
    <t>Dump Trucks|TA Dump Trucks|Volvo|</t>
  </si>
  <si>
    <t>Dump Trucks|TriA Dump Trucks|Volvo|</t>
  </si>
  <si>
    <t>Earthmoving Attachments|Arms, Booms, And Reach Sticks|Volvo|</t>
  </si>
  <si>
    <t>Earthmoving Attachments|Broom Attachments|Volvo|</t>
  </si>
  <si>
    <t>Earthmoving Attachments|Buckets for Backhoes|Volvo|</t>
  </si>
  <si>
    <t>Earthmoving Attachments|Buckets for Excavators|Volvo|</t>
  </si>
  <si>
    <t>Earthmoving Attachments|Buckets for Loaders|Volvo|</t>
  </si>
  <si>
    <t>Earthmoving Attachments|Other Earthmoving Attachments|Volvo|</t>
  </si>
  <si>
    <t>Earthmoving Attachments|Rake Attachments|Volvo|</t>
  </si>
  <si>
    <t>Earthmoving Attachments|Thumb Attachments|Volvo|</t>
  </si>
  <si>
    <t>Light Compaction|Other Light Compaction|Volvo|</t>
  </si>
  <si>
    <t>Motor Graders|Motor Graders|Volvo|</t>
  </si>
  <si>
    <t>Other Trucks|Cab And Chassis Trucks|Volvo|</t>
  </si>
  <si>
    <t>Other Trucks|Garbage Trucks|Volvo|</t>
  </si>
  <si>
    <t>Other Trucks|Mixer Trucks|Volvo|</t>
  </si>
  <si>
    <t>Other Trucks|Vacuum Trucks|Volvo|</t>
  </si>
  <si>
    <t>Other Trucks|Van Trucks|Volvo|</t>
  </si>
  <si>
    <t>Paving Equipment|Other Paving Equipment|Volvo|</t>
  </si>
  <si>
    <t>Paving Equipment|Pavers|Volvo|</t>
  </si>
  <si>
    <t>Pneumatic Rollers|Pneumatic Rollers|Volvo|</t>
  </si>
  <si>
    <t>Ride-On Compaction Attachments|Single Drum Roller Attachments|Volvo|</t>
  </si>
  <si>
    <t>Scrapers|Direct-Mount Scrapers|Volvo|</t>
  </si>
  <si>
    <t>Service Trucks|Fuel And Lube Trucks|Volvo|</t>
  </si>
  <si>
    <t>Single Drum Rollers|Padfoot Single Drum Rollers|Volvo|</t>
  </si>
  <si>
    <t>Single Drum Rollers|Smooth Single Drum Rollers|Volvo|</t>
  </si>
  <si>
    <t>Traffic Control|Other Traffic Control|Volvo|</t>
  </si>
  <si>
    <t>Transport Trucks|Flatbed And Stakebed Trucks|Volvo|</t>
  </si>
  <si>
    <t>Transport Trucks|Rollback Trucks|Volvo|</t>
  </si>
  <si>
    <t>Truck Attachments|Truck Attachments|Volvo|</t>
  </si>
  <si>
    <t>Truck Tractors|SA Truck Tractors|Volvo|</t>
  </si>
  <si>
    <t>Truck Tractors|TA Truck Tractors|Volvo|</t>
  </si>
  <si>
    <t>Truck Tractors|TriA Truck Tractors|Volvo|</t>
  </si>
  <si>
    <t>Vehicles|Automobiles|Volvo|</t>
  </si>
  <si>
    <t>Vehicles|Buses|Volvo|</t>
  </si>
  <si>
    <t>Vehicles|Sport Utility Vehicles|Volvo|</t>
  </si>
  <si>
    <t>Water Trucks|SA Water Trucks|Volvo|</t>
  </si>
  <si>
    <t>Water Trucks|TA Water Trucks|Volvo|</t>
  </si>
  <si>
    <t>Water Trucks|TriA Water Trucks|Volvo|</t>
  </si>
  <si>
    <t>M2Category</t>
  </si>
  <si>
    <t>M2ConcatID</t>
  </si>
  <si>
    <t>M2Schedule</t>
  </si>
  <si>
    <t>M2Subcategory</t>
  </si>
  <si>
    <t>DO NOT USE 25-349 CFM Skid-Mounted</t>
  </si>
  <si>
    <t>Air Compressors|DO NOT USE 25-349 CFM Skid-Mounted||</t>
  </si>
  <si>
    <t>DO NOT USE 350-449 CFM Skid-Mounted</t>
  </si>
  <si>
    <t>Air Compressors|DO NOT USE 350-449 CFM Skid-Mounted||</t>
  </si>
  <si>
    <t>DO NOT USE 450+ CFM Skid-Mounted</t>
  </si>
  <si>
    <t>Air Compressors|DO NOT USE 450+ CFM Skid-Mounted||</t>
  </si>
  <si>
    <t>DO NOT USE Backhoe Loaders with Attachments</t>
  </si>
  <si>
    <t>Backhoe Loaders|DO NOT USE Backhoe Loaders with Attachments||</t>
  </si>
  <si>
    <t>DO NOT USE Dozers with Attachments</t>
  </si>
  <si>
    <t>Dozers|DO NOT USE Dozers with Attachments||</t>
  </si>
  <si>
    <t>Breakers And Hammers</t>
  </si>
  <si>
    <t>DO NOT USE Excavators with Attachments</t>
  </si>
  <si>
    <t>Excavators|DO NOT USE Excavators with Attachments||</t>
  </si>
  <si>
    <t>DO NOT USE 150+ kW Skid-Mounted</t>
  </si>
  <si>
    <t>Generators|DO NOT USE 150+ kW Skid-Mounted||</t>
  </si>
  <si>
    <t>DO NOT USE 5-149 kW Skid-Mounted</t>
  </si>
  <si>
    <t>Generators|DO NOT USE 5-149 kW Skid-Mounted||</t>
  </si>
  <si>
    <t>DO NOT USE 4WD Automobiles</t>
  </si>
  <si>
    <t>Vehicles|DO NOT USE 4WD Automobiles||</t>
  </si>
  <si>
    <t>Atlas Group</t>
  </si>
  <si>
    <t>Excavators|Other Excavators|Atlas Group|</t>
  </si>
  <si>
    <t>Hytec</t>
  </si>
  <si>
    <t>Wheel Loaders|0-109 HP Wheel Loaders|Hytec|</t>
  </si>
  <si>
    <t>Innovative Equipment</t>
  </si>
  <si>
    <t>Scissor Lifts|Other Scissor Lifts|Innovative Equipment|</t>
  </si>
  <si>
    <t>Trenching Equipment|Cable Plows|John Deere|</t>
  </si>
  <si>
    <t>Joy (Komatsu)</t>
  </si>
  <si>
    <t>Wheel Loaders|0-109 HP Wheel Loaders|Joy (Komatsu)|</t>
  </si>
  <si>
    <t>Menzi Muck</t>
  </si>
  <si>
    <t>Willmar</t>
  </si>
  <si>
    <t>Wheel Loaders|0-109 HP Wheel Loaders|Willmar|</t>
  </si>
  <si>
    <t>Air Compressors|DO NOT USE 25-349 CFM Skid-Mounted|Atlas Copco|</t>
  </si>
  <si>
    <t>Air Compressors|DO NOT USE 350-449 CFM Skid-Mounted|Atlas Copco|</t>
  </si>
  <si>
    <t>Air Compressors|DO NOT USE 450+ CFM Skid-Mounted|Atlas Copco|</t>
  </si>
  <si>
    <t>Excavators|DO NOT USE Excavators with Attachments|Caterpillar|</t>
  </si>
  <si>
    <t>Generators|DO NOT USE 150+ kW Skid-Mounted|Caterpillar|</t>
  </si>
  <si>
    <t>Generators|DO NOT USE 5-149 kW Skid-Mounted|Caterpillar|</t>
  </si>
  <si>
    <t>Excavators|DO NOT USE Excavators with Attachments|Daewoo|</t>
  </si>
  <si>
    <t>Excavators|DO NOT USE Excavators with Attachments|Hyundai|</t>
  </si>
  <si>
    <t>Air Compressors|DO NOT USE 25-349 CFM Skid-Mounted|Ingersoll-Rand|</t>
  </si>
  <si>
    <t>Air Compressors|DO NOT USE 350-449 CFM Skid-Mounted|Ingersoll-Rand|</t>
  </si>
  <si>
    <t>Air Compressors|DO NOT USE 450+ CFM Skid-Mounted|Ingersoll-Rand|</t>
  </si>
  <si>
    <t>Air Compressors|DO NOT USE 25-349 CFM Skid-Mounted|IR Doosan|</t>
  </si>
  <si>
    <t>Air Compressors|DO NOT USE 350-449 CFM Skid-Mounted|IR Doosan|</t>
  </si>
  <si>
    <t>Air Compressors|DO NOT USE 450+ CFM Skid-Mounted|IR Doosan|</t>
  </si>
  <si>
    <t>Generators|DO NOT USE 150+ kW Skid-Mounted|IR Doosan|</t>
  </si>
  <si>
    <t>Generators|DO NOT USE 5-149 kW Skid-Mounted|IR Doosan|</t>
  </si>
  <si>
    <t>Dozers|DO NOT USE Dozers with Attachments|John Deere|</t>
  </si>
  <si>
    <t>Excavators|DO NOT USE Excavators with Attachments|John Deere|</t>
  </si>
  <si>
    <t>Excavators|DO NOT USE Excavators with Attachments|Komatsu|</t>
  </si>
  <si>
    <t>Excavators|DO NOT USE Excavators with Attachments|Link-Belt|</t>
  </si>
  <si>
    <t>Generators|DO NOT USE 5-149 kW Skid-Mounted|Magnum (Generac)|</t>
  </si>
  <si>
    <t>Generators|DO NOT USE 150+ kW Skid-Mounted|Multiquip|</t>
  </si>
  <si>
    <t>Generators|DO NOT USE 5-149 kW Skid-Mounted|Multiquip|</t>
  </si>
  <si>
    <t>Air Compressors|DO NOT USE 25-349 CFM Skid-Mounted|Quincy|</t>
  </si>
  <si>
    <t>Air Compressors|DO NOT USE 350-449 CFM Skid-Mounted|Quincy|</t>
  </si>
  <si>
    <t>Air Compressors|DO NOT USE 450+ CFM Skid-Mounted|Quincy|</t>
  </si>
  <si>
    <t>Air Compressors|DO NOT USE 25-349 CFM Skid-Mounted|Sullair|</t>
  </si>
  <si>
    <t>Air Compressors|DO NOT USE 350-449 CFM Skid-Mounted|Sullair|</t>
  </si>
  <si>
    <t>Air Compressors|DO NOT USE 450+ CFM Skid-Mounted|Sullair|</t>
  </si>
  <si>
    <t>Air Compressors|DO NOT USE 25-349 CFM Skid-Mounted|Sullivan|</t>
  </si>
  <si>
    <t>Air Compressors|DO NOT USE 350-449 CFM Skid-Mounted|Sullivan|</t>
  </si>
  <si>
    <t>Air Compressors|DO NOT USE 450+ CFM Skid-Mounted|Sullivan|</t>
  </si>
  <si>
    <t>Generators|DO NOT USE 5-149 kW Skid-Mounted|Wacker Neuson|</t>
  </si>
  <si>
    <t>ApplyToAllCSMs</t>
  </si>
  <si>
    <t>DO NOT USE 100,000+ Lb Long-Reach Excavators</t>
  </si>
  <si>
    <t>Excavators|DO NOT USE 100,000+ Lb Long-Reach Excavators||</t>
  </si>
  <si>
    <t>DO NOT USE 20,000-44,999 Lb Long-Reach Excavators</t>
  </si>
  <si>
    <t>Excavators|DO NOT USE 20,000-44,999 Lb Long-Reach Excavators||</t>
  </si>
  <si>
    <t>DO NOT USE 45,000-74,999 Lb Long-Reach Excavators</t>
  </si>
  <si>
    <t>Excavators|DO NOT USE 45,000-74,999 Lb Long-Reach Excavators||</t>
  </si>
  <si>
    <t>DO NOT USE 75,000-99,999 Lb Long-Reach Excavators</t>
  </si>
  <si>
    <t>Excavators|DO NOT USE 75,000-99,999 Lb Long-Reach Excavators||</t>
  </si>
  <si>
    <t>DO NOT USE 9,500-19,999 Lb Long-Reach Mini Excavators</t>
  </si>
  <si>
    <t>Excavators|DO NOT USE 9,500-19,999 Lb Long-Reach Mini Excavators||</t>
  </si>
  <si>
    <t>Scissor Lifts|0-18 Ft Electric Scissor Lifts|GMG|</t>
  </si>
  <si>
    <t>Ikeda</t>
  </si>
  <si>
    <t>Wheel Loaders|0-109 HP Wheel Loaders|Ikeda|</t>
  </si>
  <si>
    <t>Excavators|0-4,999 Lb Mini Excavators|Koehring|</t>
  </si>
  <si>
    <t>Telehandlers|11,000+ Lb Telehandlers|Sennebogen|</t>
  </si>
  <si>
    <t>Struck</t>
  </si>
  <si>
    <t>Dozers|0-114 HP Crawler Dozers|Struck|</t>
  </si>
  <si>
    <t>Double Drum Rollers|Double Drum Rollers|Case|</t>
  </si>
  <si>
    <t>Earthmoving Attachments|Auger Attachments|Case|</t>
  </si>
  <si>
    <t>Earthmoving Attachments|Broom Attachments|Case|</t>
  </si>
  <si>
    <t>Earthmoving Attachments|Buckets for Backhoes|Case|</t>
  </si>
  <si>
    <t>Earthmoving Attachments|Buckets for Excavators|Case|</t>
  </si>
  <si>
    <t>Earthmoving Attachments|Buckets for Loaders|Case|</t>
  </si>
  <si>
    <t>Earthmoving Attachments|Fork Attachments|Case|</t>
  </si>
  <si>
    <t>Earthmoving Attachments|Other Earthmoving Attachments|Case|</t>
  </si>
  <si>
    <t>Earthmoving Attachments|Planer Attachments|Case|</t>
  </si>
  <si>
    <t>Earthmoving Attachments|Rake Attachments|Case|</t>
  </si>
  <si>
    <t>Forestry Equipment|Track Forestry Equipment|Case|</t>
  </si>
  <si>
    <t>Light Compaction|Walk-Behind, Towable, And Remote Rollers|Case|</t>
  </si>
  <si>
    <t>Motor Graders|Motor Graders|Case|</t>
  </si>
  <si>
    <t>Other Equipment|Other Equipment|Case|</t>
  </si>
  <si>
    <t>Single Drum Rollers|Padfoot Single Drum Rollers|Case|</t>
  </si>
  <si>
    <t>Single Drum Rollers|Smooth Single Drum Rollers|Case|</t>
  </si>
  <si>
    <t>Tractor Attachments|Other Tractor Attachments|Case|</t>
  </si>
  <si>
    <t>Tractors|Farm Tractors|Case|</t>
  </si>
  <si>
    <t>Trenching Equipment|Other Trenching Equipment|Case|</t>
  </si>
  <si>
    <t>Trenching Equipment|Ride-On Trenchers|Case|</t>
  </si>
  <si>
    <t>Trenching Equipment|Walk-Behind Trenchers|Case|</t>
  </si>
  <si>
    <t>Excavators|DO NOT USE 20,000-44,999 Lb Long-Reach Excavators|Case|</t>
  </si>
  <si>
    <t>Excavators|DO NOT USE 45,000-74,999 Lb Long-Reach Excavators|Case|</t>
  </si>
  <si>
    <t>Excavators|DO NOT USE 75,000-99,999 Lb Long-Reach Excavators|Case|</t>
  </si>
  <si>
    <t>Excavators|DO NOT USE 100,000+ Lb Long-Reach Excavators|Caterpillar|</t>
  </si>
  <si>
    <t>Excavators|DO NOT USE 20,000-44,999 Lb Long-Reach Excavators|Caterpillar|</t>
  </si>
  <si>
    <t>Excavators|DO NOT USE 45,000-74,999 Lb Long-Reach Excavators|Caterpillar|</t>
  </si>
  <si>
    <t>Excavators|DO NOT USE 75,000-99,999 Lb Long-Reach Excavators|Caterpillar|</t>
  </si>
  <si>
    <t>Excavators|DO NOT USE 20,000-44,999 Lb Long-Reach Excavators|Daewoo|</t>
  </si>
  <si>
    <t>Excavators|DO NOT USE 45,000-74,999 Lb Long-Reach Excavators|Daewoo|</t>
  </si>
  <si>
    <t>Excavators|DO NOT USE 75,000-99,999 Lb Long-Reach Excavators|Daewoo|</t>
  </si>
  <si>
    <t>Excavators|DO NOT USE 20,000-44,999 Lb Long-Reach Excavators|Doosan|</t>
  </si>
  <si>
    <t>Excavators|DO NOT USE 45,000-74,999 Lb Long-Reach Excavators|Doosan|</t>
  </si>
  <si>
    <t>Excavators|DO NOT USE 75,000-99,999 Lb Long-Reach Excavators|Doosan|</t>
  </si>
  <si>
    <t>Excavators|DO NOT USE 45,000-74,999 Lb Long-Reach Excavators|Hitachi|</t>
  </si>
  <si>
    <t>Excavators|DO NOT USE 45,000-74,999 Lb Long-Reach Excavators|Hyundai|</t>
  </si>
  <si>
    <t>Excavators|DO NOT USE 75,000-99,999 Lb Long-Reach Excavators|Hyundai|</t>
  </si>
  <si>
    <t>Excavators|DO NOT USE 20,000-44,999 Lb Long-Reach Excavators|JCB|</t>
  </si>
  <si>
    <t>Excavators|DO NOT USE 45,000-74,999 Lb Long-Reach Excavators|JCB|</t>
  </si>
  <si>
    <t>Excavators|DO NOT USE 9,500-19,999 Lb Long-Reach Mini Excavators|JCB|</t>
  </si>
  <si>
    <t>Excavators|DO NOT USE 20,000-44,999 Lb Long-Reach Excavators|John Deere|</t>
  </si>
  <si>
    <t>Excavators|DO NOT USE 45,000-74,999 Lb Long-Reach Excavators|John Deere|</t>
  </si>
  <si>
    <t>Excavators|DO NOT USE 20,000-44,999 Lb Long-Reach Excavators|Kobelco|</t>
  </si>
  <si>
    <t>Excavators|DO NOT USE 45,000-74,999 Lb Long-Reach Excavators|Kobelco|</t>
  </si>
  <si>
    <t>Excavators|DO NOT USE 75,000-99,999 Lb Long-Reach Excavators|Kobelco|</t>
  </si>
  <si>
    <t>Excavators|DO NOT USE 100,000+ Lb Long-Reach Excavators|Komatsu|</t>
  </si>
  <si>
    <t>Excavators|DO NOT USE 20,000-44,999 Lb Long-Reach Excavators|Komatsu|</t>
  </si>
  <si>
    <t>Excavators|DO NOT USE 45,000-74,999 Lb Long-Reach Excavators|Komatsu|</t>
  </si>
  <si>
    <t>Excavators|DO NOT USE 75,000-99,999 Lb Long-Reach Excavators|Komatsu|</t>
  </si>
  <si>
    <t>Excavators|DO NOT USE 20,000-44,999 Lb Long-Reach Excavators|Link-Belt|</t>
  </si>
  <si>
    <t>Excavators|DO NOT USE 45,000-74,999 Lb Long-Reach Excavators|Link-Belt|</t>
  </si>
  <si>
    <t>Excavators|DO NOT USE 75,000-99,999 Lb Long-Reach Excavators|Link-Belt|</t>
  </si>
  <si>
    <t>Excavators|DO NOT USE 20,000-44,999 Lb Long-Reach Excavators|Samsung|</t>
  </si>
  <si>
    <t>Excavators|DO NOT USE 100,000+ Lb Long-Reach Excavators|Volvo|</t>
  </si>
  <si>
    <t>Excavators|DO NOT USE 20,000-44,999 Lb Long-Reach Excavators|Volvo|</t>
  </si>
  <si>
    <t>Excavators|DO NOT USE 45,000-74,999 Lb Long-Reach Excavators|Volvo|</t>
  </si>
  <si>
    <t>Excavators|DO NOT USE 75,000-99,999 Lb Long-Reach Excavators|Volvo|</t>
  </si>
  <si>
    <t>Excavators|DO NOT USE 100,000+ Lb Long-Reach Excavators|Wilco|</t>
  </si>
  <si>
    <t>Excavators|DO NOT USE 75,000-99,999 Lb Long-Reach Excavators|Wilco|</t>
  </si>
  <si>
    <t xml:space="preserve">   MakeID IN (31,93,109,19,12)</t>
  </si>
  <si>
    <t>NA</t>
  </si>
  <si>
    <t>Titan</t>
  </si>
  <si>
    <t>Wheel Loaders|190-309 HP Wheel Loaders|Titan|</t>
  </si>
  <si>
    <t>100,000+ Lb Material Handlers</t>
  </si>
  <si>
    <t>75,000-99,999 Lb Material Handlers</t>
  </si>
  <si>
    <t>0-114 HP Pipelayers</t>
  </si>
  <si>
    <t>Pipelayers|0-114 HP Pipelayers||</t>
  </si>
  <si>
    <t>75,000-99,999 Lb Wheel Excavators</t>
  </si>
  <si>
    <t>Brute Lift</t>
  </si>
  <si>
    <t>Dozers|0-114 HP Crawler Dozers|JLG|</t>
  </si>
  <si>
    <t>Wheel Loaders|0-109 HP Wheel Loaders|NMC-Wollard|</t>
  </si>
  <si>
    <t>100,000+ Lb Wheel Excavators</t>
  </si>
  <si>
    <t>100,000+ Lb Wheel Material Handlers</t>
  </si>
  <si>
    <t>75,000-99,999 Lb Wheel Material Handlers</t>
  </si>
  <si>
    <t>Badger Equipment Company</t>
  </si>
  <si>
    <t>Pipelayers|0-114 HP Pipelayers|Caterpillar|</t>
  </si>
  <si>
    <t>Wheel Loaders|190-309 HP Wheel Loaders|Heli|</t>
  </si>
  <si>
    <t>Pipelayers|0-114 HP Pipelayers|John Deere|</t>
  </si>
  <si>
    <t>Pipelayers|0-114 HP Pipelayers|Komatsu|</t>
  </si>
  <si>
    <t>Promax</t>
  </si>
  <si>
    <t>Xilin</t>
  </si>
  <si>
    <t>Demag</t>
  </si>
  <si>
    <t>Excavators|5,000-9,499 Lb Mini Excavators|Menzi Muck|</t>
  </si>
  <si>
    <t>Excavators|100,000+ Lb Excavators|Sany|</t>
  </si>
  <si>
    <t>Terex (O&amp;K)</t>
  </si>
  <si>
    <t>0-49 Ft Articulating Booms</t>
  </si>
  <si>
    <t>130+ Ft Articulating Booms</t>
  </si>
  <si>
    <t>50-79 Ft Articulating Booms</t>
  </si>
  <si>
    <t>80-129 Ft Articulating Booms</t>
  </si>
  <si>
    <t>0-69 HP Backhoe Loaders</t>
  </si>
  <si>
    <t>Backhoe Loaders|0-69 HP Backhoe Loaders||</t>
  </si>
  <si>
    <t>70+ HP Backhoe Loaders</t>
  </si>
  <si>
    <t>Backhoe Loaders|70+ HP Backhoe Loaders||</t>
  </si>
  <si>
    <t>Pickup Trucks|Pickup Trucks||</t>
  </si>
  <si>
    <t>0-49 Ft Telescopic Booms</t>
  </si>
  <si>
    <t>130+ Ft Telescopic Booms</t>
  </si>
  <si>
    <t>50-79 Ft Telescopic Booms</t>
  </si>
  <si>
    <t>80-129 Ft Telescopic Booms</t>
  </si>
  <si>
    <t>Utility Tractors</t>
  </si>
  <si>
    <t>Tractors|Utility Tractors||</t>
  </si>
  <si>
    <t>Backhoe Loaders|0-69 HP Backhoe Loaders|Allmand|</t>
  </si>
  <si>
    <t>Backhoe Loaders|70+ HP Backhoe Loaders|Bacyrus Erie|</t>
  </si>
  <si>
    <t>Backhoe Loaders|0-69 HP Backhoe Loaders|Bobcat|</t>
  </si>
  <si>
    <t>Backhoe Loaders|0-69 HP Backhoe Loaders|Case|</t>
  </si>
  <si>
    <t>Backhoe Loaders|70+ HP Backhoe Loaders|Case|</t>
  </si>
  <si>
    <t>Tractors|Utility Tractors|Case|</t>
  </si>
  <si>
    <t>Backhoe Loaders|0-69 HP Backhoe Loaders|Caterpillar|</t>
  </si>
  <si>
    <t>Backhoe Loaders|70+ HP Backhoe Loaders|Caterpillar|</t>
  </si>
  <si>
    <t>Tractors|Utility Tractors|Caterpillar|</t>
  </si>
  <si>
    <t>Backhoe Loaders|70+ HP Backhoe Loaders|Champion|</t>
  </si>
  <si>
    <t>Backhoe Loaders|70+ HP Backhoe Loaders|Dynahoe|</t>
  </si>
  <si>
    <t>Backhoe Loaders|70+ HP Backhoe Loaders|Fermec|</t>
  </si>
  <si>
    <t>Backhoe Loaders|0-69 HP Backhoe Loaders|Ford|</t>
  </si>
  <si>
    <t>Backhoe Loaders|70+ HP Backhoe Loaders|Ford|</t>
  </si>
  <si>
    <t>Backhoe Loaders|0-69 HP Backhoe Loaders|Ingersoll-Rand|</t>
  </si>
  <si>
    <t>Backhoe Loaders|70+ HP Backhoe Loaders|Ingersoll-Rand|</t>
  </si>
  <si>
    <t>Backhoe Loaders|0-69 HP Backhoe Loaders|JCB|</t>
  </si>
  <si>
    <t>Backhoe Loaders|70+ HP Backhoe Loaders|JCB|</t>
  </si>
  <si>
    <t>Backhoe Loaders|0-69 HP Backhoe Loaders|John Deere|</t>
  </si>
  <si>
    <t>Backhoe Loaders|70+ HP Backhoe Loaders|John Deere|</t>
  </si>
  <si>
    <t>Tractors|Utility Tractors|John Deere|</t>
  </si>
  <si>
    <t>Backhoe Loaders|70+ HP Backhoe Loaders|Kobelco|</t>
  </si>
  <si>
    <t>Backhoe Loaders|70+ HP Backhoe Loaders|Komatsu|</t>
  </si>
  <si>
    <t>Backhoe Loaders|0-69 HP Backhoe Loaders|Kubota|</t>
  </si>
  <si>
    <t>Backhoe Loaders|0-69 HP Backhoe Loaders|Lay-Mor|</t>
  </si>
  <si>
    <t>Backhoe Loaders|70+ HP Backhoe Loaders|Manidig|</t>
  </si>
  <si>
    <t>Backhoe Loaders|0-69 HP Backhoe Loaders|New Holland|</t>
  </si>
  <si>
    <t>Backhoe Loaders|70+ HP Backhoe Loaders|New Holland|</t>
  </si>
  <si>
    <t>PowerPlus</t>
  </si>
  <si>
    <t>Backhoe Loaders|70+ HP Backhoe Loaders|Terex|</t>
  </si>
  <si>
    <t>Backhoe Loaders|0-69 HP Backhoe Loaders|Terramite|</t>
  </si>
  <si>
    <t>Backhoe Loaders|70+ HP Backhoe Loaders|Volvo|</t>
  </si>
  <si>
    <t>Backhoe Loaders|0-69 HP Backhoe Loaders|Waldon|</t>
  </si>
  <si>
    <t>Backhoe Loaders|0-69 HP Backhoe Loaders|Yanmar|</t>
  </si>
  <si>
    <t>5-39 kW Diesel Generators</t>
  </si>
  <si>
    <t>Generators|5-39 kW Diesel Generators||</t>
  </si>
  <si>
    <t>5-39 kW Natural Gas Generators</t>
  </si>
  <si>
    <t>Generators|5-39 kW Natural Gas Generators||</t>
  </si>
  <si>
    <t>Generators|5-39 kW Diesel Generators|Airman (MMD)|</t>
  </si>
  <si>
    <t>Green Machine</t>
  </si>
  <si>
    <t>Excavators|0-4,999 Lb Mini Excavators|Green Machine|</t>
  </si>
  <si>
    <t>Generators|5-39 kW Diesel Generators|Hipower|</t>
  </si>
  <si>
    <t>Generators|5-39 kW Diesel Generators|Wacker Neuson|</t>
  </si>
  <si>
    <t>Cummins</t>
  </si>
  <si>
    <t>Generators|150+ kW Diesel Generators|Cummins|</t>
  </si>
  <si>
    <t>Generators|DO NOT USE 150+ kW Skid-Mounted|Cummins|</t>
  </si>
  <si>
    <t>Generators|DO NOT USE 5-149 kW Skid-Mounted|Cummins|</t>
  </si>
  <si>
    <t>Generators|Other Generators|Cummins|</t>
  </si>
  <si>
    <t>DO NOT USE 0-49 Ft Diesel Articulating Booms</t>
  </si>
  <si>
    <t>DO NOT USE 0-49 Ft Dual Fuel Articulating Booms</t>
  </si>
  <si>
    <t>DO NOT USE 130+ Ft Diesel Articulating Booms</t>
  </si>
  <si>
    <t>DO NOT USE 130+ Ft Dual Fuel Articulating Booms</t>
  </si>
  <si>
    <t>DO NOT USE 50-79 Ft Diesel Articulating Booms</t>
  </si>
  <si>
    <t>DO NOT USE 50-79 Ft Dual Fuel Articulating Booms</t>
  </si>
  <si>
    <t>DO NOT USE 80-129 Ft Diesel Articulating Booms</t>
  </si>
  <si>
    <t>DO NOT USE 80-129 Ft Dual Fuel Articulating Booms</t>
  </si>
  <si>
    <t>DO NOT USE 0-69 HP 2WD Extend-A-Hoe Backhoe Loaders</t>
  </si>
  <si>
    <t>Backhoe Loaders|DO NOT USE 0-69 HP 2WD Extend-A-Hoe Backhoe Loaders||</t>
  </si>
  <si>
    <t>DO NOT USE 0-69 HP 2WD Standard-Hoe Backhoe Loaders</t>
  </si>
  <si>
    <t>Backhoe Loaders|DO NOT USE 0-69 HP 2WD Standard-Hoe Backhoe Loaders||</t>
  </si>
  <si>
    <t>DO NOT USE 0-69 HP 4WD Extend-A-Hoe Backhoe Loaders</t>
  </si>
  <si>
    <t>Backhoe Loaders|DO NOT USE 0-69 HP 4WD Extend-A-Hoe Backhoe Loaders||</t>
  </si>
  <si>
    <t>DO NOT USE 0-69 HP 4WD Standard-Hoe Backhoe Loaders</t>
  </si>
  <si>
    <t>Backhoe Loaders|DO NOT USE 0-69 HP 4WD Standard-Hoe Backhoe Loaders||</t>
  </si>
  <si>
    <t>DO NOT USE 70+ HP 2WD Extend-A-Hoe Backhoe Loaders</t>
  </si>
  <si>
    <t>Backhoe Loaders|DO NOT USE 70+ HP 2WD Extend-A-Hoe Backhoe Loaders||</t>
  </si>
  <si>
    <t>DO NOT USE 70+ HP 2WD Standard-Hoe Backhoe Loaders</t>
  </si>
  <si>
    <t>Backhoe Loaders|DO NOT USE 70+ HP 2WD Standard-Hoe Backhoe Loaders||</t>
  </si>
  <si>
    <t>DO NOT USE 70+ HP 4WD Extend-A-Hoe Backhoe Loaders</t>
  </si>
  <si>
    <t>Backhoe Loaders|DO NOT USE 70+ HP 4WD Extend-A-Hoe Backhoe Loaders||</t>
  </si>
  <si>
    <t>DO NOT USE 70+ HP 4WD Standard-Hoe Backhoe Loaders</t>
  </si>
  <si>
    <t>Backhoe Loaders|DO NOT USE 70+ HP 4WD Standard-Hoe Backhoe Loaders||</t>
  </si>
  <si>
    <t>40-149 kW Diesel Generators</t>
  </si>
  <si>
    <t>Generators|40-149 kW Diesel Generators||</t>
  </si>
  <si>
    <t>40-149 kW Natural Gas Generators</t>
  </si>
  <si>
    <t>Generators|40-149 kW Natural Gas Generators||</t>
  </si>
  <si>
    <t>DO NOT USE 2WD Pickup Trucks</t>
  </si>
  <si>
    <t>Pickup Trucks|DO NOT USE 2WD Pickup Trucks||</t>
  </si>
  <si>
    <t>DO NOT USE 4WD Pickup Trucks</t>
  </si>
  <si>
    <t>Pickup Trucks|DO NOT USE 4WD Pickup Trucks||</t>
  </si>
  <si>
    <t>DO NOT USE 0-49 Ft Diesel Telescopic Booms</t>
  </si>
  <si>
    <t>DO NOT USE 0-49 Ft Dual Fuel Telescopic Booms</t>
  </si>
  <si>
    <t>DO NOT USE 130+ Ft Diesel Telescopic Booms</t>
  </si>
  <si>
    <t>DO NOT USE 130+ Ft Dual Fuel Telescopic Booms</t>
  </si>
  <si>
    <t>DO NOT USE 50-79 Ft Diesel Telescopic Booms</t>
  </si>
  <si>
    <t>DO NOT USE 50-79 Ft Dual Fuel Telescopic Booms</t>
  </si>
  <si>
    <t>DO NOT USE 80-129 Ft Diesel Telescopic Booms</t>
  </si>
  <si>
    <t>DO NOT USE 80-129 Ft Dual Fuel Telescopic Booms</t>
  </si>
  <si>
    <t>DO NOT USE 2WD Skip Loaders</t>
  </si>
  <si>
    <t>Tractors|DO NOT USE 2WD Skip Loaders||</t>
  </si>
  <si>
    <t>DO NOT USE 2WD Utility Tractors</t>
  </si>
  <si>
    <t>Tractors|DO NOT USE 2WD Utility Tractors||</t>
  </si>
  <si>
    <t>DO NOT USE 4WD Skip Loaders</t>
  </si>
  <si>
    <t>Tractors|DO NOT USE 4WD Skip Loaders||</t>
  </si>
  <si>
    <t>DO NOT USE 4WD Utility Tractors</t>
  </si>
  <si>
    <t>Tractors|DO NOT USE 4WD Utility Tractors||</t>
  </si>
  <si>
    <t>Generators|40-149 kW Diesel Generators|Airman (MMD)|</t>
  </si>
  <si>
    <t>Backhoe Loaders|DO NOT USE 0-69 HP 2WD Extend-A-Hoe Backhoe Loaders|Allmand|</t>
  </si>
  <si>
    <t>Backhoe Loaders|DO NOT USE 0-69 HP 2WD Standard-Hoe Backhoe Loaders|Allmand|</t>
  </si>
  <si>
    <t>Backhoe Loaders|DO NOT USE 0-69 HP 4WD Extend-A-Hoe Backhoe Loaders|Allmand|</t>
  </si>
  <si>
    <t>Backhoe Loaders|DO NOT USE 0-69 HP 4WD Standard-Hoe Backhoe Loaders|Allmand|</t>
  </si>
  <si>
    <t>Backhoe Loaders|DO NOT USE 70+ HP 2WD Extend-A-Hoe Backhoe Loaders|Allmand|</t>
  </si>
  <si>
    <t>Backhoe Loaders|DO NOT USE 70+ HP 2WD Standard-Hoe Backhoe Loaders|Allmand|</t>
  </si>
  <si>
    <t>Backhoe Loaders|DO NOT USE 70+ HP 4WD Extend-A-Hoe Backhoe Loaders|Allmand|</t>
  </si>
  <si>
    <t>Backhoe Loaders|DO NOT USE 70+ HP 4WD Standard-Hoe Backhoe Loaders|Allmand|</t>
  </si>
  <si>
    <t>Backhoe Loaders|DO NOT USE 70+ HP 4WD Standard-Hoe Backhoe Loaders|Bacyrus Erie|</t>
  </si>
  <si>
    <t>Backhoe Loaders|DO NOT USE 0-69 HP 2WD Standard-Hoe Backhoe Loaders|Bobcat|</t>
  </si>
  <si>
    <t>Backhoe Loaders|DO NOT USE 0-69 HP 4WD Standard-Hoe Backhoe Loaders|Bobcat|</t>
  </si>
  <si>
    <t>Backhoe Loaders|DO NOT USE 70+ HP 2WD Standard-Hoe Backhoe Loaders|Bobcat|</t>
  </si>
  <si>
    <t>Backhoe Loaders|DO NOT USE 70+ HP 4WD Standard-Hoe Backhoe Loaders|Bobcat|</t>
  </si>
  <si>
    <t>Backhoe Loaders|DO NOT USE 0-69 HP 2WD Extend-A-Hoe Backhoe Loaders|Case|</t>
  </si>
  <si>
    <t>Backhoe Loaders|DO NOT USE 0-69 HP 2WD Standard-Hoe Backhoe Loaders|Case|</t>
  </si>
  <si>
    <t>Backhoe Loaders|DO NOT USE 0-69 HP 4WD Extend-A-Hoe Backhoe Loaders|Case|</t>
  </si>
  <si>
    <t>Backhoe Loaders|DO NOT USE 0-69 HP 4WD Standard-Hoe Backhoe Loaders|Case|</t>
  </si>
  <si>
    <t>Backhoe Loaders|DO NOT USE 70+ HP 2WD Extend-A-Hoe Backhoe Loaders|Case|</t>
  </si>
  <si>
    <t>Backhoe Loaders|DO NOT USE 70+ HP 2WD Standard-Hoe Backhoe Loaders|Case|</t>
  </si>
  <si>
    <t>Backhoe Loaders|DO NOT USE 70+ HP 4WD Extend-A-Hoe Backhoe Loaders|Case|</t>
  </si>
  <si>
    <t>Backhoe Loaders|DO NOT USE 70+ HP 4WD Standard-Hoe Backhoe Loaders|Case|</t>
  </si>
  <si>
    <t>Tractors|DO NOT USE 2WD Skip Loaders|Case|</t>
  </si>
  <si>
    <t>Tractors|DO NOT USE 2WD Utility Tractors|Case|</t>
  </si>
  <si>
    <t>Tractors|DO NOT USE 4WD Skip Loaders|Case|</t>
  </si>
  <si>
    <t>Tractors|DO NOT USE 4WD Utility Tractors|Case|</t>
  </si>
  <si>
    <t>Backhoe Loaders|DO NOT USE 0-69 HP 2WD Extend-A-Hoe Backhoe Loaders|Caterpillar|</t>
  </si>
  <si>
    <t>Backhoe Loaders|DO NOT USE 0-69 HP 2WD Standard-Hoe Backhoe Loaders|Caterpillar|</t>
  </si>
  <si>
    <t>Backhoe Loaders|DO NOT USE 0-69 HP 4WD Extend-A-Hoe Backhoe Loaders|Caterpillar|</t>
  </si>
  <si>
    <t>Backhoe Loaders|DO NOT USE 0-69 HP 4WD Standard-Hoe Backhoe Loaders|Caterpillar|</t>
  </si>
  <si>
    <t>Backhoe Loaders|DO NOT USE 70+ HP 2WD Extend-A-Hoe Backhoe Loaders|Caterpillar|</t>
  </si>
  <si>
    <t>Backhoe Loaders|DO NOT USE 70+ HP 2WD Standard-Hoe Backhoe Loaders|Caterpillar|</t>
  </si>
  <si>
    <t>Backhoe Loaders|DO NOT USE 70+ HP 4WD Extend-A-Hoe Backhoe Loaders|Caterpillar|</t>
  </si>
  <si>
    <t>Backhoe Loaders|DO NOT USE 70+ HP 4WD Standard-Hoe Backhoe Loaders|Caterpillar|</t>
  </si>
  <si>
    <t>Generators|40-149 kW Diesel Generators|Caterpillar|</t>
  </si>
  <si>
    <t>Generators|40-149 kW Natural Gas Generators|Caterpillar|</t>
  </si>
  <si>
    <t>Generators|5-39 kW Diesel Generators|Caterpillar|</t>
  </si>
  <si>
    <t>Generators|5-39 kW Natural Gas Generators|Caterpillar|</t>
  </si>
  <si>
    <t>Telehandlers|Other Telehandlers|Caterpillar|</t>
  </si>
  <si>
    <t>Tractors|DO NOT USE 2WD Skip Loaders|Caterpillar|</t>
  </si>
  <si>
    <t>Tractors|DO NOT USE 4WD Skip Loaders|Caterpillar|</t>
  </si>
  <si>
    <t>Backhoe Loaders|DO NOT USE 70+ HP 4WD Extend-A-Hoe Backhoe Loaders|Champion|</t>
  </si>
  <si>
    <t>Generators|40-149 kW Diesel Generators|Cummins|</t>
  </si>
  <si>
    <t>Generators|40-149 kW Natural Gas Generators|Cummins|</t>
  </si>
  <si>
    <t>Generators|5-39 kW Diesel Generators|Cummins|</t>
  </si>
  <si>
    <t>Generators|5-39 kW Natural Gas Generators|Cummins|</t>
  </si>
  <si>
    <t>Backhoe Loaders|DO NOT USE 70+ HP 2WD Standard-Hoe Backhoe Loaders|Dynahoe|</t>
  </si>
  <si>
    <t>Backhoe Loaders|DO NOT USE 70+ HP 2WD Extend-A-Hoe Backhoe Loaders|Fermec|</t>
  </si>
  <si>
    <t>Backhoe Loaders|DO NOT USE 70+ HP 4WD Extend-A-Hoe Backhoe Loaders|Fermec|</t>
  </si>
  <si>
    <t>Backhoe Loaders|DO NOT USE 0-69 HP 2WD Standard-Hoe Backhoe Loaders|Ford|</t>
  </si>
  <si>
    <t>Backhoe Loaders|DO NOT USE 0-69 HP 4WD Standard-Hoe Backhoe Loaders|Ford|</t>
  </si>
  <si>
    <t>Backhoe Loaders|DO NOT USE 70+ HP 2WD Extend-A-Hoe Backhoe Loaders|Ford|</t>
  </si>
  <si>
    <t>Backhoe Loaders|DO NOT USE 70+ HP 2WD Standard-Hoe Backhoe Loaders|Ford|</t>
  </si>
  <si>
    <t>Backhoe Loaders|DO NOT USE 70+ HP 4WD Extend-A-Hoe Backhoe Loaders|Ford|</t>
  </si>
  <si>
    <t>Backhoe Loaders|DO NOT USE 70+ HP 4WD Standard-Hoe Backhoe Loaders|Ford|</t>
  </si>
  <si>
    <t>Generators|40-149 kW Diesel Generators|Hipower|</t>
  </si>
  <si>
    <t>Backhoe Loaders|DO NOT USE 0-69 HP 2WD Standard-Hoe Backhoe Loaders|Ingersoll-Rand|</t>
  </si>
  <si>
    <t>Backhoe Loaders|DO NOT USE 70+ HP 2WD Standard-Hoe Backhoe Loaders|Ingersoll-Rand|</t>
  </si>
  <si>
    <t>Generators|40-149 kW Diesel Generators|IR Doosan|</t>
  </si>
  <si>
    <t>Generators|5-39 kW Diesel Generators|IR Doosan|</t>
  </si>
  <si>
    <t>Backhoe Loaders|DO NOT USE 0-69 HP 2WD Extend-A-Hoe Backhoe Loaders|JCB|</t>
  </si>
  <si>
    <t>Backhoe Loaders|DO NOT USE 0-69 HP 2WD Standard-Hoe Backhoe Loaders|JCB|</t>
  </si>
  <si>
    <t>Backhoe Loaders|DO NOT USE 0-69 HP 4WD Extend-A-Hoe Backhoe Loaders|JCB|</t>
  </si>
  <si>
    <t>Backhoe Loaders|DO NOT USE 0-69 HP 4WD Standard-Hoe Backhoe Loaders|JCB|</t>
  </si>
  <si>
    <t>Backhoe Loaders|DO NOT USE 70+ HP 2WD Extend-A-Hoe Backhoe Loaders|JCB|</t>
  </si>
  <si>
    <t>Backhoe Loaders|DO NOT USE 70+ HP 2WD Standard-Hoe Backhoe Loaders|JCB|</t>
  </si>
  <si>
    <t>Backhoe Loaders|DO NOT USE 70+ HP 4WD Extend-A-Hoe Backhoe Loaders|JCB|</t>
  </si>
  <si>
    <t>Backhoe Loaders|DO NOT USE 70+ HP 4WD Standard-Hoe Backhoe Loaders|JCB|</t>
  </si>
  <si>
    <t>Backhoe Loaders|DO NOT USE 0-69 HP 2WD Extend-A-Hoe Backhoe Loaders|John Deere|</t>
  </si>
  <si>
    <t>Backhoe Loaders|DO NOT USE 0-69 HP 2WD Standard-Hoe Backhoe Loaders|John Deere|</t>
  </si>
  <si>
    <t>Backhoe Loaders|DO NOT USE 0-69 HP 4WD Extend-A-Hoe Backhoe Loaders|John Deere|</t>
  </si>
  <si>
    <t>Backhoe Loaders|DO NOT USE 0-69 HP 4WD Standard-Hoe Backhoe Loaders|John Deere|</t>
  </si>
  <si>
    <t>Backhoe Loaders|DO NOT USE 70+ HP 2WD Extend-A-Hoe Backhoe Loaders|John Deere|</t>
  </si>
  <si>
    <t>Backhoe Loaders|DO NOT USE 70+ HP 2WD Standard-Hoe Backhoe Loaders|John Deere|</t>
  </si>
  <si>
    <t>Backhoe Loaders|DO NOT USE 70+ HP 4WD Extend-A-Hoe Backhoe Loaders|John Deere|</t>
  </si>
  <si>
    <t>Backhoe Loaders|DO NOT USE 70+ HP 4WD Standard-Hoe Backhoe Loaders|John Deere|</t>
  </si>
  <si>
    <t>Generators|40-149 kW Diesel Generators|John Deere|</t>
  </si>
  <si>
    <t>Tractors|DO NOT USE 2WD Skip Loaders|John Deere|</t>
  </si>
  <si>
    <t>Tractors|DO NOT USE 2WD Utility Tractors|John Deere|</t>
  </si>
  <si>
    <t>Tractors|DO NOT USE 4WD Skip Loaders|John Deere|</t>
  </si>
  <si>
    <t>Tractors|DO NOT USE 4WD Utility Tractors|John Deere|</t>
  </si>
  <si>
    <t>Backhoe Loaders|DO NOT USE 70+ HP 2WD Standard-Hoe Backhoe Loaders|Kobelco|</t>
  </si>
  <si>
    <t>Backhoe Loaders|DO NOT USE 70+ HP 4WD Extend-A-Hoe Backhoe Loaders|Kobelco|</t>
  </si>
  <si>
    <t>Backhoe Loaders|DO NOT USE 70+ HP 2WD Extend-A-Hoe Backhoe Loaders|Komatsu|</t>
  </si>
  <si>
    <t>Backhoe Loaders|DO NOT USE 70+ HP 2WD Standard-Hoe Backhoe Loaders|Komatsu|</t>
  </si>
  <si>
    <t>Backhoe Loaders|DO NOT USE 70+ HP 4WD Extend-A-Hoe Backhoe Loaders|Komatsu|</t>
  </si>
  <si>
    <t>Backhoe Loaders|DO NOT USE 70+ HP 4WD Standard-Hoe Backhoe Loaders|Komatsu|</t>
  </si>
  <si>
    <t>Tractors|DO NOT USE 4WD Skip Loaders|Komatsu|</t>
  </si>
  <si>
    <t>Backhoe Loaders|DO NOT USE 0-69 HP 2WD Extend-A-Hoe Backhoe Loaders|Kubota|</t>
  </si>
  <si>
    <t>Backhoe Loaders|DO NOT USE 0-69 HP 2WD Standard-Hoe Backhoe Loaders|Kubota|</t>
  </si>
  <si>
    <t>Backhoe Loaders|DO NOT USE 0-69 HP 4WD Extend-A-Hoe Backhoe Loaders|Kubota|</t>
  </si>
  <si>
    <t>Backhoe Loaders|DO NOT USE 0-69 HP 4WD Standard-Hoe Backhoe Loaders|Kubota|</t>
  </si>
  <si>
    <t>Backhoe Loaders|DO NOT USE 70+ HP 2WD Extend-A-Hoe Backhoe Loaders|Kubota|</t>
  </si>
  <si>
    <t>Backhoe Loaders|DO NOT USE 70+ HP 2WD Standard-Hoe Backhoe Loaders|Kubota|</t>
  </si>
  <si>
    <t>Backhoe Loaders|DO NOT USE 70+ HP 4WD Extend-A-Hoe Backhoe Loaders|Kubota|</t>
  </si>
  <si>
    <t>Backhoe Loaders|DO NOT USE 70+ HP 4WD Standard-Hoe Backhoe Loaders|Kubota|</t>
  </si>
  <si>
    <t>Backhoe Loaders|DO NOT USE 0-69 HP 2WD Standard-Hoe Backhoe Loaders|Lay-Mor|</t>
  </si>
  <si>
    <t>Backhoe Loaders|DO NOT USE 70+ HP 2WD Standard-Hoe Backhoe Loaders|Lay-Mor|</t>
  </si>
  <si>
    <t>Telehandlers|7,000-9,999 Lb Telehandlers|Liebherr|</t>
  </si>
  <si>
    <t>Backhoe Loaders|DO NOT USE 70+ HP 2WD Standard-Hoe Backhoe Loaders|LS Tractor|</t>
  </si>
  <si>
    <t>Backhoe Loaders|DO NOT USE 70+ HP 4WD Standard-Hoe Backhoe Loaders|LS Tractor|</t>
  </si>
  <si>
    <t>Generators|40-149 kW Diesel Generators|Magnum (Generac)|</t>
  </si>
  <si>
    <t>Generators|40-149 kW Natural Gas Generators|Magnum (Generac)|</t>
  </si>
  <si>
    <t>Generators|5-39 kW Diesel Generators|Magnum (Generac)|</t>
  </si>
  <si>
    <t>Generators|Other Generators|Magnum (Generac)|</t>
  </si>
  <si>
    <t>Backhoe Loaders|DO NOT USE 70+ HP 2WD Standard-Hoe Backhoe Loaders|Manidig|</t>
  </si>
  <si>
    <t>Generators|40-149 kW Diesel Generators|Multiquip|</t>
  </si>
  <si>
    <t>Generators|40-149 kW Natural Gas Generators|Multiquip|</t>
  </si>
  <si>
    <t>Generators|5-39 kW Diesel Generators|Multiquip|</t>
  </si>
  <si>
    <t>Backhoe Loaders|DO NOT USE 0-69 HP 2WD Standard-Hoe Backhoe Loaders|New Holland|</t>
  </si>
  <si>
    <t>Backhoe Loaders|DO NOT USE 70+ HP 2WD Extend-A-Hoe Backhoe Loaders|New Holland|</t>
  </si>
  <si>
    <t>Backhoe Loaders|DO NOT USE 70+ HP 2WD Standard-Hoe Backhoe Loaders|New Holland|</t>
  </si>
  <si>
    <t>Backhoe Loaders|DO NOT USE 70+ HP 4WD Extend-A-Hoe Backhoe Loaders|New Holland|</t>
  </si>
  <si>
    <t>Backhoe Loaders|DO NOT USE 70+ HP 4WD Standard-Hoe Backhoe Loaders|New Holland|</t>
  </si>
  <si>
    <t>Backhoe Loaders|DO NOT USE 70+ HP 2WD Extend-A-Hoe Backhoe Loaders|Terex|</t>
  </si>
  <si>
    <t>Backhoe Loaders|DO NOT USE 70+ HP 2WD Standard-Hoe Backhoe Loaders|Terex|</t>
  </si>
  <si>
    <t>Backhoe Loaders|DO NOT USE 70+ HP 4WD Extend-A-Hoe Backhoe Loaders|Terex|</t>
  </si>
  <si>
    <t>Backhoe Loaders|DO NOT USE 70+ HP 4WD Standard-Hoe Backhoe Loaders|Terex|</t>
  </si>
  <si>
    <t>Backhoe Loaders|DO NOT USE 0-69 HP 2WD Extend-A-Hoe Backhoe Loaders|Terramite|</t>
  </si>
  <si>
    <t>Backhoe Loaders|DO NOT USE 0-69 HP 2WD Standard-Hoe Backhoe Loaders|Terramite|</t>
  </si>
  <si>
    <t>Backhoe Loaders|DO NOT USE 0-69 HP 4WD Extend-A-Hoe Backhoe Loaders|Terramite|</t>
  </si>
  <si>
    <t>Backhoe Loaders|DO NOT USE 0-69 HP 4WD Standard-Hoe Backhoe Loaders|Terramite|</t>
  </si>
  <si>
    <t>Backhoe Loaders|DO NOT USE 70+ HP 2WD Extend-A-Hoe Backhoe Loaders|Terramite|</t>
  </si>
  <si>
    <t>Backhoe Loaders|DO NOT USE 70+ HP 2WD Standard-Hoe Backhoe Loaders|Terramite|</t>
  </si>
  <si>
    <t>Backhoe Loaders|DO NOT USE 70+ HP 4WD Extend-A-Hoe Backhoe Loaders|Terramite|</t>
  </si>
  <si>
    <t>Backhoe Loaders|DO NOT USE 70+ HP 4WD Standard-Hoe Backhoe Loaders|Terramite|</t>
  </si>
  <si>
    <t>Backhoe Loaders|DO NOT USE 70+ HP 2WD Extend-A-Hoe Backhoe Loaders|Volvo|</t>
  </si>
  <si>
    <t>Backhoe Loaders|DO NOT USE 70+ HP 2WD Standard-Hoe Backhoe Loaders|Volvo|</t>
  </si>
  <si>
    <t>Backhoe Loaders|DO NOT USE 70+ HP 4WD Extend-A-Hoe Backhoe Loaders|Volvo|</t>
  </si>
  <si>
    <t>Backhoe Loaders|DO NOT USE 70+ HP 4WD Standard-Hoe Backhoe Loaders|Volvo|</t>
  </si>
  <si>
    <t>Generators|40-149 kW Diesel Generators|Wacker Neuson|</t>
  </si>
  <si>
    <t>Backhoe Loaders|DO NOT USE 0-69 HP 2WD Standard-Hoe Backhoe Loaders|Waldon|</t>
  </si>
  <si>
    <t>Backhoe Loaders|DO NOT USE 70+ HP 2WD Standard-Hoe Backhoe Loaders|Waldon|</t>
  </si>
  <si>
    <t>Backhoe Loaders|DO NOT USE 0-69 HP 2WD Standard-Hoe Backhoe Loaders|Yanmar|</t>
  </si>
  <si>
    <t>Backhoe Loaders|DO NOT USE 0-69 HP 4WD Standard-Hoe Backhoe Loaders|Yanmar|</t>
  </si>
  <si>
    <t>Backhoe Loaders|DO NOT USE 70+ HP 2WD Standard-Hoe Backhoe Loaders|Yanmar|</t>
  </si>
  <si>
    <t>Backhoe Loaders|DO NOT USE 70+ HP 4WD Standard-Hoe Backhoe Loaders|Yanmar|</t>
  </si>
  <si>
    <t>Generators|150+ kW Diesel Generators|Atlas Copco|</t>
  </si>
  <si>
    <t>Generators|40-149 kW Diesel Generators|Atlas Copco|</t>
  </si>
  <si>
    <t>Generators|5-39 kW Diesel Generators|Atlas Copco|</t>
  </si>
  <si>
    <t>Generators|Other Generators|Atlas Copco|</t>
  </si>
  <si>
    <t>OR (CategoryID=28 AND MakeID IN (31,90,112,132,2796,35146,82931,25342,129)) --Generators</t>
  </si>
  <si>
    <t>OR (CategoryID=30 AND MakeID IN (27,129,142,82931,115,7888)) --Air compressors</t>
  </si>
  <si>
    <t>OR (CategoryID=29 AND MakeID IN (85,24)) --Excavators</t>
  </si>
  <si>
    <t>OR (CategoryID=2509 AND MakeID IN (85,24)) --Compact track loaders</t>
  </si>
  <si>
    <t>OR (CategoryID=360 AND MakeID IN (85)) --Skid steer loaders</t>
  </si>
  <si>
    <t>Stationary Generators</t>
  </si>
  <si>
    <t>Generators|Stationary Generators||</t>
  </si>
  <si>
    <t>Freightliner</t>
  </si>
  <si>
    <t>Truck Tractors|SA Truck Tractors|Freightliner|</t>
  </si>
  <si>
    <t>Truck Tractors|TA Truck Tractors|Freightliner|</t>
  </si>
  <si>
    <t>Truck Tractors|TriA Truck Tractors|Freightliner|</t>
  </si>
  <si>
    <t>Truck Tractors|Winch Trucks|Freightliner|</t>
  </si>
  <si>
    <t>Truck Tractors|SA Truck Tractors|International|</t>
  </si>
  <si>
    <t>Truck Tractors|TA Truck Tractors|International|</t>
  </si>
  <si>
    <t>Truck Tractors|TriA Truck Tractors|International|</t>
  </si>
  <si>
    <t>Truck Tractors|Winch Trucks|International|</t>
  </si>
  <si>
    <t>Kenworth</t>
  </si>
  <si>
    <t>Truck Tractors|SA Truck Tractors|Kenworth|</t>
  </si>
  <si>
    <t>Truck Tractors|TA Truck Tractors|Kenworth|</t>
  </si>
  <si>
    <t>Truck Tractors|TriA Truck Tractors|Kenworth|</t>
  </si>
  <si>
    <t>Truck Tractors|Winch Trucks|Kenworth|</t>
  </si>
  <si>
    <t>Mack</t>
  </si>
  <si>
    <t>Truck Tractors|SA Truck Tractors|Mack|</t>
  </si>
  <si>
    <t>Truck Tractors|TA Truck Tractors|Mack|</t>
  </si>
  <si>
    <t>Truck Tractors|TriA Truck Tractors|Mack|</t>
  </si>
  <si>
    <t>Truck Tractors|Winch Trucks|Mack|</t>
  </si>
  <si>
    <t>Peterbilt</t>
  </si>
  <si>
    <t>Truck Tractors|SA Truck Tractors|Peterbilt|</t>
  </si>
  <si>
    <t>Truck Tractors|TA Truck Tractors|Peterbilt|</t>
  </si>
  <si>
    <t>Truck Tractors|TriA Truck Tractors|Peterbilt|</t>
  </si>
  <si>
    <t>Truck Tractors|Winch Trucks|Peterbilt|</t>
  </si>
  <si>
    <t>OR (CategoryID=2616 AND MakeID IN (120,60,4439,2795,957,19)) --Truck Tractors</t>
  </si>
  <si>
    <t>BorrowSchedule</t>
  </si>
  <si>
    <t>BorrowType</t>
  </si>
  <si>
    <t>RetailBorrowAuction</t>
  </si>
  <si>
    <t>AuctionBorrowRetail</t>
  </si>
  <si>
    <t>Trommel Screens</t>
  </si>
  <si>
    <t>Aggregate Equipment|Trommel Screens||</t>
  </si>
  <si>
    <t>25,000-44,999 Lb Excavators</t>
  </si>
  <si>
    <t>Excavators|25,000-44,999 Lb Excavators||</t>
  </si>
  <si>
    <t>9,500-24,999 Lb Mini Excavators</t>
  </si>
  <si>
    <t>Excavators|9,500-24,999 Lb Mini Excavators||</t>
  </si>
  <si>
    <t>Other Material Handlers</t>
  </si>
  <si>
    <t>Vacuum Excavation Trailers</t>
  </si>
  <si>
    <t>Fuel, Tank, And Vacuum Trailers|Vacuum Excavation Trailers||</t>
  </si>
  <si>
    <t>25,000-44,999 Lb Wheel Excavators</t>
  </si>
  <si>
    <t>Other Wheel Material Handlers</t>
  </si>
  <si>
    <t>Excavators|9,500-24,999 Lb Mini Excavators|Airman (MMD)|</t>
  </si>
  <si>
    <t>Excavators|25,000-44,999 Lb Excavators|Atlas Group|</t>
  </si>
  <si>
    <t>Attack</t>
  </si>
  <si>
    <t>Wheel Loaders|0-109 HP Wheel Loaders|Attack|</t>
  </si>
  <si>
    <t>Excavators|9,500-24,999 Lb Mini Excavators|Bobcat|</t>
  </si>
  <si>
    <t>Excavators|25,000-44,999 Lb Excavators|Case|</t>
  </si>
  <si>
    <t>Excavators|9,500-24,999 Lb Mini Excavators|Case|</t>
  </si>
  <si>
    <t>Excavators|25,000-44,999 Lb Excavators|Caterpillar|</t>
  </si>
  <si>
    <t>Excavators|9,500-24,999 Lb Mini Excavators|Caterpillar|</t>
  </si>
  <si>
    <t>Generators|Stationary Generators|Caterpillar|</t>
  </si>
  <si>
    <t>Other Trucks|Cab And Chassis Trucks|Caterpillar|</t>
  </si>
  <si>
    <t>Excavators|25,000-44,999 Lb Excavators|Daewoo|</t>
  </si>
  <si>
    <t>Excavators|9,500-24,999 Lb Mini Excavators|Daewoo|</t>
  </si>
  <si>
    <t>Excavators|9,500-24,999 Lb Mini Excavators|Ditch Witch|</t>
  </si>
  <si>
    <t>Excavators|25,000-44,999 Lb Excavators|Doosan|</t>
  </si>
  <si>
    <t>Excavators|9,500-24,999 Lb Mini Excavators|Doosan|</t>
  </si>
  <si>
    <t>Excavators|25,000-44,999 Lb Excavators|Dresser|</t>
  </si>
  <si>
    <t>Ensign</t>
  </si>
  <si>
    <t>Wheel Loaders|0-109 HP Wheel Loaders|Ensign|</t>
  </si>
  <si>
    <t>Excavators|25,000-44,999 Lb Excavators|Fiatallis|</t>
  </si>
  <si>
    <t>Excavators|25,000-44,999 Lb Excavators|Gehl|</t>
  </si>
  <si>
    <t>Excavators|9,500-24,999 Lb Mini Excavators|Gehl|</t>
  </si>
  <si>
    <t>Excavators|25,000-44,999 Lb Excavators|Gradall|</t>
  </si>
  <si>
    <t>Excavators|25,000-44,999 Lb Excavators|Halla|</t>
  </si>
  <si>
    <t>Excavators|25,000-44,999 Lb Excavators|Hitachi|</t>
  </si>
  <si>
    <t>Excavators|9,500-24,999 Lb Mini Excavators|Hitachi|</t>
  </si>
  <si>
    <t>Excavators|25,000-44,999 Lb Excavators|Hyundai|</t>
  </si>
  <si>
    <t>Excavators|9,500-24,999 Lb Mini Excavators|Hyundai|</t>
  </si>
  <si>
    <t>Excavators|9,500-24,999 Lb Mini Excavators|IHI|</t>
  </si>
  <si>
    <t>Imer</t>
  </si>
  <si>
    <t>Excavators|9,500-24,999 Lb Mini Excavators|Ingersoll-Rand|</t>
  </si>
  <si>
    <t>Excavators|25,000-44,999 Lb Excavators|JCB|</t>
  </si>
  <si>
    <t>Excavators|9,500-24,999 Lb Mini Excavators|JCB|</t>
  </si>
  <si>
    <t>Excavators|25,000-44,999 Lb Excavators|John Deere|</t>
  </si>
  <si>
    <t>Excavators|9,500-24,999 Lb Mini Excavators|John Deere|</t>
  </si>
  <si>
    <t>Excavators|25,000-44,999 Lb Excavators|Kobelco|</t>
  </si>
  <si>
    <t>Excavators|9,500-24,999 Lb Mini Excavators|Kobelco|</t>
  </si>
  <si>
    <t>Excavators|25,000-44,999 Lb Excavators|Komatsu|</t>
  </si>
  <si>
    <t>Excavators|9,500-24,999 Lb Mini Excavators|Komatsu|</t>
  </si>
  <si>
    <t>Telehandlers|0-6,999 Lb Telehandlers|Kramer Allrad|</t>
  </si>
  <si>
    <t>Telehandlers|10,000-10,999 Lb Telehandlers|Kramer Allrad|</t>
  </si>
  <si>
    <t>Excavators|9,500-24,999 Lb Mini Excavators|Kubota|</t>
  </si>
  <si>
    <t>Excavators|25,000-44,999 Lb Excavators|Liebherr|</t>
  </si>
  <si>
    <t>Excavators|25,000-44,999 Lb Excavators|Link-Belt|</t>
  </si>
  <si>
    <t>Excavators|9,500-24,999 Lb Mini Excavators|Link-Belt|</t>
  </si>
  <si>
    <t>Excavators|25,000-44,999 Lb Excavators|LiuGong|</t>
  </si>
  <si>
    <t>Excavators|9,500-24,999 Lb Mini Excavators|LiuGong|</t>
  </si>
  <si>
    <t>Mecalac</t>
  </si>
  <si>
    <t>Excavators|9,500-24,999 Lb Mini Excavators|Mini-Ex|</t>
  </si>
  <si>
    <t>Excavators|25,000-44,999 Lb Excavators|Mitsubishi|</t>
  </si>
  <si>
    <t>Excavators|25,000-44,999 Lb Excavators|Mustang|</t>
  </si>
  <si>
    <t>Excavators|9,500-24,999 Lb Mini Excavators|Mustang|</t>
  </si>
  <si>
    <t>Excavators|9,500-24,999 Lb Mini Excavators|Nagano|</t>
  </si>
  <si>
    <t>Excavators|25,000-44,999 Lb Excavators|New Holland|</t>
  </si>
  <si>
    <t>Excavators|9,500-24,999 Lb Mini Excavators|New Holland|</t>
  </si>
  <si>
    <t>Excavators|25,000-44,999 Lb Excavators|Poclain|</t>
  </si>
  <si>
    <t>Rhino</t>
  </si>
  <si>
    <t>Wheel Loaders|110-189 HP Wheel Loaders|Rhino|</t>
  </si>
  <si>
    <t>Excavators|25,000-44,999 Lb Excavators|Samsung|</t>
  </si>
  <si>
    <t>Excavators|25,000-44,999 Lb Excavators|Sany|</t>
  </si>
  <si>
    <t>Excavators|9,500-24,999 Lb Mini Excavators|Sany|</t>
  </si>
  <si>
    <t>Excavators|9,500-24,999 Lb Mini Excavators|Scat Trak|</t>
  </si>
  <si>
    <t>Excavators|9,500-24,999 Lb Mini Excavators|Schaeff|</t>
  </si>
  <si>
    <t>Solmec</t>
  </si>
  <si>
    <t>Excavators|100,000+ Lb Excavators|Sumitomo|</t>
  </si>
  <si>
    <t>Excavators|25,000-44,999 Lb Excavators|Sumitomo|</t>
  </si>
  <si>
    <t>Excavators|25,000-44,999 Lb Excavators|Takeuchi|</t>
  </si>
  <si>
    <t>Excavators|9,500-24,999 Lb Mini Excavators|Takeuchi|</t>
  </si>
  <si>
    <t>Excavators|25,000-44,999 Lb Excavators|Terex|</t>
  </si>
  <si>
    <t>Excavators|9,500-24,999 Lb Mini Excavators|Terex|</t>
  </si>
  <si>
    <t>Excavators|9,500-24,999 Lb Mini Excavators|Thomas|</t>
  </si>
  <si>
    <t>Excavators|9,500-24,999 Lb Mini Excavators|Vermeer|</t>
  </si>
  <si>
    <t>Excavators|25,000-44,999 Lb Excavators|Volvo|</t>
  </si>
  <si>
    <t>Excavators|9,500-24,999 Lb Mini Excavators|Volvo|</t>
  </si>
  <si>
    <t>Excavators|25,000-44,999 Lb Excavators|Wacker Neuson|</t>
  </si>
  <si>
    <t>Excavators|9,500-24,999 Lb Mini Excavators|Wacker Neuson|</t>
  </si>
  <si>
    <t>Excavators|25,000-44,999 Lb Excavators|XCMG|</t>
  </si>
  <si>
    <t>Wheel Loaders|190-309 HP Wheel Loaders|XCMG|</t>
  </si>
  <si>
    <t>Excavators|25,000-44,999 Lb Excavators|Yanmar|</t>
  </si>
  <si>
    <t>Excavators|9,500-24,999 Lb Mini Excavators|Yanmar|</t>
  </si>
  <si>
    <t>Country</t>
  </si>
  <si>
    <t>USA</t>
  </si>
  <si>
    <t>GBR</t>
  </si>
  <si>
    <t>CountSubcats</t>
  </si>
  <si>
    <t>Air Compressors USA</t>
  </si>
  <si>
    <t>Articulated Trucks USA</t>
  </si>
  <si>
    <t>Articulating Booms USA</t>
  </si>
  <si>
    <t>Backhoe Loaders Case USA</t>
  </si>
  <si>
    <t>Backhoe Loaders Caterpillar USA</t>
  </si>
  <si>
    <t>Backhoe Loaders John Deere USA</t>
  </si>
  <si>
    <t>Backhoe Loaders USA</t>
  </si>
  <si>
    <t>Boom Bucket Derrick Trucks USA</t>
  </si>
  <si>
    <t>Compact Track Loaders USA</t>
  </si>
  <si>
    <t>Concrete Equipment GBR</t>
  </si>
  <si>
    <t>Concrete Equipment USA</t>
  </si>
  <si>
    <t>Double Drum Rollers Caterpillar USA</t>
  </si>
  <si>
    <t>Double Drum Rollers USA</t>
  </si>
  <si>
    <t>Dozers Large Caterpillar USA</t>
  </si>
  <si>
    <t>Dozers Large Komatsu USA</t>
  </si>
  <si>
    <t>Dozers Large USA</t>
  </si>
  <si>
    <t>Dozers Medium Caterpillar USA</t>
  </si>
  <si>
    <t>Dozers Medium John Deere USA</t>
  </si>
  <si>
    <t>Dozers Medium Komatsu USA</t>
  </si>
  <si>
    <t>Dozers Medium USA</t>
  </si>
  <si>
    <t>Dozers USA</t>
  </si>
  <si>
    <t>Dump Trucks USA</t>
  </si>
  <si>
    <t>EM Attachments Breakers And Hammers USA</t>
  </si>
  <si>
    <t>EM Attachments USA</t>
  </si>
  <si>
    <t>Excavators Large Caterpillar USA</t>
  </si>
  <si>
    <t>Excavators Large John Deere USA</t>
  </si>
  <si>
    <t>Excavators Large Komatsu USA</t>
  </si>
  <si>
    <t>Excavators Large USA</t>
  </si>
  <si>
    <t>Excavators Medium Big Caterpillar USA</t>
  </si>
  <si>
    <t>Excavators Medium Big John Deere USA</t>
  </si>
  <si>
    <t>Excavators Medium Big Komatsu USA</t>
  </si>
  <si>
    <t>Excavators Medium Big USA</t>
  </si>
  <si>
    <t>Excavators Medium Small Caterpillar USA</t>
  </si>
  <si>
    <t>Excavators Medium Small John Deere USA</t>
  </si>
  <si>
    <t>Excavators Medium Small Komatsu USA</t>
  </si>
  <si>
    <t>Excavators Medium Small GBR</t>
  </si>
  <si>
    <t>Excavators Medium Small USA</t>
  </si>
  <si>
    <t>Excavators Mini Bobcat USA</t>
  </si>
  <si>
    <t>Excavators Mini Caterpillar USA</t>
  </si>
  <si>
    <t>Excavators Mini John Deere USA</t>
  </si>
  <si>
    <t>Excavators Mini Takeuchi USA</t>
  </si>
  <si>
    <t>Excavators Mini USA</t>
  </si>
  <si>
    <t>Excavators GBR</t>
  </si>
  <si>
    <t>Excavators USA</t>
  </si>
  <si>
    <t>Forestry Equipment Track USA</t>
  </si>
  <si>
    <t>Forestry Equipment Wheel USA</t>
  </si>
  <si>
    <t>Forestry Equipment USA</t>
  </si>
  <si>
    <t>Forklift Trucks Engine USA</t>
  </si>
  <si>
    <t>Forklift Trucks USA</t>
  </si>
  <si>
    <t>Generators USA</t>
  </si>
  <si>
    <t>HVAC USA</t>
  </si>
  <si>
    <t>Lawn And Landscape USA</t>
  </si>
  <si>
    <t>Light Compaction GBR</t>
  </si>
  <si>
    <t>Light Compaction USA</t>
  </si>
  <si>
    <t>Light Vehicles USA</t>
  </si>
  <si>
    <t>Lighting Equipment USA</t>
  </si>
  <si>
    <t>Mast Lifts USA</t>
  </si>
  <si>
    <t>Material Handling Lifts USA</t>
  </si>
  <si>
    <t>Material Handling USA</t>
  </si>
  <si>
    <t>Mini Dumpers And Loaders USA</t>
  </si>
  <si>
    <t>Motor Graders Caterpillar USA</t>
  </si>
  <si>
    <t>Motor Graders John Deere USA</t>
  </si>
  <si>
    <t>Motor Graders USA</t>
  </si>
  <si>
    <t>Paving Equipment Pavers USA</t>
  </si>
  <si>
    <t>Paving Equipment USA</t>
  </si>
  <si>
    <t>Pickup Trucks USA</t>
  </si>
  <si>
    <t>Pumps Centrifugal USA</t>
  </si>
  <si>
    <t>Pumps USA</t>
  </si>
  <si>
    <t>Rough Terrain Forklifts USA</t>
  </si>
  <si>
    <t>Scissor Lifts Electric Genie USA</t>
  </si>
  <si>
    <t>Scissor Lifts Electric JLG USA</t>
  </si>
  <si>
    <t>Scissor Lifts Electric Skyjack USA</t>
  </si>
  <si>
    <t>Scissor Lifts Electric USA</t>
  </si>
  <si>
    <t>Scissor Lifts Engine USA</t>
  </si>
  <si>
    <t>Scissor Lifts USA</t>
  </si>
  <si>
    <t>Semi Trailers USA</t>
  </si>
  <si>
    <t>Single Drum Rollers Caterpillar USA</t>
  </si>
  <si>
    <t>Single Drum Rollers USA</t>
  </si>
  <si>
    <t>Skid Steer Loaders USA</t>
  </si>
  <si>
    <t>Surface Treatment Pressure Washers USA</t>
  </si>
  <si>
    <t>Surface Treatment USA</t>
  </si>
  <si>
    <t>Sweeper And Brooms Ride-On USA</t>
  </si>
  <si>
    <t>Sweeper And Brooms USA</t>
  </si>
  <si>
    <t>Tag-Along Trailers USA</t>
  </si>
  <si>
    <t>Telehandlers Large USA</t>
  </si>
  <si>
    <t>Telehandlers GBR</t>
  </si>
  <si>
    <t>Telehandlers USA</t>
  </si>
  <si>
    <t>Telescopic Booms Large Engine USA</t>
  </si>
  <si>
    <t>Telescopic Booms Medium Engine USA</t>
  </si>
  <si>
    <t>Telescopic Booms USA</t>
  </si>
  <si>
    <t>Towable Booms USA</t>
  </si>
  <si>
    <t>Track-Driven Equipment USA</t>
  </si>
  <si>
    <t>Tractors Farm USA</t>
  </si>
  <si>
    <t>Tractors Utility USA</t>
  </si>
  <si>
    <t>Tractors USA</t>
  </si>
  <si>
    <t>Traffic Control USA</t>
  </si>
  <si>
    <t>Trailers Group USA</t>
  </si>
  <si>
    <t>Transport Trucks USA</t>
  </si>
  <si>
    <t>Trenching Equipment Walk-Behind USA</t>
  </si>
  <si>
    <t>Trenching Equipment USA</t>
  </si>
  <si>
    <t>Truck Tractors TA USA</t>
  </si>
  <si>
    <t>Truck Tractors GBR</t>
  </si>
  <si>
    <t>Truck Tractors USA</t>
  </si>
  <si>
    <t>Trucks Group USA</t>
  </si>
  <si>
    <t>Van Trucks GBR</t>
  </si>
  <si>
    <t>Vehicles USA</t>
  </si>
  <si>
    <t>Water Trucks USA</t>
  </si>
  <si>
    <t>Welders USA</t>
  </si>
  <si>
    <t>Wheel Loaders Large Caterpillar USA</t>
  </si>
  <si>
    <t>Wheel Loaders Large John Deere USA</t>
  </si>
  <si>
    <t>Wheel Loaders Large Komatsu USA</t>
  </si>
  <si>
    <t>Wheel Loaders Large USA</t>
  </si>
  <si>
    <t>Wheel Loaders Medium Caterpillar USA</t>
  </si>
  <si>
    <t>Wheel Loaders Medium John Deere USA</t>
  </si>
  <si>
    <t>Wheel Loaders Medium Komatsu USA</t>
  </si>
  <si>
    <t>Wheel Loaders Medium Volvo USA</t>
  </si>
  <si>
    <t>Wheel Loaders Medium USA</t>
  </si>
  <si>
    <t>Wheel Loaders USA</t>
  </si>
  <si>
    <t>Air Compressors Portable RbA AirComp USA</t>
  </si>
  <si>
    <t>Concrete Equipment Mixers RbA Concrete USA</t>
  </si>
  <si>
    <t>Concrete Equipment Stationary Saws RbA Concrete USA</t>
  </si>
  <si>
    <t>Concrete Equipment Vibrators RbA Concrete USA</t>
  </si>
  <si>
    <t>Concrete Equipment Walk-Behind Saws RbA Concrete USA</t>
  </si>
  <si>
    <t>Dump Trailers RbA TrailGroup USA</t>
  </si>
  <si>
    <t>Telehandlers Large JCB RbA TeleLarge USA</t>
  </si>
  <si>
    <t>Telehandlers Large Xtreme RbA TeleLarge USA</t>
  </si>
  <si>
    <t>Water Trailers RbA TrailGroup USA</t>
  </si>
  <si>
    <t>Mast Lifts SubcatGrp USA</t>
  </si>
  <si>
    <t>Backhoe Loaders SubcatGrp USA</t>
  </si>
  <si>
    <t>Motor Graders SubcatGrp USA</t>
  </si>
  <si>
    <t>Rough Terrain Forklifts SubcatGrp USA</t>
  </si>
  <si>
    <t>Single Drum Rollers SubcatGrp USA</t>
  </si>
  <si>
    <t>Double Drum Rollers SubcatGrp USA</t>
  </si>
  <si>
    <t>Check - MakeAdjusters</t>
  </si>
  <si>
    <t>Flatbed (Hiboy) Trailers</t>
  </si>
  <si>
    <t>Semi Trailers|Flatbed (Hiboy) Trailers||</t>
  </si>
  <si>
    <t>Air Compressors|Other Air Compressors|Atlas Copco|</t>
  </si>
  <si>
    <t>Barrett UniCarriers</t>
  </si>
  <si>
    <t>Forklift Trucks|Electric Forklift Trucks|Barrett UniCarriers|</t>
  </si>
  <si>
    <t>CTE / Elliott</t>
  </si>
  <si>
    <t>CTE / National</t>
  </si>
  <si>
    <t>Daak Engineering / Caterpillar</t>
  </si>
  <si>
    <t>Wheel Loaders|310+ HP Wheel Loaders|Daak Engineering / Caterpillar|</t>
  </si>
  <si>
    <t>Excavators|0-4,999 Lb Mini Excavators|Hyundai|</t>
  </si>
  <si>
    <t>Dozers|0-114 HP Crawler Dozers|Massey Ferguson|</t>
  </si>
  <si>
    <t>Nissan UniCarriers</t>
  </si>
  <si>
    <t>Forklift Trucks|Electric Forklift Trucks|Nissan UniCarriers|</t>
  </si>
  <si>
    <t>Prowler</t>
  </si>
  <si>
    <t>Scissor Lifts|Other Scissor Lifts|Redlift|</t>
  </si>
  <si>
    <t>Forklift Trucks|Electric Forklift Trucks|Shangli|</t>
  </si>
  <si>
    <t>Sherpa</t>
  </si>
  <si>
    <t>Skid Steer Loaders|0-1,099 Lb Skid Steer Loaders|Sherpa|</t>
  </si>
  <si>
    <t>TCM UniCarriers</t>
  </si>
  <si>
    <t>Forklift Trucks|Electric Forklift Trucks|TCM UniCarriers|</t>
  </si>
  <si>
    <t>Wheel Loaders|0-109 HP Wheel Loaders|TCM UniCarriers|</t>
  </si>
  <si>
    <t>Transport Trucks|Attenuator Trucks|Volvo|</t>
  </si>
  <si>
    <t>Excavators|100,000+ Lb Excavators|XCMG|</t>
  </si>
  <si>
    <t>CheckPlot</t>
  </si>
  <si>
    <t>Does every schedule have exactly one plot</t>
  </si>
  <si>
    <t>Excavators Mini Small GBR</t>
  </si>
  <si>
    <t>Excavators Mini Large GBR</t>
  </si>
  <si>
    <t>SuperCategory</t>
  </si>
  <si>
    <t>Air Compressors AbR Support GBR</t>
  </si>
  <si>
    <t>Air Compressors Medium AbR Support GBR</t>
  </si>
  <si>
    <t>Backhoe Loaders AbR Small-Med EM GBR</t>
  </si>
  <si>
    <t>Surveying Equipment RbA Support GBR</t>
  </si>
  <si>
    <t>Lighting Equipment AbR Support GBR</t>
  </si>
  <si>
    <t>Booms GBR ForBorrowOnly</t>
  </si>
  <si>
    <t>Articulating Booms AbR Booms GBR</t>
  </si>
  <si>
    <t>Telescopic Booms AbR Booms GBR</t>
  </si>
  <si>
    <t>Trucks Group GBR</t>
  </si>
  <si>
    <t>HVAC Ground Heaters RbA Heaters USA</t>
  </si>
  <si>
    <t>Articulating Booms Engine AbR Booms GBR</t>
  </si>
  <si>
    <t xml:space="preserve">Scissor Lifts AbR Booms GBR </t>
  </si>
  <si>
    <t>Mast Lifts AbR Booms Lifts GBR</t>
  </si>
  <si>
    <t xml:space="preserve">Scissor Lifts Electric AbR Booms GBR </t>
  </si>
  <si>
    <t>Wheel Dumpers GBR</t>
  </si>
  <si>
    <t>Wheel Dumpers Medium GBR</t>
  </si>
  <si>
    <t>Wheel Dumpers Large GBR</t>
  </si>
  <si>
    <t>180-299 HP Crawler Loaders</t>
  </si>
  <si>
    <t>Crawler Loaders|180-299 HP Crawler Loaders||</t>
  </si>
  <si>
    <t>300+ HP Crawler Loaders</t>
  </si>
  <si>
    <t>Crawler Loaders|300+ HP Crawler Loaders||</t>
  </si>
  <si>
    <t>180-299 HP Crawler Dozers</t>
  </si>
  <si>
    <t>Dozers|180-299 HP Crawler Dozers||</t>
  </si>
  <si>
    <t>300+ HP Crawler Dozers</t>
  </si>
  <si>
    <t>Dozers|300+ HP Crawler Dozers||</t>
  </si>
  <si>
    <t>180-299 HP Pipelayers</t>
  </si>
  <si>
    <t>Pipelayers|180-299 HP Pipelayers||</t>
  </si>
  <si>
    <t>300+ HP Pipelayers</t>
  </si>
  <si>
    <t>Pipelayers|300+ HP Pipelayers||</t>
  </si>
  <si>
    <t>0-2.9 Ton Wheel Dumpers</t>
  </si>
  <si>
    <t>3.0-5.9 Ton Wheel Dumpers</t>
  </si>
  <si>
    <t>6.0+ Ton Wheel Dumpers</t>
  </si>
  <si>
    <t>Other Wheel Dumpers</t>
  </si>
  <si>
    <t>ATLAS</t>
  </si>
  <si>
    <t>Excavators|Other Excavators|ATLAS|</t>
  </si>
  <si>
    <t>Skid Steer Loaders|Other Skid Steer Loaders|Bobcat|</t>
  </si>
  <si>
    <t>Boss Forklifts</t>
  </si>
  <si>
    <t>C&amp;P (Paladin)</t>
  </si>
  <si>
    <t>Excavators|Other Excavators|C&amp;P (Paladin)|</t>
  </si>
  <si>
    <t>Dozers|180-299 HP Crawler Dozers|Case|</t>
  </si>
  <si>
    <t>Skid Steer Loaders|Other Skid Steer Loaders|Case|</t>
  </si>
  <si>
    <t>Crawler Loaders|180-299 HP Crawler Loaders|Caterpillar|</t>
  </si>
  <si>
    <t>Dozers|180-299 HP Crawler Dozers|Caterpillar|</t>
  </si>
  <si>
    <t>Dozers|300+ HP Crawler Dozers|Caterpillar|</t>
  </si>
  <si>
    <t>Pipelayers|180-299 HP Pipelayers|Caterpillar|</t>
  </si>
  <si>
    <t>Pipelayers|300+ HP Pipelayers|Caterpillar|</t>
  </si>
  <si>
    <t>DNU Ausa / Snorkel</t>
  </si>
  <si>
    <t>DNU Caterpillar / Vancer</t>
  </si>
  <si>
    <t>Excavators|100,000+ Lb Excavators|DNU Caterpillar / Vancer|</t>
  </si>
  <si>
    <t>Excavators|25,000-44,999 Lb Excavators|DNU Caterpillar / Vancer|</t>
  </si>
  <si>
    <t>Excavators|75,000-99,999 Lb Excavators|DNU Caterpillar / Vancer|</t>
  </si>
  <si>
    <t>Wheel Loaders|Other Wheel Loaders|DNU Caterpillar / Vancer|</t>
  </si>
  <si>
    <t>DNU Hy-Brid Lifts</t>
  </si>
  <si>
    <t>Scissor Lifts|Other Scissor Lifts|DNU Hy-Brid Lifts|</t>
  </si>
  <si>
    <t>Dozers|180-299 HP Crawler Dozers|Dresser|</t>
  </si>
  <si>
    <t>Dozers|300+ HP Crawler Dozers|Dresser|</t>
  </si>
  <si>
    <t>Dozers|180-299 HP Crawler Dozers|Dressta|</t>
  </si>
  <si>
    <t>Dozers|300+ HP Crawler Dozers|Dressta|</t>
  </si>
  <si>
    <t>FFC (Paladin)</t>
  </si>
  <si>
    <t>Excavators|Other Excavators|FFC (Paladin)|</t>
  </si>
  <si>
    <t>Backhoe Loaders|Other Backhoe Loaders|Ford|</t>
  </si>
  <si>
    <t>Wheel Loaders|Other Wheel Loaders|Ford|</t>
  </si>
  <si>
    <t>HY-BRID LIFTS (Custom Equipment, LLC)</t>
  </si>
  <si>
    <t>Scissor Lifts|0-18 Ft Electric Scissor Lifts|HY-BRID LIFTS (Custom Equipment, LLC)|</t>
  </si>
  <si>
    <t>Scissor Lifts|19+ Ft Electric Scissor Lifts|HY-BRID LIFTS (Custom Equipment, LLC)|</t>
  </si>
  <si>
    <t>Dozers|180-299 HP Crawler Dozers|IH|</t>
  </si>
  <si>
    <t>Jet Tools</t>
  </si>
  <si>
    <t>Crawler Loaders|180-299 HP Crawler Loaders|John Deere|</t>
  </si>
  <si>
    <t>Dozers|180-299 HP Crawler Dozers|John Deere|</t>
  </si>
  <si>
    <t>Dozers|300+ HP Crawler Dozers|John Deere|</t>
  </si>
  <si>
    <t>Pipelayers|180-299 HP Pipelayers|John Deere|</t>
  </si>
  <si>
    <t>Pipelayers|300+ HP Pipelayers|John Deere|</t>
  </si>
  <si>
    <t>Skid Steer Loaders|Other Skid Steer Loaders|John Deere|</t>
  </si>
  <si>
    <t>JRB (Paladin)</t>
  </si>
  <si>
    <t>Excavators|Other Excavators|JRB (Paladin)|</t>
  </si>
  <si>
    <t>Wheel Loaders|Other Wheel Loaders|JRB (Paladin)|</t>
  </si>
  <si>
    <t>Kent Demolition Tool (FRD Furukawa)</t>
  </si>
  <si>
    <t>Compact Track Loaders|2,000+ Lb Compact Track Loaders|Kent Demolition Tool (FRD Furukawa)|</t>
  </si>
  <si>
    <t>Dozers|180-299 HP Crawler Dozers|Komatsu|</t>
  </si>
  <si>
    <t>Dozers|300+ HP Crawler Dozers|Komatsu|</t>
  </si>
  <si>
    <t>Forestry Equipment|Other Forestry Equipment|Komatsu|</t>
  </si>
  <si>
    <t>Pipelayers|180-299 HP Pipelayers|Komatsu|</t>
  </si>
  <si>
    <t>Excavators|Other Excavators|Kubota|</t>
  </si>
  <si>
    <t>Crawler Loaders|180-299 HP Crawler Loaders|Liebherr|</t>
  </si>
  <si>
    <t>Crawler Loaders|Other Crawler Loaders|Liebherr|</t>
  </si>
  <si>
    <t>Dozers|180-299 HP Crawler Dozers|Liebherr|</t>
  </si>
  <si>
    <t>Dozers|300+ HP Crawler Dozers|Liebherr|</t>
  </si>
  <si>
    <t>Wheel Loaders|Other Wheel Loaders|Liebherr|</t>
  </si>
  <si>
    <t>Scissor Lifts|Other Scissor Lifts|Mec|</t>
  </si>
  <si>
    <t>Excavators|9,500-24,999 Lb Mini Excavators|Mecalac|</t>
  </si>
  <si>
    <t>Dozers|180-299 HP Crawler Dozers|New Holland|</t>
  </si>
  <si>
    <t>Excavators|Other Excavators|New Holland|</t>
  </si>
  <si>
    <t>Dozers|180-299 HP Crawler Dozers|PowerPlus|</t>
  </si>
  <si>
    <t>Dozers|300+ HP Crawler Dozers|PowerPlus|</t>
  </si>
  <si>
    <t>Wheel Loaders|Other Wheel Loaders|Prime Mover|</t>
  </si>
  <si>
    <t>Sweepster (Paladin)</t>
  </si>
  <si>
    <t>Skid Steer Loaders|1,100-2,999 Lb Skid Steer Loaders|Sweepster (Paladin)|</t>
  </si>
  <si>
    <t>TCM</t>
  </si>
  <si>
    <t>Dozers|180-299 HP Crawler Dozers|Terex|</t>
  </si>
  <si>
    <t>Dozers|300+ HP Crawler Dozers|Terex|</t>
  </si>
  <si>
    <t>Vetex</t>
  </si>
  <si>
    <t>Forklift Trucks|Electric Forklift Trucks|Vetex|</t>
  </si>
  <si>
    <t>Wolflift</t>
  </si>
  <si>
    <t>Scissor Lifts|19+ Ft Electric Scissor Lifts|Wolflift|</t>
  </si>
  <si>
    <t>Heavy Haul Trucks</t>
  </si>
  <si>
    <t>Heavy Haul Trucks|||</t>
  </si>
  <si>
    <t>Heavy Haul Trucks|Heavy Haul Trucks||</t>
  </si>
  <si>
    <t>Office Trailers, Accommodations, And Welfare Units</t>
  </si>
  <si>
    <t>Office Trailers, Accommodations, And Welfare Units|||</t>
  </si>
  <si>
    <t>Slide Rails</t>
  </si>
  <si>
    <t>Trench Shoring|Slide Rails||</t>
  </si>
  <si>
    <t>Wheel Loaders|0-109 HP Wheel Loaders|Bobcat|</t>
  </si>
  <si>
    <t>Crawler Loaders|Other Crawler Loaders|Caterpillar|</t>
  </si>
  <si>
    <t>Skid Steer Loaders|Other Skid Steer Loaders|Caterpillar|</t>
  </si>
  <si>
    <t>Colmar</t>
  </si>
  <si>
    <t>Wheel Loaders|310+ HP Wheel Loaders|Dressta|</t>
  </si>
  <si>
    <t>Excavators|45,000-74,999 Lb Excavators|Gehl|</t>
  </si>
  <si>
    <t>Mack / National</t>
  </si>
  <si>
    <t>Wheel Loaders|310+ HP Wheel Loaders|Michigan|</t>
  </si>
  <si>
    <t>Skid Steer Loaders|Other Skid Steer Loaders|New Holland|</t>
  </si>
  <si>
    <t>TASK</t>
  </si>
  <si>
    <t>Taylor Machine Works, Inc.</t>
  </si>
  <si>
    <t>Forklift Trucks|Electric Forklift Trucks|Taylor Machine Works, Inc.|</t>
  </si>
  <si>
    <t>Versa-Lift Forklifts</t>
  </si>
  <si>
    <t>Viper (Nilfisk)</t>
  </si>
  <si>
    <t>Forklift Trucks|Electric Forklift Trucks|Viper (Nilfisk)|</t>
  </si>
  <si>
    <t>Generators Gas RbA Generators USA</t>
  </si>
  <si>
    <t>Forklift Trucks Electric RbA Forklift Trucks USA</t>
  </si>
  <si>
    <t>Excavators Large Volvo RbA Excavators Large USA</t>
  </si>
  <si>
    <t>Excavators Mini Komatsu RbA Excavators Mini USA</t>
  </si>
  <si>
    <t>Wheel Loaders Large Volvo RbA Wheel Loaders Large USA</t>
  </si>
  <si>
    <t>Double Drum Rollers Hamm USA</t>
  </si>
  <si>
    <t>American Pneumatic Tools (APT)</t>
  </si>
  <si>
    <t>Double Drum Rollers|Double Drum Rollers|American Pneumatic Tools (APT)|</t>
  </si>
  <si>
    <t>Ammann</t>
  </si>
  <si>
    <t>Double Drum Rollers|Double Drum Rollers|Ammann|</t>
  </si>
  <si>
    <t>Atlas Weyhausen (Weycor)</t>
  </si>
  <si>
    <t>Double Drum Rollers|Double Drum Rollers|Atlas Weyhausen (Weycor)|</t>
  </si>
  <si>
    <t>Benford</t>
  </si>
  <si>
    <t>Double Drum Rollers|Double Drum Rollers|Benford|</t>
  </si>
  <si>
    <t>Beuthling</t>
  </si>
  <si>
    <t>Double Drum Rollers|Double Drum Rollers|Beuthling|</t>
  </si>
  <si>
    <t>Bitelli</t>
  </si>
  <si>
    <t>Double Drum Rollers|Double Drum Rollers|Bitelli|</t>
  </si>
  <si>
    <t>Double Drum Rollers|Double Drum Rollers|Bomag|</t>
  </si>
  <si>
    <t>Boxer Equipment</t>
  </si>
  <si>
    <t>Wheel Loaders|0-109 HP Wheel Loaders|Boxer Equipment|</t>
  </si>
  <si>
    <t>Pipelayers|0-114 HP Pipelayers|Case|</t>
  </si>
  <si>
    <t>Chicago Pneumatic</t>
  </si>
  <si>
    <t>Double Drum Rollers|Double Drum Rollers|Chicago Pneumatic|</t>
  </si>
  <si>
    <t>CMI</t>
  </si>
  <si>
    <t>Double Drum Rollers|Double Drum Rollers|CMI|</t>
  </si>
  <si>
    <t>Compac</t>
  </si>
  <si>
    <t>Double Drum Rollers|Double Drum Rollers|Compac|</t>
  </si>
  <si>
    <t>Double Drum Rollers|Double Drum Rollers|Dresser|</t>
  </si>
  <si>
    <t>Dynapac</t>
  </si>
  <si>
    <t>Double Drum Rollers|Double Drum Rollers|Dynapac|</t>
  </si>
  <si>
    <t>Eager Beaver</t>
  </si>
  <si>
    <t>Double Drum Rollers|Double Drum Rollers|Eager Beaver|</t>
  </si>
  <si>
    <t>Wheel Loaders|110-189 HP Wheel Loaders|EVERUN|</t>
  </si>
  <si>
    <t>Ferguson</t>
  </si>
  <si>
    <t>Double Drum Rollers|Double Drum Rollers|Ferguson|</t>
  </si>
  <si>
    <t>FURD</t>
  </si>
  <si>
    <t>Double Drum Rollers|Double Drum Rollers|FURD|</t>
  </si>
  <si>
    <t>Galion</t>
  </si>
  <si>
    <t>Double Drum Rollers|Double Drum Rollers|Galion|</t>
  </si>
  <si>
    <t>Hamm</t>
  </si>
  <si>
    <t>Double Drum Rollers|Double Drum Rollers|Hamm|</t>
  </si>
  <si>
    <t>Hanix</t>
  </si>
  <si>
    <t>Excavators|5,000-9,499 Lb Mini Excavators|Hanix|</t>
  </si>
  <si>
    <t>Excavators|9,500-24,999 Lb Mini Excavators|Hanix|</t>
  </si>
  <si>
    <t>Hypac</t>
  </si>
  <si>
    <t>Double Drum Rollers|Double Drum Rollers|Hypac|</t>
  </si>
  <si>
    <t>Double Drum Rollers|Double Drum Rollers|Hyster|</t>
  </si>
  <si>
    <t>Double Drum Rollers|Double Drum Rollers|Hyundai|</t>
  </si>
  <si>
    <t>Double Drum Rollers|Double Drum Rollers|Ingersoll-Rand|</t>
  </si>
  <si>
    <t>Wheel Loaders|190-309 HP Wheel Loaders|International Harvester|</t>
  </si>
  <si>
    <t>Lee Boy</t>
  </si>
  <si>
    <t>Double Drum Rollers|Double Drum Rollers|Lee Boy|</t>
  </si>
  <si>
    <t>Mauldin</t>
  </si>
  <si>
    <t>Double Drum Rollers|Double Drum Rollers|Mauldin|</t>
  </si>
  <si>
    <t>Mikasa (Multiquip)</t>
  </si>
  <si>
    <t>Double Drum Rollers|Double Drum Rollers|Mikasa (Multiquip)|</t>
  </si>
  <si>
    <t>MMD</t>
  </si>
  <si>
    <t>Double Drum Rollers|Double Drum Rollers|MMD|</t>
  </si>
  <si>
    <t>Double Drum Rollers|Double Drum Rollers|Multiquip|</t>
  </si>
  <si>
    <t>Double Drum Rollers|Double Drum Rollers|New Holland|</t>
  </si>
  <si>
    <t>Rammax (Multiquip)</t>
  </si>
  <si>
    <t>Double Drum Rollers|Double Drum Rollers|Rammax (Multiquip)|</t>
  </si>
  <si>
    <t>ROADWAY</t>
  </si>
  <si>
    <t>Double Drum Rollers|Double Drum Rollers|ROADWAY|</t>
  </si>
  <si>
    <t>Rosco</t>
  </si>
  <si>
    <t>Double Drum Rollers|Double Drum Rollers|Rosco|</t>
  </si>
  <si>
    <t>Sakai</t>
  </si>
  <si>
    <t>Double Drum Rollers|Double Drum Rollers|Sakai|</t>
  </si>
  <si>
    <t>Double Drum Rollers|Double Drum Rollers|Stone|</t>
  </si>
  <si>
    <t>Storike</t>
  </si>
  <si>
    <t>Double Drum Rollers|Double Drum Rollers|Storike|</t>
  </si>
  <si>
    <t>Stow</t>
  </si>
  <si>
    <t>Double Drum Rollers|Double Drum Rollers|Stow|</t>
  </si>
  <si>
    <t>Super Pac</t>
  </si>
  <si>
    <t>Double Drum Rollers|Double Drum Rollers|Super Pac|</t>
  </si>
  <si>
    <t>Double Drum Rollers|Double Drum Rollers|Terex|</t>
  </si>
  <si>
    <t>Vibromax</t>
  </si>
  <si>
    <t>Double Drum Rollers|Double Drum Rollers|Vibromax|</t>
  </si>
  <si>
    <t>Double Drum Rollers|Double Drum Rollers|Wacker Neuson|</t>
  </si>
  <si>
    <t>Weiler</t>
  </si>
  <si>
    <t>Double Drum Rollers|Double Drum Rollers|Weiler|</t>
  </si>
  <si>
    <t>Wirtgen</t>
  </si>
  <si>
    <t>Double Drum Rollers|Double Drum Rollers|Wirtgen|</t>
  </si>
  <si>
    <t>Crawler Cranes USA</t>
  </si>
  <si>
    <t>Rough-Terrain Cranes USA</t>
  </si>
  <si>
    <t>DupeCheckSched</t>
  </si>
  <si>
    <t>Are there any classifications on Out and OutR tabs?</t>
  </si>
  <si>
    <t>Mobile Accommodation And Welfare Units</t>
  </si>
  <si>
    <t>Office Trailers, Accommodations, And Welfare Units|Mobile Accommodation And Welfare Units||</t>
  </si>
  <si>
    <t>Static Office, Accommodation, And Welfare Units</t>
  </si>
  <si>
    <t>Office Trailers, Accommodations, And Welfare Units|Static Office, Accommodation, And Welfare Units||</t>
  </si>
  <si>
    <t>25,000-44,999 Lb Wheel Material Handlers</t>
  </si>
  <si>
    <t>Wheel Loaders|0-109 HP Wheel Loaders|Atlas Weyhausen (Weycor)|</t>
  </si>
  <si>
    <t>Wheel Loaders|0-109 HP Wheel Loaders|Bell|</t>
  </si>
  <si>
    <t>Pipelayers|115-179 HP Pipelayers|Case|</t>
  </si>
  <si>
    <t>Pipelayers|0-114 HP Pipelayers|Dressta|</t>
  </si>
  <si>
    <t>Excavators|9,500-24,999 Lb Mini Excavators|EUROCOMACH|</t>
  </si>
  <si>
    <t>Faresin</t>
  </si>
  <si>
    <t>Telehandlers|0-6,999 Lb Telehandlers|Faresin|</t>
  </si>
  <si>
    <t>Pipelayers|0-114 HP Pipelayers|Fiatallis|</t>
  </si>
  <si>
    <t>International / Petersen Industries</t>
  </si>
  <si>
    <t>XGMA</t>
  </si>
  <si>
    <t>Wheel Loaders|190-309 HP Wheel Loaders|XGMA|</t>
  </si>
  <si>
    <t>Digger Derrick bRA Boom Bucket Derrick Trucks USA</t>
  </si>
  <si>
    <t>Service Trucks USA</t>
  </si>
  <si>
    <t>BorrowBoth</t>
  </si>
  <si>
    <t>Tools Group RbA Surface Treatment USA</t>
  </si>
  <si>
    <t>Site Services Equipment RbA Surface Treatment USA</t>
  </si>
  <si>
    <t>Telescopic Booms Small Engine USA</t>
  </si>
  <si>
    <t>Telehandlers Large SkyTrak RbA TeleLarge USA</t>
  </si>
  <si>
    <t>Tower Cranes bRA Cranes Group USA</t>
  </si>
  <si>
    <t>Agricultural Equipment USA</t>
  </si>
  <si>
    <t>Cranes Group ForBorrowOnly USA</t>
  </si>
  <si>
    <t>Van Trucks AbR Trucks Grp USA</t>
  </si>
  <si>
    <t>Crane Attachment bRA Cranes Group USA</t>
  </si>
  <si>
    <t>Rigid Trucks bRA ArticTrucks USA</t>
  </si>
  <si>
    <t>Scissor Lifts Electric Small AbR ScissorElectric USA</t>
  </si>
  <si>
    <t>Scrapers bRA MotorGraders USA</t>
  </si>
  <si>
    <t>Walk-Behind Sweepers RbA SweepersBrooms USA</t>
  </si>
  <si>
    <t>Push Around Mast Lifts</t>
  </si>
  <si>
    <t>Roll Off Trucks</t>
  </si>
  <si>
    <t>Transport Trucks|Roll Off Trucks||</t>
  </si>
  <si>
    <t>Allu</t>
  </si>
  <si>
    <t>Alo Lift</t>
  </si>
  <si>
    <t>Telehandlers|0-6,999 Lb Telehandlers|Ausa|</t>
  </si>
  <si>
    <t>Bibi</t>
  </si>
  <si>
    <t>Scissor Lifts|Engine-Driven Scissor Lifts|Bibi|</t>
  </si>
  <si>
    <t>Excavators|25,000-44,999 Lb Excavators|Bobcat|</t>
  </si>
  <si>
    <t>Dozers|300+ HP Crawler Dozers|Case|</t>
  </si>
  <si>
    <t>Pneumatic Rollers|Pneumatic Rollers|Case|</t>
  </si>
  <si>
    <t>Ride-On Compaction Attachments|Single Drum Roller Attachments|Case|</t>
  </si>
  <si>
    <t>HVAC|Dehumidifiers|Caterpillar|</t>
  </si>
  <si>
    <t>Other Trucks|Mixer Trucks|Caterpillar|</t>
  </si>
  <si>
    <t>Service Trucks|Fuel And Lube Trucks|Caterpillar|</t>
  </si>
  <si>
    <t>Transport Trucks|Roll Off Trucks|Caterpillar|</t>
  </si>
  <si>
    <t>Water Trucks|TriA Water Trucks|Caterpillar|</t>
  </si>
  <si>
    <t>Double Drum Rollers|Double Drum Rollers|Cummins|</t>
  </si>
  <si>
    <t>Excavators|5,000-9,499 Lb Mini Excavators|EUROCOMACH|</t>
  </si>
  <si>
    <t>Excavators|0-4,999 Lb Mini Excavators|EVERUN|</t>
  </si>
  <si>
    <t>Telehandlers|11,000+ Lb Telehandlers|Faresin|</t>
  </si>
  <si>
    <t>Telehandlers|7,000-9,999 Lb Telehandlers|Faresin|</t>
  </si>
  <si>
    <t>Excavators|5,000-9,499 Lb Mini Excavators|Halla|</t>
  </si>
  <si>
    <t>Crawler Loaders|0-114 HP Crawler Loaders|International Harvester|</t>
  </si>
  <si>
    <t>Double Drum Rollers|Double Drum Rollers|JCB|</t>
  </si>
  <si>
    <t>Wheel Loaders|310+ HP Wheel Loaders|JCB|</t>
  </si>
  <si>
    <t>Telehandlers|0-6,999 Lb Telehandlers|Kalmar|</t>
  </si>
  <si>
    <t>Excavators|25,000-44,999 Lb Excavators|Kato Works|</t>
  </si>
  <si>
    <t>Kleemann</t>
  </si>
  <si>
    <t>Kovaco</t>
  </si>
  <si>
    <t>Skid Steer Loaders|3,000+ Lb Skid Steer Loaders|Kovaco|</t>
  </si>
  <si>
    <t>LGMG</t>
  </si>
  <si>
    <t>Backhoe Loaders|70+ HP Backhoe Loaders|Manitou|</t>
  </si>
  <si>
    <t>Backhoe Loaders|70+ HP Backhoe Loaders|Mecalac|</t>
  </si>
  <si>
    <t>Wheel Loaders|0-109 HP Wheel Loaders|Mecalac|</t>
  </si>
  <si>
    <t>Mobile Material Handling Inc</t>
  </si>
  <si>
    <t>Telehandlers|0-6,999 Lb Telehandlers|Omega Lift|</t>
  </si>
  <si>
    <t>Shantui</t>
  </si>
  <si>
    <t>Excavators|9,500-24,999 Lb Mini Excavators|Shantui|</t>
  </si>
  <si>
    <t>Sidley</t>
  </si>
  <si>
    <t>Wheel Loaders|0-109 HP Wheel Loaders|Sidley|</t>
  </si>
  <si>
    <t>Skylift</t>
  </si>
  <si>
    <t>Telehandlers|10,000-10,999 Lb Telehandlers|Snorkel|</t>
  </si>
  <si>
    <t>Skid Steer Loaders|3,000+ Lb Skid Steer Loaders|Toyota|</t>
  </si>
  <si>
    <t>Wheel Loaders|110-189 HP Wheel Loaders|Trojan|</t>
  </si>
  <si>
    <t>Victory</t>
  </si>
  <si>
    <t>Wheel Loaders|110-189 HP Wheel Loaders|Victory|</t>
  </si>
  <si>
    <t>Other Trucks|Tank Trucks|Volvo|</t>
  </si>
  <si>
    <t>Pipelayers|180-299 HP Pipelayers|Volvo|</t>
  </si>
  <si>
    <t>Service Trucks|Mechanics Trucks|Volvo|</t>
  </si>
  <si>
    <t>Transport Trucks|Roll Off Trucks|Volvo|</t>
  </si>
  <si>
    <t>Wheel Loaders|190-309 HP Wheel Loaders|Weiler|</t>
  </si>
  <si>
    <t>Belle</t>
  </si>
  <si>
    <t>Double Drum Rollers Hamm AbR DDR GBR</t>
  </si>
  <si>
    <t>Excavators Mini Large Kubota AbR Excavators Mini Large GBR</t>
  </si>
  <si>
    <t>Excavators Mini Small Kubota AbR Excavators Mini Small GBR</t>
  </si>
  <si>
    <t>Excavators Mini Small Hitachi AbR Excavators Mini Small GBR</t>
  </si>
  <si>
    <t>Excavators Mini Small JCB AbR Excavators Mini Small GBR</t>
  </si>
  <si>
    <t>Wheel Dumpers Large Thwaites AbR Wheel Dumpers Large GBR</t>
  </si>
  <si>
    <t>Amida</t>
  </si>
  <si>
    <t>Barford</t>
  </si>
  <si>
    <t>Bergmann</t>
  </si>
  <si>
    <t>MZ Imer</t>
  </si>
  <si>
    <t>NC</t>
  </si>
  <si>
    <t>Pel Job</t>
  </si>
  <si>
    <t>Thwaites</t>
  </si>
  <si>
    <t>OR (CategoryID IN (313,6,2509,2506,15,2520,29,453,230,315,360,2514,451,316,2508,2507,362,450,2512,293))</t>
  </si>
  <si>
    <t>Excavators Medium Small Hitachi AbR Excavators Medium Small GBR</t>
  </si>
  <si>
    <t>Trailers Group GBR</t>
  </si>
  <si>
    <t>Fuel Tank Vacuum Trailers AbR Trailers Grp USA</t>
  </si>
  <si>
    <t>Towable Booms bRA Booms GBR</t>
  </si>
  <si>
    <t>Support Group GBR</t>
  </si>
  <si>
    <t>Vehicles AbR Trucks Group GBR</t>
  </si>
  <si>
    <t>Light Vehicles AbR Trucks Group GBR</t>
  </si>
  <si>
    <t>Small-Med Earthmoving GBR</t>
  </si>
  <si>
    <t>Wheel Loaders AbR Excavators GBR</t>
  </si>
  <si>
    <t>Forklift Grp AbR Telehandlers GBR</t>
  </si>
  <si>
    <t>Dozers AbR Excavators GBR</t>
  </si>
  <si>
    <t>Box Trailers RbA Trailers Group GBR</t>
  </si>
  <si>
    <t>Office Trailers RbA Trailers Group GBR</t>
  </si>
  <si>
    <t>Bucket Trucks bRA Boom Bucket Derrick Trucks USA</t>
  </si>
  <si>
    <t>Booms Trucks bRA Boom Bucket Derrick Trucks USA</t>
  </si>
  <si>
    <t>Telehandlers SubcatGrp Apply Large Only GBR</t>
  </si>
  <si>
    <t>CountSubcatsOut</t>
  </si>
  <si>
    <t>CountSubcatsOutR</t>
  </si>
  <si>
    <t>CanadaPlots</t>
  </si>
  <si>
    <t>Reefer Trailers bRA TrailGroup USA</t>
  </si>
  <si>
    <t>Van and CurtainSide Trailers AbR TrailGroup USA</t>
  </si>
  <si>
    <t>Heavy Haul Truck Tractors AbR Truck Tractors TA USA</t>
  </si>
  <si>
    <t>Telehandlers Medium Gehl RbA TeleMed USA</t>
  </si>
  <si>
    <t>Telehandlers Medium SkyTrak RbA TeleMed USA</t>
  </si>
  <si>
    <t>Tow Tractor Forklifts</t>
  </si>
  <si>
    <t>Mobile Tower Cranes</t>
  </si>
  <si>
    <t>Tower Cranes|Mobile Tower Cranes||</t>
  </si>
  <si>
    <t>Blanche</t>
  </si>
  <si>
    <t>Wheel Loaders|190-309 HP Wheel Loaders|Blanche|</t>
  </si>
  <si>
    <t>Track-Driven Equipment|Pile Drive And Drill Crawlers|Case|</t>
  </si>
  <si>
    <t>Tunneling Equipment|Tunneling Equipment|Caterpillar|</t>
  </si>
  <si>
    <t>Changtai</t>
  </si>
  <si>
    <t>Wheel Loaders|0-109 HP Wheel Loaders|Changtai|</t>
  </si>
  <si>
    <t>Coyote</t>
  </si>
  <si>
    <t>Wheel Loaders|0-109 HP Wheel Loaders|Coyote|</t>
  </si>
  <si>
    <t>DNU Manhand</t>
  </si>
  <si>
    <t>Fiat-Hitachi</t>
  </si>
  <si>
    <t>Wheel Loaders|110-189 HP Wheel Loaders|Fiat-Hitachi|</t>
  </si>
  <si>
    <t>Fiat-Kobelco</t>
  </si>
  <si>
    <t>Wheel Loaders|110-189 HP Wheel Loaders|Fiat-Kobelco|</t>
  </si>
  <si>
    <t>Dozers|300+ HP Crawler Dozers|Fiatallis|</t>
  </si>
  <si>
    <t>Giant</t>
  </si>
  <si>
    <t>Telehandlers|0-6,999 Lb Telehandlers|Giant|</t>
  </si>
  <si>
    <t>Heracles</t>
  </si>
  <si>
    <t>Wheel Loaders|0-109 HP Wheel Loaders|Heracles|</t>
  </si>
  <si>
    <t>Wheel Loaders|Other Wheel Loaders|Heracles|</t>
  </si>
  <si>
    <t>Skid Steer Loaders|3,000+ Lb Skid Steer Loaders|Hyundai|</t>
  </si>
  <si>
    <t>Interthor</t>
  </si>
  <si>
    <t>Telehandlers|Other Telehandlers|JCB|</t>
  </si>
  <si>
    <t>Kipor</t>
  </si>
  <si>
    <t>Wheel Loaders|0-109 HP Wheel Loaders|Kipor|</t>
  </si>
  <si>
    <t>Telehandlers|7,000-9,999 Lb Telehandlers|Komatsu|</t>
  </si>
  <si>
    <t>MasterMover</t>
  </si>
  <si>
    <t>Pipelayers|0-114 HP Pipelayers|New Holland|</t>
  </si>
  <si>
    <t>PENGDE</t>
  </si>
  <si>
    <t>Wheel Loaders|0-109 HP Wheel Loaders|PENGDE|</t>
  </si>
  <si>
    <t>Promtractor</t>
  </si>
  <si>
    <t>Pipelayers|180-299 HP Pipelayers|Promtractor|</t>
  </si>
  <si>
    <t>Shanghai Pengpu</t>
  </si>
  <si>
    <t>Pipelayers|115-179 HP Pipelayers|Shanghai Pengpu|</t>
  </si>
  <si>
    <t>Wheel Loaders|190-309 HP Wheel Loaders|Taylor Machine Works, Inc.|</t>
  </si>
  <si>
    <t>Tuff</t>
  </si>
  <si>
    <t>Wheel Loaders|0-109 HP Wheel Loaders|Tuff|</t>
  </si>
  <si>
    <t>Veload</t>
  </si>
  <si>
    <t>Backhoe Loaders|0-69 HP Backhoe Loaders|Veload|</t>
  </si>
  <si>
    <t>Wheel Loaders|110-189 HP Wheel Loaders|Veload|</t>
  </si>
  <si>
    <t>Forestry Equipment|Track Forestry Equipment|Volvo|</t>
  </si>
  <si>
    <t>Heavy Haul Trucks|Heavy Haul Trucks|Volvo|</t>
  </si>
  <si>
    <t>Truck Tractors|Winch Trucks|Volvo|</t>
  </si>
  <si>
    <t>Excavators|25,000-44,999 Lb Excavators|XGMA|</t>
  </si>
  <si>
    <t>Telehandlers|11,000+ Lb Telehandlers|SkyTrak|</t>
  </si>
  <si>
    <t>Telehandlers Large Gehl bRA TeleLarge USA</t>
  </si>
  <si>
    <t>Telehandlers Medium USA</t>
  </si>
  <si>
    <t>Telehandlers Small GBR</t>
  </si>
  <si>
    <t>Telehandlers Small JCB GBR</t>
  </si>
  <si>
    <t>Telehandlers Medium GBR</t>
  </si>
  <si>
    <t>Telehandlers Medium JCB GBR</t>
  </si>
  <si>
    <t>Telehandlers Small Manitou AbR TeleSmall GBR</t>
  </si>
  <si>
    <t>Truck Tractors TA Freightliner AbR Truck Tractors TA USA</t>
  </si>
  <si>
    <t>Truck Tractors TA International AbR Truck Tractors TA USA</t>
  </si>
  <si>
    <t>Truck Tractors TA Kenworth AbR Truck Tractors TA USA</t>
  </si>
  <si>
    <t>Truck Tractors TA Mack AbR Truck Tractors TA USA</t>
  </si>
  <si>
    <t>Truck Tractors TA Peterbilt AbR Truck Tractors TA USA</t>
  </si>
  <si>
    <t>Truck Tractors TA Volvo AbR Truck Tractors TA USA</t>
  </si>
  <si>
    <t>Box Trailers AbR TrailGroup USA</t>
  </si>
  <si>
    <t>Construction Hoist bRA Artibooms USA</t>
  </si>
  <si>
    <t>All-Terrain Cranes RbA Cranes Group USA</t>
  </si>
  <si>
    <t>Carry-Deck Cranes RbA Cranes Group USA</t>
  </si>
  <si>
    <t>0-19 kW Gas Generators</t>
  </si>
  <si>
    <t>Generators|0-19 kW Gas Generators||</t>
  </si>
  <si>
    <t>Generators|0-19 kW Gas Generators|Atlas Copco|</t>
  </si>
  <si>
    <t>Generators|0-19 kW Gas Generators|Caterpillar|</t>
  </si>
  <si>
    <t>Generators|0-19 kW Gas Generators|Cummins|</t>
  </si>
  <si>
    <t>Excavators|25,000-44,999 Lb Excavators|Fiat-Hitachi|</t>
  </si>
  <si>
    <t>Excavators|45,000-74,999 Lb Excavators|Fiat-Hitachi|</t>
  </si>
  <si>
    <t>Generators|0-19 kW Gas Generators|IR Doosan|</t>
  </si>
  <si>
    <t>Generators|0-19 kW Gas Generators|Magnum (Generac)|</t>
  </si>
  <si>
    <t>Generators|0-19 kW Gas Generators|Multiquip|</t>
  </si>
  <si>
    <t>Generators|0-19 kW Gas Generators|Wacker Neuson|</t>
  </si>
  <si>
    <t>Chippers And Stump Grinders</t>
  </si>
  <si>
    <t>DO NOT USE 0-39 Ft Hybrid Articulating Booms</t>
  </si>
  <si>
    <t>DO NOT USE 40+ Ft Hybrid Articulating Booms</t>
  </si>
  <si>
    <t>DNU Dynalift</t>
  </si>
  <si>
    <t>Telehandlers|0-6,999 Lb Telehandlers|DNU Dynalift|</t>
  </si>
  <si>
    <t>Excavators|45,000-74,999 Lb Excavators|Koehring|</t>
  </si>
  <si>
    <t>Risa</t>
  </si>
  <si>
    <t>HVAC Dehumidifiers RbA HVAC USA</t>
  </si>
  <si>
    <t>HVAC Blowers Fans RbA HVAC USA</t>
  </si>
  <si>
    <t>HVAC Air Con And Cooling RbA HVAC USA</t>
  </si>
  <si>
    <t>Mini Dumpers And Loaders SubcatGrp USA</t>
  </si>
  <si>
    <t>Vehicles Passenger Vans USA</t>
  </si>
  <si>
    <t>Vehicles SUV AbR Vehicles USA</t>
  </si>
  <si>
    <t>Pump Diaphragm RbA Pumps USA</t>
  </si>
  <si>
    <t>Pump Electric Submersible RbA Pumps USA</t>
  </si>
  <si>
    <t>Surface Treatment Vacuums RbA Surface Treatment USA</t>
  </si>
  <si>
    <t>Excavators Medium Big Volvo USA</t>
  </si>
  <si>
    <t>Excavators Med Small Volvo bRA Ex Med Vol USA</t>
  </si>
  <si>
    <t>Scissor Lifts|19+ Ft Electric Scissor Lifts|Aichi|</t>
  </si>
  <si>
    <t>Bravo Trailers</t>
  </si>
  <si>
    <t>Air Compressors|DO NOT USE 25-349 CFM Skid-Mounted|Caterpillar|</t>
  </si>
  <si>
    <t>Air Compressors|DO NOT USE 350-449 CFM Skid-Mounted|Caterpillar|</t>
  </si>
  <si>
    <t>DNU Cat Placeholder Make</t>
  </si>
  <si>
    <t>Air Compressors|DO NOT USE 25-349 CFM Skid-Mounted|John Deere|</t>
  </si>
  <si>
    <t>Air Compressors|DO NOT USE 350-449 CFM Skid-Mounted|John Deere|</t>
  </si>
  <si>
    <t>Air Compressors|DO NOT USE 25-349 CFM Skid-Mounted|Komatsu|</t>
  </si>
  <si>
    <t>Air Compressors|DO NOT USE 350-449 CFM Skid-Mounted|Komatsu|</t>
  </si>
  <si>
    <t>Air Compressors|DO NOT USE 25-349 CFM Skid-Mounted|Volvo|</t>
  </si>
  <si>
    <t>Air Compressors|DO NOT USE 350-449 CFM Skid-Mounted|Volvo|</t>
  </si>
  <si>
    <t>Articulated Trucks Large Caterpillar USA</t>
  </si>
  <si>
    <t>Articulated Trucks Large USA</t>
  </si>
  <si>
    <t>Articulated Trucks Large Volvo USA</t>
  </si>
  <si>
    <t>Articulated Trucks Medium USA</t>
  </si>
  <si>
    <t>Articulated Trucks Large Komatsu bRA AT Large USA</t>
  </si>
  <si>
    <t>Articulated Trucks Medium Komatsu bRA AT Medium USA</t>
  </si>
  <si>
    <t>Articulated Trucks Medium Caterpillar RbA AT Medium USA</t>
  </si>
  <si>
    <t>Excavators Medium Big AbR Exc Med Small GBR</t>
  </si>
  <si>
    <t>Agriculture Applicators</t>
  </si>
  <si>
    <t>Agricultural Equipment|Agriculture Applicators||</t>
  </si>
  <si>
    <t>Agriculture Attachments</t>
  </si>
  <si>
    <t>Agricultural Equipment|Agriculture Attachments||</t>
  </si>
  <si>
    <t>Grain Handling</t>
  </si>
  <si>
    <t>Agricultural Equipment|Grain Handling||</t>
  </si>
  <si>
    <t>Harvesters</t>
  </si>
  <si>
    <t>Agricultural Equipment|Harvesters||</t>
  </si>
  <si>
    <t>Hay And Forage Equipment</t>
  </si>
  <si>
    <t>Agricultural Equipment|Hay And Forage Equipment||</t>
  </si>
  <si>
    <t>Livestock Handling</t>
  </si>
  <si>
    <t>Agricultural Equipment|Livestock Handling||</t>
  </si>
  <si>
    <t>Other Agricultural Equipment</t>
  </si>
  <si>
    <t>Agricultural Equipment|Other Agricultural Equipment||</t>
  </si>
  <si>
    <t>Seeders And Tillers</t>
  </si>
  <si>
    <t>Agricultural Equipment|Seeders And Tillers||</t>
  </si>
  <si>
    <t>0-39 Ton Articulated Dump Trucks</t>
  </si>
  <si>
    <t>40+ Ton Articulated Dump Trucks</t>
  </si>
  <si>
    <t>Oil And Gas Equipment</t>
  </si>
  <si>
    <t>Oil And Gas Equipment|||</t>
  </si>
  <si>
    <t>Oilfield Equipment</t>
  </si>
  <si>
    <t>Oil And Gas Equipment|Oilfield Equipment||</t>
  </si>
  <si>
    <t>Pipeline Equipment</t>
  </si>
  <si>
    <t>Oil And Gas Equipment|Pipeline Equipment||</t>
  </si>
  <si>
    <t>Agricultural Equipment|Other Agricultural Equipment|Case|</t>
  </si>
  <si>
    <t>Agricultural Equipment|Other Agricultural Equipment|Caterpillar|</t>
  </si>
  <si>
    <t>Cobra</t>
  </si>
  <si>
    <t>Compact Track Loaders|0-1,399 Lb Compact Track Loaders|Gehl|</t>
  </si>
  <si>
    <t>Agricultural Equipment|Other Agricultural Equipment|John Deere|</t>
  </si>
  <si>
    <t>Scissor Lifts|19+ Ft Electric Scissor Lifts|Lift-A-Loft|</t>
  </si>
  <si>
    <t>Dozers|0-114 HP Crawler Dozers|Shantui|</t>
  </si>
  <si>
    <t>Viper Lift Trucks</t>
  </si>
  <si>
    <t>Double Drum Rollers|Double Drum Rollers|XCMG|</t>
  </si>
  <si>
    <t>Oil And Gas Equipment bRA Track Driven USA</t>
  </si>
  <si>
    <t>Skid Steer Loaders Medium USA</t>
  </si>
  <si>
    <t>Skid Steer Loaders Medium Bobcat USA</t>
  </si>
  <si>
    <t>Skid Steer Loaders Medium Caterpillar USA</t>
  </si>
  <si>
    <t>Skid Steer Loaders Medium John Deere USA</t>
  </si>
  <si>
    <t>Skid Steer Loaders Medium Case USA</t>
  </si>
  <si>
    <t>Skid Steer Loaders Medium New Holland USA</t>
  </si>
  <si>
    <t>Skid Steer Loaders Large Caterpillar bRA SSL Med Caterpillar USA</t>
  </si>
  <si>
    <t>Skid Steer Loaders Large John Deere bRA SSL Med JD USA</t>
  </si>
  <si>
    <t>Skid Steer Loaders Large New Holland bRA SSL Med NH USA</t>
  </si>
  <si>
    <t>Skid Steer Loaders Large Case bRA SSL Med Case USA</t>
  </si>
  <si>
    <t>Skid Steer Loaders Small Case bRA SSL Med Case USA</t>
  </si>
  <si>
    <t>Skid Steer Loaders Small New Holland bRA SSL Med NH USA</t>
  </si>
  <si>
    <t>Compact Track Loaders Large Bobcat USA</t>
  </si>
  <si>
    <t>Compact Track Loaders Large Caterpillar USA</t>
  </si>
  <si>
    <t>Compact Track Loaders Large John Deere USA</t>
  </si>
  <si>
    <t>Compact Track Loaders Large Takeuchi USA</t>
  </si>
  <si>
    <t>Compact Track Loaders Large Case USA</t>
  </si>
  <si>
    <t>Compact Track Loaders Large New Holland USA</t>
  </si>
  <si>
    <t>Compact Track Loaders Large USA</t>
  </si>
  <si>
    <t>Compact Track Loaders Medium USA</t>
  </si>
  <si>
    <t>Compact Track Loaders Small USA</t>
  </si>
  <si>
    <t>Compact Track Loaders|0-1,399 Lb Compact Track Loaders|Case|</t>
  </si>
  <si>
    <t>Skid Steer Loaders|0-1,099 Lb Skid Steer Loaders|Caterpillar|</t>
  </si>
  <si>
    <t>Wheel Loaders|0-109 HP Wheel Loaders|Giant|</t>
  </si>
  <si>
    <t>Compact Track Loaders|0-1,399 Lb Compact Track Loaders|John Deere|</t>
  </si>
  <si>
    <t>Skid Steer Loaders|0-1,099 Lb Skid Steer Loaders|John Deere|</t>
  </si>
  <si>
    <t>Wheel Dozers|Wheel Dozers|Michigan|</t>
  </si>
  <si>
    <t>Compact Track Loaders|0-1,399 Lb Compact Track Loaders|New Holland|</t>
  </si>
  <si>
    <t xml:space="preserve">Compact Track Loaders Small-Med Bobcat bRA CTL Large Bobcat USA </t>
  </si>
  <si>
    <t xml:space="preserve">Compact Track Loaders Small-Med Caterpillar bRA CTL Large Caterpillar USA </t>
  </si>
  <si>
    <t xml:space="preserve">Compact Track Loaders Small-Med John Deere bRA CTL Large John Deere USA </t>
  </si>
  <si>
    <t xml:space="preserve">Compact Track Loaders Small-Med Case bRA CTL Large Case USA </t>
  </si>
  <si>
    <t xml:space="preserve">Compact Track Loaders Small-Med Takeuchi bRA CTL Large Takeuchi USA </t>
  </si>
  <si>
    <t xml:space="preserve">Compact Track Loaders Small-Med New Holland bRA CTL Large New Holland USA </t>
  </si>
  <si>
    <t>Skid Steer Loaders Small Caterpillar bRA SSL Med Caterpillar USA</t>
  </si>
  <si>
    <t>Skid Steer Loaders Small John Deere bRA SSL Med JD USA</t>
  </si>
  <si>
    <t>All Terrain Cranes</t>
  </si>
  <si>
    <t>All Terrain Cranes|||</t>
  </si>
  <si>
    <t>All Terrain Cranes|All Terrain Cranes||</t>
  </si>
  <si>
    <t>Articulating Boom Lifts</t>
  </si>
  <si>
    <t>Articulating Boom Lifts|||</t>
  </si>
  <si>
    <t>Articulating Boom Lifts|0-39 Ft Electric Articulating Booms||</t>
  </si>
  <si>
    <t>Articulating Boom Lifts|0-49 Ft Articulating Booms||</t>
  </si>
  <si>
    <t>Articulating Boom Lifts|130+ Ft Articulating Booms||</t>
  </si>
  <si>
    <t>Articulating Boom Lifts|40+ Ft Electric Articulating Booms||</t>
  </si>
  <si>
    <t>Articulating Boom Lifts|50-79 Ft Articulating Booms||</t>
  </si>
  <si>
    <t>Articulating Boom Lifts|80-129 Ft Articulating Booms||</t>
  </si>
  <si>
    <t>Articulating Boom Lifts|DO NOT USE 0-39 Ft Hybrid Articulating Booms||</t>
  </si>
  <si>
    <t>Articulating Boom Lifts|DO NOT USE 0-49 Ft Diesel Articulating Booms||</t>
  </si>
  <si>
    <t>Articulating Boom Lifts|DO NOT USE 0-49 Ft Dual Fuel Articulating Booms||</t>
  </si>
  <si>
    <t>Articulating Boom Lifts|DO NOT USE 130+ Ft Diesel Articulating Booms||</t>
  </si>
  <si>
    <t>Articulating Boom Lifts|DO NOT USE 130+ Ft Dual Fuel Articulating Booms||</t>
  </si>
  <si>
    <t>Articulating Boom Lifts|DO NOT USE 40+ Ft Hybrid Articulating Booms||</t>
  </si>
  <si>
    <t>Articulating Boom Lifts|DO NOT USE 50-79 Ft Diesel Articulating Booms||</t>
  </si>
  <si>
    <t>Articulating Boom Lifts|DO NOT USE 50-79 Ft Dual Fuel Articulating Booms||</t>
  </si>
  <si>
    <t>Articulating Boom Lifts|DO NOT USE 80-129 Ft Diesel Articulating Booms||</t>
  </si>
  <si>
    <t>Articulating Boom Lifts|DO NOT USE 80-129 Ft Dual Fuel Articulating Booms||</t>
  </si>
  <si>
    <t>Articulating Boom Lifts|Other Articulating Booms||</t>
  </si>
  <si>
    <t>Articulating Boom Lifts|Track-Driven Articulating Booms||</t>
  </si>
  <si>
    <t>Carry Deck Cranes</t>
  </si>
  <si>
    <t>DO NOT USE 100,000+ Lb Material Handlers</t>
  </si>
  <si>
    <t>DO NOT USE 100,000+ Lb Wheel Material Handlers</t>
  </si>
  <si>
    <t>DO NOT USE 45,000-74,999 Lb Material Handlers</t>
  </si>
  <si>
    <t>DO NOT USE 45,000-74,999 Lb Wheel Material Handlers</t>
  </si>
  <si>
    <t>DO NOT USE 75,000-99,999 Lb Material Handlers</t>
  </si>
  <si>
    <t>DO NOT USE 75,000-99,999 Lb Wheel Material Handlers</t>
  </si>
  <si>
    <t>DO NOT USE Other Material Handlers</t>
  </si>
  <si>
    <t>DO NOT USE 100,000+ Lb Wheel Excavators</t>
  </si>
  <si>
    <t>DO NOT USE 25,000-44,999 Lb Wheel Excavators</t>
  </si>
  <si>
    <t>DO NOT USE 45,000-74,999 Lb Wheel Excavators</t>
  </si>
  <si>
    <t>DO NOT USE 75,000-99,999 Lb Wheel Excavators</t>
  </si>
  <si>
    <t>DO NOT USE Other Wheel Excavators</t>
  </si>
  <si>
    <t>Rough Terrain Cranes</t>
  </si>
  <si>
    <t>Rough Terrain Cranes|||</t>
  </si>
  <si>
    <t>Rough Terrain Cranes|Rough Terrain Cranes||</t>
  </si>
  <si>
    <t>Rough Terrain Forklifts</t>
  </si>
  <si>
    <t>Rough Terrain Forklifts|||</t>
  </si>
  <si>
    <t>Rough Terrain Forklifts|Rough Terrain Forklifts||</t>
  </si>
  <si>
    <t>Dropdeck (Stepdeck) Trailers</t>
  </si>
  <si>
    <t>Semi Trailers|Dropdeck (Stepdeck) Trailers||</t>
  </si>
  <si>
    <t>Lowboy Trailers</t>
  </si>
  <si>
    <t>Semi Trailers|Lowboy Trailers||</t>
  </si>
  <si>
    <t>Telescopic Boom Lifts</t>
  </si>
  <si>
    <t>Telescopic Boom Lifts|||</t>
  </si>
  <si>
    <t>Telescopic Boom Lifts|0-49 Ft Telescopic Booms||</t>
  </si>
  <si>
    <t>Telescopic Boom Lifts|130+ Ft Telescopic Booms||</t>
  </si>
  <si>
    <t>Telescopic Boom Lifts|50-79 Ft Telescopic Booms||</t>
  </si>
  <si>
    <t>Telescopic Boom Lifts|80-129 Ft Telescopic Booms||</t>
  </si>
  <si>
    <t>Telescopic Boom Lifts|DO NOT USE 0-49 Ft Diesel Telescopic Booms||</t>
  </si>
  <si>
    <t>Telescopic Boom Lifts|DO NOT USE 0-49 Ft Dual Fuel Telescopic Booms||</t>
  </si>
  <si>
    <t>Telescopic Boom Lifts|DO NOT USE 130+ Ft Diesel Telescopic Booms||</t>
  </si>
  <si>
    <t>Telescopic Boom Lifts|DO NOT USE 130+ Ft Dual Fuel Telescopic Booms||</t>
  </si>
  <si>
    <t>Telescopic Boom Lifts|DO NOT USE 50-79 Ft Diesel Telescopic Booms||</t>
  </si>
  <si>
    <t>Telescopic Boom Lifts|DO NOT USE 50-79 Ft Dual Fuel Telescopic Booms||</t>
  </si>
  <si>
    <t>Telescopic Boom Lifts|DO NOT USE 80-129 Ft Diesel Telescopic Booms||</t>
  </si>
  <si>
    <t>Telescopic Boom Lifts|DO NOT USE 80-129 Ft Dual Fuel Telescopic Booms||</t>
  </si>
  <si>
    <t>Telescopic Boom Lifts|Electric Telescopic Booms||</t>
  </si>
  <si>
    <t>Telescopic Boom Lifts|Other Telescopic Booms||</t>
  </si>
  <si>
    <t>Telescopic Boom Lifts|Track-Driven Telescopic Booms||</t>
  </si>
  <si>
    <t>Towable Boom Lifts</t>
  </si>
  <si>
    <t>Towable Boom Lifts|||</t>
  </si>
  <si>
    <t>Towable Boom Lifts|Towable Booms||</t>
  </si>
  <si>
    <t>Hydraulic Shoring</t>
  </si>
  <si>
    <t>Trench Shoring|Hydraulic Shoring||</t>
  </si>
  <si>
    <t>Truck Cranes</t>
  </si>
  <si>
    <t>Truck Cranes|||</t>
  </si>
  <si>
    <t>Vertical Mast Lifts</t>
  </si>
  <si>
    <t>Vertical Mast Lifts|||</t>
  </si>
  <si>
    <t>Vertical Mast Lifts|Push Around Mast Lifts||</t>
  </si>
  <si>
    <t>Vertical Mast Lifts|Self-Propelled Mast Lifts||</t>
  </si>
  <si>
    <t>Articulating Boom Lifts|50-79 Ft Articulating Booms|Aerial|</t>
  </si>
  <si>
    <t>Articulating Boom Lifts|DO NOT USE 0-49 Ft Diesel Articulating Booms|Aerial|</t>
  </si>
  <si>
    <t>Articulating Boom Lifts|DO NOT USE 50-79 Ft Diesel Articulating Booms|Aerial|</t>
  </si>
  <si>
    <t>Telescopic Boom Lifts|0-49 Ft Telescopic Booms|Aichi|</t>
  </si>
  <si>
    <t>Telescopic Boom Lifts|50-79 Ft Telescopic Booms|Aichi|</t>
  </si>
  <si>
    <t>Telescopic Boom Lifts|DO NOT USE 0-49 Ft Diesel Telescopic Booms|Aichi|</t>
  </si>
  <si>
    <t>Telescopic Boom Lifts|DO NOT USE 50-79 Ft Diesel Telescopic Booms|Aichi|</t>
  </si>
  <si>
    <t>Telescopic Boom Lifts|DO NOT USE 80-129 Ft Diesel Telescopic Booms|Aichi|</t>
  </si>
  <si>
    <t>Telescopic Boom Lifts|Track-Driven Telescopic Booms|Aichi|</t>
  </si>
  <si>
    <t>Generators|150+ kW Diesel Generators|Airman (MMD)|</t>
  </si>
  <si>
    <t>Articulating Boom Lifts|Track-Driven Articulating Booms|Almac|</t>
  </si>
  <si>
    <t>Articulating Boom Lifts|50-79 Ft Articulating Booms|Alo Lift|</t>
  </si>
  <si>
    <t>Articulating Boom Lifts|0-49 Ft Articulating Booms|ATN|</t>
  </si>
  <si>
    <t>Articulating Boom Lifts|DO NOT USE 0-49 Ft Diesel Articulating Booms|ATN|</t>
  </si>
  <si>
    <t>Articulating Boom Lifts|Track-Driven Articulating Booms|Avant|</t>
  </si>
  <si>
    <t>Articulating Boom Lifts|0-49 Ft Articulating Booms|Bil-Jax|</t>
  </si>
  <si>
    <t>Articulating Boom Lifts|40+ Ft Electric Articulating Booms|Bil-Jax|</t>
  </si>
  <si>
    <t>Articulating Boom Lifts|50-79 Ft Articulating Booms|Bil-Jax|</t>
  </si>
  <si>
    <t>Articulating Boom Lifts|DO NOT USE 0-49 Ft Diesel Articulating Booms|Bil-Jax|</t>
  </si>
  <si>
    <t>Articulating Boom Lifts|DO NOT USE 0-49 Ft Dual Fuel Articulating Booms|Bil-Jax|</t>
  </si>
  <si>
    <t>Articulating Boom Lifts|DO NOT USE 50-79 Ft Dual Fuel Articulating Booms|Bil-Jax|</t>
  </si>
  <si>
    <t>Telescopic Boom Lifts|DO NOT USE 50-79 Ft Dual Fuel Telescopic Booms|Bil-Jax|</t>
  </si>
  <si>
    <t>Articulating Boom Lifts|Track-Driven Articulating Booms|Bluelift|</t>
  </si>
  <si>
    <t>Articulating Boom Lifts|DO NOT USE 80-129 Ft Diesel Articulating Booms|Bravo Trailers|</t>
  </si>
  <si>
    <t>Articulating Boom Lifts|DO NOT USE 80-129 Ft Dual Fuel Articulating Booms|Bravo Trailers|</t>
  </si>
  <si>
    <t>Telescopic Boom Lifts|130+ Ft Telescopic Booms|Bronto|</t>
  </si>
  <si>
    <t>Telescopic Boom Lifts|DO NOT USE 130+ Ft Diesel Telescopic Booms|Bronto|</t>
  </si>
  <si>
    <t>Telescopic Boom Lifts|DO NOT USE 80-129 Ft Diesel Telescopic Booms|Bronto|</t>
  </si>
  <si>
    <t>Rough Terrain Forklifts|Rough Terrain Forklifts|Case|</t>
  </si>
  <si>
    <t>Articulating Boom Lifts|DO NOT USE 50-79 Ft Diesel Articulating Booms|Caterpillar|</t>
  </si>
  <si>
    <t>Articulating Boom Lifts|DO NOT USE 50-79 Ft Dual Fuel Articulating Booms|Caterpillar|</t>
  </si>
  <si>
    <t>Rough Terrain Forklifts|Rough Terrain Forklifts|Caterpillar|</t>
  </si>
  <si>
    <t>Surface Treatment|Pressure Washers|Caterpillar|</t>
  </si>
  <si>
    <t>Articulating Boom Lifts|Track-Driven Articulating Booms|CMC|</t>
  </si>
  <si>
    <t>Articulating Boom Lifts|0-39 Ft Electric Articulating Booms|Condor|</t>
  </si>
  <si>
    <t>Articulating Boom Lifts|0-49 Ft Articulating Booms|Condor|</t>
  </si>
  <si>
    <t>Articulating Boom Lifts|130+ Ft Articulating Booms|Condor|</t>
  </si>
  <si>
    <t>Articulating Boom Lifts|40+ Ft Electric Articulating Booms|Condor|</t>
  </si>
  <si>
    <t>Articulating Boom Lifts|80-129 Ft Articulating Booms|Condor|</t>
  </si>
  <si>
    <t>Articulating Boom Lifts|DO NOT USE 0-49 Ft Dual Fuel Articulating Booms|Condor|</t>
  </si>
  <si>
    <t>Articulating Boom Lifts|DO NOT USE 130+ Ft Diesel Articulating Booms|Condor|</t>
  </si>
  <si>
    <t>Articulating Boom Lifts|DO NOT USE 130+ Ft Dual Fuel Articulating Booms|Condor|</t>
  </si>
  <si>
    <t>Articulating Boom Lifts|DO NOT USE 80-129 Ft Diesel Articulating Booms|Condor|</t>
  </si>
  <si>
    <t>Articulating Boom Lifts|DO NOT USE 80-129 Ft Dual Fuel Articulating Booms|Condor|</t>
  </si>
  <si>
    <t>Telescopic Boom Lifts|0-49 Ft Telescopic Booms|Condor|</t>
  </si>
  <si>
    <t>Telescopic Boom Lifts|50-79 Ft Telescopic Booms|Condor|</t>
  </si>
  <si>
    <t>Telescopic Boom Lifts|80-129 Ft Telescopic Booms|Condor|</t>
  </si>
  <si>
    <t>Telescopic Boom Lifts|DO NOT USE 0-49 Ft Diesel Telescopic Booms|Condor|</t>
  </si>
  <si>
    <t>Telescopic Boom Lifts|DO NOT USE 0-49 Ft Dual Fuel Telescopic Booms|Condor|</t>
  </si>
  <si>
    <t>Telescopic Boom Lifts|DO NOT USE 50-79 Ft Diesel Telescopic Booms|Condor|</t>
  </si>
  <si>
    <t>Telescopic Boom Lifts|DO NOT USE 50-79 Ft Dual Fuel Telescopic Booms|Condor|</t>
  </si>
  <si>
    <t>Telescopic Boom Lifts|DO NOT USE 80-129 Ft Diesel Telescopic Booms|Condor|</t>
  </si>
  <si>
    <t>Telescopic Boom Lifts|DO NOT USE 80-129 Ft Dual Fuel Telescopic Booms|Condor|</t>
  </si>
  <si>
    <t>Articulating Boom Lifts|Track-Driven Articulating Booms|Cormidi|</t>
  </si>
  <si>
    <t>Articulating Boom Lifts|Track-Driven Articulating Booms|CTE|</t>
  </si>
  <si>
    <t>Articulating Boom Lifts|Track-Driven Articulating Booms|CTE / Elliott|</t>
  </si>
  <si>
    <t>Telescopic Boom Lifts|Track-Driven Telescopic Booms|CTE / National|</t>
  </si>
  <si>
    <t>Dalian</t>
  </si>
  <si>
    <t>Articulating Boom Lifts|40+ Ft Electric Articulating Booms|Dingli|</t>
  </si>
  <si>
    <t>Articulating Boom Lifts|50-79 Ft Articulating Booms|Dingli|</t>
  </si>
  <si>
    <t>Telescopic Boom Lifts|50-79 Ft Telescopic Booms|Dingli|</t>
  </si>
  <si>
    <t>Articulating Boom Lifts|50-79 Ft Articulating Booms|DNU Ausa / Snorkel|</t>
  </si>
  <si>
    <t>Articulating Boom Lifts|DO NOT USE 0-49 Ft Diesel Articulating Booms|DNU Ausa / Snorkel|</t>
  </si>
  <si>
    <t>Articulating Boom Lifts|DO NOT USE 50-79 Ft Diesel Articulating Booms|DNU Ausa / Snorkel|</t>
  </si>
  <si>
    <t>Articulating Boom Lifts|0-39 Ft Electric Articulating Booms|DNU Manitou|</t>
  </si>
  <si>
    <t>Articulating Boom Lifts|DO NOT USE 0-49 Ft Diesel Articulating Booms|DNU Manitou|</t>
  </si>
  <si>
    <t>Telescopic Boom Lifts|DO NOT USE 80-129 Ft Diesel Telescopic Booms|DNU Manitou|</t>
  </si>
  <si>
    <t>Eagle</t>
  </si>
  <si>
    <t>Articulating Boom Lifts|Track-Driven Articulating Booms|Easy Lift|</t>
  </si>
  <si>
    <t>Articulating Boom Lifts|40+ Ft Electric Articulating Booms|Falcon Spider|</t>
  </si>
  <si>
    <t>Articulating Boom Lifts|Track-Driven Articulating Booms|Falcon Spider|</t>
  </si>
  <si>
    <t>Articulating Boom Lifts|0-39 Ft Electric Articulating Booms|Genie|</t>
  </si>
  <si>
    <t>Articulating Boom Lifts|0-49 Ft Articulating Booms|Genie|</t>
  </si>
  <si>
    <t>Articulating Boom Lifts|130+ Ft Articulating Booms|Genie|</t>
  </si>
  <si>
    <t>Articulating Boom Lifts|40+ Ft Electric Articulating Booms|Genie|</t>
  </si>
  <si>
    <t>Articulating Boom Lifts|50-79 Ft Articulating Booms|Genie|</t>
  </si>
  <si>
    <t>Articulating Boom Lifts|80-129 Ft Articulating Booms|Genie|</t>
  </si>
  <si>
    <t>Articulating Boom Lifts|DO NOT USE 0-39 Ft Hybrid Articulating Booms|Genie|</t>
  </si>
  <si>
    <t>Articulating Boom Lifts|DO NOT USE 0-49 Ft Diesel Articulating Booms|Genie|</t>
  </si>
  <si>
    <t>Articulating Boom Lifts|DO NOT USE 0-49 Ft Dual Fuel Articulating Booms|Genie|</t>
  </si>
  <si>
    <t>Articulating Boom Lifts|DO NOT USE 130+ Ft Diesel Articulating Booms|Genie|</t>
  </si>
  <si>
    <t>Articulating Boom Lifts|DO NOT USE 130+ Ft Dual Fuel Articulating Booms|Genie|</t>
  </si>
  <si>
    <t>Articulating Boom Lifts|DO NOT USE 40+ Ft Hybrid Articulating Booms|Genie|</t>
  </si>
  <si>
    <t>Articulating Boom Lifts|DO NOT USE 50-79 Ft Diesel Articulating Booms|Genie|</t>
  </si>
  <si>
    <t>Articulating Boom Lifts|DO NOT USE 50-79 Ft Dual Fuel Articulating Booms|Genie|</t>
  </si>
  <si>
    <t>Articulating Boom Lifts|DO NOT USE 80-129 Ft Diesel Articulating Booms|Genie|</t>
  </si>
  <si>
    <t>Articulating Boom Lifts|DO NOT USE 80-129 Ft Dual Fuel Articulating Booms|Genie|</t>
  </si>
  <si>
    <t>Articulating Boom Lifts|Other Articulating Booms|Genie|</t>
  </si>
  <si>
    <t>Telescopic Boom Lifts|0-49 Ft Telescopic Booms|Genie|</t>
  </si>
  <si>
    <t>Telescopic Boom Lifts|130+ Ft Telescopic Booms|Genie|</t>
  </si>
  <si>
    <t>Telescopic Boom Lifts|50-79 Ft Telescopic Booms|Genie|</t>
  </si>
  <si>
    <t>Telescopic Boom Lifts|80-129 Ft Telescopic Booms|Genie|</t>
  </si>
  <si>
    <t>Telescopic Boom Lifts|DO NOT USE 0-49 Ft Diesel Telescopic Booms|Genie|</t>
  </si>
  <si>
    <t>Telescopic Boom Lifts|DO NOT USE 0-49 Ft Dual Fuel Telescopic Booms|Genie|</t>
  </si>
  <si>
    <t>Telescopic Boom Lifts|DO NOT USE 130+ Ft Diesel Telescopic Booms|Genie|</t>
  </si>
  <si>
    <t>Telescopic Boom Lifts|DO NOT USE 50-79 Ft Diesel Telescopic Booms|Genie|</t>
  </si>
  <si>
    <t>Telescopic Boom Lifts|DO NOT USE 50-79 Ft Dual Fuel Telescopic Booms|Genie|</t>
  </si>
  <si>
    <t>Telescopic Boom Lifts|DO NOT USE 80-129 Ft Diesel Telescopic Booms|Genie|</t>
  </si>
  <si>
    <t>Telescopic Boom Lifts|DO NOT USE 80-129 Ft Dual Fuel Telescopic Booms|Genie|</t>
  </si>
  <si>
    <t>Telescopic Boom Lifts|Track-Driven Telescopic Booms|Genie|</t>
  </si>
  <si>
    <t>Articulating Boom Lifts|0-39 Ft Electric Articulating Booms|Grove|</t>
  </si>
  <si>
    <t>Articulating Boom Lifts|0-49 Ft Articulating Booms|Grove|</t>
  </si>
  <si>
    <t>Articulating Boom Lifts|130+ Ft Articulating Booms|Grove|</t>
  </si>
  <si>
    <t>Articulating Boom Lifts|40+ Ft Electric Articulating Booms|Grove|</t>
  </si>
  <si>
    <t>Articulating Boom Lifts|50-79 Ft Articulating Booms|Grove|</t>
  </si>
  <si>
    <t>Articulating Boom Lifts|80-129 Ft Articulating Booms|Grove|</t>
  </si>
  <si>
    <t>Articulating Boom Lifts|DO NOT USE 0-49 Ft Diesel Articulating Booms|Grove|</t>
  </si>
  <si>
    <t>Articulating Boom Lifts|DO NOT USE 0-49 Ft Dual Fuel Articulating Booms|Grove|</t>
  </si>
  <si>
    <t>Articulating Boom Lifts|DO NOT USE 130+ Ft Diesel Articulating Booms|Grove|</t>
  </si>
  <si>
    <t>Articulating Boom Lifts|DO NOT USE 130+ Ft Dual Fuel Articulating Booms|Grove|</t>
  </si>
  <si>
    <t>Articulating Boom Lifts|DO NOT USE 50-79 Ft Diesel Articulating Booms|Grove|</t>
  </si>
  <si>
    <t>Articulating Boom Lifts|DO NOT USE 50-79 Ft Dual Fuel Articulating Booms|Grove|</t>
  </si>
  <si>
    <t>Articulating Boom Lifts|DO NOT USE 80-129 Ft Diesel Articulating Booms|Grove|</t>
  </si>
  <si>
    <t>Articulating Boom Lifts|DO NOT USE 80-129 Ft Dual Fuel Articulating Booms|Grove|</t>
  </si>
  <si>
    <t>Telescopic Boom Lifts|0-49 Ft Telescopic Booms|Grove|</t>
  </si>
  <si>
    <t>Telescopic Boom Lifts|50-79 Ft Telescopic Booms|Grove|</t>
  </si>
  <si>
    <t>Telescopic Boom Lifts|80-129 Ft Telescopic Booms|Grove|</t>
  </si>
  <si>
    <t>Telescopic Boom Lifts|DO NOT USE 0-49 Ft Diesel Telescopic Booms|Grove|</t>
  </si>
  <si>
    <t>Telescopic Boom Lifts|DO NOT USE 0-49 Ft Dual Fuel Telescopic Booms|Grove|</t>
  </si>
  <si>
    <t>Telescopic Boom Lifts|DO NOT USE 50-79 Ft Diesel Telescopic Booms|Grove|</t>
  </si>
  <si>
    <t>Telescopic Boom Lifts|DO NOT USE 50-79 Ft Dual Fuel Telescopic Booms|Grove|</t>
  </si>
  <si>
    <t>Telescopic Boom Lifts|DO NOT USE 80-129 Ft Diesel Telescopic Booms|Grove|</t>
  </si>
  <si>
    <t>Telescopic Boom Lifts|DO NOT USE 80-129 Ft Dual Fuel Telescopic Booms|Grove|</t>
  </si>
  <si>
    <t>Telescopic Boom Lifts|Electric Telescopic Booms|Grove|</t>
  </si>
  <si>
    <t>Articulating Boom Lifts|0-39 Ft Electric Articulating Booms|Haulotte|</t>
  </si>
  <si>
    <t>Articulating Boom Lifts|0-49 Ft Articulating Booms|Haulotte|</t>
  </si>
  <si>
    <t>Articulating Boom Lifts|40+ Ft Electric Articulating Booms|Haulotte|</t>
  </si>
  <si>
    <t>Articulating Boom Lifts|50-79 Ft Articulating Booms|Haulotte|</t>
  </si>
  <si>
    <t>Articulating Boom Lifts|80-129 Ft Articulating Booms|Haulotte|</t>
  </si>
  <si>
    <t>Articulating Boom Lifts|DO NOT USE 0-49 Ft Diesel Articulating Booms|Haulotte|</t>
  </si>
  <si>
    <t>Articulating Boom Lifts|DO NOT USE 0-49 Ft Dual Fuel Articulating Booms|Haulotte|</t>
  </si>
  <si>
    <t>Articulating Boom Lifts|DO NOT USE 50-79 Ft Diesel Articulating Booms|Haulotte|</t>
  </si>
  <si>
    <t>Articulating Boom Lifts|DO NOT USE 80-129 Ft Diesel Articulating Booms|Haulotte|</t>
  </si>
  <si>
    <t>Telescopic Boom Lifts|0-49 Ft Telescopic Booms|Haulotte|</t>
  </si>
  <si>
    <t>Telescopic Boom Lifts|130+ Ft Telescopic Booms|Haulotte|</t>
  </si>
  <si>
    <t>Telescopic Boom Lifts|50-79 Ft Telescopic Booms|Haulotte|</t>
  </si>
  <si>
    <t>Telescopic Boom Lifts|80-129 Ft Telescopic Booms|Haulotte|</t>
  </si>
  <si>
    <t>Telescopic Boom Lifts|DO NOT USE 0-49 Ft Diesel Telescopic Booms|Haulotte|</t>
  </si>
  <si>
    <t>Telescopic Boom Lifts|DO NOT USE 0-49 Ft Dual Fuel Telescopic Booms|Haulotte|</t>
  </si>
  <si>
    <t>Telescopic Boom Lifts|DO NOT USE 130+ Ft Diesel Telescopic Booms|Haulotte|</t>
  </si>
  <si>
    <t>Telescopic Boom Lifts|DO NOT USE 50-79 Ft Diesel Telescopic Booms|Haulotte|</t>
  </si>
  <si>
    <t>Telescopic Boom Lifts|DO NOT USE 80-129 Ft Diesel Telescopic Booms|Haulotte|</t>
  </si>
  <si>
    <t>Articulating Boom Lifts|Track-Driven Articulating Booms|Hinowa|</t>
  </si>
  <si>
    <t>Scissor Lifts|0-18 Ft Electric Scissor Lifts|Hyster|</t>
  </si>
  <si>
    <t>Articulating Boom Lifts|Track-Driven Articulating Booms|Imer|</t>
  </si>
  <si>
    <t>Articulating Boom Lifts|Other Articulating Booms|International / Petersen Industries|</t>
  </si>
  <si>
    <t>Articulating Boom Lifts|0-39 Ft Electric Articulating Booms|JLG|</t>
  </si>
  <si>
    <t>Articulating Boom Lifts|0-49 Ft Articulating Booms|JLG|</t>
  </si>
  <si>
    <t>Articulating Boom Lifts|130+ Ft Articulating Booms|JLG|</t>
  </si>
  <si>
    <t>Articulating Boom Lifts|40+ Ft Electric Articulating Booms|JLG|</t>
  </si>
  <si>
    <t>Articulating Boom Lifts|50-79 Ft Articulating Booms|JLG|</t>
  </si>
  <si>
    <t>Articulating Boom Lifts|80-129 Ft Articulating Booms|JLG|</t>
  </si>
  <si>
    <t>Articulating Boom Lifts|DO NOT USE 0-49 Ft Diesel Articulating Booms|JLG|</t>
  </si>
  <si>
    <t>Articulating Boom Lifts|DO NOT USE 0-49 Ft Dual Fuel Articulating Booms|JLG|</t>
  </si>
  <si>
    <t>Articulating Boom Lifts|DO NOT USE 130+ Ft Diesel Articulating Booms|JLG|</t>
  </si>
  <si>
    <t>Articulating Boom Lifts|DO NOT USE 130+ Ft Dual Fuel Articulating Booms|JLG|</t>
  </si>
  <si>
    <t>Articulating Boom Lifts|DO NOT USE 50-79 Ft Diesel Articulating Booms|JLG|</t>
  </si>
  <si>
    <t>Articulating Boom Lifts|DO NOT USE 50-79 Ft Dual Fuel Articulating Booms|JLG|</t>
  </si>
  <si>
    <t>Articulating Boom Lifts|DO NOT USE 80-129 Ft Diesel Articulating Booms|JLG|</t>
  </si>
  <si>
    <t>Articulating Boom Lifts|DO NOT USE 80-129 Ft Dual Fuel Articulating Booms|JLG|</t>
  </si>
  <si>
    <t>Articulating Boom Lifts|Track-Driven Articulating Booms|JLG|</t>
  </si>
  <si>
    <t>Telescopic Boom Lifts|0-49 Ft Telescopic Booms|JLG|</t>
  </si>
  <si>
    <t>Telescopic Boom Lifts|130+ Ft Telescopic Booms|JLG|</t>
  </si>
  <si>
    <t>Telescopic Boom Lifts|50-79 Ft Telescopic Booms|JLG|</t>
  </si>
  <si>
    <t>Telescopic Boom Lifts|80-129 Ft Telescopic Booms|JLG|</t>
  </si>
  <si>
    <t>Telescopic Boom Lifts|DO NOT USE 0-49 Ft Diesel Telescopic Booms|JLG|</t>
  </si>
  <si>
    <t>Telescopic Boom Lifts|DO NOT USE 0-49 Ft Dual Fuel Telescopic Booms|JLG|</t>
  </si>
  <si>
    <t>Telescopic Boom Lifts|DO NOT USE 130+ Ft Diesel Telescopic Booms|JLG|</t>
  </si>
  <si>
    <t>Telescopic Boom Lifts|DO NOT USE 50-79 Ft Diesel Telescopic Booms|JLG|</t>
  </si>
  <si>
    <t>Telescopic Boom Lifts|DO NOT USE 50-79 Ft Dual Fuel Telescopic Booms|JLG|</t>
  </si>
  <si>
    <t>Telescopic Boom Lifts|DO NOT USE 80-129 Ft Diesel Telescopic Booms|JLG|</t>
  </si>
  <si>
    <t>Telescopic Boom Lifts|DO NOT USE 80-129 Ft Dual Fuel Telescopic Booms|JLG|</t>
  </si>
  <si>
    <t>Telescopic Boom Lifts|Electric Telescopic Booms|JLG|</t>
  </si>
  <si>
    <t>Telescopic Boom Lifts|Track-Driven Telescopic Booms|JLG|</t>
  </si>
  <si>
    <t>Agricultural Equipment|Agriculture Applicators|John Deere|</t>
  </si>
  <si>
    <t>Agricultural Equipment|Agriculture Attachments|John Deere|</t>
  </si>
  <si>
    <t>Agricultural Equipment|Harvesters|John Deere|</t>
  </si>
  <si>
    <t>Agricultural Equipment|Seeders And Tillers|John Deere|</t>
  </si>
  <si>
    <t>Lawn And Landscape|Lawn Blowers|John Deere|</t>
  </si>
  <si>
    <t>Rough Terrain Forklifts|Rough Terrain Forklifts|John Deere|</t>
  </si>
  <si>
    <t>Rough Terrain Forklifts|Rough Terrain Forklifts|Komatsu|</t>
  </si>
  <si>
    <t>Articulating Boom Lifts|40+ Ft Electric Articulating Booms|LGMG|</t>
  </si>
  <si>
    <t>Scissor Lifts|19+ Ft Electric Scissor Lifts|LGMG|</t>
  </si>
  <si>
    <t>Scissor Lifts|Engine-Driven Scissor Lifts|LGMG|</t>
  </si>
  <si>
    <t>Skid Steer Loaders|0-1,099 Lb Skid Steer Loaders|Lull|</t>
  </si>
  <si>
    <t>Articulating Boom Lifts|0-39 Ft Electric Articulating Booms|Manitou|</t>
  </si>
  <si>
    <t>Articulating Boom Lifts|0-49 Ft Articulating Booms|Manitou|</t>
  </si>
  <si>
    <t>Articulating Boom Lifts|40+ Ft Electric Articulating Booms|Manitou|</t>
  </si>
  <si>
    <t>Articulating Boom Lifts|50-79 Ft Articulating Booms|Manitou|</t>
  </si>
  <si>
    <t>Articulating Boom Lifts|DO NOT USE 0-49 Ft Diesel Articulating Booms|Manitou|</t>
  </si>
  <si>
    <t>Articulating Boom Lifts|DO NOT USE 50-79 Ft Diesel Articulating Booms|Manitou|</t>
  </si>
  <si>
    <t>Articulating Boom Lifts|DO NOT USE 80-129 Ft Diesel Articulating Booms|Manitou|</t>
  </si>
  <si>
    <t>Telescopic Boom Lifts|0-49 Ft Telescopic Booms|Manitou|</t>
  </si>
  <si>
    <t>Telescopic Boom Lifts|50-79 Ft Telescopic Booms|Manitou|</t>
  </si>
  <si>
    <t>Telescopic Boom Lifts|80-129 Ft Telescopic Booms|Manitou|</t>
  </si>
  <si>
    <t>Telescopic Boom Lifts|DO NOT USE 0-49 Ft Diesel Telescopic Booms|Manitou|</t>
  </si>
  <si>
    <t>Telescopic Boom Lifts|DO NOT USE 50-79 Ft Diesel Telescopic Booms|Manitou|</t>
  </si>
  <si>
    <t>Telescopic Boom Lifts|DO NOT USE 80-129 Ft Diesel Telescopic Booms|Manitou|</t>
  </si>
  <si>
    <t>Wheel Loaders|0-109 HP Wheel Loaders|Manitou|</t>
  </si>
  <si>
    <t>Articulating Boom Lifts|0-39 Ft Electric Articulating Booms|Marklift|</t>
  </si>
  <si>
    <t>Articulating Boom Lifts|40+ Ft Electric Articulating Booms|Marklift|</t>
  </si>
  <si>
    <t>Telescopic Boom Lifts|0-49 Ft Telescopic Booms|Marklift|</t>
  </si>
  <si>
    <t>Telescopic Boom Lifts|50-79 Ft Telescopic Booms|Marklift|</t>
  </si>
  <si>
    <t>Telescopic Boom Lifts|80-129 Ft Telescopic Booms|Marklift|</t>
  </si>
  <si>
    <t>Telescopic Boom Lifts|DO NOT USE 0-49 Ft Diesel Telescopic Booms|Marklift|</t>
  </si>
  <si>
    <t>Telescopic Boom Lifts|DO NOT USE 0-49 Ft Dual Fuel Telescopic Booms|Marklift|</t>
  </si>
  <si>
    <t>Telescopic Boom Lifts|DO NOT USE 50-79 Ft Diesel Telescopic Booms|Marklift|</t>
  </si>
  <si>
    <t>Telescopic Boom Lifts|DO NOT USE 50-79 Ft Dual Fuel Telescopic Booms|Marklift|</t>
  </si>
  <si>
    <t>Telescopic Boom Lifts|DO NOT USE 80-129 Ft Diesel Telescopic Booms|Marklift|</t>
  </si>
  <si>
    <t>Telescopic Boom Lifts|DO NOT USE 80-129 Ft Dual Fuel Telescopic Booms|Marklift|</t>
  </si>
  <si>
    <t>Articulating Boom Lifts|0-39 Ft Electric Articulating Booms|Mec|</t>
  </si>
  <si>
    <t>Articulating Boom Lifts|0-49 Ft Articulating Booms|Mec|</t>
  </si>
  <si>
    <t>Articulating Boom Lifts|40+ Ft Electric Articulating Booms|Mec|</t>
  </si>
  <si>
    <t>Articulating Boom Lifts|50-79 Ft Articulating Booms|Mec|</t>
  </si>
  <si>
    <t>Articulating Boom Lifts|DO NOT USE 0-49 Ft Diesel Articulating Booms|Mec|</t>
  </si>
  <si>
    <t>Articulating Boom Lifts|DO NOT USE 50-79 Ft Diesel Articulating Booms|Mec|</t>
  </si>
  <si>
    <t>Telescopic Boom Lifts|0-49 Ft Telescopic Booms|Mec|</t>
  </si>
  <si>
    <t>Telescopic Boom Lifts|50-79 Ft Telescopic Booms|Mec|</t>
  </si>
  <si>
    <t>Telescopic Boom Lifts|DO NOT USE 0-49 Ft Diesel Telescopic Booms|Mec|</t>
  </si>
  <si>
    <t>Telescopic Boom Lifts|DO NOT USE 50-79 Ft Diesel Telescopic Booms|Mec|</t>
  </si>
  <si>
    <t>Telescopic Boom Lifts|Electric Telescopic Booms|Mec|</t>
  </si>
  <si>
    <t>Articulating Boom Lifts|80-129 Ft Articulating Booms|Merlo|</t>
  </si>
  <si>
    <t>Telescopic Boom Lifts|50-79 Ft Telescopic Booms|Merlo|</t>
  </si>
  <si>
    <t>Telescopic Boom Lifts|80-129 Ft Telescopic Booms|Merlo|</t>
  </si>
  <si>
    <t>Microlift</t>
  </si>
  <si>
    <t>Articulating Boom Lifts|Track-Driven Articulating Booms|Multitel|</t>
  </si>
  <si>
    <t>Articulating Boom Lifts|0-39 Ft Electric Articulating Booms|Niftylift|</t>
  </si>
  <si>
    <t>Articulating Boom Lifts|0-49 Ft Articulating Booms|Niftylift|</t>
  </si>
  <si>
    <t>Articulating Boom Lifts|40+ Ft Electric Articulating Booms|Niftylift|</t>
  </si>
  <si>
    <t>Articulating Boom Lifts|50-79 Ft Articulating Booms|Niftylift|</t>
  </si>
  <si>
    <t>Articulating Boom Lifts|80-129 Ft Articulating Booms|Niftylift|</t>
  </si>
  <si>
    <t>Articulating Boom Lifts|DO NOT USE 0-49 Ft Diesel Articulating Booms|Niftylift|</t>
  </si>
  <si>
    <t>Articulating Boom Lifts|DO NOT USE 0-49 Ft Dual Fuel Articulating Booms|Niftylift|</t>
  </si>
  <si>
    <t>Articulating Boom Lifts|DO NOT USE 50-79 Ft Diesel Articulating Booms|Niftylift|</t>
  </si>
  <si>
    <t>Articulating Boom Lifts|DO NOT USE 50-79 Ft Dual Fuel Articulating Booms|Niftylift|</t>
  </si>
  <si>
    <t>Articulating Boom Lifts|DO NOT USE 80-129 Ft Diesel Articulating Booms|Niftylift|</t>
  </si>
  <si>
    <t>Articulating Boom Lifts|Track-Driven Articulating Booms|Niftylift|</t>
  </si>
  <si>
    <t>Articulating Boom Lifts|Track-Driven Articulating Booms|Oil &amp; Steel|</t>
  </si>
  <si>
    <t>Telescopic Boom Lifts|Track-Driven Telescopic Booms|Omme Lift|</t>
  </si>
  <si>
    <t>Articulating Boom Lifts|Track-Driven Articulating Booms|Platform Basket|</t>
  </si>
  <si>
    <t>Telescopic Boom Lifts|Other Telescopic Booms|Promax|</t>
  </si>
  <si>
    <t>Articulating Boom Lifts|40+ Ft Electric Articulating Booms|ReachMaster|</t>
  </si>
  <si>
    <t>Articulating Boom Lifts|Track-Driven Articulating Booms|ReachMaster|</t>
  </si>
  <si>
    <t>Royal Forklift Co., Ltd</t>
  </si>
  <si>
    <t>Royal Tractor Co.</t>
  </si>
  <si>
    <t>Forklift Trucks|Electric Forklift Trucks|Royal Tractor Co.|</t>
  </si>
  <si>
    <t>Excavators|0-4,999 Lb Mini Excavators|Sany|</t>
  </si>
  <si>
    <t>Telehandlers|10,000-10,999 Lb Telehandlers|Sany|</t>
  </si>
  <si>
    <t>Telehandlers|11,000+ Lb Telehandlers|Sany|</t>
  </si>
  <si>
    <t>Wheel Loaders|110-189 HP Wheel Loaders|Sany|</t>
  </si>
  <si>
    <t>Wheel Loaders|190-309 HP Wheel Loaders|Sany|</t>
  </si>
  <si>
    <t>Telescopic Boom Lifts|50-79 Ft Telescopic Booms|Scanlift|</t>
  </si>
  <si>
    <t>Telescopic Boom Lifts|DO NOT USE 0-49 Ft Dual Fuel Telescopic Booms|Scanlift|</t>
  </si>
  <si>
    <t>Telescopic Boom Lifts|DO NOT USE 50-79 Ft Dual Fuel Telescopic Booms|Scanlift|</t>
  </si>
  <si>
    <t>Articulating Boom Lifts|0-39 Ft Electric Articulating Booms|Simon|</t>
  </si>
  <si>
    <t>Articulating Boom Lifts|0-49 Ft Articulating Booms|Simon|</t>
  </si>
  <si>
    <t>Articulating Boom Lifts|40+ Ft Electric Articulating Booms|Simon|</t>
  </si>
  <si>
    <t>Articulating Boom Lifts|50-79 Ft Articulating Booms|Simon|</t>
  </si>
  <si>
    <t>Articulating Boom Lifts|DO NOT USE 0-49 Ft Diesel Articulating Booms|Simon|</t>
  </si>
  <si>
    <t>Articulating Boom Lifts|DO NOT USE 0-49 Ft Dual Fuel Articulating Booms|Simon|</t>
  </si>
  <si>
    <t>Articulating Boom Lifts|DO NOT USE 50-79 Ft Dual Fuel Articulating Booms|Simon|</t>
  </si>
  <si>
    <t>Telescopic Boom Lifts|0-49 Ft Telescopic Booms|Simon|</t>
  </si>
  <si>
    <t>Telescopic Boom Lifts|50-79 Ft Telescopic Booms|Simon|</t>
  </si>
  <si>
    <t>Telescopic Boom Lifts|80-129 Ft Telescopic Booms|Simon|</t>
  </si>
  <si>
    <t>Telescopic Boom Lifts|DO NOT USE 0-49 Ft Diesel Telescopic Booms|Simon|</t>
  </si>
  <si>
    <t>Telescopic Boom Lifts|DO NOT USE 0-49 Ft Dual Fuel Telescopic Booms|Simon|</t>
  </si>
  <si>
    <t>Telescopic Boom Lifts|DO NOT USE 50-79 Ft Diesel Telescopic Booms|Simon|</t>
  </si>
  <si>
    <t>Telescopic Boom Lifts|DO NOT USE 50-79 Ft Dual Fuel Telescopic Booms|Simon|</t>
  </si>
  <si>
    <t>Telescopic Boom Lifts|DO NOT USE 80-129 Ft Diesel Telescopic Booms|Simon|</t>
  </si>
  <si>
    <t>Telescopic Boom Lifts|DO NOT USE 80-129 Ft Dual Fuel Telescopic Booms|Simon|</t>
  </si>
  <si>
    <t>Articulating Boom Lifts|0-39 Ft Electric Articulating Booms|Skyjack|</t>
  </si>
  <si>
    <t>Articulating Boom Lifts|0-49 Ft Articulating Booms|Skyjack|</t>
  </si>
  <si>
    <t>Articulating Boom Lifts|40+ Ft Electric Articulating Booms|Skyjack|</t>
  </si>
  <si>
    <t>Articulating Boom Lifts|50-79 Ft Articulating Booms|Skyjack|</t>
  </si>
  <si>
    <t>Articulating Boom Lifts|80-129 Ft Articulating Booms|Skyjack|</t>
  </si>
  <si>
    <t>Articulating Boom Lifts|DO NOT USE 0-49 Ft Diesel Articulating Booms|Skyjack|</t>
  </si>
  <si>
    <t>Articulating Boom Lifts|DO NOT USE 0-49 Ft Dual Fuel Articulating Booms|Skyjack|</t>
  </si>
  <si>
    <t>Articulating Boom Lifts|DO NOT USE 50-79 Ft Diesel Articulating Booms|Skyjack|</t>
  </si>
  <si>
    <t>Articulating Boom Lifts|DO NOT USE 50-79 Ft Dual Fuel Articulating Booms|Skyjack|</t>
  </si>
  <si>
    <t>Articulating Boom Lifts|DO NOT USE 80-129 Ft Diesel Articulating Booms|Skyjack|</t>
  </si>
  <si>
    <t>Telescopic Boom Lifts|0-49 Ft Telescopic Booms|Skyjack|</t>
  </si>
  <si>
    <t>Telescopic Boom Lifts|50-79 Ft Telescopic Booms|Skyjack|</t>
  </si>
  <si>
    <t>Telescopic Boom Lifts|80-129 Ft Telescopic Booms|Skyjack|</t>
  </si>
  <si>
    <t>Telescopic Boom Lifts|DO NOT USE 0-49 Ft Diesel Telescopic Booms|Skyjack|</t>
  </si>
  <si>
    <t>Telescopic Boom Lifts|DO NOT USE 0-49 Ft Dual Fuel Telescopic Booms|Skyjack|</t>
  </si>
  <si>
    <t>Telescopic Boom Lifts|DO NOT USE 50-79 Ft Diesel Telescopic Booms|Skyjack|</t>
  </si>
  <si>
    <t>Telescopic Boom Lifts|DO NOT USE 50-79 Ft Dual Fuel Telescopic Booms|Skyjack|</t>
  </si>
  <si>
    <t>Telescopic Boom Lifts|DO NOT USE 80-129 Ft Diesel Telescopic Booms|Skyjack|</t>
  </si>
  <si>
    <t>Telescopic Boom Lifts|DO NOT USE 80-129 Ft Dual Fuel Telescopic Booms|Skyjack|</t>
  </si>
  <si>
    <t>Telescopic Boom Lifts|Electric Telescopic Booms|Skyjack|</t>
  </si>
  <si>
    <t>Articulating Boom Lifts|Other Articulating Booms|Skylift|</t>
  </si>
  <si>
    <t>Articulating Boom Lifts|Track-Driven Articulating Booms|Skylift|</t>
  </si>
  <si>
    <t>Articulating Boom Lifts|0-39 Ft Electric Articulating Booms|Snorkel|</t>
  </si>
  <si>
    <t>Articulating Boom Lifts|0-49 Ft Articulating Booms|Snorkel|</t>
  </si>
  <si>
    <t>Articulating Boom Lifts|40+ Ft Electric Articulating Booms|Snorkel|</t>
  </si>
  <si>
    <t>Articulating Boom Lifts|50-79 Ft Articulating Booms|Snorkel|</t>
  </si>
  <si>
    <t>Articulating Boom Lifts|80-129 Ft Articulating Booms|Snorkel|</t>
  </si>
  <si>
    <t>Articulating Boom Lifts|DO NOT USE 0-49 Ft Diesel Articulating Booms|Snorkel|</t>
  </si>
  <si>
    <t>Articulating Boom Lifts|DO NOT USE 0-49 Ft Dual Fuel Articulating Booms|Snorkel|</t>
  </si>
  <si>
    <t>Articulating Boom Lifts|DO NOT USE 50-79 Ft Diesel Articulating Booms|Snorkel|</t>
  </si>
  <si>
    <t>Articulating Boom Lifts|DO NOT USE 50-79 Ft Dual Fuel Articulating Booms|Snorkel|</t>
  </si>
  <si>
    <t>Articulating Boom Lifts|DO NOT USE 80-129 Ft Diesel Articulating Booms|Snorkel|</t>
  </si>
  <si>
    <t>Articulating Boom Lifts|DO NOT USE 80-129 Ft Dual Fuel Articulating Booms|Snorkel|</t>
  </si>
  <si>
    <t>Telescopic Boom Lifts|0-49 Ft Telescopic Booms|Snorkel|</t>
  </si>
  <si>
    <t>Telescopic Boom Lifts|50-79 Ft Telescopic Booms|Snorkel|</t>
  </si>
  <si>
    <t>Telescopic Boom Lifts|80-129 Ft Telescopic Booms|Snorkel|</t>
  </si>
  <si>
    <t>Telescopic Boom Lifts|DO NOT USE 0-49 Ft Diesel Telescopic Booms|Snorkel|</t>
  </si>
  <si>
    <t>Telescopic Boom Lifts|DO NOT USE 0-49 Ft Dual Fuel Telescopic Booms|Snorkel|</t>
  </si>
  <si>
    <t>Telescopic Boom Lifts|DO NOT USE 50-79 Ft Diesel Telescopic Booms|Snorkel|</t>
  </si>
  <si>
    <t>Telescopic Boom Lifts|DO NOT USE 50-79 Ft Dual Fuel Telescopic Booms|Snorkel|</t>
  </si>
  <si>
    <t>Telescopic Boom Lifts|DO NOT USE 80-129 Ft Diesel Telescopic Booms|Snorkel|</t>
  </si>
  <si>
    <t>Telescopic Boom Lifts|DO NOT USE 80-129 Ft Dual Fuel Telescopic Booms|Snorkel|</t>
  </si>
  <si>
    <t>Spiderlift</t>
  </si>
  <si>
    <t>Articulating Boom Lifts|Track-Driven Articulating Booms|Spiderlift|</t>
  </si>
  <si>
    <t>Articulating Boom Lifts|0-39 Ft Electric Articulating Booms|Strato-Lift|</t>
  </si>
  <si>
    <t>Sunward America</t>
  </si>
  <si>
    <t>Excavators|5,000-9,499 Lb Mini Excavators|Sunward America|</t>
  </si>
  <si>
    <t>Excavators|9,500-24,999 Lb Mini Excavators|Sunward America|</t>
  </si>
  <si>
    <t>Superior Manufacturing</t>
  </si>
  <si>
    <t>Pipelayers|115-179 HP Pipelayers|Superior Manufacturing|</t>
  </si>
  <si>
    <t>Pipelayers|180-299 HP Pipelayers|Superior Manufacturing|</t>
  </si>
  <si>
    <t>Pipelayers|300+ HP Pipelayers|Superior Manufacturing|</t>
  </si>
  <si>
    <t>Tana</t>
  </si>
  <si>
    <t>Taylor-Dunn</t>
  </si>
  <si>
    <t>Articulating Boom Lifts|0-39 Ft Electric Articulating Booms|Terex|</t>
  </si>
  <si>
    <t>Articulating Boom Lifts|0-49 Ft Articulating Booms|Terex|</t>
  </si>
  <si>
    <t>Articulating Boom Lifts|40+ Ft Electric Articulating Booms|Terex|</t>
  </si>
  <si>
    <t>Articulating Boom Lifts|50-79 Ft Articulating Booms|Terex|</t>
  </si>
  <si>
    <t>Articulating Boom Lifts|DO NOT USE 0-49 Ft Diesel Articulating Booms|Terex|</t>
  </si>
  <si>
    <t>Articulating Boom Lifts|DO NOT USE 0-49 Ft Dual Fuel Articulating Booms|Terex|</t>
  </si>
  <si>
    <t>Articulating Boom Lifts|DO NOT USE 50-79 Ft Diesel Articulating Booms|Terex|</t>
  </si>
  <si>
    <t>Articulating Boom Lifts|DO NOT USE 50-79 Ft Dual Fuel Articulating Booms|Terex|</t>
  </si>
  <si>
    <t>Articulating Boom Lifts|DO NOT USE 80-129 Ft Diesel Articulating Booms|Terex|</t>
  </si>
  <si>
    <t>Telescopic Boom Lifts|0-49 Ft Telescopic Booms|Terex|</t>
  </si>
  <si>
    <t>Telescopic Boom Lifts|50-79 Ft Telescopic Booms|Terex|</t>
  </si>
  <si>
    <t>Telescopic Boom Lifts|80-129 Ft Telescopic Booms|Terex|</t>
  </si>
  <si>
    <t>Telescopic Boom Lifts|DO NOT USE 0-49 Ft Diesel Telescopic Booms|Terex|</t>
  </si>
  <si>
    <t>Telescopic Boom Lifts|DO NOT USE 0-49 Ft Dual Fuel Telescopic Booms|Terex|</t>
  </si>
  <si>
    <t>Telescopic Boom Lifts|DO NOT USE 50-79 Ft Diesel Telescopic Booms|Terex|</t>
  </si>
  <si>
    <t>Telescopic Boom Lifts|DO NOT USE 50-79 Ft Dual Fuel Telescopic Booms|Terex|</t>
  </si>
  <si>
    <t>Telescopic Boom Lifts|DO NOT USE 80-129 Ft Diesel Telescopic Booms|Terex|</t>
  </si>
  <si>
    <t>Telescopic Boom Lifts|DO NOT USE 80-129 Ft Dual Fuel Telescopic Booms|Terex|</t>
  </si>
  <si>
    <t>Dozers|0-114 HP Crawler Dozers|Terramite|</t>
  </si>
  <si>
    <t>Articulating Boom Lifts|40+ Ft Electric Articulating Booms|Teupen|</t>
  </si>
  <si>
    <t>Articulating Boom Lifts|DO NOT USE 80-129 Ft Diesel Articulating Booms|Teupen|</t>
  </si>
  <si>
    <t>Articulating Boom Lifts|Track-Driven Articulating Booms|Teupen|</t>
  </si>
  <si>
    <t>Telescopic Boom Lifts|Track-Driven Telescopic Booms|Teupen|</t>
  </si>
  <si>
    <t>Articulating Boom Lifts|Track-Driven Articulating Booms|TRACKED LIFTS|</t>
  </si>
  <si>
    <t>Articulating Boom Lifts|0-39 Ft Electric Articulating Booms|Upright|</t>
  </si>
  <si>
    <t>Articulating Boom Lifts|0-49 Ft Articulating Booms|Upright|</t>
  </si>
  <si>
    <t>Articulating Boom Lifts|40+ Ft Electric Articulating Booms|Upright|</t>
  </si>
  <si>
    <t>Articulating Boom Lifts|50-79 Ft Articulating Booms|Upright|</t>
  </si>
  <si>
    <t>Articulating Boom Lifts|DO NOT USE 0-49 Ft Diesel Articulating Booms|Upright|</t>
  </si>
  <si>
    <t>Articulating Boom Lifts|DO NOT USE 0-49 Ft Dual Fuel Articulating Booms|Upright|</t>
  </si>
  <si>
    <t>Articulating Boom Lifts|DO NOT USE 50-79 Ft Dual Fuel Articulating Booms|Upright|</t>
  </si>
  <si>
    <t>Telescopic Boom Lifts|50-79 Ft Telescopic Booms|Upright|</t>
  </si>
  <si>
    <t>Telescopic Boom Lifts|80-129 Ft Telescopic Booms|Upright|</t>
  </si>
  <si>
    <t>Telescopic Boom Lifts|DO NOT USE 0-49 Ft Diesel Telescopic Booms|Upright|</t>
  </si>
  <si>
    <t>Telescopic Boom Lifts|DO NOT USE 0-49 Ft Dual Fuel Telescopic Booms|Upright|</t>
  </si>
  <si>
    <t>Telescopic Boom Lifts|DO NOT USE 50-79 Ft Diesel Telescopic Booms|Upright|</t>
  </si>
  <si>
    <t>Telescopic Boom Lifts|DO NOT USE 50-79 Ft Dual Fuel Telescopic Booms|Upright|</t>
  </si>
  <si>
    <t>Telescopic Boom Lifts|DO NOT USE 80-129 Ft Diesel Telescopic Booms|Upright|</t>
  </si>
  <si>
    <t>Telescopic Boom Lifts|DO NOT USE 80-129 Ft Dual Fuel Telescopic Booms|Upright|</t>
  </si>
  <si>
    <t>Other Equipment|Other Equipment|Volvo|</t>
  </si>
  <si>
    <t>Willie</t>
  </si>
  <si>
    <t>Wheel Loaders|0-109 HP Wheel Loaders|Willie|</t>
  </si>
  <si>
    <t>Articulating Boom Lifts|50-79 Ft Articulating Booms|XCMG|</t>
  </si>
  <si>
    <t>Articulating Boom Lifts|50-79 Ft Articulating Booms|Xtreme|</t>
  </si>
  <si>
    <t>Articulating Boom Lifts|DO NOT USE 0-49 Ft Dual Fuel Articulating Booms|Xtreme|</t>
  </si>
  <si>
    <t>Articulating Boom Lifts|DO NOT USE 50-79 Ft Dual Fuel Articulating Booms|Xtreme|</t>
  </si>
  <si>
    <t>Compact And Mini Cranes bRA Cranes Group USA</t>
  </si>
  <si>
    <t>Ring Cranes bRA Cranes Group USA</t>
  </si>
  <si>
    <t>Overhead Cranes bRA Cranes Group USA</t>
  </si>
  <si>
    <t>Dockside And Offshore Cranes bRA Cranes Group USA</t>
  </si>
  <si>
    <t>Forklift Truck Attachments</t>
  </si>
  <si>
    <t>Forklift Truck Attachments|||</t>
  </si>
  <si>
    <t>Forklift Truck Attachments|Forklift Truck Attachments||</t>
  </si>
  <si>
    <t>Warehouse Equipment</t>
  </si>
  <si>
    <t>Warehouse Equipment|||</t>
  </si>
  <si>
    <t>DO NOT USE Order Pickers</t>
  </si>
  <si>
    <t>DO NOT USE Pallet Jacks</t>
  </si>
  <si>
    <t>Warehouse Equipment|Other Forklifts||</t>
  </si>
  <si>
    <t>Warehouse Equipment|Pallet Trucks||</t>
  </si>
  <si>
    <t>Warehouse Equipment|Tow Tractor Forklifts||</t>
  </si>
  <si>
    <t>Walk-Behind Electric Stackers</t>
  </si>
  <si>
    <t>Warehouse Equipment|Walk-Behind Electric Stackers||</t>
  </si>
  <si>
    <t>Warehouse Equipment|Pallet Trucks|Allied|</t>
  </si>
  <si>
    <t>Warehouse Equipment|Other Forklifts|Allis-Chalmers|</t>
  </si>
  <si>
    <t>Warehouse Equipment|Walk-Behind Electric Stackers|Allis-Chalmers|</t>
  </si>
  <si>
    <t>Warehouse Equipment|Other Forklifts|Arrow Material Handling|</t>
  </si>
  <si>
    <t>Warehouse Equipment|Other Forklifts|Atlas Group|</t>
  </si>
  <si>
    <t>Warehouse Equipment|Pallet Trucks|Atlas Group|</t>
  </si>
  <si>
    <t>Warehouse Equipment|Walk-Behind Electric Stackers|Atlet|</t>
  </si>
  <si>
    <t>Warehouse Equipment|Other Forklifts|BakerCorp|</t>
  </si>
  <si>
    <t>Warehouse Equipment|Walk-Behind Electric Stackers|BakerCorp|</t>
  </si>
  <si>
    <t>Warehouse Equipment|Walk-Behind Electric Stackers|Ballymore|</t>
  </si>
  <si>
    <t>Warehouse Equipment|Other Forklifts|Barrett UniCarriers|</t>
  </si>
  <si>
    <t>Warehouse Equipment|Pallet Trucks|Barrett UniCarriers|</t>
  </si>
  <si>
    <t>Warehouse Equipment|Walk-Behind Electric Stackers|Barrett UniCarriers|</t>
  </si>
  <si>
    <t>Warehouse Equipment|Other Forklifts|Baumann|</t>
  </si>
  <si>
    <t>Warehouse Equipment|Other Forklifts|Big Joe|</t>
  </si>
  <si>
    <t>Warehouse Equipment|Pallet Trucks|Big Joe|</t>
  </si>
  <si>
    <t>Warehouse Equipment|Walk-Behind Electric Stackers|Big Joe|</t>
  </si>
  <si>
    <t>Warehouse Equipment|Pallet Trucks|Bishamon|</t>
  </si>
  <si>
    <t>Warehouse Equipment|Other Forklifts|Blue Giant|</t>
  </si>
  <si>
    <t>Warehouse Equipment|Pallet Trucks|Blue Giant|</t>
  </si>
  <si>
    <t>Warehouse Equipment|Walk-Behind Electric Stackers|Blue Giant|</t>
  </si>
  <si>
    <t>Warehouse Equipment|Other Forklifts|Bolzoni|</t>
  </si>
  <si>
    <t>Warehouse Equipment|Other Forklifts|Bristol|</t>
  </si>
  <si>
    <t>Warehouse Equipment|Walk-Behind Electric Stackers|BT Primemover|</t>
  </si>
  <si>
    <t>Warehouse Equipment|Other Forklifts|Bull Dog|</t>
  </si>
  <si>
    <t>Warehouse Equipment|Walk-Behind Electric Stackers|BYD|</t>
  </si>
  <si>
    <t>Warehouse Equipment|Other Forklifts|Case|</t>
  </si>
  <si>
    <t>Forklift Truck Attachments|Forklift Truck Attachments|Caterpillar|</t>
  </si>
  <si>
    <t>Warehouse Equipment|Other Forklifts|Caterpillar|</t>
  </si>
  <si>
    <t>Warehouse Equipment|Pallet Trucks|Caterpillar|</t>
  </si>
  <si>
    <t>Warehouse Equipment|Walk-Behind Electric Stackers|Caterpillar|</t>
  </si>
  <si>
    <t>Warehouse Equipment|Other Forklifts|Champ|</t>
  </si>
  <si>
    <t>Warehouse Equipment|Other Forklifts|CLARK|</t>
  </si>
  <si>
    <t>Warehouse Equipment|Pallet Trucks|CLARK|</t>
  </si>
  <si>
    <t>Warehouse Equipment|Walk-Behind Electric Stackers|CLARK|</t>
  </si>
  <si>
    <t>Warehouse Equipment|Other Forklifts|Combilift|</t>
  </si>
  <si>
    <t>Warehouse Equipment|Walk-Behind Electric Stackers|Combilift|</t>
  </si>
  <si>
    <t>Warehouse Equipment|Other Forklifts|Crown|</t>
  </si>
  <si>
    <t>Warehouse Equipment|Pallet Trucks|Crown|</t>
  </si>
  <si>
    <t>Warehouse Equipment|Walk-Behind Electric Stackers|Crown|</t>
  </si>
  <si>
    <t>Warehouse Equipment|Other Forklifts|Daewoo|</t>
  </si>
  <si>
    <t>Warehouse Equipment|Other Forklifts|Dayton|</t>
  </si>
  <si>
    <t>Warehouse Equipment|Pallet Trucks|Dayton|</t>
  </si>
  <si>
    <t>Warehouse Equipment|Walk-Behind Electric Stackers|Dayton|</t>
  </si>
  <si>
    <t>Warehouse Equipment|Other Forklifts|Deka|</t>
  </si>
  <si>
    <t>Warehouse Equipment|Other Forklifts|DNU C&amp;D Technologies|</t>
  </si>
  <si>
    <t>Warehouse Equipment|Other Forklifts|DNU DCL|</t>
  </si>
  <si>
    <t>Warehouse Equipment|Other Forklifts|DNU Lester|</t>
  </si>
  <si>
    <t>Warehouse Equipment|Other Forklifts|DNU Palfinger Crayler|</t>
  </si>
  <si>
    <t>Warehouse Equipment|Walk-Behind Electric Stackers|DNU Unicarriers|</t>
  </si>
  <si>
    <t>Warehouse Equipment|Other Forklifts|Donkey|</t>
  </si>
  <si>
    <t>Warehouse Equipment|Other Forklifts|Doosan|</t>
  </si>
  <si>
    <t>Warehouse Equipment|Pallet Trucks|Doosan|</t>
  </si>
  <si>
    <t>Warehouse Equipment|Tow Tractor Forklifts|Doosan|</t>
  </si>
  <si>
    <t>Warehouse Equipment|Walk-Behind Electric Stackers|Doosan|</t>
  </si>
  <si>
    <t>Warehouse Equipment|Other Forklifts|Drexel|</t>
  </si>
  <si>
    <t>Warehouse Equipment|Tow Tractor Forklifts|Eagle|</t>
  </si>
  <si>
    <t>Warehouse Equipment|Other Forklifts|Eagle Picher|</t>
  </si>
  <si>
    <t>Warehouse Equipment|Walk-Behind Electric Stackers|Easy Lift|</t>
  </si>
  <si>
    <t>Warehouse Equipment|Other Forklifts|Eaves|</t>
  </si>
  <si>
    <t>Warehouse Equipment|Other Forklifts|Echo|</t>
  </si>
  <si>
    <t>Warehouse Equipment|Other Forklifts|Elme|</t>
  </si>
  <si>
    <t>Warehouse Equipment|Other Forklifts|Elwell-Parker|</t>
  </si>
  <si>
    <t>Warehouse Equipment|Other Forklifts|Exide|</t>
  </si>
  <si>
    <t>Warehouse Equipment|Other Forklifts|Fantuzzi|</t>
  </si>
  <si>
    <t>Warehouse Equipment|Other Forklifts|Gehl|</t>
  </si>
  <si>
    <t>Warehouse Equipment|Other Forklifts|Genie|</t>
  </si>
  <si>
    <t>Warehouse Equipment|Other Forklifts|Gradall|</t>
  </si>
  <si>
    <t>Warehouse Equipment|Other Forklifts|Grainger|</t>
  </si>
  <si>
    <t>Warehouse Equipment|Pallet Trucks|Grainger|</t>
  </si>
  <si>
    <t>Warehouse Equipment|Other Forklifts|Haugen|</t>
  </si>
  <si>
    <t>Warehouse Equipment|Pallet Trucks|Haul-Master|</t>
  </si>
  <si>
    <t>Warehouse Equipment|Walk-Behind Electric Stackers|Heli|</t>
  </si>
  <si>
    <t>Warehouse Equipment|Pallet Trucks|Helmar|</t>
  </si>
  <si>
    <t>Warehouse Equipment|Walk-Behind Electric Stackers|Hercules|</t>
  </si>
  <si>
    <t>Warehouse Equipment|Other Forklifts|Hertner|</t>
  </si>
  <si>
    <t>Warehouse Equipment|Pallet Trucks|Hinowa|</t>
  </si>
  <si>
    <t>Warehouse Equipment|Other Forklifts|Hobart|</t>
  </si>
  <si>
    <t>Warehouse Equipment|Other Forklifts|Hubtex|</t>
  </si>
  <si>
    <t>Warehouse Equipment|Other Forklifts|Hyster|</t>
  </si>
  <si>
    <t>Warehouse Equipment|Pallet Trucks|Hyster|</t>
  </si>
  <si>
    <t>Warehouse Equipment|Tow Tractor Forklifts|Hyster|</t>
  </si>
  <si>
    <t>Warehouse Equipment|Walk-Behind Electric Stackers|Hyster|</t>
  </si>
  <si>
    <t>Warehouse Equipment|Other Forklifts|Ingersoll-Rand|</t>
  </si>
  <si>
    <t>Warehouse Equipment|Walk-Behind Electric Stackers|Interthor|</t>
  </si>
  <si>
    <t>Warehouse Equipment|Other Forklifts|JCB|</t>
  </si>
  <si>
    <t>Warehouse Equipment|Other Forklifts|Jet Tools|</t>
  </si>
  <si>
    <t>Warehouse Equipment|Pallet Trucks|Jet Tools|</t>
  </si>
  <si>
    <t>Warehouse Equipment|Other Forklifts|JLG|</t>
  </si>
  <si>
    <t>Warehouse Equipment|Other Forklifts|John Deere|</t>
  </si>
  <si>
    <t>Warehouse Equipment|Other Forklifts|Jungheinrich|</t>
  </si>
  <si>
    <t>Warehouse Equipment|Pallet Trucks|Jungheinrich|</t>
  </si>
  <si>
    <t>Warehouse Equipment|Tow Tractor Forklifts|Jungheinrich|</t>
  </si>
  <si>
    <t>Warehouse Equipment|Walk-Behind Electric Stackers|Jungheinrich|</t>
  </si>
  <si>
    <t>Warehouse Equipment|Other Forklifts|Kalmar|</t>
  </si>
  <si>
    <t>Warehouse Equipment|Walk-Behind Electric Stackers|Kalmar|</t>
  </si>
  <si>
    <t>Warehouse Equipment|Other Forklifts|Kesmac|</t>
  </si>
  <si>
    <t>Warehouse Equipment|Other Forklifts|Komatsu|</t>
  </si>
  <si>
    <t>Warehouse Equipment|Walk-Behind Electric Stackers|Komatsu|</t>
  </si>
  <si>
    <t>Warehouse Equipment|Other Forklifts|Lift Systems|</t>
  </si>
  <si>
    <t>Warehouse Equipment|Other Forklifts|Lift-A-Loft|</t>
  </si>
  <si>
    <t>Warehouse Equipment|Other Forklifts|Lift-Rite|</t>
  </si>
  <si>
    <t>Warehouse Equipment|Pallet Trucks|Lift-Rite|</t>
  </si>
  <si>
    <t>Warehouse Equipment|Other Forklifts|LiftAll by Gradall|</t>
  </si>
  <si>
    <t>Warehouse Equipment|Walk-Behind Electric Stackers|Liftstar|</t>
  </si>
  <si>
    <t>Warehouse Equipment|Other Forklifts|Linde|</t>
  </si>
  <si>
    <t>Warehouse Equipment|Pallet Trucks|Linde|</t>
  </si>
  <si>
    <t>Warehouse Equipment|Walk-Behind Electric Stackers|Linde|</t>
  </si>
  <si>
    <t>Warehouse Equipment|Other Forklifts|Long Reach|</t>
  </si>
  <si>
    <t>Warehouse Equipment|Other Forklifts|Lowry|</t>
  </si>
  <si>
    <t>Warehouse Equipment|Other Forklifts|Lull|</t>
  </si>
  <si>
    <t>Warehouse Equipment|Other Forklifts|Malavac|</t>
  </si>
  <si>
    <t>Warehouse Equipment|Other Forklifts|Manitex|</t>
  </si>
  <si>
    <t>Warehouse Equipment|Other Forklifts|Manitou|</t>
  </si>
  <si>
    <t>Warehouse Equipment|Other Forklifts|Mariotti|</t>
  </si>
  <si>
    <t>Warehouse Equipment|Other Forklifts|MasterMover|</t>
  </si>
  <si>
    <t>Warehouse Equipment|Tow Tractor Forklifts|MasterMover|</t>
  </si>
  <si>
    <t>Warehouse Equipment|Walk-Behind Electric Stackers|Microlift|</t>
  </si>
  <si>
    <t>Warehouse Equipment|Walk-Behind Electric Stackers|Mighty-Lift|</t>
  </si>
  <si>
    <t>Warehouse Equipment|Other Forklifts|Minuteman|</t>
  </si>
  <si>
    <t>Warehouse Equipment|Other Forklifts|Mitsubishi|</t>
  </si>
  <si>
    <t>Warehouse Equipment|Walk-Behind Electric Stackers|Mitsubishi|</t>
  </si>
  <si>
    <t>Warehouse Equipment|Walk-Behind Electric Stackers|Mobile Material Handling Inc|</t>
  </si>
  <si>
    <t>Warehouse Equipment|Other Forklifts|Moffett|</t>
  </si>
  <si>
    <t>Warehouse Equipment|Other Forklifts|Multiton|</t>
  </si>
  <si>
    <t>Warehouse Equipment|Pallet Trucks|Multiton|</t>
  </si>
  <si>
    <t>Warehouse Equipment|Walk-Behind Electric Stackers|Multiton|</t>
  </si>
  <si>
    <t>Warehouse Equipment|Other Forklifts|Narrow Aisle Inc.|</t>
  </si>
  <si>
    <t>Warehouse Equipment|Other Forklifts|Navigator|</t>
  </si>
  <si>
    <t>Warehouse Equipment|Other Forklifts|Nissan UniCarriers|</t>
  </si>
  <si>
    <t>Warehouse Equipment|Pallet Trucks|Nissan UniCarriers|</t>
  </si>
  <si>
    <t>Warehouse Equipment|Tow Tractor Forklifts|Nissan UniCarriers|</t>
  </si>
  <si>
    <t>Warehouse Equipment|Walk-Behind Electric Stackers|Nissan UniCarriers|</t>
  </si>
  <si>
    <t>Warehouse Equipment|Other Forklifts|Noble|</t>
  </si>
  <si>
    <t>Warehouse Equipment|Walk-Behind Electric Stackers|Noble|</t>
  </si>
  <si>
    <t>Warehouse Equipment|Other Forklifts|Northeast|</t>
  </si>
  <si>
    <t>Warehouse Equipment|Other Forklifts|Pack Mule|</t>
  </si>
  <si>
    <t>Warehouse Equipment|Pallet Trucks|Pack Mule|</t>
  </si>
  <si>
    <t>Warehouse Equipment|Other Forklifts|Palfinger|</t>
  </si>
  <si>
    <t>Warehouse Equipment|Other Forklifts|Pettibone|</t>
  </si>
  <si>
    <t>Warehouse Equipment|Walk-Behind Electric Stackers|Pramac|</t>
  </si>
  <si>
    <t>Warehouse Equipment|Walk-Behind Electric Stackers|Presto Lift|</t>
  </si>
  <si>
    <t>Warehouse Equipment|Other Forklifts|Prime Mover|</t>
  </si>
  <si>
    <t>Warehouse Equipment|Walk-Behind Electric Stackers|Prime Mover|</t>
  </si>
  <si>
    <t>Warehouse Equipment|Other Forklifts|Princeton|</t>
  </si>
  <si>
    <t>Warehouse Equipment|Pallet Trucks|Probst|</t>
  </si>
  <si>
    <t>Warehouse Equipment|Other Forklifts|Raymond|</t>
  </si>
  <si>
    <t>Warehouse Equipment|Pallet Trucks|Raymond|</t>
  </si>
  <si>
    <t>Warehouse Equipment|Walk-Behind Electric Stackers|Raymond|</t>
  </si>
  <si>
    <t>Warehouse Equipment|Other Forklifts|Rico|</t>
  </si>
  <si>
    <t>Warehouse Equipment|Walk-Behind Electric Stackers|Rico|</t>
  </si>
  <si>
    <t>Warehouse Equipment|Other Forklifts|Sany|</t>
  </si>
  <si>
    <t>Warehouse Equipment|Other Forklifts|Schaeff|</t>
  </si>
  <si>
    <t>Warehouse Equipment|Other Forklifts|Seegrid|</t>
  </si>
  <si>
    <t>Warehouse Equipment|Other Forklifts|Sellick|</t>
  </si>
  <si>
    <t>Warehouse Equipment|Other Forklifts|SkyTrak|</t>
  </si>
  <si>
    <t>Warehouse Equipment|Walk-Behind Electric Stackers|Southworth|</t>
  </si>
  <si>
    <t>Warehouse Equipment|Walk-Behind Electric Stackers|Sroka|</t>
  </si>
  <si>
    <t>Warehouse Equipment|Walk-Behind Electric Stackers|Starke|</t>
  </si>
  <si>
    <t>Warehouse Equipment|Other Forklifts|Steinbock|</t>
  </si>
  <si>
    <t>Warehouse Equipment|Walk-Behind Electric Stackers|STILL|</t>
  </si>
  <si>
    <t>Warehouse Equipment|Walk-Behind Electric Stackers|Stone|</t>
  </si>
  <si>
    <t>Warehouse Equipment|Walk-Behind Electric Stackers|TASK|</t>
  </si>
  <si>
    <t>Warehouse Equipment|Other Forklifts|Taylor Machine Works, Inc.|</t>
  </si>
  <si>
    <t>Warehouse Equipment|Tow Tractor Forklifts|Taylor Machine Works, Inc.|</t>
  </si>
  <si>
    <t>Warehouse Equipment|Tow Tractor Forklifts|Taylor-Dunn|</t>
  </si>
  <si>
    <t>Warehouse Equipment|Other Forklifts|TCM|</t>
  </si>
  <si>
    <t>Warehouse Equipment|Other Forklifts|TCM UniCarriers|</t>
  </si>
  <si>
    <t>Warehouse Equipment|Other Forklifts|Terex|</t>
  </si>
  <si>
    <t>Warehouse Equipment|Other Forklifts|Towmotor|</t>
  </si>
  <si>
    <t>Warehouse Equipment|Other Forklifts|Toyota|</t>
  </si>
  <si>
    <t>Warehouse Equipment|Pallet Trucks|Toyota|</t>
  </si>
  <si>
    <t>Warehouse Equipment|Tow Tractor Forklifts|Toyota|</t>
  </si>
  <si>
    <t>Warehouse Equipment|Walk-Behind Electric Stackers|Toyota|</t>
  </si>
  <si>
    <t>Warehouse Equipment|Pallet Trucks|Tractel|</t>
  </si>
  <si>
    <t>Warehouse Equipment|Other Forklifts|Trojan|</t>
  </si>
  <si>
    <t>Warehouse Equipment|Pallet Trucks|Uline|</t>
  </si>
  <si>
    <t>Warehouse Equipment|Pallet Trucks|Ultra|</t>
  </si>
  <si>
    <t>Warehouse Equipment|Walk-Behind Electric Stackers|Utilev|</t>
  </si>
  <si>
    <t>Warehouse Equipment|Walk-Behind Electric Stackers|Valla|</t>
  </si>
  <si>
    <t>Warehouse Equipment|Pallet Trucks|Vestil|</t>
  </si>
  <si>
    <t>Warehouse Equipment|Walk-Behind Electric Stackers|Vestil|</t>
  </si>
  <si>
    <t>Warehouse Equipment|Pallet Trucks|Wesco|</t>
  </si>
  <si>
    <t>Warehouse Equipment|Pallet Trucks|Westward Industries|</t>
  </si>
  <si>
    <t>Warehouse Equipment|Other Forklifts|Yale|</t>
  </si>
  <si>
    <t>Warehouse Equipment|Pallet Trucks|Yale|</t>
  </si>
  <si>
    <t>Warehouse Equipment|Tow Tractor Forklifts|Yale|</t>
  </si>
  <si>
    <t>Warehouse Equipment|Walk-Behind Electric Stackers|Yale|</t>
  </si>
  <si>
    <t>Warehouse Equipment|Other Forklifts|Yard King|</t>
  </si>
  <si>
    <t>Articulated Dump Trucks</t>
  </si>
  <si>
    <t>Articulated Dump Trucks|||</t>
  </si>
  <si>
    <t>Articulated Dump Trucks|0-39 Ton Articulated Dump Trucks||</t>
  </si>
  <si>
    <t>Articulated Dump Trucks|40+ Ton Articulated Dump Trucks||</t>
  </si>
  <si>
    <t>Front Shovels</t>
  </si>
  <si>
    <t>Front Shovels|||</t>
  </si>
  <si>
    <t>Front Shovels|Front Shovels||</t>
  </si>
  <si>
    <t>Maintainer Motor Graders</t>
  </si>
  <si>
    <t>Motor Graders|Maintainer Motor Graders||</t>
  </si>
  <si>
    <t>Off-Highway Haul Trucks</t>
  </si>
  <si>
    <t>Off-Highway Haul Trucks|||</t>
  </si>
  <si>
    <t>Off-Highway Haul Trucks|Off-Highway Haul Trucks||</t>
  </si>
  <si>
    <t>Scraper Tractor</t>
  </si>
  <si>
    <t>Scrapers|Scraper Tractor||</t>
  </si>
  <si>
    <t>Site Dumpers</t>
  </si>
  <si>
    <t>Site Dumpers|||</t>
  </si>
  <si>
    <t>Site Dumpers|0-2.9 Ton Wheel Dumpers||</t>
  </si>
  <si>
    <t>Site Dumpers|3.0-5.9 Ton Wheel Dumpers||</t>
  </si>
  <si>
    <t>Site Dumpers|6.0+ Ton Wheel Dumpers||</t>
  </si>
  <si>
    <t>Site Dumpers|Other Wheel Dumpers||</t>
  </si>
  <si>
    <t>Site Dumpers|0-2.9 Ton Wheel Dumpers|Amida|</t>
  </si>
  <si>
    <t>Site Dumpers|3.0-5.9 Ton Wheel Dumpers|Amida|</t>
  </si>
  <si>
    <t>Site Dumpers|0-2.9 Ton Wheel Dumpers|Ausa|</t>
  </si>
  <si>
    <t>Site Dumpers|3.0-5.9 Ton Wheel Dumpers|Ausa|</t>
  </si>
  <si>
    <t>Site Dumpers|6.0+ Ton Wheel Dumpers|Ausa|</t>
  </si>
  <si>
    <t>Site Dumpers|0-2.9 Ton Wheel Dumpers|Barford|</t>
  </si>
  <si>
    <t>Site Dumpers|3.0-5.9 Ton Wheel Dumpers|Barford|</t>
  </si>
  <si>
    <t>Site Dumpers|6.0+ Ton Wheel Dumpers|Barford|</t>
  </si>
  <si>
    <t>Site Dumpers|0-2.9 Ton Wheel Dumpers|Belle|</t>
  </si>
  <si>
    <t>Site Dumpers|0-2.9 Ton Wheel Dumpers|Benford|</t>
  </si>
  <si>
    <t>Site Dumpers|3.0-5.9 Ton Wheel Dumpers|Benford|</t>
  </si>
  <si>
    <t>Site Dumpers|6.0+ Ton Wheel Dumpers|Benford|</t>
  </si>
  <si>
    <t>Site Dumpers|0-2.9 Ton Wheel Dumpers|Bergmann|</t>
  </si>
  <si>
    <t>Site Dumpers|6.0+ Ton Wheel Dumpers|Bergmann|</t>
  </si>
  <si>
    <t>Brokk</t>
  </si>
  <si>
    <t>Excavators|0-4,999 Lb Mini Excavators|Brokk|</t>
  </si>
  <si>
    <t>Front Shovels|Front Shovels|Bucyrus Erie|</t>
  </si>
  <si>
    <t>Articulated Dump Trucks|0-39 Ton Articulated Dump Trucks|Case|</t>
  </si>
  <si>
    <t>Articulated Dump Trucks|40+ Ton Articulated Dump Trucks|Case|</t>
  </si>
  <si>
    <t>Articulated Dump Trucks|0-39 Ton Articulated Dump Trucks|Caterpillar|</t>
  </si>
  <si>
    <t>Articulated Dump Trucks|40+ Ton Articulated Dump Trucks|Caterpillar|</t>
  </si>
  <si>
    <t>Front Shovels|Front Shovels|Caterpillar|</t>
  </si>
  <si>
    <t>Off-Highway Haul Trucks|Off-Highway Haul Trucks|Caterpillar|</t>
  </si>
  <si>
    <t>Front Shovels|Front Shovels|Demag|</t>
  </si>
  <si>
    <t>Site Dumpers|0-2.9 Ton Wheel Dumpers|Dieci|</t>
  </si>
  <si>
    <t>Fiori</t>
  </si>
  <si>
    <t>Site Dumpers|3.0-5.9 Ton Wheel Dumpers|Fiori|</t>
  </si>
  <si>
    <t>Front Shovels|Front Shovels|Hitachi|</t>
  </si>
  <si>
    <t>Site Dumpers|0-2.9 Ton Wheel Dumpers|JCB|</t>
  </si>
  <si>
    <t>Site Dumpers|3.0-5.9 Ton Wheel Dumpers|JCB|</t>
  </si>
  <si>
    <t>Site Dumpers|6.0+ Ton Wheel Dumpers|JCB|</t>
  </si>
  <si>
    <t>Articulated Dump Trucks|0-39 Ton Articulated Dump Trucks|John Deere|</t>
  </si>
  <si>
    <t>Articulated Dump Trucks|40+ Ton Articulated Dump Trucks|John Deere|</t>
  </si>
  <si>
    <t>Articulated Dump Trucks|0-39 Ton Articulated Dump Trucks|Komatsu|</t>
  </si>
  <si>
    <t>Articulated Dump Trucks|40+ Ton Articulated Dump Trucks|Komatsu|</t>
  </si>
  <si>
    <t>Front Shovels|Front Shovels|Komatsu|</t>
  </si>
  <si>
    <t>Off-Highway Haul Trucks|Off-Highway Haul Trucks|Komatsu|</t>
  </si>
  <si>
    <t>Scissor Lifts|0-18 Ft Electric Scissor Lifts|LGMG|</t>
  </si>
  <si>
    <t>Site Dumpers|0-2.9 Ton Wheel Dumpers|Mecalac|</t>
  </si>
  <si>
    <t>Site Dumpers|6.0+ Ton Wheel Dumpers|Mecalac|</t>
  </si>
  <si>
    <t>Messersi</t>
  </si>
  <si>
    <t>Excavators|9,500-24,999 Lb Mini Excavators|Messersi|</t>
  </si>
  <si>
    <t>Site Dumpers|0-2.9 Ton Wheel Dumpers|Multiquip|</t>
  </si>
  <si>
    <t>Site Dumpers|0-2.9 Ton Wheel Dumpers|MZ Imer|</t>
  </si>
  <si>
    <t>Site Dumpers|0-2.9 Ton Wheel Dumpers|NC|</t>
  </si>
  <si>
    <t>Site Dumpers|6.0+ Ton Wheel Dumpers|NC|</t>
  </si>
  <si>
    <t>Front Shovels|Front Shovels|P&amp;H|</t>
  </si>
  <si>
    <t>Site Dumpers|0-2.9 Ton Wheel Dumpers|Pel Job|</t>
  </si>
  <si>
    <t>Site Dumpers|0-2.9 Ton Wheel Dumpers|Takeuchi|</t>
  </si>
  <si>
    <t>Site Dumpers|0-2.9 Ton Wheel Dumpers|Terex|</t>
  </si>
  <si>
    <t>Site Dumpers|3.0-5.9 Ton Wheel Dumpers|Terex|</t>
  </si>
  <si>
    <t>Site Dumpers|6.0+ Ton Wheel Dumpers|Terex|</t>
  </si>
  <si>
    <t>Front Shovels|Front Shovels|Terex (O&amp;K)|</t>
  </si>
  <si>
    <t>Site Dumpers|0-2.9 Ton Wheel Dumpers|Thwaites|</t>
  </si>
  <si>
    <t>Site Dumpers|3.0-5.9 Ton Wheel Dumpers|Thwaites|</t>
  </si>
  <si>
    <t>Site Dumpers|6.0+ Ton Wheel Dumpers|Thwaites|</t>
  </si>
  <si>
    <t>Articulated Dump Trucks|0-39 Ton Articulated Dump Trucks|Volvo|</t>
  </si>
  <si>
    <t>Articulated Dump Trucks|40+ Ton Articulated Dump Trucks|Volvo|</t>
  </si>
  <si>
    <t>Site Dumpers|0-2.9 Ton Wheel Dumpers|Volvo|</t>
  </si>
  <si>
    <t>Site Dumpers|0-2.9 Ton Wheel Dumpers|Wacker Neuson|</t>
  </si>
  <si>
    <t>Site Dumpers|3.0-5.9 Ton Wheel Dumpers|Wacker Neuson|</t>
  </si>
  <si>
    <t>Site Dumpers|6.0+ Ton Wheel Dumpers|Wacker Neuson|</t>
  </si>
  <si>
    <t>Double Drum Rollers AbR Excavators GBR</t>
  </si>
  <si>
    <t>Single Drum Rollers bRA Excavators GBR</t>
  </si>
  <si>
    <t>City Cranes</t>
  </si>
  <si>
    <t>All Terrain Cranes|City Cranes||</t>
  </si>
  <si>
    <t>DO NOT USE Articulated Water Trucks</t>
  </si>
  <si>
    <t>Articulated Dump Trucks|DO NOT USE Articulated Water Trucks||</t>
  </si>
  <si>
    <t>Carry Deck And Pick-And-Carry Cranes</t>
  </si>
  <si>
    <t>Carry Deck And Pick-And-Carry Cranes|||</t>
  </si>
  <si>
    <t>Carry Deck And Pick-And-Carry Cranes|Carry Deck Cranes||</t>
  </si>
  <si>
    <t>Pick-And-Carry Cranes</t>
  </si>
  <si>
    <t>Carry Deck And Pick-And-Carry Cranes|Pick-And-Carry Cranes||</t>
  </si>
  <si>
    <t>Compact And Mini Cranes</t>
  </si>
  <si>
    <t>Compact And Mini Cranes|||</t>
  </si>
  <si>
    <t>Compact Cranes</t>
  </si>
  <si>
    <t>Compact And Mini Cranes|Compact Cranes||</t>
  </si>
  <si>
    <t>Tow-Behind Cranes</t>
  </si>
  <si>
    <t>Compact And Mini Cranes|Tow-Behind Cranes||</t>
  </si>
  <si>
    <t>Container Handling Equipment</t>
  </si>
  <si>
    <t>Container Handling Equipment|||</t>
  </si>
  <si>
    <t>Container Handlers</t>
  </si>
  <si>
    <t>Container Handling Equipment|Container Handlers||</t>
  </si>
  <si>
    <t>Container Reach Stackers</t>
  </si>
  <si>
    <t>Container Handling Equipment|Container Reach Stackers||</t>
  </si>
  <si>
    <t>Lattice-Boom Crawler Cranes</t>
  </si>
  <si>
    <t>Crawler Cranes|Lattice-Boom Crawler Cranes||</t>
  </si>
  <si>
    <t>Telescopic Crawler Cranes</t>
  </si>
  <si>
    <t>Crawler Cranes|Telescopic Crawler Cranes||</t>
  </si>
  <si>
    <t>Demolition Excavators</t>
  </si>
  <si>
    <t>Demolition Excavators|||</t>
  </si>
  <si>
    <t>Demolition Excavators|Demolition Excavators||</t>
  </si>
  <si>
    <t>DO NOT USE Other Cranes</t>
  </si>
  <si>
    <t>DO NOT USE Other Cranes|||</t>
  </si>
  <si>
    <t>DO NOT USE Other Cranes|DO NOT USE Other Cranes||</t>
  </si>
  <si>
    <t>DO NOT USE Wheel Excavators</t>
  </si>
  <si>
    <t>DO NOT USE Wheel Excavators|||</t>
  </si>
  <si>
    <t>DO NOT USE Wheel Excavators|DO NOT USE 100,000+ Lb Wheel Excavators||</t>
  </si>
  <si>
    <t>DO NOT USE Wheel Excavators|DO NOT USE 100,000+ Lb Wheel Material Handlers||</t>
  </si>
  <si>
    <t>DO NOT USE Wheel Excavators|DO NOT USE 25,000-44,999 Lb Wheel Excavators||</t>
  </si>
  <si>
    <t>DO NOT USE 25,000-44,999 Lb Wheel Material Handlers</t>
  </si>
  <si>
    <t>DO NOT USE Wheel Excavators|DO NOT USE 25,000-44,999 Lb Wheel Material Handlers||</t>
  </si>
  <si>
    <t>DO NOT USE Wheel Excavators|DO NOT USE 45,000-74,999 Lb Wheel Excavators||</t>
  </si>
  <si>
    <t>DO NOT USE Wheel Excavators|DO NOT USE 45,000-74,999 Lb Wheel Material Handlers||</t>
  </si>
  <si>
    <t>DO NOT USE Wheel Excavators|DO NOT USE 75,000-99,999 Lb Wheel Excavators||</t>
  </si>
  <si>
    <t>DO NOT USE Wheel Excavators|DO NOT USE 75,000-99,999 Lb Wheel Material Handlers||</t>
  </si>
  <si>
    <t>DO NOT USE Wheel Excavators|DO NOT USE Other Wheel Excavators||</t>
  </si>
  <si>
    <t>DO NOT USE Other Wheel Material Handlers</t>
  </si>
  <si>
    <t>DO NOT USE Wheel Excavators|DO NOT USE Other Wheel Material Handlers||</t>
  </si>
  <si>
    <t>Dockside And Offshore Cranes</t>
  </si>
  <si>
    <t>Dockside And Offshore Cranes|||</t>
  </si>
  <si>
    <t>Dockside Cranes</t>
  </si>
  <si>
    <t>Dockside And Offshore Cranes|Dockside Cranes||</t>
  </si>
  <si>
    <t>Offshore Cranes</t>
  </si>
  <si>
    <t>Dockside And Offshore Cranes|Offshore Cranes||</t>
  </si>
  <si>
    <t>Excavators|100,000+ Lb Wheel Excavators||</t>
  </si>
  <si>
    <t>Excavators|25,000-44,999 Lb Wheel Excavators||</t>
  </si>
  <si>
    <t>Excavators|45,000-74,999 Lb Wheel Excavators||</t>
  </si>
  <si>
    <t>Excavators|75,000-99,999 Lb Wheel Excavators||</t>
  </si>
  <si>
    <t>Excavators|DO NOT USE 100,000+ Lb Material Handlers||</t>
  </si>
  <si>
    <t>Excavators|DO NOT USE 45,000-74,999 Lb Material Handlers||</t>
  </si>
  <si>
    <t>Excavators|DO NOT USE 75,000-99,999 Lb Material Handlers||</t>
  </si>
  <si>
    <t>Excavators|DO NOT USE Other Material Handlers||</t>
  </si>
  <si>
    <t>Excavators|Other Wheel Excavators||</t>
  </si>
  <si>
    <t>0-19,999 Lb Cushion Tire Forklift Trucks</t>
  </si>
  <si>
    <t>Forklift Trucks|0-19,999 Lb Cushion Tire Forklift Trucks||</t>
  </si>
  <si>
    <t>0-19,999 Lb Pneumatic Tire Forklift Trucks</t>
  </si>
  <si>
    <t>Forklift Trucks|0-19,999 Lb Pneumatic Tire Forklift Trucks||</t>
  </si>
  <si>
    <t>20,000+ Lb Cushion Tire Forklift Trucks</t>
  </si>
  <si>
    <t>Forklift Trucks|20,000+ Lb Cushion Tire Forklift Trucks||</t>
  </si>
  <si>
    <t>20,000+ Lb Pneumatic Tire Forklift Trucks</t>
  </si>
  <si>
    <t>Forklift Trucks|20,000+ Lb Pneumatic Tire Forklift Trucks||</t>
  </si>
  <si>
    <t>Forklift Trucks|DO NOT USE Order Pickers||</t>
  </si>
  <si>
    <t>DO NOT USE Other Forklift Trucks</t>
  </si>
  <si>
    <t>Forklift Trucks|DO NOT USE Other Forklift Trucks||</t>
  </si>
  <si>
    <t>DO NOT USE Reach Stackers And Container Handlers</t>
  </si>
  <si>
    <t>Forklift Trucks|DO NOT USE Reach Stackers And Container Handlers||</t>
  </si>
  <si>
    <t>Truck Mounted Forklifts</t>
  </si>
  <si>
    <t>Forklift Trucks|Truck Mounted Forklifts||</t>
  </si>
  <si>
    <t>Material Handlers</t>
  </si>
  <si>
    <t>Material Handlers|||</t>
  </si>
  <si>
    <t>Material Handlers|100,000+ Lb Material Handlers||</t>
  </si>
  <si>
    <t>Material Handlers|100,000+ Lb Wheel Material Handlers||</t>
  </si>
  <si>
    <t>Material Handlers|25,000-44,999 Lb Wheel Material Handlers||</t>
  </si>
  <si>
    <t>Material Handlers|45,000-74,999 Lb Material Handlers||</t>
  </si>
  <si>
    <t>Material Handlers|45,000-74,999 Lb Wheel Material Handlers||</t>
  </si>
  <si>
    <t>Material Handlers|75,000-99,999 Lb Material Handlers||</t>
  </si>
  <si>
    <t>Material Handlers|75,000-99,999 Lb Wheel Material Handlers||</t>
  </si>
  <si>
    <t>Material Handlers|Other Material Handlers||</t>
  </si>
  <si>
    <t>Material Handlers|Other Wheel Material Handlers||</t>
  </si>
  <si>
    <t>Pedestal Mount Material Handlers</t>
  </si>
  <si>
    <t>Material Handlers|Pedestal Mount Material Handlers||</t>
  </si>
  <si>
    <t>Material Handling|DO NOT USE Pallet Jacks||</t>
  </si>
  <si>
    <t>DO NOT USE Rigid Water Trucks</t>
  </si>
  <si>
    <t>Off-Highway Haul Trucks|DO NOT USE Rigid Water Trucks||</t>
  </si>
  <si>
    <t>Off-Highway Water Trucks</t>
  </si>
  <si>
    <t>Off-Highway Water Trucks|||</t>
  </si>
  <si>
    <t>Articulating Water Trucks</t>
  </si>
  <si>
    <t>Off-Highway Water Trucks|Articulating Water Trucks||</t>
  </si>
  <si>
    <t>Off-Highway Rigid Water Trucks</t>
  </si>
  <si>
    <t>Off-Highway Water Trucks|Off-Highway Rigid Water Trucks||</t>
  </si>
  <si>
    <t>Water Wagons</t>
  </si>
  <si>
    <t>Off-Highway Water Trucks|Water Wagons||</t>
  </si>
  <si>
    <t>Overhead Cranes</t>
  </si>
  <si>
    <t>Overhead Cranes|||</t>
  </si>
  <si>
    <t>Gantry Cranes</t>
  </si>
  <si>
    <t>Overhead Cranes|Gantry Cranes||</t>
  </si>
  <si>
    <t>Jib Cranes</t>
  </si>
  <si>
    <t>Overhead Cranes|Jib Cranes||</t>
  </si>
  <si>
    <t>Overhead Bridge Cranes</t>
  </si>
  <si>
    <t>Overhead Cranes|Overhead Bridge Cranes||</t>
  </si>
  <si>
    <t>Combination Rollers</t>
  </si>
  <si>
    <t>Pneumatic Rollers|Combination Rollers||</t>
  </si>
  <si>
    <t>Three Wheel Rollers</t>
  </si>
  <si>
    <t>Pneumatic Rollers|Three Wheel Rollers||</t>
  </si>
  <si>
    <t>Ring Cranes</t>
  </si>
  <si>
    <t>Ring Cranes|||</t>
  </si>
  <si>
    <t>Ring Cranes|Ring Cranes||</t>
  </si>
  <si>
    <t>Track-Driven Electric Scissor Lifts</t>
  </si>
  <si>
    <t>Scissor Lifts|Track-Driven Electric Scissor Lifts||</t>
  </si>
  <si>
    <t>DO NOT USE Water Wagon Scrapers</t>
  </si>
  <si>
    <t>Scrapers|DO NOT USE Water Wagon Scrapers||</t>
  </si>
  <si>
    <t>Track Dumpers</t>
  </si>
  <si>
    <t>Site Dumpers|Track Dumpers||</t>
  </si>
  <si>
    <t>Landfill Compactors</t>
  </si>
  <si>
    <t>Soil And Landfill Compactors|Landfill Compactors||</t>
  </si>
  <si>
    <t>Soil Compactors</t>
  </si>
  <si>
    <t>Soil And Landfill Compactors|Soil Compactors||</t>
  </si>
  <si>
    <t>Hydraulic Truck Cranes</t>
  </si>
  <si>
    <t>Truck Cranes|Hydraulic Truck Cranes||</t>
  </si>
  <si>
    <t>Lattice-Boom Truck Cranes</t>
  </si>
  <si>
    <t>Truck Cranes|Lattice-Boom Truck Cranes||</t>
  </si>
  <si>
    <t>Track-Driven Mast Lifts</t>
  </si>
  <si>
    <t>Vertical Mast Lifts|Track-Driven Mast Lifts||</t>
  </si>
  <si>
    <t>Warehouse Equipment|Order Pickers||</t>
  </si>
  <si>
    <t>Warehouse Equipment|Pallet Jacks||</t>
  </si>
  <si>
    <t>Reach Forklifts</t>
  </si>
  <si>
    <t>Warehouse Equipment|Reach Forklifts||</t>
  </si>
  <si>
    <t>Forklift Trucks|0-19,999 Lb Cushion Tire Forklift Trucks|Aisle-Master|</t>
  </si>
  <si>
    <t>Soil And Landfill Compactors|Landfill Compactors|Aljon|</t>
  </si>
  <si>
    <t>Warehouse Equipment|Pallet Jacks|Allied|</t>
  </si>
  <si>
    <t>Forklift Trucks|0-19,999 Lb Cushion Tire Forklift Trucks|Allis-Chalmers|</t>
  </si>
  <si>
    <t>Forklift Trucks|0-19,999 Lb Pneumatic Tire Forklift Trucks|Allis-Chalmers|</t>
  </si>
  <si>
    <t>Soil And Landfill Compactors|Landfill Compactors|Allu|</t>
  </si>
  <si>
    <t>Soil And Landfill Compactors|Landfill Compactors|Ammann|</t>
  </si>
  <si>
    <t>Forklift Trucks|0-19,999 Lb Cushion Tire Forklift Trucks|Apache|</t>
  </si>
  <si>
    <t>Forklift Trucks|0-19,999 Lb Pneumatic Tire Forklift Trucks|Apache|</t>
  </si>
  <si>
    <t>Forklift Trucks|0-19,999 Lb Cushion Tire Forklift Trucks|Artison|</t>
  </si>
  <si>
    <t>Forklift Trucks|0-19,999 Lb Pneumatic Tire Forklift Trucks|Artison|</t>
  </si>
  <si>
    <t>DO NOT USE Wheel Excavators|DO NOT USE 25,000-44,999 Lb Wheel Excavators|Atlas Group|</t>
  </si>
  <si>
    <t>Excavators|25,000-44,999 Lb Wheel Excavators|Atlas Group|</t>
  </si>
  <si>
    <t>Excavators|DO NOT USE 45,000-74,999 Lb Material Handlers|Atlas Group|</t>
  </si>
  <si>
    <t>Forklift Trucks|DO NOT USE Order Pickers|Atlet|</t>
  </si>
  <si>
    <t>Warehouse Equipment|Order Pickers|Atlet|</t>
  </si>
  <si>
    <t>Forklift Trucks|0-19,999 Lb Cushion Tire Forklift Trucks|Ausa|</t>
  </si>
  <si>
    <t>Forklift Trucks|0-19,999 Lb Cushion Tire Forklift Trucks|Autolift|</t>
  </si>
  <si>
    <t>DO NOT USE Wheel Excavators|DO NOT USE 25,000-44,999 Lb Wheel Excavators|Badger Equipment Company|</t>
  </si>
  <si>
    <t>Excavators|25,000-44,999 Lb Wheel Excavators|Badger Equipment Company|</t>
  </si>
  <si>
    <t>Forklift Trucks|0-19,999 Lb Cushion Tire Forklift Trucks|Baker Industrial Trucks|</t>
  </si>
  <si>
    <t>Forklift Trucks|0-19,999 Lb Pneumatic Tire Forklift Trucks|Baker Industrial Trucks|</t>
  </si>
  <si>
    <t>Forklift Trucks|0-19,999 Lb Cushion Tire Forklift Trucks|BakerCorp|</t>
  </si>
  <si>
    <t>Forklift Trucks|0-19,999 Lb Cushion Tire Forklift Trucks|Baoli|</t>
  </si>
  <si>
    <t>Forklift Trucks|0-19,999 Lb Pneumatic Tire Forklift Trucks|Baoli|</t>
  </si>
  <si>
    <t>Warehouse Equipment|Tow Tractor Forklifts|Barrett UniCarriers|</t>
  </si>
  <si>
    <t>Forklift Trucks|0-19,999 Lb Pneumatic Tire Forklift Trucks|Baumann|</t>
  </si>
  <si>
    <t>Forklift Trucks|DO NOT USE Other Forklift Trucks|Baumann|</t>
  </si>
  <si>
    <t>Forklift Trucks|0-19,999 Lb Cushion Tire Forklift Trucks|Bendi|</t>
  </si>
  <si>
    <t>Forklift Trucks|DO NOT USE Order Pickers|Big Joe|</t>
  </si>
  <si>
    <t>Warehouse Equipment|Order Pickers|Big Joe|</t>
  </si>
  <si>
    <t>Warehouse Equipment|Pallet Jacks|Big Joe|</t>
  </si>
  <si>
    <t>Warehouse Equipment|Pallet Jacks|Blue Giant|</t>
  </si>
  <si>
    <t>DO NOT USE Wheel Excavators|DO NOT USE 25,000-44,999 Lb Wheel Excavators|Bobcat|</t>
  </si>
  <si>
    <t>Excavators|25,000-44,999 Lb Wheel Excavators|Bobcat|</t>
  </si>
  <si>
    <t>Soil And Landfill Compactors|Landfill Compactors|Bomag|</t>
  </si>
  <si>
    <t>Soil And Landfill Compactors|Soil Compactors|Bomag|</t>
  </si>
  <si>
    <t>Forklift Trucks|0-19,999 Lb Cushion Tire Forklift Trucks|Boss Forklifts|</t>
  </si>
  <si>
    <t>Forklift Trucks|0-19,999 Lb Pneumatic Tire Forklift Trucks|Boss Forklifts|</t>
  </si>
  <si>
    <t>Forklift Trucks|0-19,999 Lb Cushion Tire Forklift Trucks|Bristol|</t>
  </si>
  <si>
    <t>Forklift Trucks|0-19,999 Lb Pneumatic Tire Forklift Trucks|Bristol|</t>
  </si>
  <si>
    <t>Forklift Trucks|DO NOT USE Reach Stackers And Container Handlers|Bristol|</t>
  </si>
  <si>
    <t>Forklift Trucks|0-19,999 Lb Cushion Tire Forklift Trucks|Brute Lift|</t>
  </si>
  <si>
    <t>Forklift Trucks|0-19,999 Lb Pneumatic Tire Forklift Trucks|Brute Lift|</t>
  </si>
  <si>
    <t>Forklift Trucks|DO NOT USE Order Pickers|BT Primemover|</t>
  </si>
  <si>
    <t>Warehouse Equipment|Order Pickers|BT Primemover|</t>
  </si>
  <si>
    <t>Forklift Trucks|0-19,999 Lb Pneumatic Tire Forklift Trucks|Bulmor (Lancer Boss)|</t>
  </si>
  <si>
    <t>Forklift Trucks|DO NOT USE Other Forklift Trucks|Bulmor (Lancer Boss)|</t>
  </si>
  <si>
    <t>Carry Deck And Pick-And-Carry Cranes|Carry Deck Cranes|Case|</t>
  </si>
  <si>
    <t>DO NOT USE Wheel Excavators|DO NOT USE 25,000-44,999 Lb Wheel Excavators|Case|</t>
  </si>
  <si>
    <t>Excavators|25,000-44,999 Lb Wheel Excavators|Case|</t>
  </si>
  <si>
    <t>Excavators|DO NOT USE 75,000-99,999 Lb Material Handlers|Case|</t>
  </si>
  <si>
    <t>Material Handlers|75,000-99,999 Lb Material Handlers|Case|</t>
  </si>
  <si>
    <t>Articulated Dump Trucks|DO NOT USE Articulated Water Trucks|Caterpillar|</t>
  </si>
  <si>
    <t>Demolition Excavators|Demolition Excavators|Caterpillar|</t>
  </si>
  <si>
    <t>DO NOT USE Wheel Excavators|DO NOT USE 100,000+ Lb Wheel Material Handlers|Caterpillar|</t>
  </si>
  <si>
    <t>DO NOT USE Wheel Excavators|DO NOT USE 25,000-44,999 Lb Wheel Excavators|Caterpillar|</t>
  </si>
  <si>
    <t>DO NOT USE Wheel Excavators|DO NOT USE 45,000-74,999 Lb Wheel Excavators|Caterpillar|</t>
  </si>
  <si>
    <t>DO NOT USE Wheel Excavators|DO NOT USE 45,000-74,999 Lb Wheel Material Handlers|Caterpillar|</t>
  </si>
  <si>
    <t>DO NOT USE Wheel Excavators|DO NOT USE 75,000-99,999 Lb Wheel Material Handlers|Caterpillar|</t>
  </si>
  <si>
    <t>Excavators|25,000-44,999 Lb Wheel Excavators|Caterpillar|</t>
  </si>
  <si>
    <t>Excavators|45,000-74,999 Lb Wheel Excavators|Caterpillar|</t>
  </si>
  <si>
    <t>Excavators|DO NOT USE 100,000+ Lb Material Handlers|Caterpillar|</t>
  </si>
  <si>
    <t>Excavators|DO NOT USE 45,000-74,999 Lb Material Handlers|Caterpillar|</t>
  </si>
  <si>
    <t>Excavators|DO NOT USE 75,000-99,999 Lb Material Handlers|Caterpillar|</t>
  </si>
  <si>
    <t>Forklift Trucks|0-19,999 Lb Cushion Tire Forklift Trucks|Caterpillar|</t>
  </si>
  <si>
    <t>Forklift Trucks|0-19,999 Lb Pneumatic Tire Forklift Trucks|Caterpillar|</t>
  </si>
  <si>
    <t>Forklift Trucks|20,000+ Lb Cushion Tire Forklift Trucks|Caterpillar|</t>
  </si>
  <si>
    <t>Forklift Trucks|20,000+ Lb Pneumatic Tire Forklift Trucks|Caterpillar|</t>
  </si>
  <si>
    <t>Forklift Trucks|DO NOT USE Other Forklift Trucks|Caterpillar|</t>
  </si>
  <si>
    <t>Forklift Trucks|DO NOT USE Reach Stackers And Container Handlers|Caterpillar|</t>
  </si>
  <si>
    <t>Material Handlers|100,000+ Lb Material Handlers|Caterpillar|</t>
  </si>
  <si>
    <t>Material Handlers|100,000+ Lb Wheel Material Handlers|Caterpillar|</t>
  </si>
  <si>
    <t>Material Handlers|45,000-74,999 Lb Material Handlers|Caterpillar|</t>
  </si>
  <si>
    <t>Material Handlers|45,000-74,999 Lb Wheel Material Handlers|Caterpillar|</t>
  </si>
  <si>
    <t>Material Handlers|75,000-99,999 Lb Material Handlers|Caterpillar|</t>
  </si>
  <si>
    <t>Material Handlers|75,000-99,999 Lb Wheel Material Handlers|Caterpillar|</t>
  </si>
  <si>
    <t>Material Handling|DO NOT USE Pallet Jacks|Caterpillar|</t>
  </si>
  <si>
    <t>Off-Highway Haul Trucks|DO NOT USE Rigid Water Trucks|Caterpillar|</t>
  </si>
  <si>
    <t>Off-Highway Water Trucks|Articulating Water Trucks|Caterpillar|</t>
  </si>
  <si>
    <t>Off-Highway Water Trucks|Off-Highway Rigid Water Trucks|Caterpillar|</t>
  </si>
  <si>
    <t>Off-Highway Water Trucks|Water Wagons|Caterpillar|</t>
  </si>
  <si>
    <t>Paving Equipment|Road Reclaimers|Caterpillar|</t>
  </si>
  <si>
    <t>Scrapers|DO NOT USE Water Wagon Scrapers|Caterpillar|</t>
  </si>
  <si>
    <t>Soil And Landfill Compactors|Landfill Compactors|Caterpillar|</t>
  </si>
  <si>
    <t>Soil And Landfill Compactors|Soil Compactors|Caterpillar|</t>
  </si>
  <si>
    <t>Forklift Trucks|0-19,999 Lb Cushion Tire Forklift Trucks|Cesab|</t>
  </si>
  <si>
    <t>Forklift Trucks|0-19,999 Lb Cushion Tire Forklift Trucks|CLARK|</t>
  </si>
  <si>
    <t>Forklift Trucks|0-19,999 Lb Pneumatic Tire Forklift Trucks|CLARK|</t>
  </si>
  <si>
    <t>Forklift Trucks|20,000+ Lb Cushion Tire Forklift Trucks|CLARK|</t>
  </si>
  <si>
    <t>Forklift Trucks|20,000+ Lb Pneumatic Tire Forklift Trucks|CLARK|</t>
  </si>
  <si>
    <t>Forklift Trucks|DO NOT USE Order Pickers|CLARK|</t>
  </si>
  <si>
    <t>Forklift Trucks|DO NOT USE Other Forklift Trucks|CLARK|</t>
  </si>
  <si>
    <t>Forklift Trucks|DO NOT USE Reach Stackers And Container Handlers|CLARK|</t>
  </si>
  <si>
    <t>Warehouse Equipment|Order Pickers|CLARK|</t>
  </si>
  <si>
    <t>Warehouse Equipment|Pallet Jacks|CLARK|</t>
  </si>
  <si>
    <t>Clark Michigan</t>
  </si>
  <si>
    <t>Wheel Loaders|190-309 HP Wheel Loaders|Clark Michigan|</t>
  </si>
  <si>
    <t>Forklift Trucks|0-19,999 Lb Cushion Tire Forklift Trucks|Cobra|</t>
  </si>
  <si>
    <t>DO NOT USE Wheel Excavators|DO NOT USE 45,000-74,999 Lb Wheel Material Handlers|Colmar|</t>
  </si>
  <si>
    <t>Forklift Trucks|0-19,999 Lb Pneumatic Tire Forklift Trucks|Combilift|</t>
  </si>
  <si>
    <t>Forklift Trucks|DO NOT USE Other Forklift Trucks|Combilift|</t>
  </si>
  <si>
    <t>Forklift Trucks|DO NOT USE Reach Stackers And Container Handlers|Combilift|</t>
  </si>
  <si>
    <t>CRATOS</t>
  </si>
  <si>
    <t>Excavators|0-4,999 Lb Mini Excavators|CRATOS|</t>
  </si>
  <si>
    <t>Forklift Trucks|0-19,999 Lb Cushion Tire Forklift Trucks|Crown|</t>
  </si>
  <si>
    <t>Forklift Trucks|0-19,999 Lb Pneumatic Tire Forklift Trucks|Crown|</t>
  </si>
  <si>
    <t>Forklift Trucks|DO NOT USE Order Pickers|Crown|</t>
  </si>
  <si>
    <t>Warehouse Equipment|Order Pickers|Crown|</t>
  </si>
  <si>
    <t>Warehouse Equipment|Pallet Jacks|Crown|</t>
  </si>
  <si>
    <t>Warehouse Equipment|Reach Forklifts|Crown|</t>
  </si>
  <si>
    <t>DO NOT USE Wheel Excavators|DO NOT USE 25,000-44,999 Lb Wheel Excavators|Daewoo|</t>
  </si>
  <si>
    <t>DO NOT USE Wheel Excavators|DO NOT USE 45,000-74,999 Lb Wheel Excavators|Daewoo|</t>
  </si>
  <si>
    <t>Excavators|25,000-44,999 Lb Wheel Excavators|Daewoo|</t>
  </si>
  <si>
    <t>Excavators|45,000-74,999 Lb Wheel Excavators|Daewoo|</t>
  </si>
  <si>
    <t>Forklift Trucks|0-19,999 Lb Cushion Tire Forklift Trucks|Daewoo|</t>
  </si>
  <si>
    <t>Forklift Trucks|0-19,999 Lb Pneumatic Tire Forklift Trucks|Daewoo|</t>
  </si>
  <si>
    <t>Forklift Trucks|0-19,999 Lb Cushion Tire Forklift Trucks|Dalian|</t>
  </si>
  <si>
    <t>Forklift Trucks|0-19,999 Lb Pneumatic Tire Forklift Trucks|Dalian|</t>
  </si>
  <si>
    <t>Forklift Trucks|0-19,999 Lb Cushion Tire Forklift Trucks|Datsun|</t>
  </si>
  <si>
    <t>Warehouse Equipment|Pallet Jacks|Dayton|</t>
  </si>
  <si>
    <t>Forklift Trucks|DO NOT USE Other Forklift Trucks|DNU Cat Placeholder Make|</t>
  </si>
  <si>
    <t>Forklift Trucks|0-19,999 Lb Cushion Tire Forklift Trucks|DNU Liugogn|</t>
  </si>
  <si>
    <t>Forklift Trucks|0-19,999 Lb Cushion Tire Forklift Trucks|DNU Manhand|</t>
  </si>
  <si>
    <t>Forklift Trucks|0-19,999 Lb Cushion Tire Forklift Trucks|DNU Omega|</t>
  </si>
  <si>
    <t>Forklift Trucks|0-19,999 Lb Cushion Tire Forklift Trucks|DNU Unicarriers|</t>
  </si>
  <si>
    <t>Forklift Trucks|DO NOT USE Other Forklift Trucks|Donkey|</t>
  </si>
  <si>
    <t>Forklift Trucks|Truck Mounted Forklifts|Donkey|</t>
  </si>
  <si>
    <t>DO NOT USE Wheel Excavators|DO NOT USE 25,000-44,999 Lb Wheel Excavators|Doosan|</t>
  </si>
  <si>
    <t>DO NOT USE Wheel Excavators|DO NOT USE 45,000-74,999 Lb Wheel Excavators|Doosan|</t>
  </si>
  <si>
    <t>DO NOT USE Wheel Excavators|DO NOT USE Other Wheel Excavators|Doosan|</t>
  </si>
  <si>
    <t>Excavators|25,000-44,999 Lb Wheel Excavators|Doosan|</t>
  </si>
  <si>
    <t>Excavators|45,000-74,999 Lb Wheel Excavators|Doosan|</t>
  </si>
  <si>
    <t>Excavators|DO NOT USE 45,000-74,999 Lb Material Handlers|Doosan|</t>
  </si>
  <si>
    <t>Excavators|Other Wheel Excavators|Doosan|</t>
  </si>
  <si>
    <t>Forklift Trucks|0-19,999 Lb Cushion Tire Forklift Trucks|Doosan|</t>
  </si>
  <si>
    <t>Forklift Trucks|0-19,999 Lb Pneumatic Tire Forklift Trucks|Doosan|</t>
  </si>
  <si>
    <t>Forklift Trucks|20,000+ Lb Cushion Tire Forklift Trucks|Doosan|</t>
  </si>
  <si>
    <t>Forklift Trucks|20,000+ Lb Pneumatic Tire Forklift Trucks|Doosan|</t>
  </si>
  <si>
    <t>Forklift Trucks|DO NOT USE Reach Stackers And Container Handlers|Doosan|</t>
  </si>
  <si>
    <t>Warehouse Equipment|Pallet Jacks|Doosan|</t>
  </si>
  <si>
    <t>Forklift Trucks|0-19,999 Lb Cushion Tire Forklift Trucks|Drexel|</t>
  </si>
  <si>
    <t>Forklift Trucks|0-19,999 Lb Pneumatic Tire Forklift Trucks|Drexel|</t>
  </si>
  <si>
    <t>Forklift Trucks|DO NOT USE Other Forklift Trucks|Drexel|</t>
  </si>
  <si>
    <t>Forklift Trucks|0-19,999 Lb Cushion Tire Forklift Trucks|Eagle Picher|</t>
  </si>
  <si>
    <t>Forklift Trucks|DO NOT USE Other Forklift Trucks|Eagle Picher|</t>
  </si>
  <si>
    <t>Forklift Trucks|Truck Mounted Forklifts|Eagle Picher|</t>
  </si>
  <si>
    <t>Forklift Trucks|0-19,999 Lb Cushion Tire Forklift Trucks|Eaves|</t>
  </si>
  <si>
    <t>Forklift Trucks|DO NOT USE Other Forklift Trucks|Elwell-Parker|</t>
  </si>
  <si>
    <t>DO NOT USE Wheel Excavators|DO NOT USE 45,000-74,999 Lb Wheel Material Handlers|Exodus|</t>
  </si>
  <si>
    <t>Forklift Trucks|DO NOT USE Other Forklift Trucks|Fantuzzi|</t>
  </si>
  <si>
    <t>Forklift Trucks|DO NOT USE Reach Stackers And Container Handlers|Fantuzzi|</t>
  </si>
  <si>
    <t>DO NOT USE Wheel Excavators|DO NOT USE 25,000-44,999 Lb Wheel Excavators|Fiat-Hitachi|</t>
  </si>
  <si>
    <t>Excavators|25,000-44,999 Lb Wheel Excavators|Fiat-Hitachi|</t>
  </si>
  <si>
    <t>DO NOT USE Wheel Excavators|DO NOT USE 100,000+ Lb Wheel Material Handlers|Fuchs|</t>
  </si>
  <si>
    <t>DO NOT USE Wheel Excavators|DO NOT USE 25,000-44,999 Lb Wheel Material Handlers|Fuchs|</t>
  </si>
  <si>
    <t>DO NOT USE Wheel Excavators|DO NOT USE 45,000-74,999 Lb Wheel Material Handlers|Fuchs|</t>
  </si>
  <si>
    <t>DO NOT USE Wheel Excavators|DO NOT USE 75,000-99,999 Lb Wheel Material Handlers|Fuchs|</t>
  </si>
  <si>
    <t>Excavators|DO NOT USE 45,000-74,999 Lb Material Handlers|Fuchs|</t>
  </si>
  <si>
    <t>DO NOT USE Wheel Excavators|DO NOT USE 25,000-44,999 Lb Wheel Excavators|GALLMAC|</t>
  </si>
  <si>
    <t>Excavators|25,000-44,999 Lb Wheel Excavators|GALLMAC|</t>
  </si>
  <si>
    <t>DO NOT USE Wheel Excavators|DO NOT USE 25,000-44,999 Lb Wheel Excavators|Gradall|</t>
  </si>
  <si>
    <t>DO NOT USE Wheel Excavators|DO NOT USE 45,000-74,999 Lb Wheel Excavators|Gradall|</t>
  </si>
  <si>
    <t>Excavators|25,000-44,999 Lb Wheel Excavators|Gradall|</t>
  </si>
  <si>
    <t>Excavators|45,000-74,999 Lb Wheel Excavators|Gradall|</t>
  </si>
  <si>
    <t>Warehouse Equipment|Pallet Jacks|Grainger|</t>
  </si>
  <si>
    <t>Forklift Trucks|0-19,999 Lb Cushion Tire Forklift Trucks|Halla|</t>
  </si>
  <si>
    <t>Forklift Trucks|0-19,999 Lb Cushion Tire Forklift Trucks|Hamech|</t>
  </si>
  <si>
    <t>Forklift Trucks|0-19,999 Lb Pneumatic Tire Forklift Trucks|Hamech|</t>
  </si>
  <si>
    <t>Forklift Trucks|0-19,999 Lb Cushion Tire Forklift Trucks|Hangcha|</t>
  </si>
  <si>
    <t>Forklift Trucks|0-19,999 Lb Pneumatic Tire Forklift Trucks|Hangcha|</t>
  </si>
  <si>
    <t>Warehouse Equipment|Pallet Jacks|Haul-Master|</t>
  </si>
  <si>
    <t>Forklift Trucks|0-19,999 Lb Cushion Tire Forklift Trucks|Heli|</t>
  </si>
  <si>
    <t>Forklift Trucks|0-19,999 Lb Pneumatic Tire Forklift Trucks|Heli|</t>
  </si>
  <si>
    <t>Forklift Trucks|20,000+ Lb Cushion Tire Forklift Trucks|Heli|</t>
  </si>
  <si>
    <t>Forklift Trucks|20,000+ Lb Pneumatic Tire Forklift Trucks|Heli|</t>
  </si>
  <si>
    <t>Forklift Trucks|DO NOT USE Reach Stackers And Container Handlers|Heli|</t>
  </si>
  <si>
    <t>Warehouse Equipment|Pallet Jacks|Helmar|</t>
  </si>
  <si>
    <t>DO NOT USE Wheel Excavators|DO NOT USE 25,000-44,999 Lb Wheel Excavators|Hitachi|</t>
  </si>
  <si>
    <t>DO NOT USE Wheel Excavators|DO NOT USE 45,000-74,999 Lb Wheel Excavators|Hitachi|</t>
  </si>
  <si>
    <t>Excavators|25,000-44,999 Lb Wheel Excavators|Hitachi|</t>
  </si>
  <si>
    <t>Excavators|45,000-74,999 Lb Wheel Excavators|Hitachi|</t>
  </si>
  <si>
    <t>Forklift Trucks|0-19,999 Lb Cushion Tire Forklift Trucks|HMS|</t>
  </si>
  <si>
    <t>Forklift Trucks|0-19,999 Lb Cushion Tire Forklift Trucks|Hoist|</t>
  </si>
  <si>
    <t>Forklift Trucks|0-19,999 Lb Pneumatic Tire Forklift Trucks|Hoist|</t>
  </si>
  <si>
    <t>Forklift Trucks|20,000+ Lb Cushion Tire Forklift Trucks|Hoist|</t>
  </si>
  <si>
    <t>Forklift Trucks|20,000+ Lb Pneumatic Tire Forklift Trucks|Hoist|</t>
  </si>
  <si>
    <t>Forklift Trucks|DO NOT USE Reach Stackers And Container Handlers|Hoist|</t>
  </si>
  <si>
    <t>Forklift Trucks|0-19,999 Lb Pneumatic Tire Forklift Trucks|Hubtex|</t>
  </si>
  <si>
    <t>Forklift Trucks|DO NOT USE Other Forklift Trucks|Hubtex|</t>
  </si>
  <si>
    <t>DO NOT USE Wheel Excavators|DO NOT USE 25,000-44,999 Lb Wheel Excavators|Hydrema|</t>
  </si>
  <si>
    <t>Excavators|25,000-44,999 Lb Wheel Excavators|Hydrema|</t>
  </si>
  <si>
    <t>Forklift Trucks|0-19,999 Lb Cushion Tire Forklift Trucks|Hyster|</t>
  </si>
  <si>
    <t>Forklift Trucks|0-19,999 Lb Pneumatic Tire Forklift Trucks|Hyster|</t>
  </si>
  <si>
    <t>Forklift Trucks|20,000+ Lb Cushion Tire Forklift Trucks|Hyster|</t>
  </si>
  <si>
    <t>Forklift Trucks|20,000+ Lb Pneumatic Tire Forklift Trucks|Hyster|</t>
  </si>
  <si>
    <t>Forklift Trucks|DO NOT USE Order Pickers|Hyster|</t>
  </si>
  <si>
    <t>Forklift Trucks|DO NOT USE Other Forklift Trucks|Hyster|</t>
  </si>
  <si>
    <t>Forklift Trucks|DO NOT USE Reach Stackers And Container Handlers|Hyster|</t>
  </si>
  <si>
    <t>Warehouse Equipment|Order Pickers|Hyster|</t>
  </si>
  <si>
    <t>Warehouse Equipment|Pallet Jacks|Hyster|</t>
  </si>
  <si>
    <t>Warehouse Equipment|Reach Forklifts|Hyster|</t>
  </si>
  <si>
    <t>Forklift Trucks|0-19,999 Lb Cushion Tire Forklift Trucks|Hytsu|</t>
  </si>
  <si>
    <t>DO NOT USE Wheel Excavators|DO NOT USE 25,000-44,999 Lb Wheel Excavators|Hyundai|</t>
  </si>
  <si>
    <t>DO NOT USE Wheel Excavators|DO NOT USE 45,000-74,999 Lb Wheel Excavators|Hyundai|</t>
  </si>
  <si>
    <t>DO NOT USE Wheel Excavators|DO NOT USE Other Wheel Excavators|Hyundai|</t>
  </si>
  <si>
    <t>Excavators|25,000-44,999 Lb Wheel Excavators|Hyundai|</t>
  </si>
  <si>
    <t>Excavators|45,000-74,999 Lb Wheel Excavators|Hyundai|</t>
  </si>
  <si>
    <t>Excavators|Other Wheel Excavators|Hyundai|</t>
  </si>
  <si>
    <t>Forklift Trucks|0-19,999 Lb Cushion Tire Forklift Trucks|Hyundai|</t>
  </si>
  <si>
    <t>Forklift Trucks|0-19,999 Lb Pneumatic Tire Forklift Trucks|Hyundai|</t>
  </si>
  <si>
    <t>Forklift Trucks|20,000+ Lb Cushion Tire Forklift Trucks|Hyundai|</t>
  </si>
  <si>
    <t>Forklift Trucks|20,000+ Lb Pneumatic Tire Forklift Trucks|Hyundai|</t>
  </si>
  <si>
    <t>Forklift Trucks|DO NOT USE Order Pickers|Hyundai|</t>
  </si>
  <si>
    <t>Warehouse Equipment|Order Pickers|Hyundai|</t>
  </si>
  <si>
    <t>Excavators|DO NOT USE 45,000-74,999 Lb Material Handlers|IR Doosan|</t>
  </si>
  <si>
    <t>ITC</t>
  </si>
  <si>
    <t>Warehouse Equipment|Pallet Jacks|ITC|</t>
  </si>
  <si>
    <t>Forklift Trucks|0-19,999 Lb Cushion Tire Forklift Trucks|JAC|</t>
  </si>
  <si>
    <t>Forklift Trucks|0-19,999 Lb Pneumatic Tire Forklift Trucks|JAC|</t>
  </si>
  <si>
    <t>Jamco</t>
  </si>
  <si>
    <t>Warehouse Equipment|Pallet Jacks|Jamco|</t>
  </si>
  <si>
    <t>DO NOT USE Wheel Excavators|DO NOT USE 25,000-44,999 Lb Wheel Excavators|JCB|</t>
  </si>
  <si>
    <t>Excavators|25,000-44,999 Lb Wheel Excavators|JCB|</t>
  </si>
  <si>
    <t>Warehouse Equipment|Pallet Jacks|Jet Tools|</t>
  </si>
  <si>
    <t>Forklift Trucks|DO NOT USE Order Pickers|JLG|</t>
  </si>
  <si>
    <t>Warehouse Equipment|Order Pickers|JLG|</t>
  </si>
  <si>
    <t>Articulated Dump Trucks|DO NOT USE Articulated Water Trucks|John Deere|</t>
  </si>
  <si>
    <t>DO NOT USE Wheel Excavators|DO NOT USE 25,000-44,999 Lb Wheel Excavators|John Deere|</t>
  </si>
  <si>
    <t>DO NOT USE Wheel Excavators|DO NOT USE 45,000-74,999 Lb Wheel Excavators|John Deere|</t>
  </si>
  <si>
    <t>Excavators|25,000-44,999 Lb Wheel Excavators|John Deere|</t>
  </si>
  <si>
    <t>Excavators|45,000-74,999 Lb Wheel Excavators|John Deere|</t>
  </si>
  <si>
    <t>Off-Highway Water Trucks|Articulating Water Trucks|John Deere|</t>
  </si>
  <si>
    <t>Off-Highway Water Trucks|Water Wagons|John Deere|</t>
  </si>
  <si>
    <t>Scrapers|DO NOT USE Water Wagon Scrapers|John Deere|</t>
  </si>
  <si>
    <t>Forklift Trucks|0-19,999 Lb Cushion Tire Forklift Trucks|Jungheinrich|</t>
  </si>
  <si>
    <t>Forklift Trucks|0-19,999 Lb Pneumatic Tire Forklift Trucks|Jungheinrich|</t>
  </si>
  <si>
    <t>Warehouse Equipment|Pallet Jacks|Jungheinrich|</t>
  </si>
  <si>
    <t>Forklift Trucks|0-19,999 Lb Cushion Tire Forklift Trucks|Kalmar|</t>
  </si>
  <si>
    <t>Forklift Trucks|0-19,999 Lb Pneumatic Tire Forklift Trucks|Kalmar|</t>
  </si>
  <si>
    <t>Forklift Trucks|20,000+ Lb Cushion Tire Forklift Trucks|Kalmar|</t>
  </si>
  <si>
    <t>Forklift Trucks|20,000+ Lb Pneumatic Tire Forklift Trucks|Kalmar|</t>
  </si>
  <si>
    <t>Forklift Trucks|DO NOT USE Order Pickers|Kalmar|</t>
  </si>
  <si>
    <t>Forklift Trucks|DO NOT USE Reach Stackers And Container Handlers|Kalmar|</t>
  </si>
  <si>
    <t>Warehouse Equipment|Order Pickers|Kalmar|</t>
  </si>
  <si>
    <t>Forklift Trucks|Truck Mounted Forklifts|Kesmac|</t>
  </si>
  <si>
    <t>Forklift Trucks|DO NOT USE Reach Stackers And Container Handlers|Kleemann|</t>
  </si>
  <si>
    <t>Excavators|DO NOT USE 45,000-74,999 Lb Material Handlers|Kobelco|</t>
  </si>
  <si>
    <t>DO NOT USE Wheel Excavators|DO NOT USE 45,000-74,999 Lb Wheel Excavators|Koehring|</t>
  </si>
  <si>
    <t>Excavators|45,000-74,999 Lb Wheel Excavators|Koehring|</t>
  </si>
  <si>
    <t>Articulated Dump Trucks|DO NOT USE Articulated Water Trucks|Komatsu|</t>
  </si>
  <si>
    <t>Crawler Cranes|Lattice-Boom Crawler Cranes|Komatsu|</t>
  </si>
  <si>
    <t>Crawler Cranes|Telescopic Crawler Cranes|Komatsu|</t>
  </si>
  <si>
    <t>Demolition Excavators|Demolition Excavators|Komatsu|</t>
  </si>
  <si>
    <t>DO NOT USE Wheel Excavators|DO NOT USE 25,000-44,999 Lb Wheel Excavators|Komatsu|</t>
  </si>
  <si>
    <t>DO NOT USE Wheel Excavators|DO NOT USE 45,000-74,999 Lb Wheel Excavators|Komatsu|</t>
  </si>
  <si>
    <t>Excavators|25,000-44,999 Lb Wheel Excavators|Komatsu|</t>
  </si>
  <si>
    <t>Excavators|45,000-74,999 Lb Wheel Excavators|Komatsu|</t>
  </si>
  <si>
    <t>Excavators|DO NOT USE 100,000+ Lb Material Handlers|Komatsu|</t>
  </si>
  <si>
    <t>Excavators|DO NOT USE 45,000-74,999 Lb Material Handlers|Komatsu|</t>
  </si>
  <si>
    <t>Excavators|DO NOT USE 75,000-99,999 Lb Material Handlers|Komatsu|</t>
  </si>
  <si>
    <t>Forklift Trucks|0-19,999 Lb Cushion Tire Forklift Trucks|Komatsu|</t>
  </si>
  <si>
    <t>Forklift Trucks|0-19,999 Lb Pneumatic Tire Forklift Trucks|Komatsu|</t>
  </si>
  <si>
    <t>Forklift Trucks|20,000+ Lb Cushion Tire Forklift Trucks|Komatsu|</t>
  </si>
  <si>
    <t>Forklift Trucks|20,000+ Lb Pneumatic Tire Forklift Trucks|Komatsu|</t>
  </si>
  <si>
    <t>Forklift Trucks|DO NOT USE Order Pickers|Komatsu|</t>
  </si>
  <si>
    <t>Material Handlers|100,000+ Lb Material Handlers|Komatsu|</t>
  </si>
  <si>
    <t>Material Handlers|45,000-74,999 Lb Material Handlers|Komatsu|</t>
  </si>
  <si>
    <t>Material Handlers|75,000-99,999 Lb Material Handlers|Komatsu|</t>
  </si>
  <si>
    <t>Off-Highway Haul Trucks|DO NOT USE Rigid Water Trucks|Komatsu|</t>
  </si>
  <si>
    <t>Off-Highway Water Trucks|Articulating Water Trucks|Komatsu|</t>
  </si>
  <si>
    <t>Off-Highway Water Trucks|Off-Highway Rigid Water Trucks|Komatsu|</t>
  </si>
  <si>
    <t>Warehouse Equipment|Order Pickers|Komatsu|</t>
  </si>
  <si>
    <t>Forklift Trucks|0-19,999 Lb Cushion Tire Forklift Trucks|Konecranes|</t>
  </si>
  <si>
    <t>Forklift Trucks|20,000+ Lb Cushion Tire Forklift Trucks|Konecranes|</t>
  </si>
  <si>
    <t>Forklift Trucks|20,000+ Lb Pneumatic Tire Forklift Trucks|Konecranes|</t>
  </si>
  <si>
    <t>Forklift Trucks|DO NOT USE Reach Stackers And Container Handlers|Konecranes|</t>
  </si>
  <si>
    <t>DO NOT USE Wheel Excavators|DO NOT USE 25,000-44,999 Lb Wheel Excavators|Liebherr|</t>
  </si>
  <si>
    <t>DO NOT USE Wheel Excavators|DO NOT USE 45,000-74,999 Lb Wheel Excavators|Liebherr|</t>
  </si>
  <si>
    <t>DO NOT USE Wheel Excavators|DO NOT USE 45,000-74,999 Lb Wheel Material Handlers|Liebherr|</t>
  </si>
  <si>
    <t>Excavators|25,000-44,999 Lb Wheel Excavators|Liebherr|</t>
  </si>
  <si>
    <t>Excavators|45,000-74,999 Lb Wheel Excavators|Liebherr|</t>
  </si>
  <si>
    <t>Excavators|DO NOT USE 100,000+ Lb Material Handlers|Liebherr|</t>
  </si>
  <si>
    <t>Excavators|DO NOT USE 45,000-74,999 Lb Material Handlers|Liebherr|</t>
  </si>
  <si>
    <t>Excavators|DO NOT USE 75,000-99,999 Lb Material Handlers|Liebherr|</t>
  </si>
  <si>
    <t>Forklift Trucks|DO NOT USE Reach Stackers And Container Handlers|Liebherr|</t>
  </si>
  <si>
    <t>Warehouse Equipment|Pallet Jacks|Lift-Rite|</t>
  </si>
  <si>
    <t>Forklift Trucks|0-19,999 Lb Cushion Tire Forklift Trucks|Liftking|</t>
  </si>
  <si>
    <t>Forklift Trucks|0-19,999 Lb Pneumatic Tire Forklift Trucks|Liftking|</t>
  </si>
  <si>
    <t>Forklift Trucks|0-19,999 Lb Cushion Tire Forklift Trucks|Linde|</t>
  </si>
  <si>
    <t>Forklift Trucks|0-19,999 Lb Pneumatic Tire Forklift Trucks|Linde|</t>
  </si>
  <si>
    <t>Forklift Trucks|20,000+ Lb Cushion Tire Forklift Trucks|Linde|</t>
  </si>
  <si>
    <t>Forklift Trucks|20,000+ Lb Pneumatic Tire Forklift Trucks|Linde|</t>
  </si>
  <si>
    <t>Forklift Trucks|DO NOT USE Reach Stackers And Container Handlers|Linde|</t>
  </si>
  <si>
    <t>Warehouse Equipment|Pallet Jacks|Linde|</t>
  </si>
  <si>
    <t>DO NOT USE Wheel Excavators|DO NOT USE 45,000-74,999 Lb Wheel Material Handlers|Link-Belt|</t>
  </si>
  <si>
    <t>DO NOT USE Wheel Excavators|DO NOT USE 75,000-99,999 Lb Wheel Material Handlers|Link-Belt|</t>
  </si>
  <si>
    <t>Excavators|DO NOT USE 100,000+ Lb Material Handlers|Link-Belt|</t>
  </si>
  <si>
    <t>Excavators|DO NOT USE 45,000-74,999 Lb Material Handlers|Link-Belt|</t>
  </si>
  <si>
    <t>Excavators|DO NOT USE 75,000-99,999 Lb Material Handlers|Link-Belt|</t>
  </si>
  <si>
    <t>Forklift Trucks|0-19,999 Lb Cushion Tire Forklift Trucks|LiuGong|</t>
  </si>
  <si>
    <t>Forklift Trucks|0-19,999 Lb Pneumatic Tire Forklift Trucks|LiuGong|</t>
  </si>
  <si>
    <t>Forklift Trucks|0-19,999 Lb Cushion Tire Forklift Trucks|Load Lifter|</t>
  </si>
  <si>
    <t>Forklift Trucks|0-19,999 Lb Cushion Tire Forklift Trucks|Lowry|</t>
  </si>
  <si>
    <t>Forklift Trucks|0-19,999 Lb Cushion Tire Forklift Trucks|Mack / National|</t>
  </si>
  <si>
    <t>Forklift Trucks|0-19,999 Lb Cushion Tire Forklift Trucks|Manitou|</t>
  </si>
  <si>
    <t>Forklift Trucks|0-19,999 Lb Pneumatic Tire Forklift Trucks|Manitou|</t>
  </si>
  <si>
    <t>Forklift Trucks|DO NOT USE Other Forklift Trucks|Manitou|</t>
  </si>
  <si>
    <t>Forklift Trucks|Truck Mounted Forklifts|Manitou|</t>
  </si>
  <si>
    <t>Forklift Trucks|0-19,999 Lb Cushion Tire Forklift Trucks|Maximal|</t>
  </si>
  <si>
    <t>Forklift Trucks|0-19,999 Lb Pneumatic Tire Forklift Trucks|Maximal|</t>
  </si>
  <si>
    <t>DO NOT USE Wheel Excavators|DO NOT USE Other Wheel Excavators|Mecalac|</t>
  </si>
  <si>
    <t>DO NOT USE Wheel Excavators|DO NOT USE Other Wheel Material Handlers|Mecalac|</t>
  </si>
  <si>
    <t>Excavators|Other Wheel Excavators|Mecalac|</t>
  </si>
  <si>
    <t>DO NOT USE Wheel Excavators|DO NOT USE 25,000-44,999 Lb Wheel Excavators|Menzi Muck|</t>
  </si>
  <si>
    <t>Excavators|25,000-44,999 Lb Wheel Excavators|Menzi Muck|</t>
  </si>
  <si>
    <t>Warehouse Equipment|Pallet Jacks|Mighty-Lift|</t>
  </si>
  <si>
    <t>Forklift Trucks|0-19,999 Lb Cushion Tire Forklift Trucks|Mitsubishi|</t>
  </si>
  <si>
    <t>Forklift Trucks|0-19,999 Lb Pneumatic Tire Forklift Trucks|Mitsubishi|</t>
  </si>
  <si>
    <t>Forklift Trucks|20,000+ Lb Cushion Tire Forklift Trucks|Mitsubishi|</t>
  </si>
  <si>
    <t>Forklift Trucks|20,000+ Lb Pneumatic Tire Forklift Trucks|Mitsubishi|</t>
  </si>
  <si>
    <t>Forklift Trucks|DO NOT USE Order Pickers|Mitsubishi|</t>
  </si>
  <si>
    <t>Warehouse Equipment|Order Pickers|Mitsubishi|</t>
  </si>
  <si>
    <t>Mobile</t>
  </si>
  <si>
    <t>Warehouse Equipment|Pallet Jacks|Mobile|</t>
  </si>
  <si>
    <t>Forklift Trucks|0-19,999 Lb Cushion Tire Forklift Trucks|Moffett|</t>
  </si>
  <si>
    <t>Forklift Trucks|DO NOT USE Other Forklift Trucks|Moffett|</t>
  </si>
  <si>
    <t>Forklift Trucks|Truck Mounted Forklifts|Moffett|</t>
  </si>
  <si>
    <t>Warehouse Equipment|Pallet Jacks|Multiton|</t>
  </si>
  <si>
    <t>Forklift Trucks|0-19,999 Lb Cushion Tire Forklift Trucks|Nasco|</t>
  </si>
  <si>
    <t>Forklift Trucks|DO NOT USE Other Forklift Trucks|Navigator|</t>
  </si>
  <si>
    <t>Forklift Trucks|Truck Mounted Forklifts|Navigator|</t>
  </si>
  <si>
    <t>DO NOT USE Wheel Excavators|DO NOT USE 25,000-44,999 Lb Wheel Excavators|New Holland|</t>
  </si>
  <si>
    <t>Excavators|25,000-44,999 Lb Wheel Excavators|New Holland|</t>
  </si>
  <si>
    <t>Forklift Trucks|0-19,999 Lb Cushion Tire Forklift Trucks|Nissan UniCarriers|</t>
  </si>
  <si>
    <t>Forklift Trucks|0-19,999 Lb Pneumatic Tire Forklift Trucks|Nissan UniCarriers|</t>
  </si>
  <si>
    <t>Forklift Trucks|DO NOT USE Other Forklift Trucks|Noble|</t>
  </si>
  <si>
    <t>Forklift Trucks|Truck Mounted Forklifts|Noble|</t>
  </si>
  <si>
    <t>Warehouse Equipment|Pallet Trucks|Noble|</t>
  </si>
  <si>
    <t>Forklift Trucks|0-19,999 Lb Cushion Tire Forklift Trucks|Omega Lift|</t>
  </si>
  <si>
    <t>Warehouse Equipment|Tow Tractor Forklifts|Pack Mule|</t>
  </si>
  <si>
    <t>Forklift Trucks|DO NOT USE Other Forklift Trucks|Palfinger|</t>
  </si>
  <si>
    <t>Forklift Trucks|Truck Mounted Forklifts|Palfinger|</t>
  </si>
  <si>
    <t>Forklift Trucks|0-19,999 Lb Cushion Tire Forklift Trucks|PCAT|</t>
  </si>
  <si>
    <t>Forklift Trucks|0-19,999 Lb Cushion Tire Forklift Trucks|Pettibone|</t>
  </si>
  <si>
    <t>Forklift Trucks|DO NOT USE Reach Stackers And Container Handlers|Pettibone|</t>
  </si>
  <si>
    <t>Forklift Trucks|0-19,999 Lb Pneumatic Tire Forklift Trucks|Prime Mover|</t>
  </si>
  <si>
    <t>Forklift Trucks|DO NOT USE Other Forklift Trucks|Prime Mover|</t>
  </si>
  <si>
    <t>Forklift Trucks|0-19,999 Lb Cushion Tire Forklift Trucks|Princeton|</t>
  </si>
  <si>
    <t>Forklift Trucks|DO NOT USE Other Forklift Trucks|Princeton|</t>
  </si>
  <si>
    <t>Forklift Trucks|Truck Mounted Forklifts|Princeton|</t>
  </si>
  <si>
    <t>Warehouse Equipment|Pallet Jacks|Probst|</t>
  </si>
  <si>
    <t>Forklift Trucks|DO NOT USE Other Forklift Trucks|Prowler|</t>
  </si>
  <si>
    <t>Forklift Trucks|Truck Mounted Forklifts|Prowler|</t>
  </si>
  <si>
    <t>R.H.&amp;M. MACHINE CO</t>
  </si>
  <si>
    <t>Backhoe Loaders|Other Backhoe Loaders|R.H.&amp;M. MACHINE CO|</t>
  </si>
  <si>
    <t>Forklift Trucks|DO NOT USE Order Pickers|Raymond|</t>
  </si>
  <si>
    <t>Warehouse Equipment|Order Pickers|Raymond|</t>
  </si>
  <si>
    <t>Warehouse Equipment|Reach Forklifts|Raymond|</t>
  </si>
  <si>
    <t>Forklift Trucks|0-19,999 Lb Cushion Tire Forklift Trucks|Redlift|</t>
  </si>
  <si>
    <t>Forklift Trucks|0-19,999 Lb Pneumatic Tire Forklift Trucks|Redlift|</t>
  </si>
  <si>
    <t>Forklift Trucks|0-19,999 Lb Cushion Tire Forklift Trucks|Rico|</t>
  </si>
  <si>
    <t>Forklift Trucks|20,000+ Lb Cushion Tire Forklift Trucks|Rico|</t>
  </si>
  <si>
    <t>Forklift Trucks|DO NOT USE Other Forklift Trucks|Rico|</t>
  </si>
  <si>
    <t>Forklift Trucks|0-19,999 Lb Cushion Tire Forklift Trucks|Rigger Lift|</t>
  </si>
  <si>
    <t>DO NOT USE Wheel Excavators|DO NOT USE Other Wheel Excavators|Risa|</t>
  </si>
  <si>
    <t>Excavators|Other Wheel Excavators|Risa|</t>
  </si>
  <si>
    <t>Forklift Trucks|0-19,999 Lb Cushion Tire Forklift Trucks|Royal Forklift Co., Ltd|</t>
  </si>
  <si>
    <t>Forklift Trucks|0-19,999 Lb Pneumatic Tire Forklift Trucks|Royal Forklift Co., Ltd|</t>
  </si>
  <si>
    <t>Forklift Trucks|20,000+ Lb Cushion Tire Forklift Trucks|Royal Forklift Co., Ltd|</t>
  </si>
  <si>
    <t>Forklift Trucks|0-19,999 Lb Cushion Tire Forklift Trucks|Royal Tractor Co.|</t>
  </si>
  <si>
    <t>Forklift Trucks|20,000+ Lb Cushion Tire Forklift Trucks|Royal Tractor Co.|</t>
  </si>
  <si>
    <t>DO NOT USE Wheel Excavators|DO NOT USE 25,000-44,999 Lb Wheel Excavators|Samsung|</t>
  </si>
  <si>
    <t>DO NOT USE Wheel Excavators|DO NOT USE Other Wheel Excavators|Samsung|</t>
  </si>
  <si>
    <t>Excavators|25,000-44,999 Lb Wheel Excavators|Samsung|</t>
  </si>
  <si>
    <t>Excavators|Other Wheel Excavators|Samsung|</t>
  </si>
  <si>
    <t>Forklift Trucks|0-19,999 Lb Cushion Tire Forklift Trucks|Samsung|</t>
  </si>
  <si>
    <t>Forklift Trucks|0-19,999 Lb Pneumatic Tire Forklift Trucks|Samsung|</t>
  </si>
  <si>
    <t>Forklift Trucks|0-19,999 Lb Cushion Tire Forklift Trucks|Samuk|</t>
  </si>
  <si>
    <t>Forklift Trucks|0-19,999 Lb Pneumatic Tire Forklift Trucks|Samuk|</t>
  </si>
  <si>
    <t>Forklift Trucks|0-19,999 Lb Cushion Tire Forklift Trucks|Sany|</t>
  </si>
  <si>
    <t>Forklift Trucks|0-19,999 Lb Pneumatic Tire Forklift Trucks|Sany|</t>
  </si>
  <si>
    <t>Forklift Trucks|DO NOT USE Reach Stackers And Container Handlers|Sany|</t>
  </si>
  <si>
    <t>DO NOT USE Wheel Excavators|DO NOT USE 25,000-44,999 Lb Wheel Excavators|Schaeff|</t>
  </si>
  <si>
    <t>Excavators|25,000-44,999 Lb Wheel Excavators|Schaeff|</t>
  </si>
  <si>
    <t>Forklift Trucks|Electric Forklift Trucks|Seegrid|</t>
  </si>
  <si>
    <t>Forklift Trucks|DO NOT USE Other Forklift Trucks|Sellick|</t>
  </si>
  <si>
    <t>Forklift Trucks|Truck Mounted Forklifts|Sellick|</t>
  </si>
  <si>
    <t>DO NOT USE Wheel Excavators|DO NOT USE 100,000+ Lb Wheel Material Handlers|Sennebogen|</t>
  </si>
  <si>
    <t>DO NOT USE Wheel Excavators|DO NOT USE 25,000-44,999 Lb Wheel Excavators|Sennebogen|</t>
  </si>
  <si>
    <t>DO NOT USE Wheel Excavators|DO NOT USE 45,000-74,999 Lb Wheel Material Handlers|Sennebogen|</t>
  </si>
  <si>
    <t>DO NOT USE Wheel Excavators|DO NOT USE 75,000-99,999 Lb Wheel Material Handlers|Sennebogen|</t>
  </si>
  <si>
    <t>Excavators|DO NOT USE 100,000+ Lb Material Handlers|Sennebogen|</t>
  </si>
  <si>
    <t>Excavators|DO NOT USE 45,000-74,999 Lb Material Handlers|Sennebogen|</t>
  </si>
  <si>
    <t>Excavators|DO NOT USE 75,000-99,999 Lb Material Handlers|Sennebogen|</t>
  </si>
  <si>
    <t>Forklift Trucks|0-19,999 Lb Cushion Tire Forklift Trucks|Shangli|</t>
  </si>
  <si>
    <t>Forklift Trucks|0-19,999 Lb Pneumatic Tire Forklift Trucks|Shangli|</t>
  </si>
  <si>
    <t>Forklift Trucks|0-19,999 Lb Cushion Tire Forklift Trucks|SMV|</t>
  </si>
  <si>
    <t>Forklift Trucks|0-19,999 Lb Pneumatic Tire Forklift Trucks|SMV|</t>
  </si>
  <si>
    <t>Forklift Trucks|20,000+ Lb Cushion Tire Forklift Trucks|SMV|</t>
  </si>
  <si>
    <t>Forklift Trucks|20,000+ Lb Pneumatic Tire Forklift Trucks|SMV|</t>
  </si>
  <si>
    <t>DO NOT USE Wheel Excavators|DO NOT USE 25,000-44,999 Lb Wheel Excavators|Solmec|</t>
  </si>
  <si>
    <t>DO NOT USE Wheel Excavators|DO NOT USE 45,000-74,999 Lb Wheel Excavators|Solmec|</t>
  </si>
  <si>
    <t>Excavators|25,000-44,999 Lb Wheel Excavators|Solmec|</t>
  </si>
  <si>
    <t>Excavators|45,000-74,999 Lb Wheel Excavators|Solmec|</t>
  </si>
  <si>
    <t>Forklift Trucks|0-19,999 Lb Cushion Tire Forklift Trucks|Sroka|</t>
  </si>
  <si>
    <t>Forklift Trucks|0-19,999 Lb Cushion Tire Forklift Trucks|Stanmore|</t>
  </si>
  <si>
    <t>Forklift Trucks|0-19,999 Lb Cushion Tire Forklift Trucks|Starke|</t>
  </si>
  <si>
    <t>Forklift Trucks|0-19,999 Lb Pneumatic Tire Forklift Trucks|Starke|</t>
  </si>
  <si>
    <t>Forklift Trucks|0-19,999 Lb Pneumatic Tire Forklift Trucks|Steinbock|</t>
  </si>
  <si>
    <t>DO NOT USE Wheel Excavators|DO NOT USE 45,000-74,999 Lb Wheel Excavators|Sumitomo|</t>
  </si>
  <si>
    <t>Excavators|45,000-74,999 Lb Wheel Excavators|Sumitomo|</t>
  </si>
  <si>
    <t>Forklift Trucks|0-19,999 Lb Cushion Tire Forklift Trucks|Svetruck|</t>
  </si>
  <si>
    <t>Forklift Trucks|0-19,999 Lb Pneumatic Tire Forklift Trucks|Svetruck|</t>
  </si>
  <si>
    <t>Forklift Trucks|0-19,999 Lb Cushion Tire Forklift Trucks|Tailift|</t>
  </si>
  <si>
    <t>Forklift Trucks|0-19,999 Lb Pneumatic Tire Forklift Trucks|Tailift|</t>
  </si>
  <si>
    <t>DO NOT USE Wheel Excavators|DO NOT USE 25,000-44,999 Lb Wheel Excavators|Takeuchi|</t>
  </si>
  <si>
    <t>Excavators|25,000-44,999 Lb Wheel Excavators|Takeuchi|</t>
  </si>
  <si>
    <t>Soil And Landfill Compactors|Landfill Compactors|Tana|</t>
  </si>
  <si>
    <t>Forklift Trucks|DO NOT USE Order Pickers|TASK|</t>
  </si>
  <si>
    <t>Forklift Trucks|0-19,999 Lb Cushion Tire Forklift Trucks|Taylor Machine Works, Inc.|</t>
  </si>
  <si>
    <t>Forklift Trucks|0-19,999 Lb Pneumatic Tire Forklift Trucks|Taylor Machine Works, Inc.|</t>
  </si>
  <si>
    <t>Forklift Trucks|20,000+ Lb Cushion Tire Forklift Trucks|Taylor Machine Works, Inc.|</t>
  </si>
  <si>
    <t>Forklift Trucks|20,000+ Lb Pneumatic Tire Forklift Trucks|Taylor Machine Works, Inc.|</t>
  </si>
  <si>
    <t>Forklift Trucks|DO NOT USE Other Forklift Trucks|Taylor Machine Works, Inc.|</t>
  </si>
  <si>
    <t>Forklift Trucks|DO NOT USE Reach Stackers And Container Handlers|Taylor Machine Works, Inc.|</t>
  </si>
  <si>
    <t>Forklift Trucks|0-19,999 Lb Cushion Tire Forklift Trucks|TCM UniCarriers|</t>
  </si>
  <si>
    <t>Forklift Trucks|0-19,999 Lb Pneumatic Tire Forklift Trucks|TCM UniCarriers|</t>
  </si>
  <si>
    <t>DO NOT USE Wheel Excavators|DO NOT USE Other Wheel Excavators|Terex|</t>
  </si>
  <si>
    <t>Excavators|Other Wheel Excavators|Terex|</t>
  </si>
  <si>
    <t>Forklift Trucks|DO NOT USE Reach Stackers And Container Handlers|Terex|</t>
  </si>
  <si>
    <t>Soil And Landfill Compactors|Landfill Compactors|Terex|</t>
  </si>
  <si>
    <t>Forklift Trucks|0-19,999 Lb Cushion Tire Forklift Trucks|TEU|</t>
  </si>
  <si>
    <t>DO NOT USE Wheel Excavators|DO NOT USE 25,000-44,999 Lb Wheel Excavators|TMX|</t>
  </si>
  <si>
    <t>Excavators|25,000-44,999 Lb Wheel Excavators|TMX|</t>
  </si>
  <si>
    <t>Forklift Trucks|0-19,999 Lb Cushion Tire Forklift Trucks|Towmotor|</t>
  </si>
  <si>
    <t>Forklift Trucks|0-19,999 Lb Pneumatic Tire Forklift Trucks|Towmotor|</t>
  </si>
  <si>
    <t>Forklift Trucks|DO NOT USE Other Forklift Trucks|Towmotor|</t>
  </si>
  <si>
    <t>Forklift Trucks|0-19,999 Lb Cushion Tire Forklift Trucks|Toyota|</t>
  </si>
  <si>
    <t>Forklift Trucks|0-19,999 Lb Pneumatic Tire Forklift Trucks|Toyota|</t>
  </si>
  <si>
    <t>Forklift Trucks|20,000+ Lb Cushion Tire Forklift Trucks|Toyota|</t>
  </si>
  <si>
    <t>Forklift Trucks|20,000+ Lb Pneumatic Tire Forklift Trucks|Toyota|</t>
  </si>
  <si>
    <t>Forklift Trucks|DO NOT USE Order Pickers|Toyota|</t>
  </si>
  <si>
    <t>Forklift Trucks|DO NOT USE Reach Stackers And Container Handlers|Toyota|</t>
  </si>
  <si>
    <t>Warehouse Equipment|Order Pickers|Toyota|</t>
  </si>
  <si>
    <t>Warehouse Equipment|Pallet Jacks|Toyota|</t>
  </si>
  <si>
    <t>Warehouse Equipment|Reach Forklifts|Toyota|</t>
  </si>
  <si>
    <t>Warehouse Equipment|Pallet Jacks|Tractel|</t>
  </si>
  <si>
    <t>Forklift Trucks|0-19,999 Lb Cushion Tire Forklift Trucks|Tusk|</t>
  </si>
  <si>
    <t>Forklift Trucks|0-19,999 Lb Pneumatic Tire Forklift Trucks|Tusk|</t>
  </si>
  <si>
    <t>Warehouse Equipment|Pallet Jacks|Uline|</t>
  </si>
  <si>
    <t>Warehouse Equipment|Pallet Jacks|Ultra|</t>
  </si>
  <si>
    <t>Forklift Trucks|0-19,999 Lb Cushion Tire Forklift Trucks|USNR|</t>
  </si>
  <si>
    <t>Forklift Trucks|0-19,999 Lb Pneumatic Tire Forklift Trucks|USNR|</t>
  </si>
  <si>
    <t>Forklift Trucks|0-19,999 Lb Cushion Tire Forklift Trucks|Utilev|</t>
  </si>
  <si>
    <t>Forklift Trucks|0-19,999 Lb Pneumatic Tire Forklift Trucks|Utilev|</t>
  </si>
  <si>
    <t>Forklift Trucks|0-19,999 Lb Cushion Tire Forklift Trucks|Vallee|</t>
  </si>
  <si>
    <t>Forklift Trucks|0-19,999 Lb Pneumatic Tire Forklift Trucks|Vallee|</t>
  </si>
  <si>
    <t>Forklift Trucks|0-19,999 Lb Cushion Tire Forklift Trucks|Versa-Lift Forklifts|</t>
  </si>
  <si>
    <t>Forklift Trucks|0-19,999 Lb Cushion Tire Forklift Trucks|Versalift|</t>
  </si>
  <si>
    <t>Warehouse Equipment|Pallet Jacks|Vestil|</t>
  </si>
  <si>
    <t>Forklift Trucks|0-19,999 Lb Cushion Tire Forklift Trucks|Viper Lift Trucks|</t>
  </si>
  <si>
    <t>Forklift Trucks|0-19,999 Lb Pneumatic Tire Forklift Trucks|Viper Lift Trucks|</t>
  </si>
  <si>
    <t>Articulated Dump Trucks|DO NOT USE Articulated Water Trucks|Volvo|</t>
  </si>
  <si>
    <t>DO NOT USE Wheel Excavators|DO NOT USE 25,000-44,999 Lb Wheel Excavators|Volvo|</t>
  </si>
  <si>
    <t>DO NOT USE Wheel Excavators|DO NOT USE 45,000-74,999 Lb Wheel Material Handlers|Volvo|</t>
  </si>
  <si>
    <t>Excavators|25,000-44,999 Lb Wheel Excavators|Volvo|</t>
  </si>
  <si>
    <t>Material Handlers|45,000-74,999 Lb Wheel Material Handlers|Volvo|</t>
  </si>
  <si>
    <t>Off-Highway Water Trucks|Articulating Water Trucks|Volvo|</t>
  </si>
  <si>
    <t>Soil And Landfill Compactors|Landfill Compactors|Volvo|</t>
  </si>
  <si>
    <t>DO NOT USE Wheel Excavators|DO NOT USE 25,000-44,999 Lb Wheel Excavators|Wacker Neuson|</t>
  </si>
  <si>
    <t>Excavators|25,000-44,999 Lb Wheel Excavators|Wacker Neuson|</t>
  </si>
  <si>
    <t>Site Dumpers|Track Dumpers|Wacker Neuson|</t>
  </si>
  <si>
    <t>Warehouse Equipment|Pallet Jacks|Wesco|</t>
  </si>
  <si>
    <t>Warehouse Equipment|Pallet Jacks|Westward Industries|</t>
  </si>
  <si>
    <t>Forklift Trucks|0-19,999 Lb Cushion Tire Forklift Trucks|Wiggins|</t>
  </si>
  <si>
    <t>Forklift Trucks|0-19,999 Lb Pneumatic Tire Forklift Trucks|Wiggins|</t>
  </si>
  <si>
    <t>Forklift Trucks|0-19,999 Lb Cushion Tire Forklift Trucks|World Lift|</t>
  </si>
  <si>
    <t>Forklift Trucks|0-19,999 Lb Pneumatic Tire Forklift Trucks|World Lift|</t>
  </si>
  <si>
    <t>Forklift Trucks|0-19,999 Lb Cushion Tire Forklift Trucks|Xilin|</t>
  </si>
  <si>
    <t>Forklift Trucks|0-19,999 Lb Pneumatic Tire Forklift Trucks|Xilin|</t>
  </si>
  <si>
    <t>Forklift Trucks|0-19,999 Lb Cushion Tire Forklift Trucks|Yale|</t>
  </si>
  <si>
    <t>Forklift Trucks|0-19,999 Lb Pneumatic Tire Forklift Trucks|Yale|</t>
  </si>
  <si>
    <t>Forklift Trucks|20,000+ Lb Cushion Tire Forklift Trucks|Yale|</t>
  </si>
  <si>
    <t>Forklift Trucks|20,000+ Lb Pneumatic Tire Forklift Trucks|Yale|</t>
  </si>
  <si>
    <t>Forklift Trucks|DO NOT USE Order Pickers|Yale|</t>
  </si>
  <si>
    <t>Warehouse Equipment|Order Pickers|Yale|</t>
  </si>
  <si>
    <t>Warehouse Equipment|Pallet Jacks|Yale|</t>
  </si>
  <si>
    <t>Forklift Trucks|0-19,999 Lb Cushion Tire Forklift Trucks|Yang|</t>
  </si>
  <si>
    <t>Site Dumpers|Track Dumpers|Yanmar|</t>
  </si>
  <si>
    <t>MakeGroup</t>
  </si>
  <si>
    <t>Articulated Trucks Volvo ForBorrowOnly USA</t>
  </si>
  <si>
    <t>Articulated Trucks Medium Volvo bRA AT Volvo USA</t>
  </si>
  <si>
    <t>Heavy Earthmoving Attachments</t>
  </si>
  <si>
    <t>Heavy Earthmoving Attachments|||</t>
  </si>
  <si>
    <t>DO NOT USE Breakers And Hammers</t>
  </si>
  <si>
    <t>DO NOT USE Shear Attachments</t>
  </si>
  <si>
    <t>0-6,999 Lb Rotating Telehandlers</t>
  </si>
  <si>
    <t>Telehandlers|0-6,999 Lb Rotating Telehandlers||</t>
  </si>
  <si>
    <t>10,000-10,999 Lb Rotating Telehandlers</t>
  </si>
  <si>
    <t>Telehandlers|10,000-10,999 Lb Rotating Telehandlers||</t>
  </si>
  <si>
    <t>11,000+ Lb Rotating Telehandlers</t>
  </si>
  <si>
    <t>Telehandlers|11,000+ Lb Rotating Telehandlers||</t>
  </si>
  <si>
    <t>7,000-9,999 Lb Rotating Telehandlers</t>
  </si>
  <si>
    <t>Telehandlers|7,000-9,999 Lb Rotating Telehandlers||</t>
  </si>
  <si>
    <t>Warehouse Equipment|Walk-Behind Electric Stackers|Hangcha|</t>
  </si>
  <si>
    <t>Dozers|115-179 HP Crawler Dozers|International Harvester|</t>
  </si>
  <si>
    <t>Generators bRA Support GBR</t>
  </si>
  <si>
    <t>Generators D NG Large bRA Support GBR</t>
  </si>
  <si>
    <t>Truck-Mounted Cranes bRA Cranes Group USA</t>
  </si>
  <si>
    <t>SSL CTL AbR Small-Med EM GBR</t>
  </si>
  <si>
    <t>Articulated Trucks AbR Excavators GBR</t>
  </si>
  <si>
    <t>Wheel Loaders Med AbR Excavators GBR</t>
  </si>
  <si>
    <t>Wheel Loaders Large AbR Excavators GBR</t>
  </si>
  <si>
    <t>Excavators Large AbR Excavators GBR</t>
  </si>
  <si>
    <t>Tools Group bRA Support GBR</t>
  </si>
  <si>
    <t>DO NOT USE YET Air Receivers</t>
  </si>
  <si>
    <t>Air Equipment|DO NOT USE YET Air Receivers||</t>
  </si>
  <si>
    <t>Earthmoving Attachments|DO NOT USE Breakers And Hammers||</t>
  </si>
  <si>
    <t>Earthmoving Attachments|DO NOT USE Shear Attachments||</t>
  </si>
  <si>
    <t>Power Vans</t>
  </si>
  <si>
    <t>Generators|Power Vans||</t>
  </si>
  <si>
    <t>Heavy Earthmoving Attachments|Breakers And Hammers||</t>
  </si>
  <si>
    <t>Heavy Earthmoving Attachments|Shear Attachments||</t>
  </si>
  <si>
    <t>Light Towers|||</t>
  </si>
  <si>
    <t>DO NOT USE Drop Lights</t>
  </si>
  <si>
    <t>Light Towers|DO NOT USE Drop Lights||</t>
  </si>
  <si>
    <t>DO NOT USE Light Carts</t>
  </si>
  <si>
    <t>Light Towers|DO NOT USE Light Carts||</t>
  </si>
  <si>
    <t>DO NOT USE Light Stands</t>
  </si>
  <si>
    <t>Light Towers|DO NOT USE Light Stands||</t>
  </si>
  <si>
    <t>DO NOT USE Lighting Accessories</t>
  </si>
  <si>
    <t>Light Towers|DO NOT USE Lighting Accessories||</t>
  </si>
  <si>
    <t>DO NOT USE Other Lighting Equipment</t>
  </si>
  <si>
    <t>Light Towers|DO NOT USE Other Lighting Equipment||</t>
  </si>
  <si>
    <t>Light Towers|Light Towers||</t>
  </si>
  <si>
    <t>SpecialtyTrailers</t>
  </si>
  <si>
    <t>Other Trailers|SpecialtyTrailers||</t>
  </si>
  <si>
    <t>Specialty Trucks</t>
  </si>
  <si>
    <t>Other Trucks|Specialty Trucks||</t>
  </si>
  <si>
    <t>Other Rotating Telehandlers</t>
  </si>
  <si>
    <t>Telehandlers|Other Rotating Telehandlers||</t>
  </si>
  <si>
    <t>Auston Western</t>
  </si>
  <si>
    <t>Double Drum Rollers|Double Drum Rollers|Auston Western|</t>
  </si>
  <si>
    <t>Wheel Loaders|Other Wheel Loaders|Avant|</t>
  </si>
  <si>
    <t>Big Tex</t>
  </si>
  <si>
    <t>DO NOT USE Wheel Excavators|DO NOT USE 25,000-44,999 Lb Wheel Material Handlers|Big Tex|</t>
  </si>
  <si>
    <t>Forklift Trucks|20,000+ Lb Cushion Tire Forklift Trucks|Bristol|</t>
  </si>
  <si>
    <t>Earthmoving Attachments|DO NOT USE Breakers And Hammers|Case|</t>
  </si>
  <si>
    <t>Heavy Earthmoving Attachments|Breakers And Hammers|Case|</t>
  </si>
  <si>
    <t>Boom Trucks, Bucket Trucks, And Digger Derricks|Boom Trucks|Caterpillar|</t>
  </si>
  <si>
    <t>Earthmoving Attachments|DO NOT USE Breakers And Hammers|Caterpillar|</t>
  </si>
  <si>
    <t>Earthmoving Attachments|DO NOT USE Shear Attachments|Caterpillar|</t>
  </si>
  <si>
    <t>Heavy Earthmoving Attachments|Breakers And Hammers|Caterpillar|</t>
  </si>
  <si>
    <t>Heavy Earthmoving Attachments|Shear Attachments|Caterpillar|</t>
  </si>
  <si>
    <t>Truck Tractors|SA Truck Tractors|Caterpillar|</t>
  </si>
  <si>
    <t>Forklift Trucks|0-19,999 Lb Cushion Tire Forklift Trucks|Champ|</t>
  </si>
  <si>
    <t>Generators|150+ kW Natural Gas Generators|Cummins|</t>
  </si>
  <si>
    <t>DNU HUDSON2</t>
  </si>
  <si>
    <t>Forklift Trucks|0-19,999 Lb Pneumatic Tire Forklift Trucks|DNU HUDSON2|</t>
  </si>
  <si>
    <t>DNU KooiAAP</t>
  </si>
  <si>
    <t>Warehouse Equipment|Other Forklifts|DNU KooiAAP|</t>
  </si>
  <si>
    <t>DNU MORBARK</t>
  </si>
  <si>
    <t>Skid Steer Loaders|1,100-2,999 Lb Skid Steer Loaders|DNU MORBARK|</t>
  </si>
  <si>
    <t>DNU Myler Apache</t>
  </si>
  <si>
    <t>Forklift Trucks|0-19,999 Lb Cushion Tire Forklift Trucks|DNU Myler Apache|</t>
  </si>
  <si>
    <t>Forklift Trucks|Electric Forklift Trucks|DNU Myler Apache|</t>
  </si>
  <si>
    <t>DNU Track-O</t>
  </si>
  <si>
    <t>Forklift Trucks|DO NOT USE Other Forklift Trucks|DNU Track-O|</t>
  </si>
  <si>
    <t>Doonan</t>
  </si>
  <si>
    <t>DO NOT USE Wheel Excavators|DO NOT USE 25,000-44,999 Lb Wheel Material Handlers|Doonan|</t>
  </si>
  <si>
    <t>Dragon Products, Ltd.</t>
  </si>
  <si>
    <t>DO NOT USE Wheel Excavators|DO NOT USE 25,000-44,999 Lb Wheel Material Handlers|Dragon Products, Ltd.|</t>
  </si>
  <si>
    <t>Dynaweld</t>
  </si>
  <si>
    <t>DO NOT USE Wheel Excavators|DO NOT USE 25,000-44,999 Lb Wheel Material Handlers|Dynaweld|</t>
  </si>
  <si>
    <t>Fontaine</t>
  </si>
  <si>
    <t>DO NOT USE Wheel Excavators|DO NOT USE 25,000-44,999 Lb Wheel Material Handlers|Fontaine|</t>
  </si>
  <si>
    <t>DO NOT USE Wheel Excavators|DO NOT USE 25,000-44,999 Lb Wheel Material Handlers|Ford|</t>
  </si>
  <si>
    <t>GCKM Machines</t>
  </si>
  <si>
    <t>Wheel Loaders|0-109 HP Wheel Loaders|GCKM Machines|</t>
  </si>
  <si>
    <t>Holden</t>
  </si>
  <si>
    <t>DO NOT USE Wheel Excavators|DO NOT USE 25,000-44,999 Lb Wheel Material Handlers|Holden|</t>
  </si>
  <si>
    <t>Forklift Trucks|Electric Forklift Trucks|Hubtex|</t>
  </si>
  <si>
    <t>Agricultural Equipment|Hay And Forage Equipment|John Deere|</t>
  </si>
  <si>
    <t>Earthmoving Attachments|DO NOT USE Breakers And Hammers|John Deere|</t>
  </si>
  <si>
    <t>Heavy Earthmoving Attachments|Breakers And Hammers|John Deere|</t>
  </si>
  <si>
    <t>Excavators|0-4,999 Lb Mini Excavators|Kato Works|</t>
  </si>
  <si>
    <t>Kirks Transit Fleet Equipment</t>
  </si>
  <si>
    <t>Warehouse Equipment|Tow Tractor Forklifts|Kirks Transit Fleet Equipment|</t>
  </si>
  <si>
    <t>Earthmoving Attachments|DO NOT USE Breakers And Hammers|Komatsu|</t>
  </si>
  <si>
    <t>Heavy Earthmoving Attachments|Breakers And Hammers|Komatsu|</t>
  </si>
  <si>
    <t>Telescopic Boom Lifts|50-79 Ft Telescopic Booms|LGMG|</t>
  </si>
  <si>
    <t>Liftek</t>
  </si>
  <si>
    <t>Warehouse Equipment|Pallet Trucks|Liftek|</t>
  </si>
  <si>
    <t>Backhoe Loaders|70+ HP Backhoe Loaders|LiuGong|</t>
  </si>
  <si>
    <t>Loadmac</t>
  </si>
  <si>
    <t>Forklift Trucks|Truck Mounted Forklifts|Loadmac|</t>
  </si>
  <si>
    <t>Lucla</t>
  </si>
  <si>
    <t>Excavators|9,500-24,999 Lb Mini Excavators|Lucla|</t>
  </si>
  <si>
    <t>Compact Track Loaders|2,000+ Lb Compact Track Loaders|Manitou|</t>
  </si>
  <si>
    <t>Excavators|25,000-44,999 Lb Wheel Excavators|Mecalac|</t>
  </si>
  <si>
    <t>Miretti</t>
  </si>
  <si>
    <t>Forklift Trucks|Electric Forklift Trucks|Miretti|</t>
  </si>
  <si>
    <t>Nuttall</t>
  </si>
  <si>
    <t>DO NOT USE Wheel Excavators|DO NOT USE 25,000-44,999 Lb Wheel Material Handlers|Nuttall|</t>
  </si>
  <si>
    <t>Peerless</t>
  </si>
  <si>
    <t>DO NOT USE Wheel Excavators|DO NOT USE 25,000-44,999 Lb Wheel Material Handlers|Peerless|</t>
  </si>
  <si>
    <t>Scissor Lifts|19+ Ft Electric Scissor Lifts|Pettibone|</t>
  </si>
  <si>
    <t>Rex</t>
  </si>
  <si>
    <t>Double Drum Rollers|Double Drum Rollers|Rex|</t>
  </si>
  <si>
    <t>Forklift Trucks|20,000+ Lb Pneumatic Tire Forklift Trucks|Rigger Lift|</t>
  </si>
  <si>
    <t>Ruthman Bluelift</t>
  </si>
  <si>
    <t>Articulating Boom Lifts|Track-Driven Articulating Booms|Ruthman Bluelift|</t>
  </si>
  <si>
    <t>Sinoboom</t>
  </si>
  <si>
    <t>Scissor Lifts|19+ Ft Electric Scissor Lifts|Sinoboom|</t>
  </si>
  <si>
    <t>Warehouse Equipment|Pallet Trucks|TASK|</t>
  </si>
  <si>
    <t>Trailking</t>
  </si>
  <si>
    <t>DO NOT USE Wheel Excavators|DO NOT USE 25,000-44,999 Lb Wheel Material Handlers|Trailking|</t>
  </si>
  <si>
    <t>Earthmoving Attachments|DO NOT USE Breakers And Hammers|Volvo|</t>
  </si>
  <si>
    <t>Heavy Earthmoving Attachments|Breakers And Hammers|Volvo|</t>
  </si>
  <si>
    <t>Other Trucks|Specialty Trucks|Volvo|</t>
  </si>
  <si>
    <t>Pipelayers|300+ HP Pipelayers|Volvo|</t>
  </si>
  <si>
    <t>Scissor Lifts|19+ Ft Electric Scissor Lifts|XCMG|</t>
  </si>
  <si>
    <t>Zoomlion</t>
  </si>
  <si>
    <t>Scissor Lifts|0-18 Ft Electric Scissor Lifts|Zoomlion|</t>
  </si>
  <si>
    <t>Scissor Lifts|19+ Ft Electric Scissor Lifts|Zoomlion|</t>
  </si>
  <si>
    <t>Light Towers USA</t>
  </si>
  <si>
    <t>Lighting Drop Lights bRA Lighting Equipment USA</t>
  </si>
  <si>
    <t>Lighting Light Stands bRA Lighting Equipment USA</t>
  </si>
  <si>
    <t>Light Towers SubcatGrp USA</t>
  </si>
  <si>
    <t>Forklift Trucks Engine Toyota bRA Forklift Trucks Engine USA</t>
  </si>
  <si>
    <t>Forklift Trucks Engine Yale bRA Forklift Trucks Engine USA</t>
  </si>
  <si>
    <t>Forklift Trucks Engine Hyster bRA Forklift Trucks Engine USA</t>
  </si>
  <si>
    <t>Forklift Trucks Engine Caterpillar bRA Forklift Trucks Engine USA</t>
  </si>
  <si>
    <t>Skid Steer Loaders Large Bobcat bRA Med SSL Bobcat USA</t>
  </si>
  <si>
    <t>Skid Steer Loaders Small Bobcat bRA Med SSL Bobcat USA</t>
  </si>
  <si>
    <t>Skid Steer Loaders Large bRA Med SSL USA</t>
  </si>
  <si>
    <t>Skid Steer Loaders Small bRA Med SSL USA</t>
  </si>
  <si>
    <t>Aggregate Equipment RbA Large Excavators USA</t>
  </si>
  <si>
    <t>Service Utility Trucks AbR Service Trucks</t>
  </si>
  <si>
    <t>Service Mechanics Trucks USA</t>
  </si>
  <si>
    <t>Truck Tractors SA USA</t>
  </si>
  <si>
    <t>Truck Tractors SA Freightliner AbR Truck Tractors SA USA</t>
  </si>
  <si>
    <t>Truck Tractors SA International AbR Truck Tractors SA USA</t>
  </si>
  <si>
    <t>Booms Extra Large bRA Telescopic Booms Large Engine USA</t>
  </si>
  <si>
    <t>Welders Large USA RbA Welders USA</t>
  </si>
  <si>
    <t>Welders Small USA RbA Welders USA</t>
  </si>
  <si>
    <t>Tractors Belted USA RbA Tractors Farm USA</t>
  </si>
  <si>
    <t>Telehandlers Large Caterpillar RbA Telehandlers Large USA</t>
  </si>
  <si>
    <t>Telehandlers Large Genie RbA Telehandlers Large USA</t>
  </si>
  <si>
    <t>Telehandlers Large JLG RbA Telehandlers Large USA</t>
  </si>
  <si>
    <t>Telehandlers Medium Caterpillar RbA Telehandlers Medium USA</t>
  </si>
  <si>
    <t>Telehandlers Medium Genie RbA Telehandlers Medium USA</t>
  </si>
  <si>
    <t>Telehandlers Medium JCB RbA Telehandlers Medium USA</t>
  </si>
  <si>
    <t>Telehandlers Medium JLG RbA Telehandlers Medium USA</t>
  </si>
  <si>
    <t>Light Compaction Plate Compactors RbA Light Compaction USA</t>
  </si>
  <si>
    <t>Light Compaction Tampers And Rammers RbA Light Compaction USA</t>
  </si>
  <si>
    <t>Light Compaction Walk-Behind RbA Light Compaction USA</t>
  </si>
  <si>
    <t>HVAC Heaters RbA Heaters USA</t>
  </si>
  <si>
    <t>Containers Tanks Boxes USA</t>
  </si>
  <si>
    <t>Generators D NG Large Caterpillar RbA Generators USA</t>
  </si>
  <si>
    <t>Generators D NG Medium Caterpillar bRA Generators USA</t>
  </si>
  <si>
    <t>Generators D NG Medium NoTierID RbA Generators USA</t>
  </si>
  <si>
    <t>Generators D NG Medium TierID RbA Generators USA</t>
  </si>
  <si>
    <t>Generators D NG Large TierID RbA Generators USA</t>
  </si>
  <si>
    <t>Generators D NG Large NoTierID RbA Generators USA</t>
  </si>
  <si>
    <t>Air Compressors Large NoTierID RbA AirComp USA</t>
  </si>
  <si>
    <t>Air Compressors Large TierID RbA AirComp USA</t>
  </si>
  <si>
    <t>Air Compressors Medium NoTierID RbA AirComp USA</t>
  </si>
  <si>
    <t>Air Compressors Medium TierID RbA AirComp USA</t>
  </si>
  <si>
    <t>Articulating Booms Large Engine RbA Articulating Booms</t>
  </si>
  <si>
    <t>Articulating Booms Medium Electric RbA Articulating Booms</t>
  </si>
  <si>
    <t>Articulating Booms Medium Engine RbA Articulating Booms</t>
  </si>
  <si>
    <t>Articulating Booms Small Electric RbA Articulating Booms</t>
  </si>
  <si>
    <t>Articulating Booms Small Engine RbA Articulating Booms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</si>
</sst>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CC99"/>
      <name val="Calibri"/>
      <family val="2"/>
      <scheme val="minor"/>
    </font>
    <font>
      <b/>
      <i/>
      <sz val="11"/>
      <color rgb="FF00CC9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left"/>
    </xf>
    <xf numFmtId="0" fontId="3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1" fontId="0" fillId="0" borderId="0" xfId="0" applyNumberFormat="1"/>
    <xf numFmtId="0" fontId="3" fillId="0" borderId="0" xfId="0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2" fillId="2" borderId="0" xfId="0" applyFont="1" applyFill="1" applyBorder="1"/>
    <xf numFmtId="0" fontId="1" fillId="0" borderId="0" xfId="0" applyFont="1" applyBorder="1"/>
    <xf numFmtId="0" fontId="4" fillId="0" borderId="0" xfId="0" applyFont="1" applyBorder="1"/>
    <xf numFmtId="0" fontId="5" fillId="0" borderId="0" xfId="0" applyFont="1" applyFill="1"/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  <color rgb="FF00FFCC"/>
      <color rgb="FFFF33CC"/>
      <color rgb="FFFFCCFF"/>
      <color rgb="FFFFFF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FFB0-8E03-4B41-A118-E244F9A41070}">
  <sheetPr>
    <tabColor rgb="FF00CC99"/>
  </sheetPr>
  <dimension ref="A1:M37"/>
  <sheetViews>
    <sheetView tabSelected="1" zoomScaleNormal="100" workbookViewId="0">
      <pane ySplit="1" topLeftCell="A2" activePane="bottomLeft" state="frozen"/>
      <selection pane="bottomLeft" activeCell="G27" sqref="G27"/>
    </sheetView>
  </sheetViews>
  <sheetFormatPr defaultColWidth="8.85546875" defaultRowHeight="15" x14ac:dyDescent="0.25"/>
  <cols>
    <col min="1" max="1" width="12.140625" customWidth="1"/>
    <col min="2" max="2" width="18" bestFit="1" customWidth="1"/>
    <col min="3" max="3" width="10.28515625" style="21" bestFit="1" customWidth="1"/>
    <col min="4" max="5" width="12.140625" style="21" customWidth="1"/>
    <col min="6" max="6" width="21.42578125" customWidth="1"/>
    <col min="7" max="7" width="40.42578125" style="21" bestFit="1" customWidth="1"/>
    <col min="8" max="8" width="18.7109375" style="23" bestFit="1" customWidth="1"/>
    <col min="9" max="9" width="17.7109375" bestFit="1" customWidth="1"/>
    <col min="10" max="10" width="13.140625" bestFit="1" customWidth="1"/>
    <col min="13" max="13" width="16.7109375" bestFit="1" customWidth="1"/>
  </cols>
  <sheetData>
    <row r="1" spans="1:10" x14ac:dyDescent="0.25">
      <c r="A1" s="5" t="s">
        <v>8</v>
      </c>
      <c r="B1" s="5" t="s">
        <v>2434</v>
      </c>
      <c r="C1" s="5" t="s">
        <v>2916</v>
      </c>
      <c r="D1" s="22" t="s">
        <v>9</v>
      </c>
      <c r="E1" s="22" t="s">
        <v>11</v>
      </c>
      <c r="F1" s="1" t="s">
        <v>10</v>
      </c>
      <c r="G1" s="1" t="s">
        <v>12</v>
      </c>
      <c r="H1" s="24" t="s">
        <v>3411</v>
      </c>
      <c r="I1" s="24" t="s">
        <v>3412</v>
      </c>
      <c r="J1" s="24" t="s">
        <v>2919</v>
      </c>
    </row>
    <row r="2" spans="1:10" x14ac:dyDescent="0.25">
      <c r="A2" s="21">
        <v>66830</v>
      </c>
      <c r="B2" t="s">
        <v>1241</v>
      </c>
      <c r="C2" s="21" t="s">
        <v>2917</v>
      </c>
      <c r="D2" s="21">
        <f>VLOOKUP($A2,Schid!$A:$E,2,FALSE)</f>
        <v>2515</v>
      </c>
      <c r="E2" s="21" t="str">
        <f>VLOOKUP($A2,Schid!$A:$E,4,FALSE)</f>
        <v>NULL</v>
      </c>
      <c r="F2" t="str">
        <f>VLOOKUP($A2,Schid!$A:$E,3,FALSE)</f>
        <v>Articulated Dump Trucks</v>
      </c>
      <c r="G2" s="21" t="str">
        <f>VLOOKUP($A2,Schid!$A:$E,5,FALSE)</f>
        <v>NULL</v>
      </c>
      <c r="H2" s="23">
        <f>MIN(IF(G2="NULL",COUNTIFS(Out!J:J,F2,Out!L:L,"NULL",Out!D:D,C2)-COUNTIFS(Out!J:J,F2,Out!K:K,G2,Out!L:L,"NULL",Out!D:D,C2),COUNTIFS(Out!J:J,F2,Out!K:K,G2,Out!L:L,"NULL",Out!D:D,C2)),1)</f>
        <v>1</v>
      </c>
      <c r="I2" s="21">
        <f>MIN(IF(G2="NULL",COUNTIFS(OutR!J:J,F2,OutR!L:L,"NULL",OutR!D:D,C2)-COUNTIFS(OutR!J:J,F2,OutR!K:K,G2,OutR!L:L,"NULL",OutR!D:D,C2),COUNTIFS(OutR!J:J,F2,OutR!K:K,G2,OutR!L:L,"NULL",OutR!D:D,C2)),1)</f>
        <v>0</v>
      </c>
      <c r="J2">
        <f t="shared" ref="J2:J37" si="0">IF(H2+I2=0,0,1)</f>
        <v>1</v>
      </c>
    </row>
    <row r="3" spans="1:10" x14ac:dyDescent="0.25">
      <c r="A3" s="21">
        <v>54</v>
      </c>
      <c r="B3" t="s">
        <v>1241</v>
      </c>
      <c r="C3" s="21" t="s">
        <v>2917</v>
      </c>
      <c r="D3" s="21">
        <f>VLOOKUP($A3,Schid!$A:$E,2,FALSE)</f>
        <v>313</v>
      </c>
      <c r="E3" s="21" t="str">
        <f>VLOOKUP($A3,Schid!$A:$E,4,FALSE)</f>
        <v>NULL</v>
      </c>
      <c r="F3" s="21" t="str">
        <f>VLOOKUP($A3,Schid!$A:$E,3,FALSE)</f>
        <v>Articulating Boom Lifts</v>
      </c>
      <c r="G3" s="21" t="str">
        <f>VLOOKUP($A3,Schid!$A:$E,5,FALSE)</f>
        <v>NULL</v>
      </c>
      <c r="H3" s="23">
        <f>MIN(IF(G3="NULL",COUNTIFS(Out!J:J,F3,Out!L:L,"NULL",Out!D:D,C3)-COUNTIFS(Out!J:J,F3,Out!K:K,G3,Out!L:L,"NULL",Out!D:D,C3),COUNTIFS(Out!J:J,F3,Out!K:K,G3,Out!L:L,"NULL",Out!D:D,C3)),1)</f>
        <v>0</v>
      </c>
      <c r="I3" s="21">
        <f>MIN(IF(G3="NULL",COUNTIFS(OutR!J:J,F3,OutR!L:L,"NULL",OutR!D:D,C3)-COUNTIFS(OutR!J:J,F3,OutR!K:K,G3,OutR!L:L,"NULL",OutR!D:D,C3),COUNTIFS(OutR!J:J,F3,OutR!K:K,G3,OutR!L:L,"NULL",OutR!D:D,C3)),1)</f>
        <v>1</v>
      </c>
      <c r="J3" s="21">
        <f t="shared" si="0"/>
        <v>1</v>
      </c>
    </row>
    <row r="4" spans="1:10" x14ac:dyDescent="0.25">
      <c r="A4" s="21">
        <v>23</v>
      </c>
      <c r="B4" s="21" t="s">
        <v>1241</v>
      </c>
      <c r="C4" s="21" t="s">
        <v>2917</v>
      </c>
      <c r="D4" s="21">
        <f>VLOOKUP($A4,Schid!$A:$E,2,FALSE)</f>
        <v>6</v>
      </c>
      <c r="E4" s="21" t="str">
        <f>VLOOKUP($A4,Schid!$A:$E,4,FALSE)</f>
        <v>NULL</v>
      </c>
      <c r="F4" s="21" t="str">
        <f>VLOOKUP($A4,Schid!$A:$E,3,FALSE)</f>
        <v>Backhoe Loaders</v>
      </c>
      <c r="G4" s="21" t="str">
        <f>VLOOKUP($A4,Schid!$A:$E,5,FALSE)</f>
        <v>NULL</v>
      </c>
      <c r="H4" s="23">
        <f>MIN(IF(G4="NULL",COUNTIFS(Out!J:J,F4,Out!L:L,"NULL",Out!D:D,C4)-COUNTIFS(Out!J:J,F4,Out!K:K,G4,Out!L:L,"NULL",Out!D:D,C4),COUNTIFS(Out!J:J,F4,Out!K:K,G4,Out!L:L,"NULL",Out!D:D,C4)),1)</f>
        <v>1</v>
      </c>
      <c r="I4" s="21">
        <f>MIN(IF(G4="NULL",COUNTIFS(OutR!J:J,F4,OutR!L:L,"NULL",OutR!D:D,C4)-COUNTIFS(OutR!J:J,F4,OutR!K:K,G4,OutR!L:L,"NULL",OutR!D:D,C4),COUNTIFS(OutR!J:J,F4,OutR!K:K,G4,OutR!L:L,"NULL",OutR!D:D,C4)),1)</f>
        <v>0</v>
      </c>
      <c r="J4" s="21">
        <f t="shared" si="0"/>
        <v>1</v>
      </c>
    </row>
    <row r="5" spans="1:10" x14ac:dyDescent="0.25">
      <c r="A5" s="21">
        <v>66824</v>
      </c>
      <c r="B5" s="21" t="s">
        <v>1241</v>
      </c>
      <c r="C5" s="21" t="s">
        <v>2917</v>
      </c>
      <c r="D5" s="21">
        <f>VLOOKUP($A5,Schid!$A:$E,2,FALSE)</f>
        <v>2509</v>
      </c>
      <c r="E5" s="21" t="str">
        <f>VLOOKUP($A5,Schid!$A:$E,4,FALSE)</f>
        <v>NULL</v>
      </c>
      <c r="F5" s="21" t="str">
        <f>VLOOKUP($A5,Schid!$A:$E,3,FALSE)</f>
        <v>Compact Track Loaders</v>
      </c>
      <c r="G5" s="21" t="str">
        <f>VLOOKUP($A5,Schid!$A:$E,5,FALSE)</f>
        <v>NULL</v>
      </c>
      <c r="H5" s="23">
        <f>MIN(IF(G5="NULL",COUNTIFS(Out!J:J,F5,Out!L:L,"NULL",Out!D:D,C5)-COUNTIFS(Out!J:J,F5,Out!K:K,G5,Out!L:L,"NULL",Out!D:D,C5),COUNTIFS(Out!J:J,F5,Out!K:K,G5,Out!L:L,"NULL",Out!D:D,C5)),1)</f>
        <v>1</v>
      </c>
      <c r="I5" s="21">
        <f>MIN(IF(G5="NULL",COUNTIFS(OutR!J:J,F5,OutR!L:L,"NULL",OutR!D:D,C5)-COUNTIFS(OutR!J:J,F5,OutR!K:K,G5,OutR!L:L,"NULL",OutR!D:D,C5),COUNTIFS(OutR!J:J,F5,OutR!K:K,G5,OutR!L:L,"NULL",OutR!D:D,C5)),1)</f>
        <v>0</v>
      </c>
      <c r="J5" s="21">
        <f t="shared" si="0"/>
        <v>1</v>
      </c>
    </row>
    <row r="6" spans="1:10" x14ac:dyDescent="0.25">
      <c r="A6" s="21">
        <v>66827</v>
      </c>
      <c r="B6" s="21" t="s">
        <v>1241</v>
      </c>
      <c r="C6" s="21" t="s">
        <v>2917</v>
      </c>
      <c r="D6" s="21">
        <f>VLOOKUP($A6,Schid!$A:$E,2,FALSE)</f>
        <v>2512</v>
      </c>
      <c r="E6" s="21" t="str">
        <f>VLOOKUP($A6,Schid!$A:$E,4,FALSE)</f>
        <v>NULL</v>
      </c>
      <c r="F6" s="21" t="str">
        <f>VLOOKUP($A6,Schid!$A:$E,3,FALSE)</f>
        <v>Double Drum Rollers</v>
      </c>
      <c r="G6" s="21" t="str">
        <f>VLOOKUP($A6,Schid!$A:$E,5,FALSE)</f>
        <v>NULL</v>
      </c>
      <c r="H6" s="23">
        <f>MIN(IF(G6="NULL",COUNTIFS(Out!J:J,F6,Out!L:L,"NULL",Out!D:D,C6)-COUNTIFS(Out!J:J,F6,Out!K:K,G6,Out!L:L,"NULL",Out!D:D,C6),COUNTIFS(Out!J:J,F6,Out!K:K,G6,Out!L:L,"NULL",Out!D:D,C6)),1)</f>
        <v>1</v>
      </c>
      <c r="I6" s="21">
        <f>MIN(IF(G6="NULL",COUNTIFS(OutR!J:J,F6,OutR!L:L,"NULL",OutR!D:D,C6)-COUNTIFS(OutR!J:J,F6,OutR!K:K,G6,OutR!L:L,"NULL",OutR!D:D,C6),COUNTIFS(OutR!J:J,F6,OutR!K:K,G6,OutR!L:L,"NULL",OutR!D:D,C6)),1)</f>
        <v>0</v>
      </c>
      <c r="J6" s="21">
        <f t="shared" si="0"/>
        <v>1</v>
      </c>
    </row>
    <row r="7" spans="1:10" x14ac:dyDescent="0.25">
      <c r="A7" s="21">
        <v>12</v>
      </c>
      <c r="B7" s="21" t="s">
        <v>1241</v>
      </c>
      <c r="C7" s="21" t="s">
        <v>2917</v>
      </c>
      <c r="D7" s="21">
        <f>VLOOKUP($A7,Schid!$A:$E,2,FALSE)</f>
        <v>15</v>
      </c>
      <c r="E7" s="21" t="str">
        <f>VLOOKUP($A7,Schid!$A:$E,4,FALSE)</f>
        <v>NULL</v>
      </c>
      <c r="F7" s="21" t="str">
        <f>VLOOKUP($A7,Schid!$A:$E,3,FALSE)</f>
        <v>Dozers</v>
      </c>
      <c r="G7" s="21" t="str">
        <f>VLOOKUP($A7,Schid!$A:$E,5,FALSE)</f>
        <v>NULL</v>
      </c>
      <c r="H7" s="23">
        <f>MIN(IF(G7="NULL",COUNTIFS(Out!J:J,F7,Out!L:L,"NULL",Out!D:D,C7)-COUNTIFS(Out!J:J,F7,Out!K:K,G7,Out!L:L,"NULL",Out!D:D,C7),COUNTIFS(Out!J:J,F7,Out!K:K,G7,Out!L:L,"NULL",Out!D:D,C7)),1)</f>
        <v>1</v>
      </c>
      <c r="I7" s="21">
        <f>MIN(IF(G7="NULL",COUNTIFS(OutR!J:J,F7,OutR!L:L,"NULL",OutR!D:D,C7)-COUNTIFS(OutR!J:J,F7,OutR!K:K,G7,OutR!L:L,"NULL",OutR!D:D,C7),COUNTIFS(OutR!J:J,F7,OutR!K:K,G7,OutR!L:L,"NULL",OutR!D:D,C7)),1)</f>
        <v>0</v>
      </c>
      <c r="J7" s="21">
        <f t="shared" si="0"/>
        <v>1</v>
      </c>
    </row>
    <row r="8" spans="1:10" x14ac:dyDescent="0.25">
      <c r="A8" s="21">
        <v>26</v>
      </c>
      <c r="B8" s="21" t="s">
        <v>1241</v>
      </c>
      <c r="C8" s="21" t="s">
        <v>2917</v>
      </c>
      <c r="D8" s="21">
        <f>VLOOKUP($A8,Schid!$A:$E,2,FALSE)</f>
        <v>29</v>
      </c>
      <c r="E8" s="21" t="str">
        <f>VLOOKUP($A8,Schid!$A:$E,4,FALSE)</f>
        <v>NULL</v>
      </c>
      <c r="F8" s="21" t="str">
        <f>VLOOKUP($A8,Schid!$A:$E,3,FALSE)</f>
        <v>Excavators</v>
      </c>
      <c r="G8" s="21" t="str">
        <f>VLOOKUP($A8,Schid!$A:$E,5,FALSE)</f>
        <v>NULL</v>
      </c>
      <c r="H8" s="23">
        <f>MIN(IF(G8="NULL",COUNTIFS(Out!J:J,F8,Out!L:L,"NULL",Out!D:D,C8)-COUNTIFS(Out!J:J,F8,Out!K:K,G8,Out!L:L,"NULL",Out!D:D,C8),COUNTIFS(Out!J:J,F8,Out!K:K,G8,Out!L:L,"NULL",Out!D:D,C8)),1)</f>
        <v>1</v>
      </c>
      <c r="I8" s="21">
        <f>MIN(IF(G8="NULL",COUNTIFS(OutR!J:J,F8,OutR!L:L,"NULL",OutR!D:D,C8)-COUNTIFS(OutR!J:J,F8,OutR!K:K,G8,OutR!L:L,"NULL",OutR!D:D,C8),COUNTIFS(OutR!J:J,F8,OutR!K:K,G8,OutR!L:L,"NULL",OutR!D:D,C8)),1)</f>
        <v>0</v>
      </c>
      <c r="J8" s="21">
        <f t="shared" si="0"/>
        <v>1</v>
      </c>
    </row>
    <row r="9" spans="1:10" x14ac:dyDescent="0.25">
      <c r="A9" s="21">
        <v>3</v>
      </c>
      <c r="B9" s="21" t="s">
        <v>1241</v>
      </c>
      <c r="C9" s="21" t="s">
        <v>2917</v>
      </c>
      <c r="D9" s="21">
        <f>VLOOKUP($A9,Schid!$A:$E,2,FALSE)</f>
        <v>453</v>
      </c>
      <c r="E9" s="21" t="str">
        <f>VLOOKUP($A9,Schid!$A:$E,4,FALSE)</f>
        <v>NULL</v>
      </c>
      <c r="F9" s="21" t="str">
        <f>VLOOKUP($A9,Schid!$A:$E,3,FALSE)</f>
        <v>Forklift Trucks</v>
      </c>
      <c r="G9" s="21" t="str">
        <f>VLOOKUP($A9,Schid!$A:$E,5,FALSE)</f>
        <v>NULL</v>
      </c>
      <c r="H9" s="23">
        <f>MIN(IF(G9="NULL",COUNTIFS(Out!J:J,F9,Out!L:L,"NULL",Out!D:D,C9)-COUNTIFS(Out!J:J,F9,Out!K:K,G9,Out!L:L,"NULL",Out!D:D,C9),COUNTIFS(Out!J:J,F9,Out!K:K,G9,Out!L:L,"NULL",Out!D:D,C9)),1)</f>
        <v>1</v>
      </c>
      <c r="I9" s="21">
        <f>MIN(IF(G9="NULL",COUNTIFS(OutR!J:J,F9,OutR!L:L,"NULL",OutR!D:D,C9)-COUNTIFS(OutR!J:J,F9,OutR!K:K,G9,OutR!L:L,"NULL",OutR!D:D,C9),COUNTIFS(OutR!J:J,F9,OutR!K:K,G9,OutR!L:L,"NULL",OutR!D:D,C9)),1)</f>
        <v>1</v>
      </c>
      <c r="J9" s="21">
        <f t="shared" si="0"/>
        <v>1</v>
      </c>
    </row>
    <row r="10" spans="1:10" x14ac:dyDescent="0.25">
      <c r="A10" s="21">
        <v>37</v>
      </c>
      <c r="B10" s="21" t="s">
        <v>1242</v>
      </c>
      <c r="C10" s="21" t="s">
        <v>2917</v>
      </c>
      <c r="D10" s="21">
        <f>VLOOKUP($A10,Schid!$A:$E,2,FALSE)</f>
        <v>28</v>
      </c>
      <c r="E10" s="21" t="str">
        <f>VLOOKUP($A10,Schid!$A:$E,4,FALSE)</f>
        <v>NULL</v>
      </c>
      <c r="F10" s="21" t="str">
        <f>VLOOKUP($A10,Schid!$A:$E,3,FALSE)</f>
        <v>Generators</v>
      </c>
      <c r="G10" s="21" t="str">
        <f>VLOOKUP($A10,Schid!$A:$E,5,FALSE)</f>
        <v>NULL</v>
      </c>
      <c r="H10" s="23">
        <f>MIN(IF(G10="NULL",COUNTIFS(Out!J:J,F10,Out!L:L,"NULL",Out!D:D,C10)-COUNTIFS(Out!J:J,F10,Out!K:K,G10,Out!L:L,"NULL",Out!D:D,C10),COUNTIFS(Out!J:J,F10,Out!K:K,G10,Out!L:L,"NULL",Out!D:D,C10)),1)</f>
        <v>0</v>
      </c>
      <c r="I10" s="21">
        <f>MIN(IF(G10="NULL",COUNTIFS(OutR!J:J,F10,OutR!L:L,"NULL",OutR!D:D,C10)-COUNTIFS(OutR!J:J,F10,OutR!K:K,G10,OutR!L:L,"NULL",OutR!D:D,C10),COUNTIFS(OutR!J:J,F10,OutR!K:K,G10,OutR!L:L,"NULL",OutR!D:D,C10)),1)</f>
        <v>1</v>
      </c>
      <c r="J10" s="21">
        <f t="shared" si="0"/>
        <v>1</v>
      </c>
    </row>
    <row r="11" spans="1:10" x14ac:dyDescent="0.25">
      <c r="A11">
        <v>62</v>
      </c>
      <c r="B11" s="21" t="s">
        <v>1241</v>
      </c>
      <c r="C11" s="21" t="s">
        <v>2917</v>
      </c>
      <c r="D11" s="21">
        <f>VLOOKUP($A11,Schid!$A:$E,2,FALSE)</f>
        <v>314</v>
      </c>
      <c r="E11" s="21" t="str">
        <f>VLOOKUP($A11,Schid!$A:$E,4,FALSE)</f>
        <v>NULL</v>
      </c>
      <c r="F11" s="21" t="str">
        <f>VLOOKUP($A11,Schid!$A:$E,3,FALSE)</f>
        <v>Vertical Mast Lifts</v>
      </c>
      <c r="G11" s="21" t="str">
        <f>VLOOKUP($A11,Schid!$A:$E,5,FALSE)</f>
        <v>NULL</v>
      </c>
      <c r="H11" s="23">
        <f>MIN(IF(G11="NULL",COUNTIFS(Out!J:J,F11,Out!L:L,"NULL",Out!D:D,C11)-COUNTIFS(Out!J:J,F11,Out!K:K,G11,Out!L:L,"NULL",Out!D:D,C11),COUNTIFS(Out!J:J,F11,Out!K:K,G11,Out!L:L,"NULL",Out!D:D,C11)),1)</f>
        <v>1</v>
      </c>
      <c r="I11" s="21">
        <f>MIN(IF(G11="NULL",COUNTIFS(OutR!J:J,F11,OutR!L:L,"NULL",OutR!D:D,C11)-COUNTIFS(OutR!J:J,F11,OutR!K:K,G11,OutR!L:L,"NULL",OutR!D:D,C11),COUNTIFS(OutR!J:J,F11,OutR!K:K,G11,OutR!L:L,"NULL",OutR!D:D,C11)),1)</f>
        <v>0</v>
      </c>
      <c r="J11" s="21">
        <f t="shared" si="0"/>
        <v>1</v>
      </c>
    </row>
    <row r="12" spans="1:10" x14ac:dyDescent="0.25">
      <c r="A12" s="21">
        <v>66825</v>
      </c>
      <c r="B12" s="21" t="s">
        <v>1241</v>
      </c>
      <c r="C12" s="21" t="s">
        <v>2917</v>
      </c>
      <c r="D12" s="21">
        <f>VLOOKUP($A12,Schid!$A:$E,2,FALSE)</f>
        <v>2510</v>
      </c>
      <c r="E12" s="21" t="str">
        <f>VLOOKUP($A12,Schid!$A:$E,4,FALSE)</f>
        <v>NULL</v>
      </c>
      <c r="F12" s="21" t="str">
        <f>VLOOKUP($A12,Schid!$A:$E,3,FALSE)</f>
        <v>Mini Dumpers And Loaders</v>
      </c>
      <c r="G12" s="21" t="str">
        <f>VLOOKUP($A12,Schid!$A:$E,5,FALSE)</f>
        <v>NULL</v>
      </c>
      <c r="H12" s="23">
        <f>MIN(IF(G12="NULL",COUNTIFS(Out!J:J,F12,Out!L:L,"NULL",Out!D:D,C12)-COUNTIFS(Out!J:J,F12,Out!K:K,G12,Out!L:L,"NULL",Out!D:D,C12),COUNTIFS(Out!J:J,F12,Out!K:K,G12,Out!L:L,"NULL",Out!D:D,C12)),1)</f>
        <v>1</v>
      </c>
      <c r="I12" s="21">
        <f>MIN(IF(G12="NULL",COUNTIFS(OutR!J:J,F12,OutR!L:L,"NULL",OutR!D:D,C12)-COUNTIFS(OutR!J:J,F12,OutR!K:K,G12,OutR!L:L,"NULL",OutR!D:D,C12),COUNTIFS(OutR!J:J,F12,OutR!K:K,G12,OutR!L:L,"NULL",OutR!D:D,C12)),1)</f>
        <v>0</v>
      </c>
      <c r="J12" s="21">
        <f t="shared" si="0"/>
        <v>1</v>
      </c>
    </row>
    <row r="13" spans="1:10" x14ac:dyDescent="0.25">
      <c r="A13" s="21">
        <v>61</v>
      </c>
      <c r="B13" s="21" t="s">
        <v>1241</v>
      </c>
      <c r="C13" s="21" t="s">
        <v>2917</v>
      </c>
      <c r="D13" s="21">
        <f>VLOOKUP($A13,Schid!$A:$E,2,FALSE)</f>
        <v>32</v>
      </c>
      <c r="E13" s="21" t="str">
        <f>VLOOKUP($A13,Schid!$A:$E,4,FALSE)</f>
        <v>NULL</v>
      </c>
      <c r="F13" s="21" t="str">
        <f>VLOOKUP($A13,Schid!$A:$E,3,FALSE)</f>
        <v>Motor Graders</v>
      </c>
      <c r="G13" s="21" t="str">
        <f>VLOOKUP($A13,Schid!$A:$E,5,FALSE)</f>
        <v>NULL</v>
      </c>
      <c r="H13" s="23">
        <f>MIN(IF(G13="NULL",COUNTIFS(Out!J:J,F13,Out!L:L,"NULL",Out!D:D,C13)-COUNTIFS(Out!J:J,F13,Out!K:K,G13,Out!L:L,"NULL",Out!D:D,C13),COUNTIFS(Out!J:J,F13,Out!K:K,G13,Out!L:L,"NULL",Out!D:D,C13)),1)</f>
        <v>1</v>
      </c>
      <c r="I13" s="21">
        <f>MIN(IF(G13="NULL",COUNTIFS(OutR!J:J,F13,OutR!L:L,"NULL",OutR!D:D,C13)-COUNTIFS(OutR!J:J,F13,OutR!K:K,G13,OutR!L:L,"NULL",OutR!D:D,C13),COUNTIFS(OutR!J:J,F13,OutR!K:K,G13,OutR!L:L,"NULL",OutR!D:D,C13)),1)</f>
        <v>0</v>
      </c>
      <c r="J13" s="21">
        <f t="shared" si="0"/>
        <v>1</v>
      </c>
    </row>
    <row r="14" spans="1:10" x14ac:dyDescent="0.25">
      <c r="A14" s="21">
        <v>14</v>
      </c>
      <c r="B14" s="21" t="s">
        <v>1241</v>
      </c>
      <c r="C14" s="21" t="s">
        <v>2917</v>
      </c>
      <c r="D14" s="21">
        <f>VLOOKUP($A14,Schid!$A:$E,2,FALSE)</f>
        <v>452</v>
      </c>
      <c r="E14" s="21" t="str">
        <f>VLOOKUP($A14,Schid!$A:$E,4,FALSE)</f>
        <v>NULL</v>
      </c>
      <c r="F14" s="21" t="str">
        <f>VLOOKUP($A14,Schid!$A:$E,3,FALSE)</f>
        <v>Rough Terrain Forklifts</v>
      </c>
      <c r="G14" s="21" t="str">
        <f>VLOOKUP($A14,Schid!$A:$E,5,FALSE)</f>
        <v>NULL</v>
      </c>
      <c r="H14" s="23">
        <f>MIN(IF(G14="NULL",COUNTIFS(Out!J:J,F14,Out!L:L,"NULL",Out!D:D,C14)-COUNTIFS(Out!J:J,F14,Out!K:K,G14,Out!L:L,"NULL",Out!D:D,C14),COUNTIFS(Out!J:J,F14,Out!K:K,G14,Out!L:L,"NULL",Out!D:D,C14)),1)</f>
        <v>1</v>
      </c>
      <c r="I14" s="21">
        <f>MIN(IF(G14="NULL",COUNTIFS(OutR!J:J,F14,OutR!L:L,"NULL",OutR!D:D,C14)-COUNTIFS(OutR!J:J,F14,OutR!K:K,G14,OutR!L:L,"NULL",OutR!D:D,C14),COUNTIFS(OutR!J:J,F14,OutR!K:K,G14,OutR!L:L,"NULL",OutR!D:D,C14)),1)</f>
        <v>0</v>
      </c>
      <c r="J14" s="21">
        <f t="shared" si="0"/>
        <v>1</v>
      </c>
    </row>
    <row r="15" spans="1:10" s="21" customFormat="1" x14ac:dyDescent="0.25">
      <c r="A15" s="21">
        <v>8</v>
      </c>
      <c r="B15" s="21" t="s">
        <v>1241</v>
      </c>
      <c r="C15" s="21" t="s">
        <v>2917</v>
      </c>
      <c r="D15" s="21">
        <f>VLOOKUP($A15,Schid!$A:$E,2,FALSE)</f>
        <v>315</v>
      </c>
      <c r="E15" s="21" t="str">
        <f>VLOOKUP($A15,Schid!$A:$E,4,FALSE)</f>
        <v>NULL</v>
      </c>
      <c r="F15" s="21" t="str">
        <f>VLOOKUP($A15,Schid!$A:$E,3,FALSE)</f>
        <v>Scissor Lifts</v>
      </c>
      <c r="G15" s="21" t="str">
        <f>VLOOKUP($A15,Schid!$A:$E,5,FALSE)</f>
        <v>NULL</v>
      </c>
      <c r="H15" s="23">
        <f>MIN(IF(G15="NULL",COUNTIFS(Out!J:J,F15,Out!L:L,"NULL",Out!D:D,C15)-COUNTIFS(Out!J:J,F15,Out!K:K,G15,Out!L:L,"NULL",Out!D:D,C15),COUNTIFS(Out!J:J,F15,Out!K:K,G15,Out!L:L,"NULL",Out!D:D,C15)),1)</f>
        <v>1</v>
      </c>
      <c r="I15" s="21">
        <f>MIN(IF(G15="NULL",COUNTIFS(OutR!J:J,F15,OutR!L:L,"NULL",OutR!D:D,C15)-COUNTIFS(OutR!J:J,F15,OutR!K:K,G15,OutR!L:L,"NULL",OutR!D:D,C15),COUNTIFS(OutR!J:J,F15,OutR!K:K,G15,OutR!L:L,"NULL",OutR!D:D,C15)),1)</f>
        <v>1</v>
      </c>
      <c r="J15" s="21">
        <f t="shared" ref="J15" si="1">IF(H15+I15=0,0,1)</f>
        <v>1</v>
      </c>
    </row>
    <row r="16" spans="1:10" x14ac:dyDescent="0.25">
      <c r="A16" s="21">
        <v>66826</v>
      </c>
      <c r="B16" s="21" t="s">
        <v>1241</v>
      </c>
      <c r="C16" s="21" t="s">
        <v>2917</v>
      </c>
      <c r="D16" s="21">
        <f>VLOOKUP($A16,Schid!$A:$E,2,FALSE)</f>
        <v>2511</v>
      </c>
      <c r="E16" s="21" t="str">
        <f>VLOOKUP($A16,Schid!$A:$E,4,FALSE)</f>
        <v>NULL</v>
      </c>
      <c r="F16" s="21" t="str">
        <f>VLOOKUP($A16,Schid!$A:$E,3,FALSE)</f>
        <v>Single Drum Rollers</v>
      </c>
      <c r="G16" s="21" t="str">
        <f>VLOOKUP($A16,Schid!$A:$E,5,FALSE)</f>
        <v>NULL</v>
      </c>
      <c r="H16" s="23">
        <f>MIN(IF(G16="NULL",COUNTIFS(Out!J:J,F16,Out!L:L,"NULL",Out!D:D,C16)-COUNTIFS(Out!J:J,F16,Out!K:K,G16,Out!L:L,"NULL",Out!D:D,C16),COUNTIFS(Out!J:J,F16,Out!K:K,G16,Out!L:L,"NULL",Out!D:D,C16)),1)</f>
        <v>1</v>
      </c>
      <c r="I16" s="21">
        <f>MIN(IF(G16="NULL",COUNTIFS(OutR!J:J,F16,OutR!L:L,"NULL",OutR!D:D,C16)-COUNTIFS(OutR!J:J,F16,OutR!K:K,G16,OutR!L:L,"NULL",OutR!D:D,C16),COUNTIFS(OutR!J:J,F16,OutR!K:K,G16,OutR!L:L,"NULL",OutR!D:D,C16)),1)</f>
        <v>0</v>
      </c>
      <c r="J16" s="21">
        <f t="shared" si="0"/>
        <v>1</v>
      </c>
    </row>
    <row r="17" spans="1:13" x14ac:dyDescent="0.25">
      <c r="A17" s="21">
        <v>58</v>
      </c>
      <c r="B17" s="21" t="s">
        <v>1241</v>
      </c>
      <c r="C17" s="21" t="s">
        <v>2917</v>
      </c>
      <c r="D17" s="21">
        <f>VLOOKUP($A17,Schid!$A:$E,2,FALSE)</f>
        <v>360</v>
      </c>
      <c r="E17" s="21" t="str">
        <f>VLOOKUP($A17,Schid!$A:$E,4,FALSE)</f>
        <v>NULL</v>
      </c>
      <c r="F17" s="21" t="str">
        <f>VLOOKUP($A17,Schid!$A:$E,3,FALSE)</f>
        <v>Skid Steer Loaders</v>
      </c>
      <c r="G17" s="21" t="str">
        <f>VLOOKUP($A17,Schid!$A:$E,5,FALSE)</f>
        <v>NULL</v>
      </c>
      <c r="H17" s="23">
        <f>MIN(IF(G17="NULL",COUNTIFS(Out!J:J,F17,Out!L:L,"NULL",Out!D:D,C17)-COUNTIFS(Out!J:J,F17,Out!K:K,G17,Out!L:L,"NULL",Out!D:D,C17),COUNTIFS(Out!J:J,F17,Out!K:K,G17,Out!L:L,"NULL",Out!D:D,C17)),1)</f>
        <v>1</v>
      </c>
      <c r="I17" s="21">
        <f>MIN(IF(G17="NULL",COUNTIFS(OutR!J:J,F17,OutR!L:L,"NULL",OutR!D:D,C17)-COUNTIFS(OutR!J:J,F17,OutR!K:K,G17,OutR!L:L,"NULL",OutR!D:D,C17),COUNTIFS(OutR!J:J,F17,OutR!K:K,G17,OutR!L:L,"NULL",OutR!D:D,C17)),1)</f>
        <v>1</v>
      </c>
      <c r="J17" s="21">
        <f t="shared" si="0"/>
        <v>1</v>
      </c>
    </row>
    <row r="18" spans="1:13" x14ac:dyDescent="0.25">
      <c r="A18" s="21">
        <v>25</v>
      </c>
      <c r="B18" s="21" t="s">
        <v>1241</v>
      </c>
      <c r="C18" s="21" t="s">
        <v>2917</v>
      </c>
      <c r="D18" s="21">
        <f>VLOOKUP($A18,Schid!$A:$E,2,FALSE)</f>
        <v>451</v>
      </c>
      <c r="E18" s="21" t="str">
        <f>VLOOKUP($A18,Schid!$A:$E,4,FALSE)</f>
        <v>NULL</v>
      </c>
      <c r="F18" s="21" t="str">
        <f>VLOOKUP($A18,Schid!$A:$E,3,FALSE)</f>
        <v>Telehandlers</v>
      </c>
      <c r="G18" s="21" t="str">
        <f>VLOOKUP($A18,Schid!$A:$E,5,FALSE)</f>
        <v>NULL</v>
      </c>
      <c r="H18" s="23">
        <f>MIN(IF(G18="NULL",COUNTIFS(Out!J:J,F18,Out!L:L,"NULL",Out!D:D,C18)-COUNTIFS(Out!J:J,F18,Out!K:K,G18,Out!L:L,"NULL",Out!D:D,C18),COUNTIFS(Out!J:J,F18,Out!K:K,G18,Out!L:L,"NULL",Out!D:D,C18)),1)</f>
        <v>1</v>
      </c>
      <c r="I18" s="21">
        <f>MIN(IF(G18="NULL",COUNTIFS(OutR!J:J,F18,OutR!L:L,"NULL",OutR!D:D,C18)-COUNTIFS(OutR!J:J,F18,OutR!K:K,G18,OutR!L:L,"NULL",OutR!D:D,C18),COUNTIFS(OutR!J:J,F18,OutR!K:K,G18,OutR!L:L,"NULL",OutR!D:D,C18)),1)</f>
        <v>0</v>
      </c>
      <c r="J18" s="21">
        <f t="shared" si="0"/>
        <v>1</v>
      </c>
    </row>
    <row r="19" spans="1:13" x14ac:dyDescent="0.25">
      <c r="A19" s="21">
        <v>20</v>
      </c>
      <c r="B19" s="21" t="s">
        <v>1241</v>
      </c>
      <c r="C19" s="21" t="s">
        <v>2917</v>
      </c>
      <c r="D19" s="21">
        <f>VLOOKUP($A19,Schid!$A:$E,2,FALSE)</f>
        <v>316</v>
      </c>
      <c r="E19" s="21" t="str">
        <f>VLOOKUP($A19,Schid!$A:$E,4,FALSE)</f>
        <v>NULL</v>
      </c>
      <c r="F19" s="21" t="str">
        <f>VLOOKUP($A19,Schid!$A:$E,3,FALSE)</f>
        <v>Telescopic Boom Lifts</v>
      </c>
      <c r="G19" s="21" t="str">
        <f>VLOOKUP($A19,Schid!$A:$E,5,FALSE)</f>
        <v>NULL</v>
      </c>
      <c r="H19" s="23">
        <f>MIN(IF(G19="NULL",COUNTIFS(Out!J:J,F19,Out!L:L,"NULL",Out!D:D,C19)-COUNTIFS(Out!J:J,F19,Out!K:K,G19,Out!L:L,"NULL",Out!D:D,C19),COUNTIFS(Out!J:J,F19,Out!K:K,G19,Out!L:L,"NULL",Out!D:D,C19)),1)</f>
        <v>1</v>
      </c>
      <c r="I19" s="21">
        <f>MIN(IF(G19="NULL",COUNTIFS(OutR!J:J,F19,OutR!L:L,"NULL",OutR!D:D,C19)-COUNTIFS(OutR!J:J,F19,OutR!K:K,G19,OutR!L:L,"NULL",OutR!D:D,C19),COUNTIFS(OutR!J:J,F19,OutR!K:K,G19,OutR!L:L,"NULL",OutR!D:D,C19)),1)</f>
        <v>1</v>
      </c>
      <c r="J19" s="21">
        <f t="shared" si="0"/>
        <v>1</v>
      </c>
    </row>
    <row r="20" spans="1:13" x14ac:dyDescent="0.25">
      <c r="A20" s="21">
        <v>46</v>
      </c>
      <c r="B20" s="21" t="s">
        <v>1241</v>
      </c>
      <c r="C20" s="21" t="s">
        <v>2917</v>
      </c>
      <c r="D20" s="21">
        <f>VLOOKUP($A20,Schid!$A:$E,2,FALSE)</f>
        <v>3</v>
      </c>
      <c r="E20" s="21" t="str">
        <f>VLOOKUP($A20,Schid!$A:$E,4,FALSE)</f>
        <v>NULL</v>
      </c>
      <c r="F20" s="21" t="str">
        <f>VLOOKUP($A20,Schid!$A:$E,3,FALSE)</f>
        <v>Tractors</v>
      </c>
      <c r="G20" s="21" t="str">
        <f>VLOOKUP($A20,Schid!$A:$E,5,FALSE)</f>
        <v>NULL</v>
      </c>
      <c r="H20" s="23">
        <f>MIN(IF(G20="NULL",COUNTIFS(Out!J:J,F20,Out!L:L,"NULL",Out!D:D,C20)-COUNTIFS(Out!J:J,F20,Out!K:K,G20,Out!L:L,"NULL",Out!D:D,C20),COUNTIFS(Out!J:J,F20,Out!K:K,G20,Out!L:L,"NULL",Out!D:D,C20)),1)</f>
        <v>1</v>
      </c>
      <c r="I20" s="21">
        <f>MIN(IF(G20="NULL",COUNTIFS(OutR!J:J,F20,OutR!L:L,"NULL",OutR!D:D,C20)-COUNTIFS(OutR!J:J,F20,OutR!K:K,G20,OutR!L:L,"NULL",OutR!D:D,C20),COUNTIFS(OutR!J:J,F20,OutR!K:K,G20,OutR!L:L,"NULL",OutR!D:D,C20)),1)</f>
        <v>1</v>
      </c>
      <c r="J20" s="21">
        <f t="shared" si="0"/>
        <v>1</v>
      </c>
    </row>
    <row r="21" spans="1:13" x14ac:dyDescent="0.25">
      <c r="A21" s="21">
        <v>83916</v>
      </c>
      <c r="B21" s="21" t="s">
        <v>1241</v>
      </c>
      <c r="C21" s="21" t="s">
        <v>2917</v>
      </c>
      <c r="D21" s="21">
        <f>VLOOKUP($A21,Schid!$A:$E,2,FALSE)</f>
        <v>2616</v>
      </c>
      <c r="E21" s="21" t="str">
        <f>VLOOKUP($A21,Schid!$A:$E,4,FALSE)</f>
        <v>NULL</v>
      </c>
      <c r="F21" s="21" t="str">
        <f>VLOOKUP($A21,Schid!$A:$E,3,FALSE)</f>
        <v>Truck Tractors</v>
      </c>
      <c r="G21" s="21" t="str">
        <f>VLOOKUP($A21,Schid!$A:$E,5,FALSE)</f>
        <v>NULL</v>
      </c>
      <c r="H21" s="23">
        <f>MIN(IF(G21="NULL",COUNTIFS(Out!J:J,F21,Out!L:L,"NULL",Out!D:D,C21)-COUNTIFS(Out!J:J,F21,Out!K:K,G21,Out!L:L,"NULL",Out!D:D,C21),COUNTIFS(Out!J:J,F21,Out!K:K,G21,Out!L:L,"NULL",Out!D:D,C21)),1)</f>
        <v>1</v>
      </c>
      <c r="I21" s="21">
        <f>MIN(IF(G21="NULL",COUNTIFS(OutR!J:J,F21,OutR!L:L,"NULL",OutR!D:D,C21)-COUNTIFS(OutR!J:J,F21,OutR!K:K,G21,OutR!L:L,"NULL",OutR!D:D,C21),COUNTIFS(OutR!J:J,F21,OutR!K:K,G21,OutR!L:L,"NULL",OutR!D:D,C21)),1)</f>
        <v>1</v>
      </c>
      <c r="J21" s="21">
        <f t="shared" si="0"/>
        <v>1</v>
      </c>
    </row>
    <row r="22" spans="1:13" x14ac:dyDescent="0.25">
      <c r="A22" s="21">
        <v>17</v>
      </c>
      <c r="B22" s="21" t="s">
        <v>1241</v>
      </c>
      <c r="C22" s="21" t="s">
        <v>2917</v>
      </c>
      <c r="D22" s="21">
        <f>VLOOKUP($A22,Schid!$A:$E,2,FALSE)</f>
        <v>362</v>
      </c>
      <c r="E22" s="21" t="str">
        <f>VLOOKUP($A22,Schid!$A:$E,4,FALSE)</f>
        <v>NULL</v>
      </c>
      <c r="F22" s="21" t="str">
        <f>VLOOKUP($A22,Schid!$A:$E,3,FALSE)</f>
        <v>Wheel Loaders</v>
      </c>
      <c r="G22" s="21" t="str">
        <f>VLOOKUP($A22,Schid!$A:$E,5,FALSE)</f>
        <v>NULL</v>
      </c>
      <c r="H22" s="23">
        <f>MIN(IF(G22="NULL",COUNTIFS(Out!J:J,F22,Out!L:L,"NULL",Out!D:D,C22)-COUNTIFS(Out!J:J,F22,Out!K:K,G22,Out!L:L,"NULL",Out!D:D,C22),COUNTIFS(Out!J:J,F22,Out!K:K,G22,Out!L:L,"NULL",Out!D:D,C22)),1)</f>
        <v>1</v>
      </c>
      <c r="I22" s="21">
        <f>MIN(IF(G22="NULL",COUNTIFS(OutR!J:J,F22,OutR!L:L,"NULL",OutR!D:D,C22)-COUNTIFS(OutR!J:J,F22,OutR!K:K,G22,OutR!L:L,"NULL",OutR!D:D,C22),COUNTIFS(OutR!J:J,F22,OutR!K:K,G22,OutR!L:L,"NULL",OutR!D:D,C22)),1)</f>
        <v>0</v>
      </c>
      <c r="J22" s="21">
        <f t="shared" si="0"/>
        <v>1</v>
      </c>
    </row>
    <row r="23" spans="1:13" x14ac:dyDescent="0.25">
      <c r="A23" s="21">
        <v>92833</v>
      </c>
      <c r="B23" s="21" t="s">
        <v>1241</v>
      </c>
      <c r="C23" s="21" t="s">
        <v>2917</v>
      </c>
      <c r="D23" s="21">
        <f>VLOOKUP($A23,Schid!$A:$E,2,FALSE)</f>
        <v>27</v>
      </c>
      <c r="E23" s="21">
        <f>VLOOKUP($A23,Schid!$A:$E,4,FALSE)</f>
        <v>2774</v>
      </c>
      <c r="F23" s="21" t="str">
        <f>VLOOKUP($A23,Schid!$A:$E,3,FALSE)</f>
        <v>Welders</v>
      </c>
      <c r="G23" s="21" t="str">
        <f>VLOOKUP($A23,Schid!$A:$E,5,FALSE)</f>
        <v>0-399 Amp Engine-Driven Welders</v>
      </c>
      <c r="H23" s="23">
        <f>MIN(IF(G23="NULL",COUNTIFS(Out!J:J,F23,Out!L:L,"NULL",Out!D:D,C23)-COUNTIFS(Out!J:J,F23,Out!K:K,G23,Out!L:L,"NULL",Out!D:D,C23),COUNTIFS(Out!J:J,F23,Out!K:K,G23,Out!L:L,"NULL",Out!D:D,C23)),1)</f>
        <v>0</v>
      </c>
      <c r="I23" s="21">
        <f>MIN(IF(G23="NULL",COUNTIFS(OutR!J:J,F23,OutR!L:L,"NULL",OutR!D:D,C23)-COUNTIFS(OutR!J:J,F23,OutR!K:K,G23,OutR!L:L,"NULL",OutR!D:D,C23),COUNTIFS(OutR!J:J,F23,OutR!K:K,G23,OutR!L:L,"NULL",OutR!D:D,C23)),1)</f>
        <v>1</v>
      </c>
      <c r="J23" s="21">
        <f t="shared" si="0"/>
        <v>1</v>
      </c>
    </row>
    <row r="24" spans="1:13" x14ac:dyDescent="0.25">
      <c r="A24" s="21">
        <v>101042</v>
      </c>
      <c r="B24" s="21" t="s">
        <v>1241</v>
      </c>
      <c r="C24" s="21" t="s">
        <v>2917</v>
      </c>
      <c r="D24" s="21">
        <f>VLOOKUP($A24,Schid!$A:$E,2,FALSE)</f>
        <v>27</v>
      </c>
      <c r="E24" s="21">
        <f>VLOOKUP($A24,Schid!$A:$E,4,FALSE)</f>
        <v>2820</v>
      </c>
      <c r="F24" s="21" t="str">
        <f>VLOOKUP($A24,Schid!$A:$E,3,FALSE)</f>
        <v>Welders</v>
      </c>
      <c r="G24" s="21" t="str">
        <f>VLOOKUP($A24,Schid!$A:$E,5,FALSE)</f>
        <v>400+ Amp Engine-Driven Welders</v>
      </c>
      <c r="H24" s="23">
        <f>MIN(IF(G24="NULL",COUNTIFS(Out!J:J,F24,Out!L:L,"NULL",Out!D:D,C24)-COUNTIFS(Out!J:J,F24,Out!K:K,G24,Out!L:L,"NULL",Out!D:D,C24),COUNTIFS(Out!J:J,F24,Out!K:K,G24,Out!L:L,"NULL",Out!D:D,C24)),1)</f>
        <v>0</v>
      </c>
      <c r="I24" s="21">
        <f>MIN(IF(G24="NULL",COUNTIFS(OutR!J:J,F24,OutR!L:L,"NULL",OutR!D:D,C24)-COUNTIFS(OutR!J:J,F24,OutR!K:K,G24,OutR!L:L,"NULL",OutR!D:D,C24),COUNTIFS(OutR!J:J,F24,OutR!K:K,G24,OutR!L:L,"NULL",OutR!D:D,C24)),1)</f>
        <v>1</v>
      </c>
      <c r="J24" s="21">
        <f t="shared" si="0"/>
        <v>1</v>
      </c>
    </row>
    <row r="25" spans="1:13" x14ac:dyDescent="0.25">
      <c r="A25" s="21">
        <v>219</v>
      </c>
      <c r="B25" s="21" t="s">
        <v>1241</v>
      </c>
      <c r="C25" s="21" t="s">
        <v>2917</v>
      </c>
      <c r="D25" s="21">
        <f>VLOOKUP($A25,Schid!$A:$E,2,FALSE)</f>
        <v>35</v>
      </c>
      <c r="E25" s="21">
        <f>VLOOKUP($A25,Schid!$A:$E,4,FALSE)</f>
        <v>144</v>
      </c>
      <c r="F25" s="21" t="str">
        <f>VLOOKUP($A25,Schid!$A:$E,3,FALSE)</f>
        <v>Pumps</v>
      </c>
      <c r="G25" s="21" t="str">
        <f>VLOOKUP($A25,Schid!$A:$E,5,FALSE)</f>
        <v>Centrifugal Pumps</v>
      </c>
      <c r="H25" s="23">
        <f>MIN(IF(G25="NULL",COUNTIFS(Out!J:J,F25,Out!L:L,"NULL",Out!D:D,C25)-COUNTIFS(Out!J:J,F25,Out!K:K,G25,Out!L:L,"NULL",Out!D:D,C25),COUNTIFS(Out!J:J,F25,Out!K:K,G25,Out!L:L,"NULL",Out!D:D,C25)),1)</f>
        <v>1</v>
      </c>
      <c r="I25" s="21">
        <f>MIN(IF(G25="NULL",COUNTIFS(OutR!J:J,F25,OutR!L:L,"NULL",OutR!D:D,C25)-COUNTIFS(OutR!J:J,F25,OutR!K:K,G25,OutR!L:L,"NULL",OutR!D:D,C25),COUNTIFS(OutR!J:J,F25,OutR!K:K,G25,OutR!L:L,"NULL",OutR!D:D,C25)),1)</f>
        <v>0</v>
      </c>
      <c r="J25" s="21">
        <f t="shared" si="0"/>
        <v>1</v>
      </c>
    </row>
    <row r="26" spans="1:13" x14ac:dyDescent="0.25">
      <c r="A26" s="21">
        <v>22</v>
      </c>
      <c r="B26" s="21" t="s">
        <v>1241</v>
      </c>
      <c r="C26" s="21" t="s">
        <v>2917</v>
      </c>
      <c r="D26" s="21">
        <f>VLOOKUP($A26,Schid!$A:$E,2,FALSE)</f>
        <v>14</v>
      </c>
      <c r="E26" s="21" t="str">
        <f>VLOOKUP($A26,Schid!$A:$E,4,FALSE)</f>
        <v>NULL</v>
      </c>
      <c r="F26" s="21" t="str">
        <f>VLOOKUP($A26,Schid!$A:$E,3,FALSE)</f>
        <v>Light Towers</v>
      </c>
      <c r="G26" s="21" t="str">
        <f>VLOOKUP($A26,Schid!$A:$E,5,FALSE)</f>
        <v>NULL</v>
      </c>
      <c r="H26" s="23">
        <f>MIN(IF(G26="NULL",COUNTIFS(Out!J:J,F26,Out!L:L,"NULL",Out!D:D,C26)-COUNTIFS(Out!J:J,F26,Out!K:K,G26,Out!L:L,"NULL",Out!D:D,C26),COUNTIFS(Out!J:J,F26,Out!K:K,G26,Out!L:L,"NULL",Out!D:D,C26)),1)</f>
        <v>1</v>
      </c>
      <c r="I26" s="21">
        <f>MIN(IF(G26="NULL",COUNTIFS(OutR!J:J,F26,OutR!L:L,"NULL",OutR!D:D,C26)-COUNTIFS(OutR!J:J,F26,OutR!K:K,G26,OutR!L:L,"NULL",OutR!D:D,C26),COUNTIFS(OutR!J:J,F26,OutR!K:K,G26,OutR!L:L,"NULL",OutR!D:D,C26)),1)</f>
        <v>0</v>
      </c>
      <c r="J26" s="21">
        <f t="shared" si="0"/>
        <v>1</v>
      </c>
    </row>
    <row r="27" spans="1:13" x14ac:dyDescent="0.25">
      <c r="A27" s="21">
        <v>84</v>
      </c>
      <c r="B27" s="21" t="s">
        <v>1241</v>
      </c>
      <c r="C27" s="21" t="s">
        <v>2917</v>
      </c>
      <c r="D27" s="21">
        <f>VLOOKUP($A27,Schid!$A:$E,2,FALSE)</f>
        <v>191</v>
      </c>
      <c r="E27" s="21">
        <f>VLOOKUP($A27,Schid!$A:$E,4,FALSE)</f>
        <v>214</v>
      </c>
      <c r="F27" s="21" t="str">
        <f>VLOOKUP($A27,Schid!$A:$E,3,FALSE)</f>
        <v>Paving Equipment</v>
      </c>
      <c r="G27" s="21" t="str">
        <f>VLOOKUP($A27,Schid!$A:$E,5,FALSE)</f>
        <v>Pavers</v>
      </c>
      <c r="H27" s="23">
        <f>MIN(IF(G27="NULL",COUNTIFS(Out!J:J,F27,Out!L:L,"NULL",Out!D:D,C27)-COUNTIFS(Out!J:J,F27,Out!K:K,G27,Out!L:L,"NULL",Out!D:D,C27),COUNTIFS(Out!J:J,F27,Out!K:K,G27,Out!L:L,"NULL",Out!D:D,C27)),1)</f>
        <v>1</v>
      </c>
      <c r="I27" s="21">
        <f>MIN(IF(G27="NULL",COUNTIFS(OutR!J:J,F27,OutR!L:L,"NULL",OutR!D:D,C27)-COUNTIFS(OutR!J:J,F27,OutR!K:K,G27,OutR!L:L,"NULL",OutR!D:D,C27),COUNTIFS(OutR!J:J,F27,OutR!K:K,G27,OutR!L:L,"NULL",OutR!D:D,C27)),1)</f>
        <v>0</v>
      </c>
      <c r="J27" s="21">
        <f t="shared" si="0"/>
        <v>1</v>
      </c>
    </row>
    <row r="28" spans="1:13" x14ac:dyDescent="0.25">
      <c r="A28" s="21">
        <v>452</v>
      </c>
      <c r="B28" s="21" t="s">
        <v>1241</v>
      </c>
      <c r="C28" s="21" t="s">
        <v>2917</v>
      </c>
      <c r="D28" s="21">
        <f>VLOOKUP($A28,Schid!$A:$E,2,FALSE)</f>
        <v>36</v>
      </c>
      <c r="E28" s="21">
        <f>VLOOKUP($A28,Schid!$A:$E,4,FALSE)</f>
        <v>1989</v>
      </c>
      <c r="F28" s="21" t="str">
        <f>VLOOKUP($A28,Schid!$A:$E,3,FALSE)</f>
        <v>Sweepers And Brooms</v>
      </c>
      <c r="G28" s="21" t="str">
        <f>VLOOKUP($A28,Schid!$A:$E,5,FALSE)</f>
        <v>Ride-On Sweepers And Brooms</v>
      </c>
      <c r="H28" s="23">
        <f>MIN(IF(G28="NULL",COUNTIFS(Out!J:J,F28,Out!L:L,"NULL",Out!D:D,C28)-COUNTIFS(Out!J:J,F28,Out!K:K,G28,Out!L:L,"NULL",Out!D:D,C28),COUNTIFS(Out!J:J,F28,Out!K:K,G28,Out!L:L,"NULL",Out!D:D,C28)),1)</f>
        <v>1</v>
      </c>
      <c r="I28" s="21">
        <f>MIN(IF(G28="NULL",COUNTIFS(OutR!J:J,F28,OutR!L:L,"NULL",OutR!D:D,C28)-COUNTIFS(OutR!J:J,F28,OutR!K:K,G28,OutR!L:L,"NULL",OutR!D:D,C28),COUNTIFS(OutR!J:J,F28,OutR!K:K,G28,OutR!L:L,"NULL",OutR!D:D,C28)),1)</f>
        <v>0</v>
      </c>
      <c r="J28" s="21">
        <f t="shared" si="0"/>
        <v>1</v>
      </c>
      <c r="M28" s="32"/>
    </row>
    <row r="29" spans="1:13" x14ac:dyDescent="0.25">
      <c r="A29" s="21">
        <v>535</v>
      </c>
      <c r="B29" s="21" t="s">
        <v>1241</v>
      </c>
      <c r="C29" s="21" t="s">
        <v>2917</v>
      </c>
      <c r="D29" s="21">
        <f>VLOOKUP($A29,Schid!$A:$E,2,FALSE)</f>
        <v>23</v>
      </c>
      <c r="E29" s="21">
        <f>VLOOKUP($A29,Schid!$A:$E,4,FALSE)</f>
        <v>2194</v>
      </c>
      <c r="F29" s="21" t="str">
        <f>VLOOKUP($A29,Schid!$A:$E,3,FALSE)</f>
        <v>Light Compaction</v>
      </c>
      <c r="G29" s="21" t="str">
        <f>VLOOKUP($A29,Schid!$A:$E,5,FALSE)</f>
        <v>Walk-Behind, Towable, And Remote Rollers</v>
      </c>
      <c r="H29" s="23">
        <f>MIN(IF(G29="NULL",COUNTIFS(Out!J:J,F29,Out!L:L,"NULL",Out!D:D,C29)-COUNTIFS(Out!J:J,F29,Out!K:K,G29,Out!L:L,"NULL",Out!D:D,C29),COUNTIFS(Out!J:J,F29,Out!K:K,G29,Out!L:L,"NULL",Out!D:D,C29)),1)</f>
        <v>0</v>
      </c>
      <c r="I29" s="21">
        <f>MIN(IF(G29="NULL",COUNTIFS(OutR!J:J,F29,OutR!L:L,"NULL",OutR!D:D,C29)-COUNTIFS(OutR!J:J,F29,OutR!K:K,G29,OutR!L:L,"NULL",OutR!D:D,C29),COUNTIFS(OutR!J:J,F29,OutR!K:K,G29,OutR!L:L,"NULL",OutR!D:D,C29)),1)</f>
        <v>1</v>
      </c>
      <c r="J29" s="21">
        <f t="shared" si="0"/>
        <v>1</v>
      </c>
    </row>
    <row r="30" spans="1:13" s="21" customFormat="1" x14ac:dyDescent="0.25">
      <c r="A30">
        <v>64306</v>
      </c>
      <c r="B30" s="21" t="s">
        <v>1241</v>
      </c>
      <c r="C30" s="21" t="s">
        <v>2917</v>
      </c>
      <c r="D30" s="21">
        <f>VLOOKUP($A30,Schid!$A:$E,2,FALSE)</f>
        <v>2750</v>
      </c>
      <c r="E30" s="21">
        <f>VLOOKUP($A30,Schid!$A:$E,4,FALSE)</f>
        <v>2501</v>
      </c>
      <c r="F30" s="21" t="str">
        <f>VLOOKUP($A30,Schid!$A:$E,3,FALSE)</f>
        <v>Box Trailers</v>
      </c>
      <c r="G30" s="21" t="str">
        <f>VLOOKUP($A30,Schid!$A:$E,5,FALSE)</f>
        <v>Curtain Side Trailers</v>
      </c>
      <c r="H30" s="23">
        <f>MIN(IF(G30="NULL",COUNTIFS(Out!J:J,F30,Out!L:L,"NULL",Out!D:D,C30)-COUNTIFS(Out!J:J,F30,Out!K:K,G30,Out!L:L,"NULL",Out!D:D,C30),COUNTIFS(Out!J:J,F30,Out!K:K,G30,Out!L:L,"NULL",Out!D:D,C30)),1)</f>
        <v>0</v>
      </c>
      <c r="I30" s="21">
        <f>MIN(IF(G30="NULL",COUNTIFS(OutR!J:J,F30,OutR!L:L,"NULL",OutR!D:D,C30)-COUNTIFS(OutR!J:J,F30,OutR!K:K,G30,OutR!L:L,"NULL",OutR!D:D,C30),COUNTIFS(OutR!J:J,F30,OutR!K:K,G30,OutR!L:L,"NULL",OutR!D:D,C30)),1)</f>
        <v>1</v>
      </c>
      <c r="J30" s="21">
        <f t="shared" ref="J30:J31" si="2">IF(H30+I30=0,0,1)</f>
        <v>1</v>
      </c>
    </row>
    <row r="31" spans="1:13" s="21" customFormat="1" x14ac:dyDescent="0.25">
      <c r="A31">
        <v>523</v>
      </c>
      <c r="B31" s="21" t="s">
        <v>1241</v>
      </c>
      <c r="C31" s="21" t="s">
        <v>2917</v>
      </c>
      <c r="D31" s="21">
        <f>VLOOKUP($A31,Schid!$A:$E,2,FALSE)</f>
        <v>2750</v>
      </c>
      <c r="E31" s="21">
        <f>VLOOKUP($A31,Schid!$A:$E,4,FALSE)</f>
        <v>2068</v>
      </c>
      <c r="F31" s="21" t="str">
        <f>VLOOKUP($A31,Schid!$A:$E,3,FALSE)</f>
        <v>Box Trailers</v>
      </c>
      <c r="G31" s="21" t="str">
        <f>VLOOKUP($A31,Schid!$A:$E,5,FALSE)</f>
        <v>Van Trailers</v>
      </c>
      <c r="H31" s="23">
        <f>MIN(IF(G31="NULL",COUNTIFS(Out!J:J,F31,Out!L:L,"NULL",Out!D:D,C31)-COUNTIFS(Out!J:J,F31,Out!K:K,G31,Out!L:L,"NULL",Out!D:D,C31),COUNTIFS(Out!J:J,F31,Out!K:K,G31,Out!L:L,"NULL",Out!D:D,C31)),1)</f>
        <v>0</v>
      </c>
      <c r="I31" s="21">
        <f>MIN(IF(G31="NULL",COUNTIFS(OutR!J:J,F31,OutR!L:L,"NULL",OutR!D:D,C31)-COUNTIFS(OutR!J:J,F31,OutR!K:K,G31,OutR!L:L,"NULL",OutR!D:D,C31),COUNTIFS(OutR!J:J,F31,OutR!K:K,G31,OutR!L:L,"NULL",OutR!D:D,C31)),1)</f>
        <v>1</v>
      </c>
      <c r="J31" s="21">
        <f t="shared" si="2"/>
        <v>1</v>
      </c>
    </row>
    <row r="32" spans="1:13" s="21" customFormat="1" x14ac:dyDescent="0.25">
      <c r="A32" s="21">
        <v>54</v>
      </c>
      <c r="B32" s="21" t="s">
        <v>1241</v>
      </c>
      <c r="C32" s="21" t="s">
        <v>2918</v>
      </c>
      <c r="D32" s="21">
        <f>VLOOKUP($A32,Schid!$A:$E,2,FALSE)</f>
        <v>313</v>
      </c>
      <c r="E32" s="21" t="str">
        <f>VLOOKUP($A32,Schid!$A:$E,4,FALSE)</f>
        <v>NULL</v>
      </c>
      <c r="F32" s="21" t="str">
        <f>VLOOKUP($A32,Schid!$A:$E,3,FALSE)</f>
        <v>Articulating Boom Lifts</v>
      </c>
      <c r="G32" s="21" t="str">
        <f>VLOOKUP($A32,Schid!$A:$E,5,FALSE)</f>
        <v>NULL</v>
      </c>
      <c r="H32" s="23">
        <f>MIN(IF(G32="NULL",COUNTIFS(Out!J:J,F32,Out!L:L,"NULL",Out!D:D,C32)-COUNTIFS(Out!J:J,F32,Out!K:K,G32,Out!L:L,"NULL",Out!D:D,C32),COUNTIFS(Out!J:J,F32,Out!K:K,G32,Out!L:L,"NULL",Out!D:D,C32)),1)</f>
        <v>0</v>
      </c>
      <c r="I32" s="21">
        <f>MIN(IF(G32="NULL",COUNTIFS(OutR!J:J,F32,OutR!L:L,"NULL",OutR!D:D,C32)-COUNTIFS(OutR!J:J,F32,OutR!K:K,G32,OutR!L:L,"NULL",OutR!D:D,C32),COUNTIFS(OutR!J:J,F32,OutR!K:K,G32,OutR!L:L,"NULL",OutR!D:D,C32)),1)</f>
        <v>1</v>
      </c>
      <c r="J32" s="21">
        <f t="shared" si="0"/>
        <v>1</v>
      </c>
    </row>
    <row r="33" spans="1:10" s="21" customFormat="1" x14ac:dyDescent="0.25">
      <c r="A33" s="21">
        <v>26</v>
      </c>
      <c r="B33" s="21" t="s">
        <v>1241</v>
      </c>
      <c r="C33" s="21" t="s">
        <v>2918</v>
      </c>
      <c r="D33" s="21">
        <f>VLOOKUP($A33,Schid!$A:$E,2,FALSE)</f>
        <v>29</v>
      </c>
      <c r="E33" s="21" t="str">
        <f>VLOOKUP($A33,Schid!$A:$E,4,FALSE)</f>
        <v>NULL</v>
      </c>
      <c r="F33" s="21" t="str">
        <f>VLOOKUP($A33,Schid!$A:$E,3,FALSE)</f>
        <v>Excavators</v>
      </c>
      <c r="G33" s="21" t="str">
        <f>VLOOKUP($A33,Schid!$A:$E,5,FALSE)</f>
        <v>NULL</v>
      </c>
      <c r="H33" s="23">
        <f>MIN(IF(G33="NULL",COUNTIFS(Out!J:J,F33,Out!L:L,"NULL",Out!D:D,C33)-COUNTIFS(Out!J:J,F33,Out!K:K,G33,Out!L:L,"NULL",Out!D:D,C33),COUNTIFS(Out!J:J,F33,Out!K:K,G33,Out!L:L,"NULL",Out!D:D,C33)),1)</f>
        <v>1</v>
      </c>
      <c r="I33" s="21">
        <f>MIN(IF(G33="NULL",COUNTIFS(OutR!J:J,F33,OutR!L:L,"NULL",OutR!D:D,C33)-COUNTIFS(OutR!J:J,F33,OutR!K:K,G33,OutR!L:L,"NULL",OutR!D:D,C33),COUNTIFS(OutR!J:J,F33,OutR!K:K,G33,OutR!L:L,"NULL",OutR!D:D,C33)),1)</f>
        <v>1</v>
      </c>
      <c r="J33" s="21">
        <f t="shared" si="0"/>
        <v>1</v>
      </c>
    </row>
    <row r="34" spans="1:10" s="21" customFormat="1" x14ac:dyDescent="0.25">
      <c r="A34" s="21">
        <v>8</v>
      </c>
      <c r="B34" s="21" t="s">
        <v>1241</v>
      </c>
      <c r="C34" s="21" t="s">
        <v>2918</v>
      </c>
      <c r="D34" s="21">
        <f>VLOOKUP($A34,Schid!$A:$E,2,FALSE)</f>
        <v>315</v>
      </c>
      <c r="E34" s="21" t="str">
        <f>VLOOKUP($A34,Schid!$A:$E,4,FALSE)</f>
        <v>NULL</v>
      </c>
      <c r="F34" s="21" t="str">
        <f>VLOOKUP($A34,Schid!$A:$E,3,FALSE)</f>
        <v>Scissor Lifts</v>
      </c>
      <c r="G34" s="21" t="str">
        <f>VLOOKUP($A34,Schid!$A:$E,5,FALSE)</f>
        <v>NULL</v>
      </c>
      <c r="H34" s="23">
        <f>MIN(IF(G34="NULL",COUNTIFS(Out!J:J,F34,Out!L:L,"NULL",Out!D:D,C34)-COUNTIFS(Out!J:J,F34,Out!K:K,G34,Out!L:L,"NULL",Out!D:D,C34),COUNTIFS(Out!J:J,F34,Out!K:K,G34,Out!L:L,"NULL",Out!D:D,C34)),1)</f>
        <v>0</v>
      </c>
      <c r="I34" s="21">
        <f>MIN(IF(G34="NULL",COUNTIFS(OutR!J:J,F34,OutR!L:L,"NULL",OutR!D:D,C34)-COUNTIFS(OutR!J:J,F34,OutR!K:K,G34,OutR!L:L,"NULL",OutR!D:D,C34),COUNTIFS(OutR!J:J,F34,OutR!K:K,G34,OutR!L:L,"NULL",OutR!D:D,C34)),1)</f>
        <v>1</v>
      </c>
      <c r="J34" s="21">
        <f t="shared" si="0"/>
        <v>1</v>
      </c>
    </row>
    <row r="35" spans="1:10" s="21" customFormat="1" x14ac:dyDescent="0.25">
      <c r="A35" s="21">
        <v>25</v>
      </c>
      <c r="B35" s="21" t="s">
        <v>1241</v>
      </c>
      <c r="C35" s="21" t="s">
        <v>2918</v>
      </c>
      <c r="D35" s="21">
        <f>VLOOKUP($A35,Schid!$A:$E,2,FALSE)</f>
        <v>451</v>
      </c>
      <c r="E35" s="21" t="str">
        <f>VLOOKUP($A35,Schid!$A:$E,4,FALSE)</f>
        <v>NULL</v>
      </c>
      <c r="F35" s="21" t="str">
        <f>VLOOKUP($A35,Schid!$A:$E,3,FALSE)</f>
        <v>Telehandlers</v>
      </c>
      <c r="G35" s="21" t="str">
        <f>VLOOKUP($A35,Schid!$A:$E,5,FALSE)</f>
        <v>NULL</v>
      </c>
      <c r="H35" s="23">
        <f>MIN(IF(G35="NULL",COUNTIFS(Out!J:J,F35,Out!L:L,"NULL",Out!D:D,C35)-COUNTIFS(Out!J:J,F35,Out!K:K,G35,Out!L:L,"NULL",Out!D:D,C35),COUNTIFS(Out!J:J,F35,Out!K:K,G35,Out!L:L,"NULL",Out!D:D,C35)),1)</f>
        <v>1</v>
      </c>
      <c r="I35" s="21">
        <f>MIN(IF(G35="NULL",COUNTIFS(OutR!J:J,F35,OutR!L:L,"NULL",OutR!D:D,C35)-COUNTIFS(OutR!J:J,F35,OutR!K:K,G35,OutR!L:L,"NULL",OutR!D:D,C35),COUNTIFS(OutR!J:J,F35,OutR!K:K,G35,OutR!L:L,"NULL",OutR!D:D,C35)),1)</f>
        <v>0</v>
      </c>
      <c r="J35" s="21">
        <f t="shared" si="0"/>
        <v>1</v>
      </c>
    </row>
    <row r="36" spans="1:10" x14ac:dyDescent="0.25">
      <c r="A36">
        <v>33</v>
      </c>
      <c r="B36" s="21" t="s">
        <v>1241</v>
      </c>
      <c r="C36" s="21" t="s">
        <v>2918</v>
      </c>
      <c r="D36" s="21">
        <f>VLOOKUP($A36,Schid!$A:$E,2,FALSE)</f>
        <v>293</v>
      </c>
      <c r="E36" s="21" t="str">
        <f>VLOOKUP($A36,Schid!$A:$E,4,FALSE)</f>
        <v>NULL</v>
      </c>
      <c r="F36" s="21" t="str">
        <f>VLOOKUP($A36,Schid!$A:$E,3,FALSE)</f>
        <v>Site Dumpers</v>
      </c>
      <c r="G36" s="21" t="str">
        <f>VLOOKUP($A36,Schid!$A:$E,5,FALSE)</f>
        <v>NULL</v>
      </c>
      <c r="H36" s="23">
        <f>MIN(IF(G36="NULL",COUNTIFS(Out!J:J,F36,Out!L:L,"NULL",Out!D:D,C36)-COUNTIFS(Out!J:J,F36,Out!K:K,G36,Out!L:L,"NULL",Out!D:D,C36),COUNTIFS(Out!J:J,F36,Out!K:K,G36,Out!L:L,"NULL",Out!D:D,C36)),1)</f>
        <v>1</v>
      </c>
      <c r="I36" s="21">
        <f>MIN(IF(G36="NULL",COUNTIFS(OutR!J:J,F36,OutR!L:L,"NULL",OutR!D:D,C36)-COUNTIFS(OutR!J:J,F36,OutR!K:K,G36,OutR!L:L,"NULL",OutR!D:D,C36),COUNTIFS(OutR!J:J,F36,OutR!K:K,G36,OutR!L:L,"NULL",OutR!D:D,C36)),1)</f>
        <v>0</v>
      </c>
      <c r="J36" s="21">
        <f t="shared" si="0"/>
        <v>1</v>
      </c>
    </row>
    <row r="37" spans="1:10" x14ac:dyDescent="0.25">
      <c r="A37">
        <v>227</v>
      </c>
      <c r="B37" s="21" t="s">
        <v>1241</v>
      </c>
      <c r="C37" s="21" t="s">
        <v>2918</v>
      </c>
      <c r="D37" s="21">
        <f>VLOOKUP($A37,Schid!$A:$E,2,FALSE)</f>
        <v>5</v>
      </c>
      <c r="E37" s="21">
        <f>VLOOKUP($A37,Schid!$A:$E,4,FALSE)</f>
        <v>1986</v>
      </c>
      <c r="F37" s="21" t="str">
        <f>VLOOKUP($A37,Schid!$A:$E,3,FALSE)</f>
        <v>Other Trucks</v>
      </c>
      <c r="G37" s="21" t="str">
        <f>VLOOKUP($A37,Schid!$A:$E,5,FALSE)</f>
        <v>Van Trucks</v>
      </c>
      <c r="H37" s="23">
        <f>MIN(IF(G37="NULL",COUNTIFS(Out!J:J,F37,Out!L:L,"NULL",Out!D:D,C37)-COUNTIFS(Out!J:J,F37,Out!K:K,G37,Out!L:L,"NULL",Out!D:D,C37),COUNTIFS(Out!J:J,F37,Out!K:K,G37,Out!L:L,"NULL",Out!D:D,C37)),1)</f>
        <v>1</v>
      </c>
      <c r="I37">
        <f>MIN(IF(G37="NULL",COUNTIFS(OutR!J:J,F37,OutR!L:L,"NULL",OutR!D:D,C37)-COUNTIFS(OutR!J:J,F37,OutR!K:K,G37,OutR!L:L,"NULL",OutR!D:D,C37),COUNTIFS(OutR!J:J,F37,OutR!K:K,G37,OutR!L:L,"NULL",OutR!D:D,C37)),1)</f>
        <v>0</v>
      </c>
      <c r="J37" s="21">
        <f t="shared" si="0"/>
        <v>1</v>
      </c>
    </row>
  </sheetData>
  <autoFilter ref="A1:H1" xr:uid="{E81336F9-F564-4AE6-A7D2-1B5884D520D0}">
    <sortState xmlns:xlrd2="http://schemas.microsoft.com/office/spreadsheetml/2017/richdata2" ref="A2:H36">
      <sortCondition descending="1" ref="C1:C36"/>
    </sortState>
  </autoFilter>
  <sortState xmlns:xlrd2="http://schemas.microsoft.com/office/spreadsheetml/2017/richdata2" ref="A2:J37">
    <sortCondition ref="G2:G37" customList="NULL"/>
    <sortCondition ref="F2:F3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D551-1B3B-4B39-B850-28687C4E3489}">
  <sheetPr filterMode="1">
    <tabColor theme="1"/>
  </sheetPr>
  <dimension ref="A1:J3471"/>
  <sheetViews>
    <sheetView zoomScaleNormal="100" workbookViewId="0">
      <pane ySplit="6" topLeftCell="A7" activePane="bottomLeft" state="frozen"/>
      <selection activeCell="A20" sqref="A20:XFD20"/>
      <selection pane="bottomLeft" activeCell="A709" sqref="A709"/>
    </sheetView>
  </sheetViews>
  <sheetFormatPr defaultColWidth="8.85546875" defaultRowHeight="15" x14ac:dyDescent="0.25"/>
  <cols>
    <col min="3" max="3" width="25.42578125" customWidth="1"/>
    <col min="5" max="5" width="41.140625" bestFit="1" customWidth="1"/>
    <col min="7" max="7" width="24.42578125" customWidth="1"/>
  </cols>
  <sheetData>
    <row r="1" spans="1:10" x14ac:dyDescent="0.25">
      <c r="A1" s="1"/>
    </row>
    <row r="4" spans="1:10" s="1" customFormat="1" x14ac:dyDescent="0.25"/>
    <row r="5" spans="1:10" s="1" customFormat="1" x14ac:dyDescent="0.25">
      <c r="A5" s="4" t="s">
        <v>360</v>
      </c>
      <c r="B5" s="4"/>
      <c r="C5" s="4"/>
      <c r="D5" s="4"/>
      <c r="E5" s="4"/>
      <c r="F5" s="4"/>
      <c r="G5" s="4"/>
      <c r="H5" s="4"/>
      <c r="I5" s="4"/>
      <c r="J5" s="4"/>
    </row>
    <row r="6" spans="1:10" s="1" customFormat="1" x14ac:dyDescent="0.25">
      <c r="A6" s="27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G6" s="1" t="s">
        <v>14</v>
      </c>
      <c r="H6" s="1" t="s">
        <v>15</v>
      </c>
      <c r="I6" s="1" t="s">
        <v>16</v>
      </c>
      <c r="J6" s="1" t="s">
        <v>17</v>
      </c>
    </row>
    <row r="7" spans="1:10" hidden="1" x14ac:dyDescent="0.25">
      <c r="A7">
        <v>80088</v>
      </c>
      <c r="B7">
        <v>2574</v>
      </c>
      <c r="C7" t="s">
        <v>387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388</v>
      </c>
    </row>
    <row r="8" spans="1:10" hidden="1" x14ac:dyDescent="0.25">
      <c r="A8">
        <v>80089</v>
      </c>
      <c r="B8">
        <v>2574</v>
      </c>
      <c r="C8" t="s">
        <v>387</v>
      </c>
      <c r="D8">
        <v>2575</v>
      </c>
      <c r="E8" t="s">
        <v>387</v>
      </c>
      <c r="F8" t="s">
        <v>18</v>
      </c>
      <c r="G8" t="s">
        <v>18</v>
      </c>
      <c r="H8" t="s">
        <v>18</v>
      </c>
      <c r="I8" t="s">
        <v>18</v>
      </c>
      <c r="J8" t="s">
        <v>389</v>
      </c>
    </row>
    <row r="9" spans="1:10" hidden="1" x14ac:dyDescent="0.25">
      <c r="A9">
        <v>53</v>
      </c>
      <c r="B9">
        <v>17</v>
      </c>
      <c r="C9" t="s">
        <v>172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390</v>
      </c>
    </row>
    <row r="10" spans="1:10" hidden="1" x14ac:dyDescent="0.25">
      <c r="A10">
        <v>400</v>
      </c>
      <c r="B10">
        <v>17</v>
      </c>
      <c r="C10" t="s">
        <v>172</v>
      </c>
      <c r="D10">
        <v>401</v>
      </c>
      <c r="E10" t="s">
        <v>391</v>
      </c>
      <c r="F10" t="s">
        <v>18</v>
      </c>
      <c r="G10" t="s">
        <v>18</v>
      </c>
      <c r="H10" t="s">
        <v>18</v>
      </c>
      <c r="I10" t="s">
        <v>18</v>
      </c>
      <c r="J10" t="s">
        <v>392</v>
      </c>
    </row>
    <row r="11" spans="1:10" hidden="1" x14ac:dyDescent="0.25">
      <c r="A11">
        <v>379</v>
      </c>
      <c r="B11">
        <v>17</v>
      </c>
      <c r="C11" t="s">
        <v>172</v>
      </c>
      <c r="D11">
        <v>418</v>
      </c>
      <c r="E11" t="s">
        <v>173</v>
      </c>
      <c r="F11" t="s">
        <v>18</v>
      </c>
      <c r="G11" t="s">
        <v>18</v>
      </c>
      <c r="H11" t="s">
        <v>18</v>
      </c>
      <c r="I11" t="s">
        <v>18</v>
      </c>
      <c r="J11" t="s">
        <v>393</v>
      </c>
    </row>
    <row r="12" spans="1:10" hidden="1" x14ac:dyDescent="0.25">
      <c r="A12">
        <v>355</v>
      </c>
      <c r="B12">
        <v>17</v>
      </c>
      <c r="C12" t="s">
        <v>172</v>
      </c>
      <c r="D12">
        <v>91</v>
      </c>
      <c r="E12" t="s">
        <v>234</v>
      </c>
      <c r="F12" t="s">
        <v>18</v>
      </c>
      <c r="G12" t="s">
        <v>18</v>
      </c>
      <c r="H12" t="s">
        <v>18</v>
      </c>
      <c r="I12" t="s">
        <v>18</v>
      </c>
      <c r="J12" t="s">
        <v>394</v>
      </c>
    </row>
    <row r="13" spans="1:10" hidden="1" x14ac:dyDescent="0.25">
      <c r="A13">
        <v>368</v>
      </c>
      <c r="B13">
        <v>17</v>
      </c>
      <c r="C13" t="s">
        <v>172</v>
      </c>
      <c r="D13">
        <v>153</v>
      </c>
      <c r="E13" t="s">
        <v>395</v>
      </c>
      <c r="F13" t="s">
        <v>18</v>
      </c>
      <c r="G13" t="s">
        <v>18</v>
      </c>
      <c r="H13" t="s">
        <v>18</v>
      </c>
      <c r="I13" t="s">
        <v>18</v>
      </c>
      <c r="J13" t="s">
        <v>396</v>
      </c>
    </row>
    <row r="14" spans="1:10" hidden="1" x14ac:dyDescent="0.25">
      <c r="A14">
        <v>121012</v>
      </c>
      <c r="B14">
        <v>17</v>
      </c>
      <c r="C14" t="s">
        <v>172</v>
      </c>
      <c r="D14">
        <v>2870</v>
      </c>
      <c r="E14" t="s">
        <v>2825</v>
      </c>
      <c r="F14" t="s">
        <v>18</v>
      </c>
      <c r="G14" t="s">
        <v>18</v>
      </c>
      <c r="H14" t="s">
        <v>18</v>
      </c>
      <c r="I14" t="s">
        <v>18</v>
      </c>
      <c r="J14" t="s">
        <v>2826</v>
      </c>
    </row>
    <row r="15" spans="1:10" hidden="1" x14ac:dyDescent="0.25">
      <c r="A15">
        <v>63</v>
      </c>
      <c r="B15">
        <v>16</v>
      </c>
      <c r="C15" t="s">
        <v>125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397</v>
      </c>
    </row>
    <row r="16" spans="1:10" hidden="1" x14ac:dyDescent="0.25">
      <c r="A16">
        <v>145295</v>
      </c>
      <c r="B16">
        <v>16</v>
      </c>
      <c r="C16" t="s">
        <v>125</v>
      </c>
      <c r="D16">
        <v>2908</v>
      </c>
      <c r="E16" t="s">
        <v>3531</v>
      </c>
      <c r="F16" t="s">
        <v>18</v>
      </c>
      <c r="G16" t="s">
        <v>18</v>
      </c>
      <c r="H16" t="s">
        <v>18</v>
      </c>
      <c r="I16" t="s">
        <v>18</v>
      </c>
      <c r="J16" t="s">
        <v>3532</v>
      </c>
    </row>
    <row r="17" spans="1:10" hidden="1" x14ac:dyDescent="0.25">
      <c r="A17">
        <v>145296</v>
      </c>
      <c r="B17">
        <v>16</v>
      </c>
      <c r="C17" t="s">
        <v>125</v>
      </c>
      <c r="D17">
        <v>2909</v>
      </c>
      <c r="E17" t="s">
        <v>3533</v>
      </c>
      <c r="F17" t="s">
        <v>18</v>
      </c>
      <c r="G17" t="s">
        <v>18</v>
      </c>
      <c r="H17" t="s">
        <v>18</v>
      </c>
      <c r="I17" t="s">
        <v>18</v>
      </c>
      <c r="J17" t="s">
        <v>3534</v>
      </c>
    </row>
    <row r="18" spans="1:10" hidden="1" x14ac:dyDescent="0.25">
      <c r="A18">
        <v>145291</v>
      </c>
      <c r="B18">
        <v>16</v>
      </c>
      <c r="C18" t="s">
        <v>125</v>
      </c>
      <c r="D18">
        <v>2904</v>
      </c>
      <c r="E18" t="s">
        <v>3535</v>
      </c>
      <c r="F18" t="s">
        <v>18</v>
      </c>
      <c r="G18" t="s">
        <v>18</v>
      </c>
      <c r="H18" t="s">
        <v>18</v>
      </c>
      <c r="I18" t="s">
        <v>18</v>
      </c>
      <c r="J18" t="s">
        <v>3536</v>
      </c>
    </row>
    <row r="19" spans="1:10" hidden="1" x14ac:dyDescent="0.25">
      <c r="A19">
        <v>145292</v>
      </c>
      <c r="B19">
        <v>16</v>
      </c>
      <c r="C19" t="s">
        <v>125</v>
      </c>
      <c r="D19">
        <v>2905</v>
      </c>
      <c r="E19" t="s">
        <v>3537</v>
      </c>
      <c r="F19" t="s">
        <v>18</v>
      </c>
      <c r="G19" t="s">
        <v>18</v>
      </c>
      <c r="H19" t="s">
        <v>18</v>
      </c>
      <c r="I19" t="s">
        <v>18</v>
      </c>
      <c r="J19" t="s">
        <v>3538</v>
      </c>
    </row>
    <row r="20" spans="1:10" hidden="1" x14ac:dyDescent="0.25">
      <c r="A20">
        <v>145294</v>
      </c>
      <c r="B20">
        <v>16</v>
      </c>
      <c r="C20" t="s">
        <v>125</v>
      </c>
      <c r="D20">
        <v>2907</v>
      </c>
      <c r="E20" t="s">
        <v>3539</v>
      </c>
      <c r="F20" t="s">
        <v>18</v>
      </c>
      <c r="G20" t="s">
        <v>18</v>
      </c>
      <c r="H20" t="s">
        <v>18</v>
      </c>
      <c r="I20" t="s">
        <v>18</v>
      </c>
      <c r="J20" t="s">
        <v>3540</v>
      </c>
    </row>
    <row r="21" spans="1:10" hidden="1" x14ac:dyDescent="0.25">
      <c r="A21">
        <v>145293</v>
      </c>
      <c r="B21">
        <v>16</v>
      </c>
      <c r="C21" t="s">
        <v>125</v>
      </c>
      <c r="D21">
        <v>2906</v>
      </c>
      <c r="E21" t="s">
        <v>3541</v>
      </c>
      <c r="F21" t="s">
        <v>18</v>
      </c>
      <c r="G21" t="s">
        <v>18</v>
      </c>
      <c r="H21" t="s">
        <v>18</v>
      </c>
      <c r="I21" t="s">
        <v>18</v>
      </c>
      <c r="J21" t="s">
        <v>3542</v>
      </c>
    </row>
    <row r="22" spans="1:10" hidden="1" x14ac:dyDescent="0.25">
      <c r="A22">
        <v>383</v>
      </c>
      <c r="B22">
        <v>16</v>
      </c>
      <c r="C22" t="s">
        <v>125</v>
      </c>
      <c r="D22">
        <v>89</v>
      </c>
      <c r="E22" t="s">
        <v>3543</v>
      </c>
      <c r="F22" t="s">
        <v>18</v>
      </c>
      <c r="G22" t="s">
        <v>18</v>
      </c>
      <c r="H22" t="s">
        <v>18</v>
      </c>
      <c r="I22" t="s">
        <v>18</v>
      </c>
      <c r="J22" t="s">
        <v>3544</v>
      </c>
    </row>
    <row r="23" spans="1:10" hidden="1" x14ac:dyDescent="0.25">
      <c r="A23">
        <v>90855</v>
      </c>
      <c r="B23">
        <v>16</v>
      </c>
      <c r="C23" t="s">
        <v>125</v>
      </c>
      <c r="D23">
        <v>2763</v>
      </c>
      <c r="E23" t="s">
        <v>3545</v>
      </c>
      <c r="F23" t="s">
        <v>18</v>
      </c>
      <c r="G23" t="s">
        <v>18</v>
      </c>
      <c r="H23" t="s">
        <v>18</v>
      </c>
      <c r="I23" t="s">
        <v>18</v>
      </c>
      <c r="J23" t="s">
        <v>3546</v>
      </c>
    </row>
    <row r="24" spans="1:10" hidden="1" x14ac:dyDescent="0.25">
      <c r="A24">
        <v>90856</v>
      </c>
      <c r="B24">
        <v>16</v>
      </c>
      <c r="C24" t="s">
        <v>125</v>
      </c>
      <c r="D24">
        <v>2764</v>
      </c>
      <c r="E24" t="s">
        <v>398</v>
      </c>
      <c r="F24" t="s">
        <v>18</v>
      </c>
      <c r="G24" t="s">
        <v>18</v>
      </c>
      <c r="H24" t="s">
        <v>18</v>
      </c>
      <c r="I24" t="s">
        <v>18</v>
      </c>
      <c r="J24" t="s">
        <v>399</v>
      </c>
    </row>
    <row r="25" spans="1:10" hidden="1" x14ac:dyDescent="0.25">
      <c r="A25">
        <v>18</v>
      </c>
      <c r="B25">
        <v>30</v>
      </c>
      <c r="C25" t="s">
        <v>370</v>
      </c>
      <c r="D25" t="s">
        <v>18</v>
      </c>
      <c r="E25" t="s">
        <v>18</v>
      </c>
      <c r="F25" t="s">
        <v>18</v>
      </c>
      <c r="G25" t="s">
        <v>18</v>
      </c>
      <c r="H25" t="s">
        <v>18</v>
      </c>
      <c r="I25" t="s">
        <v>18</v>
      </c>
      <c r="J25" t="s">
        <v>400</v>
      </c>
    </row>
    <row r="26" spans="1:10" hidden="1" x14ac:dyDescent="0.25">
      <c r="A26">
        <v>459</v>
      </c>
      <c r="B26">
        <v>30</v>
      </c>
      <c r="C26" t="s">
        <v>370</v>
      </c>
      <c r="D26">
        <v>363</v>
      </c>
      <c r="E26" t="s">
        <v>401</v>
      </c>
      <c r="F26" t="s">
        <v>18</v>
      </c>
      <c r="G26" t="s">
        <v>18</v>
      </c>
      <c r="H26" t="s">
        <v>18</v>
      </c>
      <c r="I26" t="s">
        <v>18</v>
      </c>
      <c r="J26" t="s">
        <v>402</v>
      </c>
    </row>
    <row r="27" spans="1:10" hidden="1" x14ac:dyDescent="0.25">
      <c r="A27">
        <v>148</v>
      </c>
      <c r="B27">
        <v>30</v>
      </c>
      <c r="C27" t="s">
        <v>370</v>
      </c>
      <c r="D27">
        <v>366</v>
      </c>
      <c r="E27" t="s">
        <v>403</v>
      </c>
      <c r="F27" t="s">
        <v>18</v>
      </c>
      <c r="G27" t="s">
        <v>18</v>
      </c>
      <c r="H27" t="s">
        <v>18</v>
      </c>
      <c r="I27" t="s">
        <v>18</v>
      </c>
      <c r="J27" t="s">
        <v>404</v>
      </c>
    </row>
    <row r="28" spans="1:10" hidden="1" x14ac:dyDescent="0.25">
      <c r="A28">
        <v>237</v>
      </c>
      <c r="B28">
        <v>30</v>
      </c>
      <c r="C28" t="s">
        <v>370</v>
      </c>
      <c r="D28">
        <v>373</v>
      </c>
      <c r="E28" t="s">
        <v>405</v>
      </c>
      <c r="F28" t="s">
        <v>18</v>
      </c>
      <c r="G28" t="s">
        <v>18</v>
      </c>
      <c r="H28" t="s">
        <v>18</v>
      </c>
      <c r="I28" t="s">
        <v>18</v>
      </c>
      <c r="J28" t="s">
        <v>406</v>
      </c>
    </row>
    <row r="29" spans="1:10" hidden="1" x14ac:dyDescent="0.25">
      <c r="A29">
        <v>101010</v>
      </c>
      <c r="B29">
        <v>30</v>
      </c>
      <c r="C29" t="s">
        <v>370</v>
      </c>
      <c r="D29">
        <v>2788</v>
      </c>
      <c r="E29" t="s">
        <v>407</v>
      </c>
      <c r="F29" t="s">
        <v>18</v>
      </c>
      <c r="G29" t="s">
        <v>18</v>
      </c>
      <c r="H29" t="s">
        <v>18</v>
      </c>
      <c r="I29" t="s">
        <v>18</v>
      </c>
      <c r="J29" t="s">
        <v>408</v>
      </c>
    </row>
    <row r="30" spans="1:10" hidden="1" x14ac:dyDescent="0.25">
      <c r="A30">
        <v>212</v>
      </c>
      <c r="B30">
        <v>30</v>
      </c>
      <c r="C30" t="s">
        <v>370</v>
      </c>
      <c r="D30">
        <v>437</v>
      </c>
      <c r="E30" t="s">
        <v>2370</v>
      </c>
      <c r="F30" t="s">
        <v>18</v>
      </c>
      <c r="G30" t="s">
        <v>18</v>
      </c>
      <c r="H30" t="s">
        <v>18</v>
      </c>
      <c r="I30" t="s">
        <v>18</v>
      </c>
      <c r="J30" t="s">
        <v>2371</v>
      </c>
    </row>
    <row r="31" spans="1:10" hidden="1" x14ac:dyDescent="0.25">
      <c r="A31">
        <v>466</v>
      </c>
      <c r="B31">
        <v>30</v>
      </c>
      <c r="C31" t="s">
        <v>370</v>
      </c>
      <c r="D31">
        <v>436</v>
      </c>
      <c r="E31" t="s">
        <v>2372</v>
      </c>
      <c r="F31" t="s">
        <v>18</v>
      </c>
      <c r="G31" t="s">
        <v>18</v>
      </c>
      <c r="H31" t="s">
        <v>18</v>
      </c>
      <c r="I31" t="s">
        <v>18</v>
      </c>
      <c r="J31" t="s">
        <v>2373</v>
      </c>
    </row>
    <row r="32" spans="1:10" hidden="1" x14ac:dyDescent="0.25">
      <c r="A32">
        <v>101011</v>
      </c>
      <c r="B32">
        <v>30</v>
      </c>
      <c r="C32" t="s">
        <v>370</v>
      </c>
      <c r="D32">
        <v>2789</v>
      </c>
      <c r="E32" t="s">
        <v>2374</v>
      </c>
      <c r="F32" t="s">
        <v>18</v>
      </c>
      <c r="G32" t="s">
        <v>18</v>
      </c>
      <c r="H32" t="s">
        <v>18</v>
      </c>
      <c r="I32" t="s">
        <v>18</v>
      </c>
      <c r="J32" t="s">
        <v>2375</v>
      </c>
    </row>
    <row r="33" spans="1:10" hidden="1" x14ac:dyDescent="0.25">
      <c r="A33">
        <v>87609</v>
      </c>
      <c r="B33">
        <v>30</v>
      </c>
      <c r="C33" t="s">
        <v>370</v>
      </c>
      <c r="D33">
        <v>2663</v>
      </c>
      <c r="E33" t="s">
        <v>409</v>
      </c>
      <c r="F33" t="s">
        <v>18</v>
      </c>
      <c r="G33" t="s">
        <v>18</v>
      </c>
      <c r="H33" t="s">
        <v>18</v>
      </c>
      <c r="I33" t="s">
        <v>18</v>
      </c>
      <c r="J33" t="s">
        <v>410</v>
      </c>
    </row>
    <row r="34" spans="1:10" hidden="1" x14ac:dyDescent="0.25">
      <c r="A34">
        <v>85661</v>
      </c>
      <c r="B34">
        <v>30</v>
      </c>
      <c r="C34" t="s">
        <v>370</v>
      </c>
      <c r="D34">
        <v>2628</v>
      </c>
      <c r="E34" t="s">
        <v>411</v>
      </c>
      <c r="F34" t="s">
        <v>18</v>
      </c>
      <c r="G34" t="s">
        <v>18</v>
      </c>
      <c r="H34" t="s">
        <v>18</v>
      </c>
      <c r="I34" t="s">
        <v>18</v>
      </c>
      <c r="J34" t="s">
        <v>412</v>
      </c>
    </row>
    <row r="35" spans="1:10" hidden="1" x14ac:dyDescent="0.25">
      <c r="A35">
        <v>82188</v>
      </c>
      <c r="B35">
        <v>2589</v>
      </c>
      <c r="C35" t="s">
        <v>236</v>
      </c>
      <c r="D35" t="s">
        <v>18</v>
      </c>
      <c r="E35" t="s">
        <v>18</v>
      </c>
      <c r="F35" t="s">
        <v>18</v>
      </c>
      <c r="G35" t="s">
        <v>18</v>
      </c>
      <c r="H35" t="s">
        <v>18</v>
      </c>
      <c r="I35" t="s">
        <v>18</v>
      </c>
      <c r="J35" t="s">
        <v>413</v>
      </c>
    </row>
    <row r="36" spans="1:10" hidden="1" x14ac:dyDescent="0.25">
      <c r="A36">
        <v>89682</v>
      </c>
      <c r="B36">
        <v>2589</v>
      </c>
      <c r="C36" t="s">
        <v>236</v>
      </c>
      <c r="D36">
        <v>2743</v>
      </c>
      <c r="E36" t="s">
        <v>414</v>
      </c>
      <c r="F36" t="s">
        <v>18</v>
      </c>
      <c r="G36" t="s">
        <v>18</v>
      </c>
      <c r="H36" t="s">
        <v>18</v>
      </c>
      <c r="I36" t="s">
        <v>18</v>
      </c>
      <c r="J36" t="s">
        <v>415</v>
      </c>
    </row>
    <row r="37" spans="1:10" hidden="1" x14ac:dyDescent="0.25">
      <c r="A37">
        <v>514</v>
      </c>
      <c r="B37">
        <v>2589</v>
      </c>
      <c r="C37" t="s">
        <v>236</v>
      </c>
      <c r="D37">
        <v>410</v>
      </c>
      <c r="E37" t="s">
        <v>416</v>
      </c>
      <c r="F37" t="s">
        <v>18</v>
      </c>
      <c r="G37" t="s">
        <v>18</v>
      </c>
      <c r="H37" t="s">
        <v>18</v>
      </c>
      <c r="I37" t="s">
        <v>18</v>
      </c>
      <c r="J37" t="s">
        <v>417</v>
      </c>
    </row>
    <row r="38" spans="1:10" hidden="1" x14ac:dyDescent="0.25">
      <c r="A38">
        <v>254</v>
      </c>
      <c r="B38">
        <v>2589</v>
      </c>
      <c r="C38" t="s">
        <v>236</v>
      </c>
      <c r="D38">
        <v>127</v>
      </c>
      <c r="E38" t="s">
        <v>418</v>
      </c>
      <c r="F38" t="s">
        <v>18</v>
      </c>
      <c r="G38" t="s">
        <v>18</v>
      </c>
      <c r="H38" t="s">
        <v>18</v>
      </c>
      <c r="I38" t="s">
        <v>18</v>
      </c>
      <c r="J38" t="s">
        <v>419</v>
      </c>
    </row>
    <row r="39" spans="1:10" hidden="1" x14ac:dyDescent="0.25">
      <c r="A39">
        <v>154396</v>
      </c>
      <c r="B39">
        <v>2589</v>
      </c>
      <c r="C39" t="s">
        <v>236</v>
      </c>
      <c r="D39">
        <v>2979</v>
      </c>
      <c r="E39" t="s">
        <v>4984</v>
      </c>
      <c r="F39" t="s">
        <v>18</v>
      </c>
      <c r="G39" t="s">
        <v>18</v>
      </c>
      <c r="H39" t="s">
        <v>18</v>
      </c>
      <c r="I39" t="s">
        <v>18</v>
      </c>
      <c r="J39" t="s">
        <v>4985</v>
      </c>
    </row>
    <row r="40" spans="1:10" hidden="1" x14ac:dyDescent="0.25">
      <c r="A40">
        <v>300</v>
      </c>
      <c r="B40">
        <v>2589</v>
      </c>
      <c r="C40" t="s">
        <v>236</v>
      </c>
      <c r="D40">
        <v>392</v>
      </c>
      <c r="E40" t="s">
        <v>237</v>
      </c>
      <c r="F40" t="s">
        <v>18</v>
      </c>
      <c r="G40" t="s">
        <v>18</v>
      </c>
      <c r="H40" t="s">
        <v>18</v>
      </c>
      <c r="I40" t="s">
        <v>18</v>
      </c>
      <c r="J40" t="s">
        <v>420</v>
      </c>
    </row>
    <row r="41" spans="1:10" hidden="1" x14ac:dyDescent="0.25">
      <c r="A41">
        <v>31</v>
      </c>
      <c r="B41">
        <v>13</v>
      </c>
      <c r="C41" t="s">
        <v>371</v>
      </c>
      <c r="D41" t="s">
        <v>18</v>
      </c>
      <c r="E41" t="s">
        <v>18</v>
      </c>
      <c r="F41" t="s">
        <v>18</v>
      </c>
      <c r="G41" t="s">
        <v>18</v>
      </c>
      <c r="H41" t="s">
        <v>18</v>
      </c>
      <c r="I41" t="s">
        <v>18</v>
      </c>
      <c r="J41" t="s">
        <v>421</v>
      </c>
    </row>
    <row r="42" spans="1:10" hidden="1" x14ac:dyDescent="0.25">
      <c r="A42">
        <v>263</v>
      </c>
      <c r="B42">
        <v>13</v>
      </c>
      <c r="C42" t="s">
        <v>371</v>
      </c>
      <c r="D42">
        <v>379</v>
      </c>
      <c r="E42" t="s">
        <v>422</v>
      </c>
      <c r="F42" t="s">
        <v>18</v>
      </c>
      <c r="G42" t="s">
        <v>18</v>
      </c>
      <c r="H42" t="s">
        <v>18</v>
      </c>
      <c r="I42" t="s">
        <v>18</v>
      </c>
      <c r="J42" t="s">
        <v>423</v>
      </c>
    </row>
    <row r="43" spans="1:10" hidden="1" x14ac:dyDescent="0.25">
      <c r="A43">
        <v>532</v>
      </c>
      <c r="B43">
        <v>13</v>
      </c>
      <c r="C43" t="s">
        <v>371</v>
      </c>
      <c r="D43">
        <v>79</v>
      </c>
      <c r="E43" t="s">
        <v>424</v>
      </c>
      <c r="F43" t="s">
        <v>18</v>
      </c>
      <c r="G43" t="s">
        <v>18</v>
      </c>
      <c r="H43" t="s">
        <v>18</v>
      </c>
      <c r="I43" t="s">
        <v>18</v>
      </c>
      <c r="J43" t="s">
        <v>425</v>
      </c>
    </row>
    <row r="44" spans="1:10" hidden="1" x14ac:dyDescent="0.25">
      <c r="A44">
        <v>114</v>
      </c>
      <c r="B44">
        <v>13</v>
      </c>
      <c r="C44" t="s">
        <v>371</v>
      </c>
      <c r="D44">
        <v>381</v>
      </c>
      <c r="E44" t="s">
        <v>426</v>
      </c>
      <c r="F44" t="s">
        <v>18</v>
      </c>
      <c r="G44" t="s">
        <v>18</v>
      </c>
      <c r="H44" t="s">
        <v>18</v>
      </c>
      <c r="I44" t="s">
        <v>18</v>
      </c>
      <c r="J44" t="s">
        <v>427</v>
      </c>
    </row>
    <row r="45" spans="1:10" hidden="1" x14ac:dyDescent="0.25">
      <c r="A45">
        <v>102472</v>
      </c>
      <c r="B45">
        <v>13</v>
      </c>
      <c r="C45" t="s">
        <v>371</v>
      </c>
      <c r="D45">
        <v>2836</v>
      </c>
      <c r="E45" t="s">
        <v>428</v>
      </c>
      <c r="F45" t="s">
        <v>18</v>
      </c>
      <c r="G45" t="s">
        <v>18</v>
      </c>
      <c r="H45" t="s">
        <v>18</v>
      </c>
      <c r="I45" t="s">
        <v>18</v>
      </c>
      <c r="J45" t="s">
        <v>429</v>
      </c>
    </row>
    <row r="46" spans="1:10" hidden="1" x14ac:dyDescent="0.25">
      <c r="A46">
        <v>204</v>
      </c>
      <c r="B46">
        <v>13</v>
      </c>
      <c r="C46" t="s">
        <v>371</v>
      </c>
      <c r="D46">
        <v>2112</v>
      </c>
      <c r="E46" t="s">
        <v>430</v>
      </c>
      <c r="F46" t="s">
        <v>18</v>
      </c>
      <c r="G46" t="s">
        <v>18</v>
      </c>
      <c r="H46" t="s">
        <v>18</v>
      </c>
      <c r="I46" t="s">
        <v>18</v>
      </c>
      <c r="J46" t="s">
        <v>431</v>
      </c>
    </row>
    <row r="47" spans="1:10" hidden="1" x14ac:dyDescent="0.25">
      <c r="A47">
        <v>85</v>
      </c>
      <c r="B47">
        <v>13</v>
      </c>
      <c r="C47" t="s">
        <v>371</v>
      </c>
      <c r="D47">
        <v>383</v>
      </c>
      <c r="E47" t="s">
        <v>432</v>
      </c>
      <c r="F47" t="s">
        <v>18</v>
      </c>
      <c r="G47" t="s">
        <v>18</v>
      </c>
      <c r="H47" t="s">
        <v>18</v>
      </c>
      <c r="I47" t="s">
        <v>18</v>
      </c>
      <c r="J47" t="s">
        <v>433</v>
      </c>
    </row>
    <row r="48" spans="1:10" hidden="1" x14ac:dyDescent="0.25">
      <c r="A48">
        <v>342</v>
      </c>
      <c r="B48">
        <v>13</v>
      </c>
      <c r="C48" t="s">
        <v>371</v>
      </c>
      <c r="D48">
        <v>382</v>
      </c>
      <c r="E48" t="s">
        <v>434</v>
      </c>
      <c r="F48" t="s">
        <v>18</v>
      </c>
      <c r="G48" t="s">
        <v>18</v>
      </c>
      <c r="H48" t="s">
        <v>18</v>
      </c>
      <c r="I48" t="s">
        <v>18</v>
      </c>
      <c r="J48" t="s">
        <v>435</v>
      </c>
    </row>
    <row r="49" spans="1:10" hidden="1" x14ac:dyDescent="0.25">
      <c r="A49">
        <v>90832</v>
      </c>
      <c r="B49">
        <v>13</v>
      </c>
      <c r="C49" t="s">
        <v>371</v>
      </c>
      <c r="D49">
        <v>2759</v>
      </c>
      <c r="E49" t="s">
        <v>436</v>
      </c>
      <c r="F49" t="s">
        <v>18</v>
      </c>
      <c r="G49" t="s">
        <v>18</v>
      </c>
      <c r="H49" t="s">
        <v>18</v>
      </c>
      <c r="I49" t="s">
        <v>18</v>
      </c>
      <c r="J49" t="s">
        <v>437</v>
      </c>
    </row>
    <row r="50" spans="1:10" hidden="1" x14ac:dyDescent="0.25">
      <c r="A50">
        <v>312</v>
      </c>
      <c r="B50">
        <v>13</v>
      </c>
      <c r="C50" t="s">
        <v>371</v>
      </c>
      <c r="D50">
        <v>384</v>
      </c>
      <c r="E50" t="s">
        <v>438</v>
      </c>
      <c r="F50" t="s">
        <v>18</v>
      </c>
      <c r="G50" t="s">
        <v>18</v>
      </c>
      <c r="H50" t="s">
        <v>18</v>
      </c>
      <c r="I50" t="s">
        <v>18</v>
      </c>
      <c r="J50" t="s">
        <v>439</v>
      </c>
    </row>
    <row r="51" spans="1:10" hidden="1" x14ac:dyDescent="0.25">
      <c r="A51">
        <v>171</v>
      </c>
      <c r="B51">
        <v>13</v>
      </c>
      <c r="C51" t="s">
        <v>371</v>
      </c>
      <c r="D51">
        <v>385</v>
      </c>
      <c r="E51" t="s">
        <v>440</v>
      </c>
      <c r="F51" t="s">
        <v>18</v>
      </c>
      <c r="G51" t="s">
        <v>18</v>
      </c>
      <c r="H51" t="s">
        <v>18</v>
      </c>
      <c r="I51" t="s">
        <v>18</v>
      </c>
      <c r="J51" t="s">
        <v>441</v>
      </c>
    </row>
    <row r="52" spans="1:10" hidden="1" x14ac:dyDescent="0.25">
      <c r="A52">
        <v>398</v>
      </c>
      <c r="B52">
        <v>13</v>
      </c>
      <c r="C52" t="s">
        <v>371</v>
      </c>
      <c r="D52">
        <v>386</v>
      </c>
      <c r="E52" t="s">
        <v>442</v>
      </c>
      <c r="F52" t="s">
        <v>18</v>
      </c>
      <c r="G52" t="s">
        <v>18</v>
      </c>
      <c r="H52" t="s">
        <v>18</v>
      </c>
      <c r="I52" t="s">
        <v>18</v>
      </c>
      <c r="J52" t="s">
        <v>443</v>
      </c>
    </row>
    <row r="53" spans="1:10" hidden="1" x14ac:dyDescent="0.25">
      <c r="A53">
        <v>491</v>
      </c>
      <c r="B53">
        <v>13</v>
      </c>
      <c r="C53" t="s">
        <v>371</v>
      </c>
      <c r="D53">
        <v>380</v>
      </c>
      <c r="E53" t="s">
        <v>444</v>
      </c>
      <c r="F53" t="s">
        <v>18</v>
      </c>
      <c r="G53" t="s">
        <v>18</v>
      </c>
      <c r="H53" t="s">
        <v>18</v>
      </c>
      <c r="I53" t="s">
        <v>18</v>
      </c>
      <c r="J53" t="s">
        <v>445</v>
      </c>
    </row>
    <row r="54" spans="1:10" hidden="1" x14ac:dyDescent="0.25">
      <c r="A54">
        <v>140</v>
      </c>
      <c r="B54">
        <v>13</v>
      </c>
      <c r="C54" t="s">
        <v>371</v>
      </c>
      <c r="D54">
        <v>387</v>
      </c>
      <c r="E54" t="s">
        <v>446</v>
      </c>
      <c r="F54" t="s">
        <v>18</v>
      </c>
      <c r="G54" t="s">
        <v>18</v>
      </c>
      <c r="H54" t="s">
        <v>18</v>
      </c>
      <c r="I54" t="s">
        <v>18</v>
      </c>
      <c r="J54" t="s">
        <v>447</v>
      </c>
    </row>
    <row r="55" spans="1:10" hidden="1" x14ac:dyDescent="0.25">
      <c r="A55">
        <v>248</v>
      </c>
      <c r="B55">
        <v>13</v>
      </c>
      <c r="C55" t="s">
        <v>371</v>
      </c>
      <c r="D55">
        <v>388</v>
      </c>
      <c r="E55" t="s">
        <v>448</v>
      </c>
      <c r="F55" t="s">
        <v>18</v>
      </c>
      <c r="G55" t="s">
        <v>18</v>
      </c>
      <c r="H55" t="s">
        <v>18</v>
      </c>
      <c r="I55" t="s">
        <v>18</v>
      </c>
      <c r="J55" t="s">
        <v>449</v>
      </c>
    </row>
    <row r="56" spans="1:10" hidden="1" x14ac:dyDescent="0.25">
      <c r="A56">
        <v>501</v>
      </c>
      <c r="B56">
        <v>13</v>
      </c>
      <c r="C56" t="s">
        <v>371</v>
      </c>
      <c r="D56">
        <v>81</v>
      </c>
      <c r="E56" t="s">
        <v>450</v>
      </c>
      <c r="F56" t="s">
        <v>18</v>
      </c>
      <c r="G56" t="s">
        <v>18</v>
      </c>
      <c r="H56" t="s">
        <v>18</v>
      </c>
      <c r="I56" t="s">
        <v>18</v>
      </c>
      <c r="J56" t="s">
        <v>451</v>
      </c>
    </row>
    <row r="57" spans="1:10" hidden="1" x14ac:dyDescent="0.25">
      <c r="A57">
        <v>50</v>
      </c>
      <c r="B57">
        <v>304</v>
      </c>
      <c r="C57" t="s">
        <v>452</v>
      </c>
      <c r="D57" t="s">
        <v>18</v>
      </c>
      <c r="E57" t="s">
        <v>18</v>
      </c>
      <c r="F57" t="s">
        <v>18</v>
      </c>
      <c r="G57" t="s">
        <v>18</v>
      </c>
      <c r="H57" t="s">
        <v>18</v>
      </c>
      <c r="I57" t="s">
        <v>18</v>
      </c>
      <c r="J57" t="s">
        <v>453</v>
      </c>
    </row>
    <row r="58" spans="1:10" hidden="1" x14ac:dyDescent="0.25">
      <c r="A58">
        <v>176</v>
      </c>
      <c r="B58">
        <v>304</v>
      </c>
      <c r="C58" t="s">
        <v>452</v>
      </c>
      <c r="D58">
        <v>306</v>
      </c>
      <c r="E58" t="s">
        <v>452</v>
      </c>
      <c r="F58" t="s">
        <v>18</v>
      </c>
      <c r="G58" t="s">
        <v>18</v>
      </c>
      <c r="H58" t="s">
        <v>18</v>
      </c>
      <c r="I58" t="s">
        <v>18</v>
      </c>
      <c r="J58" t="s">
        <v>454</v>
      </c>
    </row>
    <row r="59" spans="1:10" hidden="1" x14ac:dyDescent="0.25">
      <c r="A59">
        <v>83860</v>
      </c>
      <c r="B59">
        <v>2605</v>
      </c>
      <c r="C59" t="s">
        <v>3601</v>
      </c>
      <c r="D59" t="s">
        <v>18</v>
      </c>
      <c r="E59" t="s">
        <v>18</v>
      </c>
      <c r="F59" t="s">
        <v>18</v>
      </c>
      <c r="G59" t="s">
        <v>18</v>
      </c>
      <c r="H59" t="s">
        <v>18</v>
      </c>
      <c r="I59" t="s">
        <v>18</v>
      </c>
      <c r="J59" t="s">
        <v>3602</v>
      </c>
    </row>
    <row r="60" spans="1:10" hidden="1" x14ac:dyDescent="0.25">
      <c r="A60">
        <v>23101</v>
      </c>
      <c r="B60">
        <v>2605</v>
      </c>
      <c r="C60" t="s">
        <v>3601</v>
      </c>
      <c r="D60">
        <v>2231</v>
      </c>
      <c r="E60" t="s">
        <v>3601</v>
      </c>
      <c r="F60" t="s">
        <v>18</v>
      </c>
      <c r="G60" t="s">
        <v>18</v>
      </c>
      <c r="H60" t="s">
        <v>18</v>
      </c>
      <c r="I60" t="s">
        <v>18</v>
      </c>
      <c r="J60" t="s">
        <v>3603</v>
      </c>
    </row>
    <row r="61" spans="1:10" hidden="1" x14ac:dyDescent="0.25">
      <c r="A61">
        <v>151317</v>
      </c>
      <c r="B61">
        <v>2605</v>
      </c>
      <c r="C61" t="s">
        <v>3601</v>
      </c>
      <c r="D61">
        <v>2946</v>
      </c>
      <c r="E61" t="s">
        <v>4334</v>
      </c>
      <c r="F61" t="s">
        <v>18</v>
      </c>
      <c r="G61" t="s">
        <v>18</v>
      </c>
      <c r="H61" t="s">
        <v>18</v>
      </c>
      <c r="I61" t="s">
        <v>18</v>
      </c>
      <c r="J61" t="s">
        <v>4335</v>
      </c>
    </row>
    <row r="62" spans="1:10" hidden="1" x14ac:dyDescent="0.25">
      <c r="A62">
        <v>66830</v>
      </c>
      <c r="B62">
        <v>2515</v>
      </c>
      <c r="C62" t="s">
        <v>4250</v>
      </c>
      <c r="D62" t="s">
        <v>18</v>
      </c>
      <c r="E62" t="s">
        <v>18</v>
      </c>
      <c r="F62" t="s">
        <v>18</v>
      </c>
      <c r="G62" t="s">
        <v>18</v>
      </c>
      <c r="H62" t="s">
        <v>18</v>
      </c>
      <c r="I62" t="s">
        <v>18</v>
      </c>
      <c r="J62" t="s">
        <v>4251</v>
      </c>
    </row>
    <row r="63" spans="1:10" hidden="1" x14ac:dyDescent="0.25">
      <c r="A63">
        <v>278</v>
      </c>
      <c r="B63">
        <v>2515</v>
      </c>
      <c r="C63" t="s">
        <v>4250</v>
      </c>
      <c r="D63">
        <v>48</v>
      </c>
      <c r="E63" t="s">
        <v>3547</v>
      </c>
      <c r="F63" t="s">
        <v>18</v>
      </c>
      <c r="G63" t="s">
        <v>18</v>
      </c>
      <c r="H63" t="s">
        <v>18</v>
      </c>
      <c r="I63" t="s">
        <v>18</v>
      </c>
      <c r="J63" t="s">
        <v>4252</v>
      </c>
    </row>
    <row r="64" spans="1:10" hidden="1" x14ac:dyDescent="0.25">
      <c r="A64">
        <v>142746</v>
      </c>
      <c r="B64">
        <v>2515</v>
      </c>
      <c r="C64" t="s">
        <v>4250</v>
      </c>
      <c r="D64">
        <v>2900</v>
      </c>
      <c r="E64" t="s">
        <v>3548</v>
      </c>
      <c r="F64" t="s">
        <v>18</v>
      </c>
      <c r="G64" t="s">
        <v>18</v>
      </c>
      <c r="H64" t="s">
        <v>18</v>
      </c>
      <c r="I64" t="s">
        <v>18</v>
      </c>
      <c r="J64" t="s">
        <v>4253</v>
      </c>
    </row>
    <row r="65" spans="1:10" hidden="1" x14ac:dyDescent="0.25">
      <c r="A65">
        <v>74</v>
      </c>
      <c r="B65">
        <v>2515</v>
      </c>
      <c r="C65" t="s">
        <v>4250</v>
      </c>
      <c r="D65">
        <v>2073</v>
      </c>
      <c r="E65" t="s">
        <v>4336</v>
      </c>
      <c r="F65" t="s">
        <v>18</v>
      </c>
      <c r="G65" t="s">
        <v>18</v>
      </c>
      <c r="H65" t="s">
        <v>18</v>
      </c>
      <c r="I65" t="s">
        <v>18</v>
      </c>
      <c r="J65" t="s">
        <v>4337</v>
      </c>
    </row>
    <row r="66" spans="1:10" hidden="1" x14ac:dyDescent="0.25">
      <c r="A66">
        <v>54</v>
      </c>
      <c r="B66">
        <v>313</v>
      </c>
      <c r="C66" t="s">
        <v>3604</v>
      </c>
      <c r="D66" t="s">
        <v>18</v>
      </c>
      <c r="E66" t="s">
        <v>18</v>
      </c>
      <c r="F66" t="s">
        <v>18</v>
      </c>
      <c r="G66" t="s">
        <v>18</v>
      </c>
      <c r="H66" t="s">
        <v>18</v>
      </c>
      <c r="I66" t="s">
        <v>18</v>
      </c>
      <c r="J66" t="s">
        <v>3605</v>
      </c>
    </row>
    <row r="67" spans="1:10" hidden="1" x14ac:dyDescent="0.25">
      <c r="A67">
        <v>217</v>
      </c>
      <c r="B67">
        <v>313</v>
      </c>
      <c r="C67" t="s">
        <v>3604</v>
      </c>
      <c r="D67">
        <v>347</v>
      </c>
      <c r="E67" t="s">
        <v>455</v>
      </c>
      <c r="F67" t="s">
        <v>18</v>
      </c>
      <c r="G67" t="s">
        <v>18</v>
      </c>
      <c r="H67" t="s">
        <v>18</v>
      </c>
      <c r="I67" t="s">
        <v>18</v>
      </c>
      <c r="J67" t="s">
        <v>3606</v>
      </c>
    </row>
    <row r="68" spans="1:10" hidden="1" x14ac:dyDescent="0.25">
      <c r="A68">
        <v>115035</v>
      </c>
      <c r="B68">
        <v>313</v>
      </c>
      <c r="C68" t="s">
        <v>3604</v>
      </c>
      <c r="D68">
        <v>2843</v>
      </c>
      <c r="E68" t="s">
        <v>2537</v>
      </c>
      <c r="F68" t="s">
        <v>18</v>
      </c>
      <c r="G68" t="s">
        <v>18</v>
      </c>
      <c r="H68" t="s">
        <v>18</v>
      </c>
      <c r="I68" t="s">
        <v>18</v>
      </c>
      <c r="J68" t="s">
        <v>3607</v>
      </c>
    </row>
    <row r="69" spans="1:10" hidden="1" x14ac:dyDescent="0.25">
      <c r="A69">
        <v>115039</v>
      </c>
      <c r="B69">
        <v>313</v>
      </c>
      <c r="C69" t="s">
        <v>3604</v>
      </c>
      <c r="D69">
        <v>2846</v>
      </c>
      <c r="E69" t="s">
        <v>2538</v>
      </c>
      <c r="F69" t="s">
        <v>18</v>
      </c>
      <c r="G69" t="s">
        <v>18</v>
      </c>
      <c r="H69" t="s">
        <v>18</v>
      </c>
      <c r="I69" t="s">
        <v>18</v>
      </c>
      <c r="J69" t="s">
        <v>3608</v>
      </c>
    </row>
    <row r="70" spans="1:10" hidden="1" x14ac:dyDescent="0.25">
      <c r="A70">
        <v>67</v>
      </c>
      <c r="B70">
        <v>313</v>
      </c>
      <c r="C70" t="s">
        <v>3604</v>
      </c>
      <c r="D70">
        <v>353</v>
      </c>
      <c r="E70" t="s">
        <v>456</v>
      </c>
      <c r="F70" t="s">
        <v>18</v>
      </c>
      <c r="G70" t="s">
        <v>18</v>
      </c>
      <c r="H70" t="s">
        <v>18</v>
      </c>
      <c r="I70" t="s">
        <v>18</v>
      </c>
      <c r="J70" t="s">
        <v>3609</v>
      </c>
    </row>
    <row r="71" spans="1:10" hidden="1" x14ac:dyDescent="0.25">
      <c r="A71">
        <v>115036</v>
      </c>
      <c r="B71">
        <v>313</v>
      </c>
      <c r="C71" t="s">
        <v>3604</v>
      </c>
      <c r="D71">
        <v>2844</v>
      </c>
      <c r="E71" t="s">
        <v>2539</v>
      </c>
      <c r="F71" t="s">
        <v>18</v>
      </c>
      <c r="G71" t="s">
        <v>18</v>
      </c>
      <c r="H71" t="s">
        <v>18</v>
      </c>
      <c r="I71" t="s">
        <v>18</v>
      </c>
      <c r="J71" t="s">
        <v>3610</v>
      </c>
    </row>
    <row r="72" spans="1:10" hidden="1" x14ac:dyDescent="0.25">
      <c r="A72">
        <v>115037</v>
      </c>
      <c r="B72">
        <v>313</v>
      </c>
      <c r="C72" t="s">
        <v>3604</v>
      </c>
      <c r="D72">
        <v>2845</v>
      </c>
      <c r="E72" t="s">
        <v>2540</v>
      </c>
      <c r="F72" t="s">
        <v>18</v>
      </c>
      <c r="G72" t="s">
        <v>18</v>
      </c>
      <c r="H72" t="s">
        <v>18</v>
      </c>
      <c r="I72" t="s">
        <v>18</v>
      </c>
      <c r="J72" t="s">
        <v>3611</v>
      </c>
    </row>
    <row r="73" spans="1:10" hidden="1" x14ac:dyDescent="0.25">
      <c r="A73">
        <v>142160</v>
      </c>
      <c r="B73">
        <v>313</v>
      </c>
      <c r="C73" t="s">
        <v>3604</v>
      </c>
      <c r="D73">
        <v>2898</v>
      </c>
      <c r="E73" t="s">
        <v>3495</v>
      </c>
      <c r="F73" t="s">
        <v>18</v>
      </c>
      <c r="G73" t="s">
        <v>18</v>
      </c>
      <c r="H73" t="s">
        <v>18</v>
      </c>
      <c r="I73" t="s">
        <v>18</v>
      </c>
      <c r="J73" t="s">
        <v>3612</v>
      </c>
    </row>
    <row r="74" spans="1:10" hidden="1" x14ac:dyDescent="0.25">
      <c r="A74">
        <v>317</v>
      </c>
      <c r="B74">
        <v>313</v>
      </c>
      <c r="C74" t="s">
        <v>3604</v>
      </c>
      <c r="D74">
        <v>2196</v>
      </c>
      <c r="E74" t="s">
        <v>2600</v>
      </c>
      <c r="F74" t="s">
        <v>18</v>
      </c>
      <c r="G74" t="s">
        <v>18</v>
      </c>
      <c r="H74" t="s">
        <v>18</v>
      </c>
      <c r="I74" t="s">
        <v>18</v>
      </c>
      <c r="J74" t="s">
        <v>3613</v>
      </c>
    </row>
    <row r="75" spans="1:10" hidden="1" x14ac:dyDescent="0.25">
      <c r="A75">
        <v>477</v>
      </c>
      <c r="B75">
        <v>313</v>
      </c>
      <c r="C75" t="s">
        <v>3604</v>
      </c>
      <c r="D75">
        <v>333</v>
      </c>
      <c r="E75" t="s">
        <v>2601</v>
      </c>
      <c r="F75" t="s">
        <v>18</v>
      </c>
      <c r="G75" t="s">
        <v>18</v>
      </c>
      <c r="H75" t="s">
        <v>18</v>
      </c>
      <c r="I75" t="s">
        <v>18</v>
      </c>
      <c r="J75" t="s">
        <v>3614</v>
      </c>
    </row>
    <row r="76" spans="1:10" hidden="1" x14ac:dyDescent="0.25">
      <c r="A76">
        <v>91777</v>
      </c>
      <c r="B76">
        <v>313</v>
      </c>
      <c r="C76" t="s">
        <v>3604</v>
      </c>
      <c r="D76">
        <v>2769</v>
      </c>
      <c r="E76" t="s">
        <v>2602</v>
      </c>
      <c r="F76" t="s">
        <v>18</v>
      </c>
      <c r="G76" t="s">
        <v>18</v>
      </c>
      <c r="H76" t="s">
        <v>18</v>
      </c>
      <c r="I76" t="s">
        <v>18</v>
      </c>
      <c r="J76" t="s">
        <v>3615</v>
      </c>
    </row>
    <row r="77" spans="1:10" hidden="1" x14ac:dyDescent="0.25">
      <c r="A77">
        <v>91778</v>
      </c>
      <c r="B77">
        <v>313</v>
      </c>
      <c r="C77" t="s">
        <v>3604</v>
      </c>
      <c r="D77">
        <v>2770</v>
      </c>
      <c r="E77" t="s">
        <v>2603</v>
      </c>
      <c r="F77" t="s">
        <v>18</v>
      </c>
      <c r="G77" t="s">
        <v>18</v>
      </c>
      <c r="H77" t="s">
        <v>18</v>
      </c>
      <c r="I77" t="s">
        <v>18</v>
      </c>
      <c r="J77" t="s">
        <v>3616</v>
      </c>
    </row>
    <row r="78" spans="1:10" hidden="1" x14ac:dyDescent="0.25">
      <c r="A78">
        <v>142161</v>
      </c>
      <c r="B78">
        <v>313</v>
      </c>
      <c r="C78" t="s">
        <v>3604</v>
      </c>
      <c r="D78">
        <v>2899</v>
      </c>
      <c r="E78" t="s">
        <v>3496</v>
      </c>
      <c r="F78" t="s">
        <v>18</v>
      </c>
      <c r="G78" t="s">
        <v>18</v>
      </c>
      <c r="H78" t="s">
        <v>18</v>
      </c>
      <c r="I78" t="s">
        <v>18</v>
      </c>
      <c r="J78" t="s">
        <v>3617</v>
      </c>
    </row>
    <row r="79" spans="1:10" hidden="1" x14ac:dyDescent="0.25">
      <c r="A79">
        <v>101012</v>
      </c>
      <c r="B79">
        <v>313</v>
      </c>
      <c r="C79" t="s">
        <v>3604</v>
      </c>
      <c r="D79">
        <v>2790</v>
      </c>
      <c r="E79" t="s">
        <v>2604</v>
      </c>
      <c r="F79" t="s">
        <v>18</v>
      </c>
      <c r="G79" t="s">
        <v>18</v>
      </c>
      <c r="H79" t="s">
        <v>18</v>
      </c>
      <c r="I79" t="s">
        <v>18</v>
      </c>
      <c r="J79" t="s">
        <v>3618</v>
      </c>
    </row>
    <row r="80" spans="1:10" hidden="1" x14ac:dyDescent="0.25">
      <c r="A80">
        <v>101013</v>
      </c>
      <c r="B80">
        <v>313</v>
      </c>
      <c r="C80" t="s">
        <v>3604</v>
      </c>
      <c r="D80">
        <v>2791</v>
      </c>
      <c r="E80" t="s">
        <v>2605</v>
      </c>
      <c r="F80" t="s">
        <v>18</v>
      </c>
      <c r="G80" t="s">
        <v>18</v>
      </c>
      <c r="H80" t="s">
        <v>18</v>
      </c>
      <c r="I80" t="s">
        <v>18</v>
      </c>
      <c r="J80" t="s">
        <v>3619</v>
      </c>
    </row>
    <row r="81" spans="1:10" hidden="1" x14ac:dyDescent="0.25">
      <c r="A81">
        <v>544</v>
      </c>
      <c r="B81">
        <v>313</v>
      </c>
      <c r="C81" t="s">
        <v>3604</v>
      </c>
      <c r="D81">
        <v>329</v>
      </c>
      <c r="E81" t="s">
        <v>2606</v>
      </c>
      <c r="F81" t="s">
        <v>18</v>
      </c>
      <c r="G81" t="s">
        <v>18</v>
      </c>
      <c r="H81" t="s">
        <v>18</v>
      </c>
      <c r="I81" t="s">
        <v>18</v>
      </c>
      <c r="J81" t="s">
        <v>3620</v>
      </c>
    </row>
    <row r="82" spans="1:10" hidden="1" x14ac:dyDescent="0.25">
      <c r="A82">
        <v>158</v>
      </c>
      <c r="B82">
        <v>313</v>
      </c>
      <c r="C82" t="s">
        <v>3604</v>
      </c>
      <c r="D82">
        <v>496</v>
      </c>
      <c r="E82" t="s">
        <v>2607</v>
      </c>
      <c r="F82" t="s">
        <v>18</v>
      </c>
      <c r="G82" t="s">
        <v>18</v>
      </c>
      <c r="H82" t="s">
        <v>18</v>
      </c>
      <c r="I82" t="s">
        <v>18</v>
      </c>
      <c r="J82" t="s">
        <v>3621</v>
      </c>
    </row>
    <row r="83" spans="1:10" hidden="1" x14ac:dyDescent="0.25">
      <c r="A83">
        <v>82184</v>
      </c>
      <c r="B83">
        <v>313</v>
      </c>
      <c r="C83" t="s">
        <v>3604</v>
      </c>
      <c r="D83">
        <v>2587</v>
      </c>
      <c r="E83" t="s">
        <v>457</v>
      </c>
      <c r="F83" t="s">
        <v>18</v>
      </c>
      <c r="G83" t="s">
        <v>18</v>
      </c>
      <c r="H83" t="s">
        <v>18</v>
      </c>
      <c r="I83" t="s">
        <v>18</v>
      </c>
      <c r="J83" t="s">
        <v>3622</v>
      </c>
    </row>
    <row r="84" spans="1:10" hidden="1" x14ac:dyDescent="0.25">
      <c r="A84">
        <v>67431</v>
      </c>
      <c r="B84">
        <v>313</v>
      </c>
      <c r="C84" t="s">
        <v>3604</v>
      </c>
      <c r="D84">
        <v>2522</v>
      </c>
      <c r="E84" t="s">
        <v>458</v>
      </c>
      <c r="F84" t="s">
        <v>18</v>
      </c>
      <c r="G84" t="s">
        <v>18</v>
      </c>
      <c r="H84" t="s">
        <v>18</v>
      </c>
      <c r="I84" t="s">
        <v>18</v>
      </c>
      <c r="J84" t="s">
        <v>3623</v>
      </c>
    </row>
    <row r="85" spans="1:10" hidden="1" x14ac:dyDescent="0.25">
      <c r="A85">
        <v>23</v>
      </c>
      <c r="B85">
        <v>6</v>
      </c>
      <c r="C85" t="s">
        <v>65</v>
      </c>
      <c r="D85" t="s">
        <v>18</v>
      </c>
      <c r="E85" t="s">
        <v>18</v>
      </c>
      <c r="F85" t="s">
        <v>18</v>
      </c>
      <c r="G85" t="s">
        <v>18</v>
      </c>
      <c r="H85" t="s">
        <v>18</v>
      </c>
      <c r="I85" t="s">
        <v>18</v>
      </c>
      <c r="J85" t="s">
        <v>459</v>
      </c>
    </row>
    <row r="86" spans="1:10" hidden="1" x14ac:dyDescent="0.25">
      <c r="A86">
        <v>115040</v>
      </c>
      <c r="B86">
        <v>6</v>
      </c>
      <c r="C86" t="s">
        <v>65</v>
      </c>
      <c r="D86">
        <v>2847</v>
      </c>
      <c r="E86" t="s">
        <v>2541</v>
      </c>
      <c r="F86" t="s">
        <v>18</v>
      </c>
      <c r="G86" t="s">
        <v>18</v>
      </c>
      <c r="H86" t="s">
        <v>18</v>
      </c>
      <c r="I86" t="s">
        <v>18</v>
      </c>
      <c r="J86" t="s">
        <v>2542</v>
      </c>
    </row>
    <row r="87" spans="1:10" hidden="1" x14ac:dyDescent="0.25">
      <c r="A87">
        <v>115041</v>
      </c>
      <c r="B87">
        <v>6</v>
      </c>
      <c r="C87" t="s">
        <v>65</v>
      </c>
      <c r="D87">
        <v>2848</v>
      </c>
      <c r="E87" t="s">
        <v>2543</v>
      </c>
      <c r="F87" t="s">
        <v>18</v>
      </c>
      <c r="G87" t="s">
        <v>18</v>
      </c>
      <c r="H87" t="s">
        <v>18</v>
      </c>
      <c r="I87" t="s">
        <v>18</v>
      </c>
      <c r="J87" t="s">
        <v>2544</v>
      </c>
    </row>
    <row r="88" spans="1:10" hidden="1" x14ac:dyDescent="0.25">
      <c r="A88">
        <v>101014</v>
      </c>
      <c r="B88">
        <v>6</v>
      </c>
      <c r="C88" t="s">
        <v>65</v>
      </c>
      <c r="D88">
        <v>2792</v>
      </c>
      <c r="E88" t="s">
        <v>2608</v>
      </c>
      <c r="F88" t="s">
        <v>18</v>
      </c>
      <c r="G88" t="s">
        <v>18</v>
      </c>
      <c r="H88" t="s">
        <v>18</v>
      </c>
      <c r="I88" t="s">
        <v>18</v>
      </c>
      <c r="J88" t="s">
        <v>2609</v>
      </c>
    </row>
    <row r="89" spans="1:10" hidden="1" x14ac:dyDescent="0.25">
      <c r="A89">
        <v>101016</v>
      </c>
      <c r="B89">
        <v>6</v>
      </c>
      <c r="C89" t="s">
        <v>65</v>
      </c>
      <c r="D89">
        <v>2794</v>
      </c>
      <c r="E89" t="s">
        <v>2610</v>
      </c>
      <c r="F89" t="s">
        <v>18</v>
      </c>
      <c r="G89" t="s">
        <v>18</v>
      </c>
      <c r="H89" t="s">
        <v>18</v>
      </c>
      <c r="I89" t="s">
        <v>18</v>
      </c>
      <c r="J89" t="s">
        <v>2611</v>
      </c>
    </row>
    <row r="90" spans="1:10" hidden="1" x14ac:dyDescent="0.25">
      <c r="A90">
        <v>101015</v>
      </c>
      <c r="B90">
        <v>6</v>
      </c>
      <c r="C90" t="s">
        <v>65</v>
      </c>
      <c r="D90">
        <v>2793</v>
      </c>
      <c r="E90" t="s">
        <v>2612</v>
      </c>
      <c r="F90" t="s">
        <v>18</v>
      </c>
      <c r="G90" t="s">
        <v>18</v>
      </c>
      <c r="H90" t="s">
        <v>18</v>
      </c>
      <c r="I90" t="s">
        <v>18</v>
      </c>
      <c r="J90" t="s">
        <v>2613</v>
      </c>
    </row>
    <row r="91" spans="1:10" hidden="1" x14ac:dyDescent="0.25">
      <c r="A91">
        <v>101017</v>
      </c>
      <c r="B91">
        <v>6</v>
      </c>
      <c r="C91" t="s">
        <v>65</v>
      </c>
      <c r="D91">
        <v>2795</v>
      </c>
      <c r="E91" t="s">
        <v>2614</v>
      </c>
      <c r="F91" t="s">
        <v>18</v>
      </c>
      <c r="G91" t="s">
        <v>18</v>
      </c>
      <c r="H91" t="s">
        <v>18</v>
      </c>
      <c r="I91" t="s">
        <v>18</v>
      </c>
      <c r="J91" t="s">
        <v>2615</v>
      </c>
    </row>
    <row r="92" spans="1:10" hidden="1" x14ac:dyDescent="0.25">
      <c r="A92">
        <v>50769</v>
      </c>
      <c r="B92">
        <v>6</v>
      </c>
      <c r="C92" t="s">
        <v>65</v>
      </c>
      <c r="D92">
        <v>2392</v>
      </c>
      <c r="E92" t="s">
        <v>2616</v>
      </c>
      <c r="F92" t="s">
        <v>18</v>
      </c>
      <c r="G92" t="s">
        <v>18</v>
      </c>
      <c r="H92" t="s">
        <v>18</v>
      </c>
      <c r="I92" t="s">
        <v>18</v>
      </c>
      <c r="J92" t="s">
        <v>2617</v>
      </c>
    </row>
    <row r="93" spans="1:10" hidden="1" x14ac:dyDescent="0.25">
      <c r="A93">
        <v>50767</v>
      </c>
      <c r="B93">
        <v>6</v>
      </c>
      <c r="C93" t="s">
        <v>65</v>
      </c>
      <c r="D93">
        <v>2390</v>
      </c>
      <c r="E93" t="s">
        <v>2618</v>
      </c>
      <c r="F93" t="s">
        <v>18</v>
      </c>
      <c r="G93" t="s">
        <v>18</v>
      </c>
      <c r="H93" t="s">
        <v>18</v>
      </c>
      <c r="I93" t="s">
        <v>18</v>
      </c>
      <c r="J93" t="s">
        <v>2619</v>
      </c>
    </row>
    <row r="94" spans="1:10" hidden="1" x14ac:dyDescent="0.25">
      <c r="A94">
        <v>50770</v>
      </c>
      <c r="B94">
        <v>6</v>
      </c>
      <c r="C94" t="s">
        <v>65</v>
      </c>
      <c r="D94">
        <v>2393</v>
      </c>
      <c r="E94" t="s">
        <v>2620</v>
      </c>
      <c r="F94" t="s">
        <v>18</v>
      </c>
      <c r="G94" t="s">
        <v>18</v>
      </c>
      <c r="H94" t="s">
        <v>18</v>
      </c>
      <c r="I94" t="s">
        <v>18</v>
      </c>
      <c r="J94" t="s">
        <v>2621</v>
      </c>
    </row>
    <row r="95" spans="1:10" hidden="1" x14ac:dyDescent="0.25">
      <c r="A95">
        <v>50768</v>
      </c>
      <c r="B95">
        <v>6</v>
      </c>
      <c r="C95" t="s">
        <v>65</v>
      </c>
      <c r="D95">
        <v>2391</v>
      </c>
      <c r="E95" t="s">
        <v>2622</v>
      </c>
      <c r="F95" t="s">
        <v>18</v>
      </c>
      <c r="G95" t="s">
        <v>18</v>
      </c>
      <c r="H95" t="s">
        <v>18</v>
      </c>
      <c r="I95" t="s">
        <v>18</v>
      </c>
      <c r="J95" t="s">
        <v>2623</v>
      </c>
    </row>
    <row r="96" spans="1:10" hidden="1" x14ac:dyDescent="0.25">
      <c r="A96">
        <v>86218</v>
      </c>
      <c r="B96">
        <v>6</v>
      </c>
      <c r="C96" t="s">
        <v>65</v>
      </c>
      <c r="D96">
        <v>2638</v>
      </c>
      <c r="E96" t="s">
        <v>2376</v>
      </c>
      <c r="F96" t="s">
        <v>18</v>
      </c>
      <c r="G96" t="s">
        <v>18</v>
      </c>
      <c r="H96" t="s">
        <v>18</v>
      </c>
      <c r="I96" t="s">
        <v>18</v>
      </c>
      <c r="J96" t="s">
        <v>2377</v>
      </c>
    </row>
    <row r="97" spans="1:10" hidden="1" x14ac:dyDescent="0.25">
      <c r="A97">
        <v>86217</v>
      </c>
      <c r="B97">
        <v>6</v>
      </c>
      <c r="C97" t="s">
        <v>65</v>
      </c>
      <c r="D97">
        <v>2637</v>
      </c>
      <c r="E97" t="s">
        <v>239</v>
      </c>
      <c r="F97" t="s">
        <v>18</v>
      </c>
      <c r="G97" t="s">
        <v>18</v>
      </c>
      <c r="H97" t="s">
        <v>18</v>
      </c>
      <c r="I97" t="s">
        <v>18</v>
      </c>
      <c r="J97" t="s">
        <v>460</v>
      </c>
    </row>
    <row r="98" spans="1:10" hidden="1" x14ac:dyDescent="0.25">
      <c r="A98">
        <v>83867</v>
      </c>
      <c r="B98">
        <v>2612</v>
      </c>
      <c r="C98" t="s">
        <v>461</v>
      </c>
      <c r="D98" t="s">
        <v>18</v>
      </c>
      <c r="E98" t="s">
        <v>18</v>
      </c>
      <c r="F98" t="s">
        <v>18</v>
      </c>
      <c r="G98" t="s">
        <v>18</v>
      </c>
      <c r="H98" t="s">
        <v>18</v>
      </c>
      <c r="I98" t="s">
        <v>18</v>
      </c>
      <c r="J98" t="s">
        <v>462</v>
      </c>
    </row>
    <row r="99" spans="1:10" hidden="1" x14ac:dyDescent="0.25">
      <c r="A99">
        <v>95</v>
      </c>
      <c r="B99">
        <v>2612</v>
      </c>
      <c r="C99" t="s">
        <v>461</v>
      </c>
      <c r="D99">
        <v>45</v>
      </c>
      <c r="E99" t="s">
        <v>463</v>
      </c>
      <c r="F99" t="s">
        <v>18</v>
      </c>
      <c r="G99" t="s">
        <v>18</v>
      </c>
      <c r="H99" t="s">
        <v>18</v>
      </c>
      <c r="I99" t="s">
        <v>18</v>
      </c>
      <c r="J99" t="s">
        <v>464</v>
      </c>
    </row>
    <row r="100" spans="1:10" hidden="1" x14ac:dyDescent="0.25">
      <c r="A100">
        <v>86210</v>
      </c>
      <c r="B100">
        <v>2612</v>
      </c>
      <c r="C100" t="s">
        <v>461</v>
      </c>
      <c r="D100">
        <v>2632</v>
      </c>
      <c r="E100" t="s">
        <v>465</v>
      </c>
      <c r="F100" t="s">
        <v>18</v>
      </c>
      <c r="G100" t="s">
        <v>18</v>
      </c>
      <c r="H100" t="s">
        <v>18</v>
      </c>
      <c r="I100" t="s">
        <v>18</v>
      </c>
      <c r="J100" t="s">
        <v>466</v>
      </c>
    </row>
    <row r="101" spans="1:10" hidden="1" x14ac:dyDescent="0.25">
      <c r="A101">
        <v>37112</v>
      </c>
      <c r="B101">
        <v>2612</v>
      </c>
      <c r="C101" t="s">
        <v>461</v>
      </c>
      <c r="D101">
        <v>2142</v>
      </c>
      <c r="E101" t="s">
        <v>467</v>
      </c>
      <c r="F101" t="s">
        <v>18</v>
      </c>
      <c r="G101" t="s">
        <v>18</v>
      </c>
      <c r="H101" t="s">
        <v>18</v>
      </c>
      <c r="I101" t="s">
        <v>18</v>
      </c>
      <c r="J101" t="s">
        <v>468</v>
      </c>
    </row>
    <row r="102" spans="1:10" hidden="1" x14ac:dyDescent="0.25">
      <c r="A102">
        <v>90454</v>
      </c>
      <c r="B102">
        <v>2750</v>
      </c>
      <c r="C102" t="s">
        <v>469</v>
      </c>
      <c r="D102" t="s">
        <v>18</v>
      </c>
      <c r="E102" t="s">
        <v>18</v>
      </c>
      <c r="F102" t="s">
        <v>18</v>
      </c>
      <c r="G102" t="s">
        <v>18</v>
      </c>
      <c r="H102" t="s">
        <v>18</v>
      </c>
      <c r="I102" t="s">
        <v>18</v>
      </c>
      <c r="J102" t="s">
        <v>470</v>
      </c>
    </row>
    <row r="103" spans="1:10" hidden="1" x14ac:dyDescent="0.25">
      <c r="A103">
        <v>64306</v>
      </c>
      <c r="B103">
        <v>2750</v>
      </c>
      <c r="C103" t="s">
        <v>469</v>
      </c>
      <c r="D103">
        <v>2501</v>
      </c>
      <c r="E103" t="s">
        <v>471</v>
      </c>
      <c r="F103" t="s">
        <v>18</v>
      </c>
      <c r="G103" t="s">
        <v>18</v>
      </c>
      <c r="H103" t="s">
        <v>18</v>
      </c>
      <c r="I103" t="s">
        <v>18</v>
      </c>
      <c r="J103" t="s">
        <v>472</v>
      </c>
    </row>
    <row r="104" spans="1:10" hidden="1" x14ac:dyDescent="0.25">
      <c r="A104">
        <v>26526</v>
      </c>
      <c r="B104">
        <v>2750</v>
      </c>
      <c r="C104" t="s">
        <v>469</v>
      </c>
      <c r="D104">
        <v>2245</v>
      </c>
      <c r="E104" t="s">
        <v>473</v>
      </c>
      <c r="F104" t="s">
        <v>18</v>
      </c>
      <c r="G104" t="s">
        <v>18</v>
      </c>
      <c r="H104" t="s">
        <v>18</v>
      </c>
      <c r="I104" t="s">
        <v>18</v>
      </c>
      <c r="J104" t="s">
        <v>474</v>
      </c>
    </row>
    <row r="105" spans="1:10" hidden="1" x14ac:dyDescent="0.25">
      <c r="A105">
        <v>523</v>
      </c>
      <c r="B105">
        <v>2750</v>
      </c>
      <c r="C105" t="s">
        <v>469</v>
      </c>
      <c r="D105">
        <v>2068</v>
      </c>
      <c r="E105" t="s">
        <v>475</v>
      </c>
      <c r="F105" t="s">
        <v>18</v>
      </c>
      <c r="G105" t="s">
        <v>18</v>
      </c>
      <c r="H105" t="s">
        <v>18</v>
      </c>
      <c r="I105" t="s">
        <v>18</v>
      </c>
      <c r="J105" t="s">
        <v>476</v>
      </c>
    </row>
    <row r="106" spans="1:10" hidden="1" x14ac:dyDescent="0.25">
      <c r="A106">
        <v>83858</v>
      </c>
      <c r="B106">
        <v>2603</v>
      </c>
      <c r="C106" t="s">
        <v>4338</v>
      </c>
      <c r="D106" t="s">
        <v>18</v>
      </c>
      <c r="E106" t="s">
        <v>18</v>
      </c>
      <c r="F106" t="s">
        <v>18</v>
      </c>
      <c r="G106" t="s">
        <v>18</v>
      </c>
      <c r="H106" t="s">
        <v>18</v>
      </c>
      <c r="I106" t="s">
        <v>18</v>
      </c>
      <c r="J106" t="s">
        <v>4339</v>
      </c>
    </row>
    <row r="107" spans="1:10" hidden="1" x14ac:dyDescent="0.25">
      <c r="A107">
        <v>526</v>
      </c>
      <c r="B107">
        <v>2603</v>
      </c>
      <c r="C107" t="s">
        <v>4338</v>
      </c>
      <c r="D107">
        <v>94</v>
      </c>
      <c r="E107" t="s">
        <v>3624</v>
      </c>
      <c r="F107" t="s">
        <v>18</v>
      </c>
      <c r="G107" t="s">
        <v>18</v>
      </c>
      <c r="H107" t="s">
        <v>18</v>
      </c>
      <c r="I107" t="s">
        <v>18</v>
      </c>
      <c r="J107" t="s">
        <v>4340</v>
      </c>
    </row>
    <row r="108" spans="1:10" hidden="1" x14ac:dyDescent="0.25">
      <c r="A108">
        <v>151067</v>
      </c>
      <c r="B108">
        <v>2603</v>
      </c>
      <c r="C108" t="s">
        <v>4338</v>
      </c>
      <c r="D108">
        <v>2931</v>
      </c>
      <c r="E108" t="s">
        <v>4341</v>
      </c>
      <c r="F108" t="s">
        <v>18</v>
      </c>
      <c r="G108" t="s">
        <v>18</v>
      </c>
      <c r="H108" t="s">
        <v>18</v>
      </c>
      <c r="I108" t="s">
        <v>18</v>
      </c>
      <c r="J108" t="s">
        <v>4342</v>
      </c>
    </row>
    <row r="109" spans="1:10" hidden="1" x14ac:dyDescent="0.25">
      <c r="A109">
        <v>151069</v>
      </c>
      <c r="B109">
        <v>2933</v>
      </c>
      <c r="C109" t="s">
        <v>4343</v>
      </c>
      <c r="D109" t="s">
        <v>18</v>
      </c>
      <c r="E109" t="s">
        <v>18</v>
      </c>
      <c r="F109" t="s">
        <v>18</v>
      </c>
      <c r="G109" t="s">
        <v>18</v>
      </c>
      <c r="H109" t="s">
        <v>18</v>
      </c>
      <c r="I109" t="s">
        <v>18</v>
      </c>
      <c r="J109" t="s">
        <v>4344</v>
      </c>
    </row>
    <row r="110" spans="1:10" hidden="1" x14ac:dyDescent="0.25">
      <c r="A110">
        <v>151070</v>
      </c>
      <c r="B110">
        <v>2933</v>
      </c>
      <c r="C110" t="s">
        <v>4343</v>
      </c>
      <c r="D110">
        <v>2934</v>
      </c>
      <c r="E110" t="s">
        <v>4345</v>
      </c>
      <c r="F110" t="s">
        <v>18</v>
      </c>
      <c r="G110" t="s">
        <v>18</v>
      </c>
      <c r="H110" t="s">
        <v>18</v>
      </c>
      <c r="I110" t="s">
        <v>18</v>
      </c>
      <c r="J110" t="s">
        <v>4346</v>
      </c>
    </row>
    <row r="111" spans="1:10" hidden="1" x14ac:dyDescent="0.25">
      <c r="A111">
        <v>151071</v>
      </c>
      <c r="B111">
        <v>2933</v>
      </c>
      <c r="C111" t="s">
        <v>4343</v>
      </c>
      <c r="D111">
        <v>2935</v>
      </c>
      <c r="E111" t="s">
        <v>4347</v>
      </c>
      <c r="F111" t="s">
        <v>18</v>
      </c>
      <c r="G111" t="s">
        <v>18</v>
      </c>
      <c r="H111" t="s">
        <v>18</v>
      </c>
      <c r="I111" t="s">
        <v>18</v>
      </c>
      <c r="J111" t="s">
        <v>4348</v>
      </c>
    </row>
    <row r="112" spans="1:10" hidden="1" x14ac:dyDescent="0.25">
      <c r="A112">
        <v>66824</v>
      </c>
      <c r="B112">
        <v>2509</v>
      </c>
      <c r="C112" t="s">
        <v>47</v>
      </c>
      <c r="D112" t="s">
        <v>18</v>
      </c>
      <c r="E112" t="s">
        <v>18</v>
      </c>
      <c r="F112" t="s">
        <v>18</v>
      </c>
      <c r="G112" t="s">
        <v>18</v>
      </c>
      <c r="H112" t="s">
        <v>18</v>
      </c>
      <c r="I112" t="s">
        <v>18</v>
      </c>
      <c r="J112" t="s">
        <v>477</v>
      </c>
    </row>
    <row r="113" spans="1:10" hidden="1" x14ac:dyDescent="0.25">
      <c r="A113">
        <v>101040</v>
      </c>
      <c r="B113">
        <v>2509</v>
      </c>
      <c r="C113" t="s">
        <v>47</v>
      </c>
      <c r="D113">
        <v>2818</v>
      </c>
      <c r="E113" t="s">
        <v>48</v>
      </c>
      <c r="F113" t="s">
        <v>18</v>
      </c>
      <c r="G113" t="s">
        <v>18</v>
      </c>
      <c r="H113" t="s">
        <v>18</v>
      </c>
      <c r="I113" t="s">
        <v>18</v>
      </c>
      <c r="J113" t="s">
        <v>478</v>
      </c>
    </row>
    <row r="114" spans="1:10" hidden="1" x14ac:dyDescent="0.25">
      <c r="A114">
        <v>101041</v>
      </c>
      <c r="B114">
        <v>2509</v>
      </c>
      <c r="C114" t="s">
        <v>47</v>
      </c>
      <c r="D114">
        <v>2819</v>
      </c>
      <c r="E114" t="s">
        <v>71</v>
      </c>
      <c r="F114" t="s">
        <v>18</v>
      </c>
      <c r="G114" t="s">
        <v>18</v>
      </c>
      <c r="H114" t="s">
        <v>18</v>
      </c>
      <c r="I114" t="s">
        <v>18</v>
      </c>
      <c r="J114" t="s">
        <v>479</v>
      </c>
    </row>
    <row r="115" spans="1:10" hidden="1" x14ac:dyDescent="0.25">
      <c r="A115">
        <v>413</v>
      </c>
      <c r="B115">
        <v>2509</v>
      </c>
      <c r="C115" t="s">
        <v>47</v>
      </c>
      <c r="D115">
        <v>2016</v>
      </c>
      <c r="E115" t="s">
        <v>95</v>
      </c>
      <c r="F115" t="s">
        <v>18</v>
      </c>
      <c r="G115" t="s">
        <v>18</v>
      </c>
      <c r="H115" t="s">
        <v>18</v>
      </c>
      <c r="I115" t="s">
        <v>18</v>
      </c>
      <c r="J115" t="s">
        <v>480</v>
      </c>
    </row>
    <row r="116" spans="1:10" hidden="1" x14ac:dyDescent="0.25">
      <c r="A116">
        <v>101048</v>
      </c>
      <c r="B116">
        <v>2509</v>
      </c>
      <c r="C116" t="s">
        <v>47</v>
      </c>
      <c r="D116">
        <v>2826</v>
      </c>
      <c r="E116" t="s">
        <v>481</v>
      </c>
      <c r="F116" t="s">
        <v>18</v>
      </c>
      <c r="G116" t="s">
        <v>18</v>
      </c>
      <c r="H116" t="s">
        <v>18</v>
      </c>
      <c r="I116" t="s">
        <v>18</v>
      </c>
      <c r="J116" t="s">
        <v>482</v>
      </c>
    </row>
    <row r="117" spans="1:10" hidden="1" x14ac:dyDescent="0.25">
      <c r="A117">
        <v>56</v>
      </c>
      <c r="B117">
        <v>9</v>
      </c>
      <c r="C117" t="s">
        <v>374</v>
      </c>
      <c r="D117" t="s">
        <v>18</v>
      </c>
      <c r="E117" t="s">
        <v>18</v>
      </c>
      <c r="F117" t="s">
        <v>18</v>
      </c>
      <c r="G117" t="s">
        <v>18</v>
      </c>
      <c r="H117" t="s">
        <v>18</v>
      </c>
      <c r="I117" t="s">
        <v>18</v>
      </c>
      <c r="J117" t="s">
        <v>483</v>
      </c>
    </row>
    <row r="118" spans="1:10" hidden="1" x14ac:dyDescent="0.25">
      <c r="A118">
        <v>86564</v>
      </c>
      <c r="B118">
        <v>9</v>
      </c>
      <c r="C118" t="s">
        <v>374</v>
      </c>
      <c r="D118">
        <v>2646</v>
      </c>
      <c r="E118" t="s">
        <v>484</v>
      </c>
      <c r="F118" t="s">
        <v>18</v>
      </c>
      <c r="G118" t="s">
        <v>18</v>
      </c>
      <c r="H118" t="s">
        <v>18</v>
      </c>
      <c r="I118" t="s">
        <v>18</v>
      </c>
      <c r="J118" t="s">
        <v>485</v>
      </c>
    </row>
    <row r="119" spans="1:10" hidden="1" x14ac:dyDescent="0.25">
      <c r="A119">
        <v>127</v>
      </c>
      <c r="B119">
        <v>9</v>
      </c>
      <c r="C119" t="s">
        <v>374</v>
      </c>
      <c r="D119">
        <v>396</v>
      </c>
      <c r="E119" t="s">
        <v>486</v>
      </c>
      <c r="F119" t="s">
        <v>18</v>
      </c>
      <c r="G119" t="s">
        <v>18</v>
      </c>
      <c r="H119" t="s">
        <v>18</v>
      </c>
      <c r="I119" t="s">
        <v>18</v>
      </c>
      <c r="J119" t="s">
        <v>487</v>
      </c>
    </row>
    <row r="120" spans="1:10" hidden="1" x14ac:dyDescent="0.25">
      <c r="A120">
        <v>90840</v>
      </c>
      <c r="B120">
        <v>9</v>
      </c>
      <c r="C120" t="s">
        <v>374</v>
      </c>
      <c r="D120">
        <v>2760</v>
      </c>
      <c r="E120" t="s">
        <v>488</v>
      </c>
      <c r="F120" t="s">
        <v>18</v>
      </c>
      <c r="G120" t="s">
        <v>18</v>
      </c>
      <c r="H120" t="s">
        <v>18</v>
      </c>
      <c r="I120" t="s">
        <v>18</v>
      </c>
      <c r="J120" t="s">
        <v>489</v>
      </c>
    </row>
    <row r="121" spans="1:10" hidden="1" x14ac:dyDescent="0.25">
      <c r="A121">
        <v>226</v>
      </c>
      <c r="B121">
        <v>9</v>
      </c>
      <c r="C121" t="s">
        <v>374</v>
      </c>
      <c r="D121">
        <v>67</v>
      </c>
      <c r="E121" t="s">
        <v>490</v>
      </c>
      <c r="F121" t="s">
        <v>18</v>
      </c>
      <c r="G121" t="s">
        <v>18</v>
      </c>
      <c r="H121" t="s">
        <v>18</v>
      </c>
      <c r="I121" t="s">
        <v>18</v>
      </c>
      <c r="J121" t="s">
        <v>491</v>
      </c>
    </row>
    <row r="122" spans="1:10" hidden="1" x14ac:dyDescent="0.25">
      <c r="A122">
        <v>86600</v>
      </c>
      <c r="B122">
        <v>9</v>
      </c>
      <c r="C122" t="s">
        <v>374</v>
      </c>
      <c r="D122">
        <v>2658</v>
      </c>
      <c r="E122" t="s">
        <v>492</v>
      </c>
      <c r="F122" t="s">
        <v>18</v>
      </c>
      <c r="G122" t="s">
        <v>18</v>
      </c>
      <c r="H122" t="s">
        <v>18</v>
      </c>
      <c r="I122" t="s">
        <v>18</v>
      </c>
      <c r="J122" t="s">
        <v>493</v>
      </c>
    </row>
    <row r="123" spans="1:10" hidden="1" x14ac:dyDescent="0.25">
      <c r="A123">
        <v>93</v>
      </c>
      <c r="B123">
        <v>9</v>
      </c>
      <c r="C123" t="s">
        <v>374</v>
      </c>
      <c r="D123">
        <v>398</v>
      </c>
      <c r="E123" t="s">
        <v>494</v>
      </c>
      <c r="F123" t="s">
        <v>18</v>
      </c>
      <c r="G123" t="s">
        <v>18</v>
      </c>
      <c r="H123" t="s">
        <v>18</v>
      </c>
      <c r="I123" t="s">
        <v>18</v>
      </c>
      <c r="J123" t="s">
        <v>495</v>
      </c>
    </row>
    <row r="124" spans="1:10" hidden="1" x14ac:dyDescent="0.25">
      <c r="A124">
        <v>284</v>
      </c>
      <c r="B124">
        <v>9</v>
      </c>
      <c r="C124" t="s">
        <v>374</v>
      </c>
      <c r="D124">
        <v>424</v>
      </c>
      <c r="E124" t="s">
        <v>496</v>
      </c>
      <c r="F124" t="s">
        <v>18</v>
      </c>
      <c r="G124" t="s">
        <v>18</v>
      </c>
      <c r="H124" t="s">
        <v>18</v>
      </c>
      <c r="I124" t="s">
        <v>18</v>
      </c>
      <c r="J124" t="s">
        <v>497</v>
      </c>
    </row>
    <row r="125" spans="1:10" hidden="1" x14ac:dyDescent="0.25">
      <c r="A125">
        <v>322</v>
      </c>
      <c r="B125">
        <v>9</v>
      </c>
      <c r="C125" t="s">
        <v>374</v>
      </c>
      <c r="D125">
        <v>399</v>
      </c>
      <c r="E125" t="s">
        <v>498</v>
      </c>
      <c r="F125" t="s">
        <v>18</v>
      </c>
      <c r="G125" t="s">
        <v>18</v>
      </c>
      <c r="H125" t="s">
        <v>18</v>
      </c>
      <c r="I125" t="s">
        <v>18</v>
      </c>
      <c r="J125" t="s">
        <v>499</v>
      </c>
    </row>
    <row r="126" spans="1:10" hidden="1" x14ac:dyDescent="0.25">
      <c r="A126">
        <v>362</v>
      </c>
      <c r="B126">
        <v>9</v>
      </c>
      <c r="C126" t="s">
        <v>374</v>
      </c>
      <c r="D126">
        <v>262</v>
      </c>
      <c r="E126" t="s">
        <v>500</v>
      </c>
      <c r="F126" t="s">
        <v>18</v>
      </c>
      <c r="G126" t="s">
        <v>18</v>
      </c>
      <c r="H126" t="s">
        <v>18</v>
      </c>
      <c r="I126" t="s">
        <v>18</v>
      </c>
      <c r="J126" t="s">
        <v>501</v>
      </c>
    </row>
    <row r="127" spans="1:10" hidden="1" x14ac:dyDescent="0.25">
      <c r="A127">
        <v>139</v>
      </c>
      <c r="B127">
        <v>9</v>
      </c>
      <c r="C127" t="s">
        <v>374</v>
      </c>
      <c r="D127">
        <v>434</v>
      </c>
      <c r="E127" t="s">
        <v>502</v>
      </c>
      <c r="F127" t="s">
        <v>18</v>
      </c>
      <c r="G127" t="s">
        <v>18</v>
      </c>
      <c r="H127" t="s">
        <v>18</v>
      </c>
      <c r="I127" t="s">
        <v>18</v>
      </c>
      <c r="J127" t="s">
        <v>503</v>
      </c>
    </row>
    <row r="128" spans="1:10" hidden="1" x14ac:dyDescent="0.25">
      <c r="A128">
        <v>82260</v>
      </c>
      <c r="B128">
        <v>9</v>
      </c>
      <c r="C128" t="s">
        <v>374</v>
      </c>
      <c r="D128">
        <v>2595</v>
      </c>
      <c r="E128" t="s">
        <v>504</v>
      </c>
      <c r="F128" t="s">
        <v>18</v>
      </c>
      <c r="G128" t="s">
        <v>18</v>
      </c>
      <c r="H128" t="s">
        <v>18</v>
      </c>
      <c r="I128" t="s">
        <v>18</v>
      </c>
      <c r="J128" t="s">
        <v>505</v>
      </c>
    </row>
    <row r="129" spans="1:10" hidden="1" x14ac:dyDescent="0.25">
      <c r="A129">
        <v>251</v>
      </c>
      <c r="B129">
        <v>9</v>
      </c>
      <c r="C129" t="s">
        <v>374</v>
      </c>
      <c r="D129">
        <v>65</v>
      </c>
      <c r="E129" t="s">
        <v>375</v>
      </c>
      <c r="F129" t="s">
        <v>18</v>
      </c>
      <c r="G129" t="s">
        <v>18</v>
      </c>
      <c r="H129" t="s">
        <v>18</v>
      </c>
      <c r="I129" t="s">
        <v>18</v>
      </c>
      <c r="J129" t="s">
        <v>506</v>
      </c>
    </row>
    <row r="130" spans="1:10" hidden="1" x14ac:dyDescent="0.25">
      <c r="A130">
        <v>478</v>
      </c>
      <c r="B130">
        <v>9</v>
      </c>
      <c r="C130" t="s">
        <v>374</v>
      </c>
      <c r="D130">
        <v>66</v>
      </c>
      <c r="E130" t="s">
        <v>507</v>
      </c>
      <c r="F130" t="s">
        <v>18</v>
      </c>
      <c r="G130" t="s">
        <v>18</v>
      </c>
      <c r="H130" t="s">
        <v>18</v>
      </c>
      <c r="I130" t="s">
        <v>18</v>
      </c>
      <c r="J130" t="s">
        <v>508</v>
      </c>
    </row>
    <row r="131" spans="1:10" hidden="1" x14ac:dyDescent="0.25">
      <c r="A131">
        <v>541</v>
      </c>
      <c r="B131">
        <v>9</v>
      </c>
      <c r="C131" t="s">
        <v>374</v>
      </c>
      <c r="D131">
        <v>64</v>
      </c>
      <c r="E131" t="s">
        <v>509</v>
      </c>
      <c r="F131" t="s">
        <v>18</v>
      </c>
      <c r="G131" t="s">
        <v>18</v>
      </c>
      <c r="H131" t="s">
        <v>18</v>
      </c>
      <c r="I131" t="s">
        <v>18</v>
      </c>
      <c r="J131" t="s">
        <v>510</v>
      </c>
    </row>
    <row r="132" spans="1:10" hidden="1" x14ac:dyDescent="0.25">
      <c r="A132">
        <v>451</v>
      </c>
      <c r="B132">
        <v>9</v>
      </c>
      <c r="C132" t="s">
        <v>374</v>
      </c>
      <c r="D132">
        <v>68</v>
      </c>
      <c r="E132" t="s">
        <v>376</v>
      </c>
      <c r="F132" t="s">
        <v>18</v>
      </c>
      <c r="G132" t="s">
        <v>18</v>
      </c>
      <c r="H132" t="s">
        <v>18</v>
      </c>
      <c r="I132" t="s">
        <v>18</v>
      </c>
      <c r="J132" t="s">
        <v>511</v>
      </c>
    </row>
    <row r="133" spans="1:10" hidden="1" x14ac:dyDescent="0.25">
      <c r="A133">
        <v>192</v>
      </c>
      <c r="B133">
        <v>9</v>
      </c>
      <c r="C133" t="s">
        <v>374</v>
      </c>
      <c r="D133">
        <v>69</v>
      </c>
      <c r="E133" t="s">
        <v>512</v>
      </c>
      <c r="F133" t="s">
        <v>18</v>
      </c>
      <c r="G133" t="s">
        <v>18</v>
      </c>
      <c r="H133" t="s">
        <v>18</v>
      </c>
      <c r="I133" t="s">
        <v>18</v>
      </c>
      <c r="J133" t="s">
        <v>513</v>
      </c>
    </row>
    <row r="134" spans="1:10" hidden="1" x14ac:dyDescent="0.25">
      <c r="A134">
        <v>359</v>
      </c>
      <c r="B134">
        <v>9</v>
      </c>
      <c r="C134" t="s">
        <v>374</v>
      </c>
      <c r="D134">
        <v>444</v>
      </c>
      <c r="E134" t="s">
        <v>514</v>
      </c>
      <c r="F134" t="s">
        <v>18</v>
      </c>
      <c r="G134" t="s">
        <v>18</v>
      </c>
      <c r="H134" t="s">
        <v>18</v>
      </c>
      <c r="I134" t="s">
        <v>18</v>
      </c>
      <c r="J134" t="s">
        <v>515</v>
      </c>
    </row>
    <row r="135" spans="1:10" hidden="1" x14ac:dyDescent="0.25">
      <c r="A135">
        <v>319</v>
      </c>
      <c r="B135">
        <v>9</v>
      </c>
      <c r="C135" t="s">
        <v>374</v>
      </c>
      <c r="D135">
        <v>446</v>
      </c>
      <c r="E135" t="s">
        <v>377</v>
      </c>
      <c r="F135" t="s">
        <v>18</v>
      </c>
      <c r="G135" t="s">
        <v>18</v>
      </c>
      <c r="H135" t="s">
        <v>18</v>
      </c>
      <c r="I135" t="s">
        <v>18</v>
      </c>
      <c r="J135" t="s">
        <v>516</v>
      </c>
    </row>
    <row r="136" spans="1:10" hidden="1" x14ac:dyDescent="0.25">
      <c r="A136">
        <v>27306</v>
      </c>
      <c r="B136">
        <v>2249</v>
      </c>
      <c r="C136" t="s">
        <v>517</v>
      </c>
      <c r="D136" t="s">
        <v>18</v>
      </c>
      <c r="E136" t="s">
        <v>18</v>
      </c>
      <c r="F136" t="s">
        <v>18</v>
      </c>
      <c r="G136" t="s">
        <v>18</v>
      </c>
      <c r="H136" t="s">
        <v>18</v>
      </c>
      <c r="I136" t="s">
        <v>18</v>
      </c>
      <c r="J136" t="s">
        <v>518</v>
      </c>
    </row>
    <row r="137" spans="1:10" hidden="1" x14ac:dyDescent="0.25">
      <c r="A137">
        <v>27307</v>
      </c>
      <c r="B137">
        <v>2249</v>
      </c>
      <c r="C137" t="s">
        <v>517</v>
      </c>
      <c r="D137">
        <v>2250</v>
      </c>
      <c r="E137" t="s">
        <v>519</v>
      </c>
      <c r="F137" t="s">
        <v>18</v>
      </c>
      <c r="G137" t="s">
        <v>18</v>
      </c>
      <c r="H137" t="s">
        <v>18</v>
      </c>
      <c r="I137" t="s">
        <v>18</v>
      </c>
      <c r="J137" t="s">
        <v>520</v>
      </c>
    </row>
    <row r="138" spans="1:10" hidden="1" x14ac:dyDescent="0.25">
      <c r="A138">
        <v>86867</v>
      </c>
      <c r="B138">
        <v>2249</v>
      </c>
      <c r="C138" t="s">
        <v>517</v>
      </c>
      <c r="D138">
        <v>2659</v>
      </c>
      <c r="E138" t="s">
        <v>521</v>
      </c>
      <c r="F138" t="s">
        <v>18</v>
      </c>
      <c r="G138" t="s">
        <v>18</v>
      </c>
      <c r="H138" t="s">
        <v>18</v>
      </c>
      <c r="I138" t="s">
        <v>18</v>
      </c>
      <c r="J138" t="s">
        <v>522</v>
      </c>
    </row>
    <row r="139" spans="1:10" hidden="1" x14ac:dyDescent="0.25">
      <c r="A139">
        <v>27308</v>
      </c>
      <c r="B139">
        <v>2249</v>
      </c>
      <c r="C139" t="s">
        <v>517</v>
      </c>
      <c r="D139">
        <v>2251</v>
      </c>
      <c r="E139" t="s">
        <v>523</v>
      </c>
      <c r="F139" t="s">
        <v>18</v>
      </c>
      <c r="G139" t="s">
        <v>18</v>
      </c>
      <c r="H139" t="s">
        <v>18</v>
      </c>
      <c r="I139" t="s">
        <v>18</v>
      </c>
      <c r="J139" t="s">
        <v>524</v>
      </c>
    </row>
    <row r="140" spans="1:10" hidden="1" x14ac:dyDescent="0.25">
      <c r="A140">
        <v>151624</v>
      </c>
      <c r="B140">
        <v>2947</v>
      </c>
      <c r="C140" t="s">
        <v>4349</v>
      </c>
      <c r="D140" t="s">
        <v>18</v>
      </c>
      <c r="E140" t="s">
        <v>18</v>
      </c>
      <c r="F140" t="s">
        <v>18</v>
      </c>
      <c r="G140" t="s">
        <v>18</v>
      </c>
      <c r="H140" t="s">
        <v>18</v>
      </c>
      <c r="I140" t="s">
        <v>18</v>
      </c>
      <c r="J140" t="s">
        <v>4350</v>
      </c>
    </row>
    <row r="141" spans="1:10" hidden="1" x14ac:dyDescent="0.25">
      <c r="A141">
        <v>151625</v>
      </c>
      <c r="B141">
        <v>2947</v>
      </c>
      <c r="C141" t="s">
        <v>4349</v>
      </c>
      <c r="D141">
        <v>2948</v>
      </c>
      <c r="E141" t="s">
        <v>4351</v>
      </c>
      <c r="F141" t="s">
        <v>18</v>
      </c>
      <c r="G141" t="s">
        <v>18</v>
      </c>
      <c r="H141" t="s">
        <v>18</v>
      </c>
      <c r="I141" t="s">
        <v>18</v>
      </c>
      <c r="J141" t="s">
        <v>4352</v>
      </c>
    </row>
    <row r="142" spans="1:10" hidden="1" x14ac:dyDescent="0.25">
      <c r="A142">
        <v>151626</v>
      </c>
      <c r="B142">
        <v>2947</v>
      </c>
      <c r="C142" t="s">
        <v>4349</v>
      </c>
      <c r="D142">
        <v>2949</v>
      </c>
      <c r="E142" t="s">
        <v>4353</v>
      </c>
      <c r="F142" t="s">
        <v>18</v>
      </c>
      <c r="G142" t="s">
        <v>18</v>
      </c>
      <c r="H142" t="s">
        <v>18</v>
      </c>
      <c r="I142" t="s">
        <v>18</v>
      </c>
      <c r="J142" t="s">
        <v>4354</v>
      </c>
    </row>
    <row r="143" spans="1:10" hidden="1" x14ac:dyDescent="0.25">
      <c r="A143">
        <v>80131</v>
      </c>
      <c r="B143">
        <v>2577</v>
      </c>
      <c r="C143" t="s">
        <v>525</v>
      </c>
      <c r="D143" t="s">
        <v>18</v>
      </c>
      <c r="E143" t="s">
        <v>18</v>
      </c>
      <c r="F143" t="s">
        <v>18</v>
      </c>
      <c r="G143" t="s">
        <v>18</v>
      </c>
      <c r="H143" t="s">
        <v>18</v>
      </c>
      <c r="I143" t="s">
        <v>18</v>
      </c>
      <c r="J143" t="s">
        <v>526</v>
      </c>
    </row>
    <row r="144" spans="1:10" hidden="1" x14ac:dyDescent="0.25">
      <c r="A144">
        <v>94913</v>
      </c>
      <c r="B144">
        <v>2577</v>
      </c>
      <c r="C144" t="s">
        <v>525</v>
      </c>
      <c r="D144">
        <v>2779</v>
      </c>
      <c r="E144" t="s">
        <v>527</v>
      </c>
      <c r="F144" t="s">
        <v>18</v>
      </c>
      <c r="G144" t="s">
        <v>18</v>
      </c>
      <c r="H144" t="s">
        <v>18</v>
      </c>
      <c r="I144" t="s">
        <v>18</v>
      </c>
      <c r="J144" t="s">
        <v>528</v>
      </c>
    </row>
    <row r="145" spans="1:10" hidden="1" x14ac:dyDescent="0.25">
      <c r="A145">
        <v>138</v>
      </c>
      <c r="B145">
        <v>2577</v>
      </c>
      <c r="C145" t="s">
        <v>525</v>
      </c>
      <c r="D145">
        <v>195</v>
      </c>
      <c r="E145" t="s">
        <v>529</v>
      </c>
      <c r="F145" t="s">
        <v>18</v>
      </c>
      <c r="G145" t="s">
        <v>18</v>
      </c>
      <c r="H145" t="s">
        <v>18</v>
      </c>
      <c r="I145" t="s">
        <v>18</v>
      </c>
      <c r="J145" t="s">
        <v>530</v>
      </c>
    </row>
    <row r="146" spans="1:10" hidden="1" x14ac:dyDescent="0.25">
      <c r="A146">
        <v>292</v>
      </c>
      <c r="B146">
        <v>2577</v>
      </c>
      <c r="C146" t="s">
        <v>525</v>
      </c>
      <c r="D146">
        <v>2116</v>
      </c>
      <c r="E146" t="s">
        <v>531</v>
      </c>
      <c r="F146" t="s">
        <v>18</v>
      </c>
      <c r="G146" t="s">
        <v>18</v>
      </c>
      <c r="H146" t="s">
        <v>18</v>
      </c>
      <c r="I146" t="s">
        <v>18</v>
      </c>
      <c r="J146" t="s">
        <v>532</v>
      </c>
    </row>
    <row r="147" spans="1:10" hidden="1" x14ac:dyDescent="0.25">
      <c r="A147">
        <v>94912</v>
      </c>
      <c r="B147">
        <v>2577</v>
      </c>
      <c r="C147" t="s">
        <v>525</v>
      </c>
      <c r="D147">
        <v>2778</v>
      </c>
      <c r="E147" t="s">
        <v>533</v>
      </c>
      <c r="F147" t="s">
        <v>18</v>
      </c>
      <c r="G147" t="s">
        <v>18</v>
      </c>
      <c r="H147" t="s">
        <v>18</v>
      </c>
      <c r="I147" t="s">
        <v>18</v>
      </c>
      <c r="J147" t="s">
        <v>534</v>
      </c>
    </row>
    <row r="148" spans="1:10" hidden="1" x14ac:dyDescent="0.25">
      <c r="A148">
        <v>83863</v>
      </c>
      <c r="B148">
        <v>2608</v>
      </c>
      <c r="C148" t="s">
        <v>535</v>
      </c>
      <c r="D148" t="s">
        <v>18</v>
      </c>
      <c r="E148" t="s">
        <v>18</v>
      </c>
      <c r="F148" t="s">
        <v>18</v>
      </c>
      <c r="G148" t="s">
        <v>18</v>
      </c>
      <c r="H148" t="s">
        <v>18</v>
      </c>
      <c r="I148" t="s">
        <v>18</v>
      </c>
      <c r="J148" t="s">
        <v>536</v>
      </c>
    </row>
    <row r="149" spans="1:10" hidden="1" x14ac:dyDescent="0.25">
      <c r="A149">
        <v>213</v>
      </c>
      <c r="B149">
        <v>2608</v>
      </c>
      <c r="C149" t="s">
        <v>535</v>
      </c>
      <c r="D149">
        <v>206</v>
      </c>
      <c r="E149" t="s">
        <v>4355</v>
      </c>
      <c r="F149" t="s">
        <v>18</v>
      </c>
      <c r="G149" t="s">
        <v>18</v>
      </c>
      <c r="H149" t="s">
        <v>18</v>
      </c>
      <c r="I149" t="s">
        <v>18</v>
      </c>
      <c r="J149" t="s">
        <v>4356</v>
      </c>
    </row>
    <row r="150" spans="1:10" hidden="1" x14ac:dyDescent="0.25">
      <c r="A150">
        <v>148469</v>
      </c>
      <c r="B150">
        <v>2608</v>
      </c>
      <c r="C150" t="s">
        <v>535</v>
      </c>
      <c r="D150">
        <v>2919</v>
      </c>
      <c r="E150" t="s">
        <v>4357</v>
      </c>
      <c r="F150" t="s">
        <v>18</v>
      </c>
      <c r="G150" t="s">
        <v>18</v>
      </c>
      <c r="H150" t="s">
        <v>18</v>
      </c>
      <c r="I150" t="s">
        <v>18</v>
      </c>
      <c r="J150" t="s">
        <v>4358</v>
      </c>
    </row>
    <row r="151" spans="1:10" hidden="1" x14ac:dyDescent="0.25">
      <c r="A151">
        <v>66690</v>
      </c>
      <c r="B151">
        <v>2506</v>
      </c>
      <c r="C151" t="s">
        <v>19</v>
      </c>
      <c r="D151" t="s">
        <v>18</v>
      </c>
      <c r="E151" t="s">
        <v>18</v>
      </c>
      <c r="F151" t="s">
        <v>18</v>
      </c>
      <c r="G151" t="s">
        <v>18</v>
      </c>
      <c r="H151" t="s">
        <v>18</v>
      </c>
      <c r="I151" t="s">
        <v>18</v>
      </c>
      <c r="J151" t="s">
        <v>537</v>
      </c>
    </row>
    <row r="152" spans="1:10" hidden="1" x14ac:dyDescent="0.25">
      <c r="A152">
        <v>50777</v>
      </c>
      <c r="B152">
        <v>2506</v>
      </c>
      <c r="C152" t="s">
        <v>19</v>
      </c>
      <c r="D152">
        <v>2400</v>
      </c>
      <c r="E152" t="s">
        <v>20</v>
      </c>
      <c r="F152" t="s">
        <v>18</v>
      </c>
      <c r="G152" t="s">
        <v>18</v>
      </c>
      <c r="H152" t="s">
        <v>18</v>
      </c>
      <c r="I152" t="s">
        <v>18</v>
      </c>
      <c r="J152" t="s">
        <v>538</v>
      </c>
    </row>
    <row r="153" spans="1:10" hidden="1" x14ac:dyDescent="0.25">
      <c r="A153">
        <v>101021</v>
      </c>
      <c r="B153">
        <v>2506</v>
      </c>
      <c r="C153" t="s">
        <v>19</v>
      </c>
      <c r="D153">
        <v>2799</v>
      </c>
      <c r="E153" t="s">
        <v>21</v>
      </c>
      <c r="F153" t="s">
        <v>18</v>
      </c>
      <c r="G153" t="s">
        <v>18</v>
      </c>
      <c r="H153" t="s">
        <v>18</v>
      </c>
      <c r="I153" t="s">
        <v>18</v>
      </c>
      <c r="J153" t="s">
        <v>539</v>
      </c>
    </row>
    <row r="154" spans="1:10" hidden="1" x14ac:dyDescent="0.25">
      <c r="A154">
        <v>50789</v>
      </c>
      <c r="B154">
        <v>2506</v>
      </c>
      <c r="C154" t="s">
        <v>19</v>
      </c>
      <c r="D154">
        <v>2412</v>
      </c>
      <c r="E154" t="s">
        <v>3099</v>
      </c>
      <c r="F154" t="s">
        <v>18</v>
      </c>
      <c r="G154" t="s">
        <v>18</v>
      </c>
      <c r="H154" t="s">
        <v>18</v>
      </c>
      <c r="I154" t="s">
        <v>18</v>
      </c>
      <c r="J154" t="s">
        <v>3100</v>
      </c>
    </row>
    <row r="155" spans="1:10" hidden="1" x14ac:dyDescent="0.25">
      <c r="A155">
        <v>116162</v>
      </c>
      <c r="B155">
        <v>2506</v>
      </c>
      <c r="C155" t="s">
        <v>19</v>
      </c>
      <c r="D155">
        <v>2858</v>
      </c>
      <c r="E155" t="s">
        <v>3101</v>
      </c>
      <c r="F155" t="s">
        <v>18</v>
      </c>
      <c r="G155" t="s">
        <v>18</v>
      </c>
      <c r="H155" t="s">
        <v>18</v>
      </c>
      <c r="I155" t="s">
        <v>18</v>
      </c>
      <c r="J155" t="s">
        <v>3102</v>
      </c>
    </row>
    <row r="156" spans="1:10" hidden="1" x14ac:dyDescent="0.25">
      <c r="A156">
        <v>101020</v>
      </c>
      <c r="B156">
        <v>2506</v>
      </c>
      <c r="C156" t="s">
        <v>19</v>
      </c>
      <c r="D156">
        <v>2798</v>
      </c>
      <c r="E156" t="s">
        <v>540</v>
      </c>
      <c r="F156" t="s">
        <v>18</v>
      </c>
      <c r="G156" t="s">
        <v>18</v>
      </c>
      <c r="H156" t="s">
        <v>18</v>
      </c>
      <c r="I156" t="s">
        <v>18</v>
      </c>
      <c r="J156" t="s">
        <v>541</v>
      </c>
    </row>
    <row r="157" spans="1:10" hidden="1" x14ac:dyDescent="0.25">
      <c r="A157">
        <v>151917</v>
      </c>
      <c r="B157">
        <v>2958</v>
      </c>
      <c r="C157" t="s">
        <v>4359</v>
      </c>
      <c r="D157" t="s">
        <v>18</v>
      </c>
      <c r="E157" t="s">
        <v>18</v>
      </c>
      <c r="F157" t="s">
        <v>18</v>
      </c>
      <c r="G157" t="s">
        <v>18</v>
      </c>
      <c r="H157" t="s">
        <v>18</v>
      </c>
      <c r="I157" t="s">
        <v>18</v>
      </c>
      <c r="J157" t="s">
        <v>4360</v>
      </c>
    </row>
    <row r="158" spans="1:10" hidden="1" x14ac:dyDescent="0.25">
      <c r="A158">
        <v>151919</v>
      </c>
      <c r="B158">
        <v>2958</v>
      </c>
      <c r="C158" t="s">
        <v>4359</v>
      </c>
      <c r="D158">
        <v>2960</v>
      </c>
      <c r="E158" t="s">
        <v>4359</v>
      </c>
      <c r="F158" t="s">
        <v>18</v>
      </c>
      <c r="G158" t="s">
        <v>18</v>
      </c>
      <c r="H158" t="s">
        <v>18</v>
      </c>
      <c r="I158" t="s">
        <v>18</v>
      </c>
      <c r="J158" t="s">
        <v>4361</v>
      </c>
    </row>
    <row r="159" spans="1:10" hidden="1" x14ac:dyDescent="0.25">
      <c r="A159">
        <v>48</v>
      </c>
      <c r="B159">
        <v>18</v>
      </c>
      <c r="C159" t="s">
        <v>182</v>
      </c>
      <c r="D159" t="s">
        <v>18</v>
      </c>
      <c r="E159" t="s">
        <v>18</v>
      </c>
      <c r="F159" t="s">
        <v>18</v>
      </c>
      <c r="G159" t="s">
        <v>18</v>
      </c>
      <c r="H159" t="s">
        <v>18</v>
      </c>
      <c r="I159" t="s">
        <v>18</v>
      </c>
      <c r="J159" t="s">
        <v>542</v>
      </c>
    </row>
    <row r="160" spans="1:10" hidden="1" x14ac:dyDescent="0.25">
      <c r="A160">
        <v>326</v>
      </c>
      <c r="B160">
        <v>18</v>
      </c>
      <c r="C160" t="s">
        <v>182</v>
      </c>
      <c r="D160">
        <v>93</v>
      </c>
      <c r="E160" t="s">
        <v>183</v>
      </c>
      <c r="F160" t="s">
        <v>18</v>
      </c>
      <c r="G160" t="s">
        <v>18</v>
      </c>
      <c r="H160" t="s">
        <v>18</v>
      </c>
      <c r="I160" t="s">
        <v>18</v>
      </c>
      <c r="J160" t="s">
        <v>543</v>
      </c>
    </row>
    <row r="161" spans="1:10" hidden="1" x14ac:dyDescent="0.25">
      <c r="A161">
        <v>41</v>
      </c>
      <c r="B161">
        <v>4</v>
      </c>
      <c r="C161" t="s">
        <v>544</v>
      </c>
      <c r="D161" t="s">
        <v>18</v>
      </c>
      <c r="E161" t="s">
        <v>18</v>
      </c>
      <c r="F161" t="s">
        <v>18</v>
      </c>
      <c r="G161" t="s">
        <v>18</v>
      </c>
      <c r="H161" t="s">
        <v>18</v>
      </c>
      <c r="I161" t="s">
        <v>18</v>
      </c>
      <c r="J161" t="s">
        <v>545</v>
      </c>
    </row>
    <row r="162" spans="1:10" hidden="1" x14ac:dyDescent="0.25">
      <c r="A162">
        <v>36</v>
      </c>
      <c r="B162">
        <v>1949</v>
      </c>
      <c r="C162" t="s">
        <v>546</v>
      </c>
      <c r="D162" t="s">
        <v>18</v>
      </c>
      <c r="E162" t="s">
        <v>18</v>
      </c>
      <c r="F162" t="s">
        <v>18</v>
      </c>
      <c r="G162" t="s">
        <v>18</v>
      </c>
      <c r="H162" t="s">
        <v>18</v>
      </c>
      <c r="I162" t="s">
        <v>18</v>
      </c>
      <c r="J162" t="s">
        <v>547</v>
      </c>
    </row>
    <row r="163" spans="1:10" hidden="1" x14ac:dyDescent="0.25">
      <c r="A163">
        <v>42</v>
      </c>
      <c r="B163">
        <v>234</v>
      </c>
      <c r="C163" t="s">
        <v>548</v>
      </c>
      <c r="D163" t="s">
        <v>18</v>
      </c>
      <c r="E163" t="s">
        <v>18</v>
      </c>
      <c r="F163" t="s">
        <v>18</v>
      </c>
      <c r="G163" t="s">
        <v>18</v>
      </c>
      <c r="H163" t="s">
        <v>18</v>
      </c>
      <c r="I163" t="s">
        <v>18</v>
      </c>
      <c r="J163" t="s">
        <v>549</v>
      </c>
    </row>
    <row r="164" spans="1:10" hidden="1" x14ac:dyDescent="0.25">
      <c r="A164">
        <v>43</v>
      </c>
      <c r="B164">
        <v>19</v>
      </c>
      <c r="C164" t="s">
        <v>4362</v>
      </c>
      <c r="D164" t="s">
        <v>18</v>
      </c>
      <c r="E164" t="s">
        <v>18</v>
      </c>
      <c r="F164" t="s">
        <v>18</v>
      </c>
      <c r="G164" t="s">
        <v>18</v>
      </c>
      <c r="H164" t="s">
        <v>18</v>
      </c>
      <c r="I164" t="s">
        <v>18</v>
      </c>
      <c r="J164" t="s">
        <v>4363</v>
      </c>
    </row>
    <row r="165" spans="1:10" hidden="1" x14ac:dyDescent="0.25">
      <c r="A165">
        <v>179</v>
      </c>
      <c r="B165">
        <v>19</v>
      </c>
      <c r="C165" t="s">
        <v>4362</v>
      </c>
      <c r="D165">
        <v>212</v>
      </c>
      <c r="E165" t="s">
        <v>4362</v>
      </c>
      <c r="F165" t="s">
        <v>18</v>
      </c>
      <c r="G165" t="s">
        <v>18</v>
      </c>
      <c r="H165" t="s">
        <v>18</v>
      </c>
      <c r="I165" t="s">
        <v>18</v>
      </c>
      <c r="J165" t="s">
        <v>4364</v>
      </c>
    </row>
    <row r="166" spans="1:10" hidden="1" x14ac:dyDescent="0.25">
      <c r="A166">
        <v>66822</v>
      </c>
      <c r="B166">
        <v>2507</v>
      </c>
      <c r="C166" t="s">
        <v>4365</v>
      </c>
      <c r="D166" t="s">
        <v>18</v>
      </c>
      <c r="E166" t="s">
        <v>18</v>
      </c>
      <c r="F166" t="s">
        <v>18</v>
      </c>
      <c r="G166" t="s">
        <v>18</v>
      </c>
      <c r="H166" t="s">
        <v>18</v>
      </c>
      <c r="I166" t="s">
        <v>18</v>
      </c>
      <c r="J166" t="s">
        <v>4366</v>
      </c>
    </row>
    <row r="167" spans="1:10" hidden="1" x14ac:dyDescent="0.25">
      <c r="A167">
        <v>116168</v>
      </c>
      <c r="B167">
        <v>2507</v>
      </c>
      <c r="C167" t="s">
        <v>4365</v>
      </c>
      <c r="D167">
        <v>2862</v>
      </c>
      <c r="E167" t="s">
        <v>3632</v>
      </c>
      <c r="F167" t="s">
        <v>18</v>
      </c>
      <c r="G167" t="s">
        <v>18</v>
      </c>
      <c r="H167" t="s">
        <v>18</v>
      </c>
      <c r="I167" t="s">
        <v>18</v>
      </c>
      <c r="J167" t="s">
        <v>4367</v>
      </c>
    </row>
    <row r="168" spans="1:10" hidden="1" x14ac:dyDescent="0.25">
      <c r="A168">
        <v>116169</v>
      </c>
      <c r="B168">
        <v>2507</v>
      </c>
      <c r="C168" t="s">
        <v>4365</v>
      </c>
      <c r="D168">
        <v>2863</v>
      </c>
      <c r="E168" t="s">
        <v>3626</v>
      </c>
      <c r="F168" t="s">
        <v>18</v>
      </c>
      <c r="G168" t="s">
        <v>18</v>
      </c>
      <c r="H168" t="s">
        <v>18</v>
      </c>
      <c r="I168" t="s">
        <v>18</v>
      </c>
      <c r="J168" t="s">
        <v>4368</v>
      </c>
    </row>
    <row r="169" spans="1:10" hidden="1" x14ac:dyDescent="0.25">
      <c r="A169">
        <v>129</v>
      </c>
      <c r="B169">
        <v>2507</v>
      </c>
      <c r="C169" t="s">
        <v>4365</v>
      </c>
      <c r="D169">
        <v>165</v>
      </c>
      <c r="E169" t="s">
        <v>3633</v>
      </c>
      <c r="F169" t="s">
        <v>18</v>
      </c>
      <c r="G169" t="s">
        <v>18</v>
      </c>
      <c r="H169" t="s">
        <v>18</v>
      </c>
      <c r="I169" t="s">
        <v>18</v>
      </c>
      <c r="J169" t="s">
        <v>4369</v>
      </c>
    </row>
    <row r="170" spans="1:10" hidden="1" x14ac:dyDescent="0.25">
      <c r="A170">
        <v>131270</v>
      </c>
      <c r="B170">
        <v>2507</v>
      </c>
      <c r="C170" t="s">
        <v>4365</v>
      </c>
      <c r="D170">
        <v>2890</v>
      </c>
      <c r="E170" t="s">
        <v>4370</v>
      </c>
      <c r="F170" t="s">
        <v>18</v>
      </c>
      <c r="G170" t="s">
        <v>18</v>
      </c>
      <c r="H170" t="s">
        <v>18</v>
      </c>
      <c r="I170" t="s">
        <v>18</v>
      </c>
      <c r="J170" t="s">
        <v>4371</v>
      </c>
    </row>
    <row r="171" spans="1:10" hidden="1" x14ac:dyDescent="0.25">
      <c r="A171">
        <v>101045</v>
      </c>
      <c r="B171">
        <v>2507</v>
      </c>
      <c r="C171" t="s">
        <v>4365</v>
      </c>
      <c r="D171">
        <v>2823</v>
      </c>
      <c r="E171" t="s">
        <v>3634</v>
      </c>
      <c r="F171" t="s">
        <v>18</v>
      </c>
      <c r="G171" t="s">
        <v>18</v>
      </c>
      <c r="H171" t="s">
        <v>18</v>
      </c>
      <c r="I171" t="s">
        <v>18</v>
      </c>
      <c r="J171" t="s">
        <v>4372</v>
      </c>
    </row>
    <row r="172" spans="1:10" hidden="1" x14ac:dyDescent="0.25">
      <c r="A172">
        <v>85671</v>
      </c>
      <c r="B172">
        <v>2507</v>
      </c>
      <c r="C172" t="s">
        <v>4365</v>
      </c>
      <c r="D172">
        <v>2631</v>
      </c>
      <c r="E172" t="s">
        <v>3628</v>
      </c>
      <c r="F172" t="s">
        <v>18</v>
      </c>
      <c r="G172" t="s">
        <v>18</v>
      </c>
      <c r="H172" t="s">
        <v>18</v>
      </c>
      <c r="I172" t="s">
        <v>18</v>
      </c>
      <c r="J172" t="s">
        <v>4373</v>
      </c>
    </row>
    <row r="173" spans="1:10" hidden="1" x14ac:dyDescent="0.25">
      <c r="A173">
        <v>116159</v>
      </c>
      <c r="B173">
        <v>2507</v>
      </c>
      <c r="C173" t="s">
        <v>4365</v>
      </c>
      <c r="D173">
        <v>2855</v>
      </c>
      <c r="E173" t="s">
        <v>3635</v>
      </c>
      <c r="F173" t="s">
        <v>18</v>
      </c>
      <c r="G173" t="s">
        <v>18</v>
      </c>
      <c r="H173" t="s">
        <v>18</v>
      </c>
      <c r="I173" t="s">
        <v>18</v>
      </c>
      <c r="J173" t="s">
        <v>4374</v>
      </c>
    </row>
    <row r="174" spans="1:10" hidden="1" x14ac:dyDescent="0.25">
      <c r="A174">
        <v>116167</v>
      </c>
      <c r="B174">
        <v>2507</v>
      </c>
      <c r="C174" t="s">
        <v>4365</v>
      </c>
      <c r="D174">
        <v>2861</v>
      </c>
      <c r="E174" t="s">
        <v>3630</v>
      </c>
      <c r="F174" t="s">
        <v>18</v>
      </c>
      <c r="G174" t="s">
        <v>18</v>
      </c>
      <c r="H174" t="s">
        <v>18</v>
      </c>
      <c r="I174" t="s">
        <v>18</v>
      </c>
      <c r="J174" t="s">
        <v>4375</v>
      </c>
    </row>
    <row r="175" spans="1:10" hidden="1" x14ac:dyDescent="0.25">
      <c r="A175">
        <v>101049</v>
      </c>
      <c r="B175">
        <v>2507</v>
      </c>
      <c r="C175" t="s">
        <v>4365</v>
      </c>
      <c r="D175">
        <v>2827</v>
      </c>
      <c r="E175" t="s">
        <v>3636</v>
      </c>
      <c r="F175" t="s">
        <v>18</v>
      </c>
      <c r="G175" t="s">
        <v>18</v>
      </c>
      <c r="H175" t="s">
        <v>18</v>
      </c>
      <c r="I175" t="s">
        <v>18</v>
      </c>
      <c r="J175" t="s">
        <v>4376</v>
      </c>
    </row>
    <row r="176" spans="1:10" hidden="1" x14ac:dyDescent="0.25">
      <c r="A176">
        <v>121011</v>
      </c>
      <c r="B176">
        <v>2507</v>
      </c>
      <c r="C176" t="s">
        <v>4365</v>
      </c>
      <c r="D176">
        <v>2869</v>
      </c>
      <c r="E176" t="s">
        <v>4377</v>
      </c>
      <c r="F176" t="s">
        <v>18</v>
      </c>
      <c r="G176" t="s">
        <v>18</v>
      </c>
      <c r="H176" t="s">
        <v>18</v>
      </c>
      <c r="I176" t="s">
        <v>18</v>
      </c>
      <c r="J176" t="s">
        <v>4378</v>
      </c>
    </row>
    <row r="177" spans="1:10" hidden="1" x14ac:dyDescent="0.25">
      <c r="A177">
        <v>151072</v>
      </c>
      <c r="B177">
        <v>2936</v>
      </c>
      <c r="C177" t="s">
        <v>4379</v>
      </c>
      <c r="D177" t="s">
        <v>18</v>
      </c>
      <c r="E177" t="s">
        <v>18</v>
      </c>
      <c r="F177" t="s">
        <v>18</v>
      </c>
      <c r="G177" t="s">
        <v>18</v>
      </c>
      <c r="H177" t="s">
        <v>18</v>
      </c>
      <c r="I177" t="s">
        <v>18</v>
      </c>
      <c r="J177" t="s">
        <v>4380</v>
      </c>
    </row>
    <row r="178" spans="1:10" hidden="1" x14ac:dyDescent="0.25">
      <c r="A178">
        <v>151074</v>
      </c>
      <c r="B178">
        <v>2936</v>
      </c>
      <c r="C178" t="s">
        <v>4379</v>
      </c>
      <c r="D178">
        <v>2938</v>
      </c>
      <c r="E178" t="s">
        <v>4381</v>
      </c>
      <c r="F178" t="s">
        <v>18</v>
      </c>
      <c r="G178" t="s">
        <v>18</v>
      </c>
      <c r="H178" t="s">
        <v>18</v>
      </c>
      <c r="I178" t="s">
        <v>18</v>
      </c>
      <c r="J178" t="s">
        <v>4382</v>
      </c>
    </row>
    <row r="179" spans="1:10" hidden="1" x14ac:dyDescent="0.25">
      <c r="A179">
        <v>151073</v>
      </c>
      <c r="B179">
        <v>2936</v>
      </c>
      <c r="C179" t="s">
        <v>4379</v>
      </c>
      <c r="D179">
        <v>2937</v>
      </c>
      <c r="E179" t="s">
        <v>4383</v>
      </c>
      <c r="F179" t="s">
        <v>18</v>
      </c>
      <c r="G179" t="s">
        <v>18</v>
      </c>
      <c r="H179" t="s">
        <v>18</v>
      </c>
      <c r="I179" t="s">
        <v>18</v>
      </c>
      <c r="J179" t="s">
        <v>4384</v>
      </c>
    </row>
    <row r="180" spans="1:10" hidden="1" x14ac:dyDescent="0.25">
      <c r="A180">
        <v>66827</v>
      </c>
      <c r="B180">
        <v>2512</v>
      </c>
      <c r="C180" t="s">
        <v>180</v>
      </c>
      <c r="D180" t="s">
        <v>18</v>
      </c>
      <c r="E180" t="s">
        <v>18</v>
      </c>
      <c r="F180" t="s">
        <v>18</v>
      </c>
      <c r="G180" t="s">
        <v>18</v>
      </c>
      <c r="H180" t="s">
        <v>18</v>
      </c>
      <c r="I180" t="s">
        <v>18</v>
      </c>
      <c r="J180" t="s">
        <v>550</v>
      </c>
    </row>
    <row r="181" spans="1:10" hidden="1" x14ac:dyDescent="0.25">
      <c r="A181">
        <v>328</v>
      </c>
      <c r="B181">
        <v>2512</v>
      </c>
      <c r="C181" t="s">
        <v>180</v>
      </c>
      <c r="D181">
        <v>429</v>
      </c>
      <c r="E181" t="s">
        <v>180</v>
      </c>
      <c r="F181" t="s">
        <v>18</v>
      </c>
      <c r="G181" t="s">
        <v>18</v>
      </c>
      <c r="H181" t="s">
        <v>18</v>
      </c>
      <c r="I181" t="s">
        <v>18</v>
      </c>
      <c r="J181" t="s">
        <v>551</v>
      </c>
    </row>
    <row r="182" spans="1:10" hidden="1" x14ac:dyDescent="0.25">
      <c r="A182">
        <v>12</v>
      </c>
      <c r="B182">
        <v>15</v>
      </c>
      <c r="C182" t="s">
        <v>2</v>
      </c>
      <c r="D182" t="s">
        <v>18</v>
      </c>
      <c r="E182" t="s">
        <v>18</v>
      </c>
      <c r="F182" t="s">
        <v>18</v>
      </c>
      <c r="G182" t="s">
        <v>18</v>
      </c>
      <c r="H182" t="s">
        <v>18</v>
      </c>
      <c r="I182" t="s">
        <v>18</v>
      </c>
      <c r="J182" t="s">
        <v>552</v>
      </c>
    </row>
    <row r="183" spans="1:10" hidden="1" x14ac:dyDescent="0.25">
      <c r="A183">
        <v>50800</v>
      </c>
      <c r="B183">
        <v>15</v>
      </c>
      <c r="C183" t="s">
        <v>2</v>
      </c>
      <c r="D183">
        <v>2423</v>
      </c>
      <c r="E183" t="s">
        <v>5</v>
      </c>
      <c r="F183" t="s">
        <v>18</v>
      </c>
      <c r="G183" t="s">
        <v>18</v>
      </c>
      <c r="H183" t="s">
        <v>18</v>
      </c>
      <c r="I183" t="s">
        <v>18</v>
      </c>
      <c r="J183" t="s">
        <v>553</v>
      </c>
    </row>
    <row r="184" spans="1:10" hidden="1" x14ac:dyDescent="0.25">
      <c r="A184">
        <v>101018</v>
      </c>
      <c r="B184">
        <v>15</v>
      </c>
      <c r="C184" t="s">
        <v>2</v>
      </c>
      <c r="D184">
        <v>2796</v>
      </c>
      <c r="E184" t="s">
        <v>6</v>
      </c>
      <c r="F184" t="s">
        <v>18</v>
      </c>
      <c r="G184" t="s">
        <v>18</v>
      </c>
      <c r="H184" t="s">
        <v>18</v>
      </c>
      <c r="I184" t="s">
        <v>18</v>
      </c>
      <c r="J184" t="s">
        <v>554</v>
      </c>
    </row>
    <row r="185" spans="1:10" hidden="1" x14ac:dyDescent="0.25">
      <c r="A185">
        <v>50787</v>
      </c>
      <c r="B185">
        <v>15</v>
      </c>
      <c r="C185" t="s">
        <v>2</v>
      </c>
      <c r="D185">
        <v>2410</v>
      </c>
      <c r="E185" t="s">
        <v>3103</v>
      </c>
      <c r="F185" t="s">
        <v>18</v>
      </c>
      <c r="G185" t="s">
        <v>18</v>
      </c>
      <c r="H185" t="s">
        <v>18</v>
      </c>
      <c r="I185" t="s">
        <v>18</v>
      </c>
      <c r="J185" t="s">
        <v>3104</v>
      </c>
    </row>
    <row r="186" spans="1:10" hidden="1" x14ac:dyDescent="0.25">
      <c r="A186">
        <v>101019</v>
      </c>
      <c r="B186">
        <v>15</v>
      </c>
      <c r="C186" t="s">
        <v>2</v>
      </c>
      <c r="D186">
        <v>2797</v>
      </c>
      <c r="E186" t="s">
        <v>3105</v>
      </c>
      <c r="F186" t="s">
        <v>18</v>
      </c>
      <c r="G186" t="s">
        <v>18</v>
      </c>
      <c r="H186" t="s">
        <v>18</v>
      </c>
      <c r="I186" t="s">
        <v>18</v>
      </c>
      <c r="J186" t="s">
        <v>3106</v>
      </c>
    </row>
    <row r="187" spans="1:10" hidden="1" x14ac:dyDescent="0.25">
      <c r="A187">
        <v>86563</v>
      </c>
      <c r="B187">
        <v>15</v>
      </c>
      <c r="C187" t="s">
        <v>2</v>
      </c>
      <c r="D187">
        <v>2645</v>
      </c>
      <c r="E187" t="s">
        <v>2378</v>
      </c>
      <c r="F187" t="s">
        <v>18</v>
      </c>
      <c r="G187" t="s">
        <v>18</v>
      </c>
      <c r="H187" t="s">
        <v>18</v>
      </c>
      <c r="I187" t="s">
        <v>18</v>
      </c>
      <c r="J187" t="s">
        <v>2379</v>
      </c>
    </row>
    <row r="188" spans="1:10" hidden="1" x14ac:dyDescent="0.25">
      <c r="A188">
        <v>542</v>
      </c>
      <c r="B188">
        <v>15</v>
      </c>
      <c r="C188" t="s">
        <v>2</v>
      </c>
      <c r="D188">
        <v>393</v>
      </c>
      <c r="E188" t="s">
        <v>22</v>
      </c>
      <c r="F188" t="s">
        <v>18</v>
      </c>
      <c r="G188" t="s">
        <v>18</v>
      </c>
      <c r="H188" t="s">
        <v>18</v>
      </c>
      <c r="I188" t="s">
        <v>18</v>
      </c>
      <c r="J188" t="s">
        <v>555</v>
      </c>
    </row>
    <row r="189" spans="1:10" hidden="1" x14ac:dyDescent="0.25">
      <c r="A189">
        <v>90456</v>
      </c>
      <c r="B189">
        <v>2752</v>
      </c>
      <c r="C189" t="s">
        <v>556</v>
      </c>
      <c r="D189" t="s">
        <v>18</v>
      </c>
      <c r="E189" t="s">
        <v>18</v>
      </c>
      <c r="F189" t="s">
        <v>18</v>
      </c>
      <c r="G189" t="s">
        <v>18</v>
      </c>
      <c r="H189" t="s">
        <v>18</v>
      </c>
      <c r="I189" t="s">
        <v>18</v>
      </c>
      <c r="J189" t="s">
        <v>557</v>
      </c>
    </row>
    <row r="190" spans="1:10" hidden="1" x14ac:dyDescent="0.25">
      <c r="A190">
        <v>369</v>
      </c>
      <c r="B190">
        <v>2752</v>
      </c>
      <c r="C190" t="s">
        <v>556</v>
      </c>
      <c r="D190">
        <v>2074</v>
      </c>
      <c r="E190" t="s">
        <v>558</v>
      </c>
      <c r="F190" t="s">
        <v>18</v>
      </c>
      <c r="G190" t="s">
        <v>18</v>
      </c>
      <c r="H190" t="s">
        <v>18</v>
      </c>
      <c r="I190" t="s">
        <v>18</v>
      </c>
      <c r="J190" t="s">
        <v>559</v>
      </c>
    </row>
    <row r="191" spans="1:10" hidden="1" x14ac:dyDescent="0.25">
      <c r="A191">
        <v>374</v>
      </c>
      <c r="B191">
        <v>2752</v>
      </c>
      <c r="C191" t="s">
        <v>556</v>
      </c>
      <c r="D191">
        <v>1969</v>
      </c>
      <c r="E191" t="s">
        <v>560</v>
      </c>
      <c r="F191" t="s">
        <v>18</v>
      </c>
      <c r="G191" t="s">
        <v>18</v>
      </c>
      <c r="H191" t="s">
        <v>18</v>
      </c>
      <c r="I191" t="s">
        <v>18</v>
      </c>
      <c r="J191" t="s">
        <v>561</v>
      </c>
    </row>
    <row r="192" spans="1:10" hidden="1" x14ac:dyDescent="0.25">
      <c r="A192">
        <v>83864</v>
      </c>
      <c r="B192">
        <v>2609</v>
      </c>
      <c r="C192" t="s">
        <v>314</v>
      </c>
      <c r="D192" t="s">
        <v>18</v>
      </c>
      <c r="E192" t="s">
        <v>18</v>
      </c>
      <c r="F192" t="s">
        <v>18</v>
      </c>
      <c r="G192" t="s">
        <v>18</v>
      </c>
      <c r="H192" t="s">
        <v>18</v>
      </c>
      <c r="I192" t="s">
        <v>18</v>
      </c>
      <c r="J192" t="s">
        <v>562</v>
      </c>
    </row>
    <row r="193" spans="1:10" hidden="1" x14ac:dyDescent="0.25">
      <c r="A193">
        <v>303</v>
      </c>
      <c r="B193">
        <v>2609</v>
      </c>
      <c r="C193" t="s">
        <v>314</v>
      </c>
      <c r="D193">
        <v>2195</v>
      </c>
      <c r="E193" t="s">
        <v>563</v>
      </c>
      <c r="F193" t="s">
        <v>18</v>
      </c>
      <c r="G193" t="s">
        <v>18</v>
      </c>
      <c r="H193" t="s">
        <v>18</v>
      </c>
      <c r="I193" t="s">
        <v>18</v>
      </c>
      <c r="J193" t="s">
        <v>564</v>
      </c>
    </row>
    <row r="194" spans="1:10" hidden="1" x14ac:dyDescent="0.25">
      <c r="A194">
        <v>86339</v>
      </c>
      <c r="B194">
        <v>2609</v>
      </c>
      <c r="C194" t="s">
        <v>314</v>
      </c>
      <c r="D194">
        <v>2640</v>
      </c>
      <c r="E194" t="s">
        <v>565</v>
      </c>
      <c r="F194" t="s">
        <v>18</v>
      </c>
      <c r="G194" t="s">
        <v>18</v>
      </c>
      <c r="H194" t="s">
        <v>18</v>
      </c>
      <c r="I194" t="s">
        <v>18</v>
      </c>
      <c r="J194" t="s">
        <v>566</v>
      </c>
    </row>
    <row r="195" spans="1:10" hidden="1" x14ac:dyDescent="0.25">
      <c r="A195">
        <v>305</v>
      </c>
      <c r="B195">
        <v>2609</v>
      </c>
      <c r="C195" t="s">
        <v>314</v>
      </c>
      <c r="D195">
        <v>1960</v>
      </c>
      <c r="E195" t="s">
        <v>567</v>
      </c>
      <c r="F195" t="s">
        <v>18</v>
      </c>
      <c r="G195" t="s">
        <v>18</v>
      </c>
      <c r="H195" t="s">
        <v>18</v>
      </c>
      <c r="I195" t="s">
        <v>18</v>
      </c>
      <c r="J195" t="s">
        <v>568</v>
      </c>
    </row>
    <row r="196" spans="1:10" hidden="1" x14ac:dyDescent="0.25">
      <c r="A196">
        <v>356</v>
      </c>
      <c r="B196">
        <v>2609</v>
      </c>
      <c r="C196" t="s">
        <v>314</v>
      </c>
      <c r="D196">
        <v>2059</v>
      </c>
      <c r="E196" t="s">
        <v>315</v>
      </c>
      <c r="F196" t="s">
        <v>18</v>
      </c>
      <c r="G196" t="s">
        <v>18</v>
      </c>
      <c r="H196" t="s">
        <v>18</v>
      </c>
      <c r="I196" t="s">
        <v>18</v>
      </c>
      <c r="J196" t="s">
        <v>569</v>
      </c>
    </row>
    <row r="197" spans="1:10" hidden="1" x14ac:dyDescent="0.25">
      <c r="A197">
        <v>348</v>
      </c>
      <c r="B197">
        <v>2609</v>
      </c>
      <c r="C197" t="s">
        <v>314</v>
      </c>
      <c r="D197">
        <v>2151</v>
      </c>
      <c r="E197" t="s">
        <v>340</v>
      </c>
      <c r="F197" t="s">
        <v>18</v>
      </c>
      <c r="G197" t="s">
        <v>18</v>
      </c>
      <c r="H197" t="s">
        <v>18</v>
      </c>
      <c r="I197" t="s">
        <v>18</v>
      </c>
      <c r="J197" t="s">
        <v>570</v>
      </c>
    </row>
    <row r="198" spans="1:10" hidden="1" x14ac:dyDescent="0.25">
      <c r="A198">
        <v>66689</v>
      </c>
      <c r="B198">
        <v>2505</v>
      </c>
      <c r="C198" t="s">
        <v>129</v>
      </c>
      <c r="D198" t="s">
        <v>18</v>
      </c>
      <c r="E198" t="s">
        <v>18</v>
      </c>
      <c r="F198" t="s">
        <v>18</v>
      </c>
      <c r="G198" t="s">
        <v>18</v>
      </c>
      <c r="H198" t="s">
        <v>18</v>
      </c>
      <c r="I198" t="s">
        <v>18</v>
      </c>
      <c r="J198" t="s">
        <v>571</v>
      </c>
    </row>
    <row r="199" spans="1:10" hidden="1" x14ac:dyDescent="0.25">
      <c r="A199">
        <v>80</v>
      </c>
      <c r="B199">
        <v>2505</v>
      </c>
      <c r="C199" t="s">
        <v>129</v>
      </c>
      <c r="D199">
        <v>2118</v>
      </c>
      <c r="E199" t="s">
        <v>130</v>
      </c>
      <c r="F199" t="s">
        <v>18</v>
      </c>
      <c r="G199" t="s">
        <v>18</v>
      </c>
      <c r="H199" t="s">
        <v>18</v>
      </c>
      <c r="I199" t="s">
        <v>18</v>
      </c>
      <c r="J199" t="s">
        <v>572</v>
      </c>
    </row>
    <row r="200" spans="1:10" hidden="1" x14ac:dyDescent="0.25">
      <c r="A200">
        <v>503</v>
      </c>
      <c r="B200">
        <v>2505</v>
      </c>
      <c r="C200" t="s">
        <v>129</v>
      </c>
      <c r="D200">
        <v>2008</v>
      </c>
      <c r="E200" t="s">
        <v>134</v>
      </c>
      <c r="F200" t="s">
        <v>18</v>
      </c>
      <c r="G200" t="s">
        <v>18</v>
      </c>
      <c r="H200" t="s">
        <v>18</v>
      </c>
      <c r="I200" t="s">
        <v>18</v>
      </c>
      <c r="J200" t="s">
        <v>573</v>
      </c>
    </row>
    <row r="201" spans="1:10" hidden="1" x14ac:dyDescent="0.25">
      <c r="A201">
        <v>87884</v>
      </c>
      <c r="B201">
        <v>2505</v>
      </c>
      <c r="C201" t="s">
        <v>129</v>
      </c>
      <c r="D201">
        <v>2669</v>
      </c>
      <c r="E201" t="s">
        <v>137</v>
      </c>
      <c r="F201" t="s">
        <v>18</v>
      </c>
      <c r="G201" t="s">
        <v>18</v>
      </c>
      <c r="H201" t="s">
        <v>18</v>
      </c>
      <c r="I201" t="s">
        <v>18</v>
      </c>
      <c r="J201" t="s">
        <v>574</v>
      </c>
    </row>
    <row r="202" spans="1:10" hidden="1" x14ac:dyDescent="0.25">
      <c r="A202">
        <v>86214</v>
      </c>
      <c r="B202">
        <v>2505</v>
      </c>
      <c r="C202" t="s">
        <v>129</v>
      </c>
      <c r="D202">
        <v>2634</v>
      </c>
      <c r="E202" t="s">
        <v>143</v>
      </c>
      <c r="F202" t="s">
        <v>18</v>
      </c>
      <c r="G202" t="s">
        <v>18</v>
      </c>
      <c r="H202" t="s">
        <v>18</v>
      </c>
      <c r="I202" t="s">
        <v>18</v>
      </c>
      <c r="J202" t="s">
        <v>575</v>
      </c>
    </row>
    <row r="203" spans="1:10" hidden="1" x14ac:dyDescent="0.25">
      <c r="A203">
        <v>308</v>
      </c>
      <c r="B203">
        <v>2505</v>
      </c>
      <c r="C203" t="s">
        <v>129</v>
      </c>
      <c r="D203">
        <v>2054</v>
      </c>
      <c r="E203" t="s">
        <v>145</v>
      </c>
      <c r="F203" t="s">
        <v>18</v>
      </c>
      <c r="G203" t="s">
        <v>18</v>
      </c>
      <c r="H203" t="s">
        <v>18</v>
      </c>
      <c r="I203" t="s">
        <v>18</v>
      </c>
      <c r="J203" t="s">
        <v>576</v>
      </c>
    </row>
    <row r="204" spans="1:10" hidden="1" x14ac:dyDescent="0.25">
      <c r="A204">
        <v>86341</v>
      </c>
      <c r="B204">
        <v>2505</v>
      </c>
      <c r="C204" t="s">
        <v>129</v>
      </c>
      <c r="D204">
        <v>2642</v>
      </c>
      <c r="E204" t="s">
        <v>152</v>
      </c>
      <c r="F204" t="s">
        <v>18</v>
      </c>
      <c r="G204" t="s">
        <v>18</v>
      </c>
      <c r="H204" t="s">
        <v>18</v>
      </c>
      <c r="I204" t="s">
        <v>18</v>
      </c>
      <c r="J204" t="s">
        <v>577</v>
      </c>
    </row>
    <row r="205" spans="1:10" hidden="1" x14ac:dyDescent="0.25">
      <c r="A205">
        <v>80839</v>
      </c>
      <c r="B205">
        <v>2505</v>
      </c>
      <c r="C205" t="s">
        <v>129</v>
      </c>
      <c r="D205">
        <v>2581</v>
      </c>
      <c r="E205" t="s">
        <v>148</v>
      </c>
      <c r="F205" t="s">
        <v>18</v>
      </c>
      <c r="G205" t="s">
        <v>18</v>
      </c>
      <c r="H205" t="s">
        <v>18</v>
      </c>
      <c r="I205" t="s">
        <v>18</v>
      </c>
      <c r="J205" t="s">
        <v>578</v>
      </c>
    </row>
    <row r="206" spans="1:10" hidden="1" x14ac:dyDescent="0.25">
      <c r="A206">
        <v>391</v>
      </c>
      <c r="B206">
        <v>2505</v>
      </c>
      <c r="C206" t="s">
        <v>129</v>
      </c>
      <c r="D206">
        <v>2123</v>
      </c>
      <c r="E206" t="s">
        <v>154</v>
      </c>
      <c r="F206" t="s">
        <v>18</v>
      </c>
      <c r="G206" t="s">
        <v>18</v>
      </c>
      <c r="H206" t="s">
        <v>18</v>
      </c>
      <c r="I206" t="s">
        <v>18</v>
      </c>
      <c r="J206" t="s">
        <v>579</v>
      </c>
    </row>
    <row r="207" spans="1:10" hidden="1" x14ac:dyDescent="0.25">
      <c r="A207">
        <v>80812</v>
      </c>
      <c r="B207">
        <v>2505</v>
      </c>
      <c r="C207" t="s">
        <v>129</v>
      </c>
      <c r="D207">
        <v>2579</v>
      </c>
      <c r="E207" t="s">
        <v>158</v>
      </c>
      <c r="F207" t="s">
        <v>18</v>
      </c>
      <c r="G207" t="s">
        <v>18</v>
      </c>
      <c r="H207" t="s">
        <v>18</v>
      </c>
      <c r="I207" t="s">
        <v>18</v>
      </c>
      <c r="J207" t="s">
        <v>580</v>
      </c>
    </row>
    <row r="208" spans="1:10" hidden="1" x14ac:dyDescent="0.25">
      <c r="A208">
        <v>438</v>
      </c>
      <c r="B208">
        <v>2505</v>
      </c>
      <c r="C208" t="s">
        <v>129</v>
      </c>
      <c r="D208">
        <v>2126</v>
      </c>
      <c r="E208" t="s">
        <v>167</v>
      </c>
      <c r="F208" t="s">
        <v>18</v>
      </c>
      <c r="G208" t="s">
        <v>18</v>
      </c>
      <c r="H208" t="s">
        <v>18</v>
      </c>
      <c r="I208" t="s">
        <v>18</v>
      </c>
      <c r="J208" t="s">
        <v>581</v>
      </c>
    </row>
    <row r="209" spans="1:10" hidden="1" x14ac:dyDescent="0.25">
      <c r="A209">
        <v>86213</v>
      </c>
      <c r="B209">
        <v>2505</v>
      </c>
      <c r="C209" t="s">
        <v>129</v>
      </c>
      <c r="D209">
        <v>2633</v>
      </c>
      <c r="E209" t="s">
        <v>170</v>
      </c>
      <c r="F209" t="s">
        <v>18</v>
      </c>
      <c r="G209" t="s">
        <v>18</v>
      </c>
      <c r="H209" t="s">
        <v>18</v>
      </c>
      <c r="I209" t="s">
        <v>18</v>
      </c>
      <c r="J209" t="s">
        <v>582</v>
      </c>
    </row>
    <row r="210" spans="1:10" hidden="1" x14ac:dyDescent="0.25">
      <c r="A210">
        <v>132</v>
      </c>
      <c r="B210">
        <v>2505</v>
      </c>
      <c r="C210" t="s">
        <v>129</v>
      </c>
      <c r="D210">
        <v>2000</v>
      </c>
      <c r="E210" t="s">
        <v>4963</v>
      </c>
      <c r="F210" t="s">
        <v>18</v>
      </c>
      <c r="G210" t="s">
        <v>18</v>
      </c>
      <c r="H210" t="s">
        <v>18</v>
      </c>
      <c r="I210" t="s">
        <v>18</v>
      </c>
      <c r="J210" t="s">
        <v>4986</v>
      </c>
    </row>
    <row r="211" spans="1:10" hidden="1" x14ac:dyDescent="0.25">
      <c r="A211">
        <v>98447</v>
      </c>
      <c r="B211">
        <v>2505</v>
      </c>
      <c r="C211" t="s">
        <v>129</v>
      </c>
      <c r="D211">
        <v>2784</v>
      </c>
      <c r="E211" t="s">
        <v>4964</v>
      </c>
      <c r="F211" t="s">
        <v>18</v>
      </c>
      <c r="G211" t="s">
        <v>18</v>
      </c>
      <c r="H211" t="s">
        <v>18</v>
      </c>
      <c r="I211" t="s">
        <v>18</v>
      </c>
      <c r="J211" t="s">
        <v>4987</v>
      </c>
    </row>
    <row r="212" spans="1:10" hidden="1" x14ac:dyDescent="0.25">
      <c r="A212">
        <v>43763</v>
      </c>
      <c r="B212">
        <v>2505</v>
      </c>
      <c r="C212" t="s">
        <v>129</v>
      </c>
      <c r="D212">
        <v>2345</v>
      </c>
      <c r="E212" t="s">
        <v>583</v>
      </c>
      <c r="F212" t="s">
        <v>18</v>
      </c>
      <c r="G212" t="s">
        <v>18</v>
      </c>
      <c r="H212" t="s">
        <v>18</v>
      </c>
      <c r="I212" t="s">
        <v>18</v>
      </c>
      <c r="J212" t="s">
        <v>584</v>
      </c>
    </row>
    <row r="213" spans="1:10" hidden="1" x14ac:dyDescent="0.25">
      <c r="A213">
        <v>275</v>
      </c>
      <c r="B213">
        <v>2505</v>
      </c>
      <c r="C213" t="s">
        <v>129</v>
      </c>
      <c r="D213">
        <v>1962</v>
      </c>
      <c r="E213" t="s">
        <v>210</v>
      </c>
      <c r="F213" t="s">
        <v>18</v>
      </c>
      <c r="G213" t="s">
        <v>18</v>
      </c>
      <c r="H213" t="s">
        <v>18</v>
      </c>
      <c r="I213" t="s">
        <v>18</v>
      </c>
      <c r="J213" t="s">
        <v>585</v>
      </c>
    </row>
    <row r="214" spans="1:10" hidden="1" x14ac:dyDescent="0.25">
      <c r="A214">
        <v>260</v>
      </c>
      <c r="B214">
        <v>2505</v>
      </c>
      <c r="C214" t="s">
        <v>129</v>
      </c>
      <c r="D214">
        <v>2161</v>
      </c>
      <c r="E214" t="s">
        <v>216</v>
      </c>
      <c r="F214" t="s">
        <v>18</v>
      </c>
      <c r="G214" t="s">
        <v>18</v>
      </c>
      <c r="H214" t="s">
        <v>18</v>
      </c>
      <c r="I214" t="s">
        <v>18</v>
      </c>
      <c r="J214" t="s">
        <v>586</v>
      </c>
    </row>
    <row r="215" spans="1:10" hidden="1" x14ac:dyDescent="0.25">
      <c r="A215">
        <v>258</v>
      </c>
      <c r="B215">
        <v>2505</v>
      </c>
      <c r="C215" t="s">
        <v>129</v>
      </c>
      <c r="D215">
        <v>2069</v>
      </c>
      <c r="E215" t="s">
        <v>221</v>
      </c>
      <c r="F215" t="s">
        <v>18</v>
      </c>
      <c r="G215" t="s">
        <v>18</v>
      </c>
      <c r="H215" t="s">
        <v>18</v>
      </c>
      <c r="I215" t="s">
        <v>18</v>
      </c>
      <c r="J215" t="s">
        <v>587</v>
      </c>
    </row>
    <row r="216" spans="1:10" hidden="1" x14ac:dyDescent="0.25">
      <c r="A216">
        <v>259</v>
      </c>
      <c r="B216">
        <v>2505</v>
      </c>
      <c r="C216" t="s">
        <v>129</v>
      </c>
      <c r="D216">
        <v>2114</v>
      </c>
      <c r="E216" t="s">
        <v>241</v>
      </c>
      <c r="F216" t="s">
        <v>18</v>
      </c>
      <c r="G216" t="s">
        <v>18</v>
      </c>
      <c r="H216" t="s">
        <v>18</v>
      </c>
      <c r="I216" t="s">
        <v>18</v>
      </c>
      <c r="J216" t="s">
        <v>588</v>
      </c>
    </row>
    <row r="217" spans="1:10" hidden="1" x14ac:dyDescent="0.25">
      <c r="A217">
        <v>321</v>
      </c>
      <c r="B217">
        <v>2505</v>
      </c>
      <c r="C217" t="s">
        <v>129</v>
      </c>
      <c r="D217">
        <v>2012</v>
      </c>
      <c r="E217" t="s">
        <v>290</v>
      </c>
      <c r="F217" t="s">
        <v>18</v>
      </c>
      <c r="G217" t="s">
        <v>18</v>
      </c>
      <c r="H217" t="s">
        <v>18</v>
      </c>
      <c r="I217" t="s">
        <v>18</v>
      </c>
      <c r="J217" t="s">
        <v>589</v>
      </c>
    </row>
    <row r="218" spans="1:10" hidden="1" x14ac:dyDescent="0.25">
      <c r="A218">
        <v>404</v>
      </c>
      <c r="B218">
        <v>2505</v>
      </c>
      <c r="C218" t="s">
        <v>129</v>
      </c>
      <c r="D218">
        <v>2048</v>
      </c>
      <c r="E218" t="s">
        <v>300</v>
      </c>
      <c r="F218" t="s">
        <v>18</v>
      </c>
      <c r="G218" t="s">
        <v>18</v>
      </c>
      <c r="H218" t="s">
        <v>18</v>
      </c>
      <c r="I218" t="s">
        <v>18</v>
      </c>
      <c r="J218" t="s">
        <v>590</v>
      </c>
    </row>
    <row r="219" spans="1:10" hidden="1" x14ac:dyDescent="0.25">
      <c r="A219">
        <v>325</v>
      </c>
      <c r="B219">
        <v>2505</v>
      </c>
      <c r="C219" t="s">
        <v>129</v>
      </c>
      <c r="D219">
        <v>2181</v>
      </c>
      <c r="E219" t="s">
        <v>323</v>
      </c>
      <c r="F219" t="s">
        <v>18</v>
      </c>
      <c r="G219" t="s">
        <v>18</v>
      </c>
      <c r="H219" t="s">
        <v>18</v>
      </c>
      <c r="I219" t="s">
        <v>18</v>
      </c>
      <c r="J219" t="s">
        <v>592</v>
      </c>
    </row>
    <row r="220" spans="1:10" hidden="1" x14ac:dyDescent="0.25">
      <c r="A220">
        <v>49</v>
      </c>
      <c r="B220">
        <v>10</v>
      </c>
      <c r="C220" t="s">
        <v>593</v>
      </c>
      <c r="D220" t="s">
        <v>18</v>
      </c>
      <c r="E220" t="s">
        <v>18</v>
      </c>
      <c r="F220" t="s">
        <v>18</v>
      </c>
      <c r="G220" t="s">
        <v>18</v>
      </c>
      <c r="H220" t="s">
        <v>18</v>
      </c>
      <c r="I220" t="s">
        <v>18</v>
      </c>
      <c r="J220" t="s">
        <v>594</v>
      </c>
    </row>
    <row r="221" spans="1:10" hidden="1" x14ac:dyDescent="0.25">
      <c r="A221">
        <v>160</v>
      </c>
      <c r="B221">
        <v>10</v>
      </c>
      <c r="C221" t="s">
        <v>593</v>
      </c>
      <c r="D221">
        <v>71</v>
      </c>
      <c r="E221" t="s">
        <v>595</v>
      </c>
      <c r="F221" t="s">
        <v>18</v>
      </c>
      <c r="G221" t="s">
        <v>18</v>
      </c>
      <c r="H221" t="s">
        <v>18</v>
      </c>
      <c r="I221" t="s">
        <v>18</v>
      </c>
      <c r="J221" t="s">
        <v>596</v>
      </c>
    </row>
    <row r="222" spans="1:10" hidden="1" x14ac:dyDescent="0.25">
      <c r="A222">
        <v>387</v>
      </c>
      <c r="B222">
        <v>10</v>
      </c>
      <c r="C222" t="s">
        <v>593</v>
      </c>
      <c r="D222">
        <v>72</v>
      </c>
      <c r="E222" t="s">
        <v>597</v>
      </c>
      <c r="F222" t="s">
        <v>18</v>
      </c>
      <c r="G222" t="s">
        <v>18</v>
      </c>
      <c r="H222" t="s">
        <v>18</v>
      </c>
      <c r="I222" t="s">
        <v>18</v>
      </c>
      <c r="J222" t="s">
        <v>598</v>
      </c>
    </row>
    <row r="223" spans="1:10" hidden="1" x14ac:dyDescent="0.25">
      <c r="A223">
        <v>107</v>
      </c>
      <c r="B223">
        <v>10</v>
      </c>
      <c r="C223" t="s">
        <v>593</v>
      </c>
      <c r="D223">
        <v>413</v>
      </c>
      <c r="E223" t="s">
        <v>599</v>
      </c>
      <c r="F223" t="s">
        <v>18</v>
      </c>
      <c r="G223" t="s">
        <v>18</v>
      </c>
      <c r="H223" t="s">
        <v>18</v>
      </c>
      <c r="I223" t="s">
        <v>18</v>
      </c>
      <c r="J223" t="s">
        <v>600</v>
      </c>
    </row>
    <row r="224" spans="1:10" hidden="1" x14ac:dyDescent="0.25">
      <c r="A224">
        <v>90845</v>
      </c>
      <c r="B224">
        <v>10</v>
      </c>
      <c r="C224" t="s">
        <v>593</v>
      </c>
      <c r="D224">
        <v>2761</v>
      </c>
      <c r="E224" t="s">
        <v>601</v>
      </c>
      <c r="F224" t="s">
        <v>18</v>
      </c>
      <c r="G224" t="s">
        <v>18</v>
      </c>
      <c r="H224" t="s">
        <v>18</v>
      </c>
      <c r="I224" t="s">
        <v>18</v>
      </c>
      <c r="J224" t="s">
        <v>602</v>
      </c>
    </row>
    <row r="225" spans="1:10" hidden="1" x14ac:dyDescent="0.25">
      <c r="A225">
        <v>149</v>
      </c>
      <c r="B225">
        <v>10</v>
      </c>
      <c r="C225" t="s">
        <v>593</v>
      </c>
      <c r="D225">
        <v>417</v>
      </c>
      <c r="E225" t="s">
        <v>603</v>
      </c>
      <c r="F225" t="s">
        <v>18</v>
      </c>
      <c r="G225" t="s">
        <v>18</v>
      </c>
      <c r="H225" t="s">
        <v>18</v>
      </c>
      <c r="I225" t="s">
        <v>18</v>
      </c>
      <c r="J225" t="s">
        <v>604</v>
      </c>
    </row>
    <row r="226" spans="1:10" hidden="1" x14ac:dyDescent="0.25">
      <c r="A226">
        <v>397</v>
      </c>
      <c r="B226">
        <v>10</v>
      </c>
      <c r="C226" t="s">
        <v>593</v>
      </c>
      <c r="D226">
        <v>433</v>
      </c>
      <c r="E226" t="s">
        <v>605</v>
      </c>
      <c r="F226" t="s">
        <v>18</v>
      </c>
      <c r="G226" t="s">
        <v>18</v>
      </c>
      <c r="H226" t="s">
        <v>18</v>
      </c>
      <c r="I226" t="s">
        <v>18</v>
      </c>
      <c r="J226" t="s">
        <v>606</v>
      </c>
    </row>
    <row r="227" spans="1:10" hidden="1" x14ac:dyDescent="0.25">
      <c r="A227">
        <v>366</v>
      </c>
      <c r="B227">
        <v>10</v>
      </c>
      <c r="C227" t="s">
        <v>593</v>
      </c>
      <c r="D227">
        <v>74</v>
      </c>
      <c r="E227" t="s">
        <v>607</v>
      </c>
      <c r="F227" t="s">
        <v>18</v>
      </c>
      <c r="G227" t="s">
        <v>18</v>
      </c>
      <c r="H227" t="s">
        <v>18</v>
      </c>
      <c r="I227" t="s">
        <v>18</v>
      </c>
      <c r="J227" t="s">
        <v>608</v>
      </c>
    </row>
    <row r="228" spans="1:10" hidden="1" x14ac:dyDescent="0.25">
      <c r="A228">
        <v>246</v>
      </c>
      <c r="B228">
        <v>10</v>
      </c>
      <c r="C228" t="s">
        <v>593</v>
      </c>
      <c r="D228">
        <v>435</v>
      </c>
      <c r="E228" t="s">
        <v>609</v>
      </c>
      <c r="F228" t="s">
        <v>18</v>
      </c>
      <c r="G228" t="s">
        <v>18</v>
      </c>
      <c r="H228" t="s">
        <v>18</v>
      </c>
      <c r="I228" t="s">
        <v>18</v>
      </c>
      <c r="J228" t="s">
        <v>610</v>
      </c>
    </row>
    <row r="229" spans="1:10" hidden="1" x14ac:dyDescent="0.25">
      <c r="A229">
        <v>414</v>
      </c>
      <c r="B229">
        <v>10</v>
      </c>
      <c r="C229" t="s">
        <v>593</v>
      </c>
      <c r="D229">
        <v>70</v>
      </c>
      <c r="E229" t="s">
        <v>611</v>
      </c>
      <c r="F229" t="s">
        <v>18</v>
      </c>
      <c r="G229" t="s">
        <v>18</v>
      </c>
      <c r="H229" t="s">
        <v>18</v>
      </c>
      <c r="I229" t="s">
        <v>18</v>
      </c>
      <c r="J229" t="s">
        <v>612</v>
      </c>
    </row>
    <row r="230" spans="1:10" hidden="1" x14ac:dyDescent="0.25">
      <c r="A230">
        <v>74707</v>
      </c>
      <c r="B230">
        <v>33</v>
      </c>
      <c r="C230" t="s">
        <v>197</v>
      </c>
      <c r="D230" t="s">
        <v>18</v>
      </c>
      <c r="E230" t="s">
        <v>18</v>
      </c>
      <c r="F230" t="s">
        <v>18</v>
      </c>
      <c r="G230" t="s">
        <v>18</v>
      </c>
      <c r="H230" t="s">
        <v>18</v>
      </c>
      <c r="I230" t="s">
        <v>18</v>
      </c>
      <c r="J230" t="s">
        <v>613</v>
      </c>
    </row>
    <row r="231" spans="1:10" hidden="1" x14ac:dyDescent="0.25">
      <c r="A231">
        <v>493</v>
      </c>
      <c r="B231">
        <v>33</v>
      </c>
      <c r="C231" t="s">
        <v>197</v>
      </c>
      <c r="D231">
        <v>2230</v>
      </c>
      <c r="E231" t="s">
        <v>197</v>
      </c>
      <c r="F231" t="s">
        <v>18</v>
      </c>
      <c r="G231" t="s">
        <v>18</v>
      </c>
      <c r="H231" t="s">
        <v>18</v>
      </c>
      <c r="I231" t="s">
        <v>18</v>
      </c>
      <c r="J231" t="s">
        <v>614</v>
      </c>
    </row>
    <row r="232" spans="1:10" hidden="1" x14ac:dyDescent="0.25">
      <c r="A232">
        <v>26</v>
      </c>
      <c r="B232">
        <v>29</v>
      </c>
      <c r="C232" t="s">
        <v>56</v>
      </c>
      <c r="D232" t="s">
        <v>18</v>
      </c>
      <c r="E232" t="s">
        <v>18</v>
      </c>
      <c r="F232" t="s">
        <v>18</v>
      </c>
      <c r="G232" t="s">
        <v>18</v>
      </c>
      <c r="H232" t="s">
        <v>18</v>
      </c>
      <c r="I232" t="s">
        <v>18</v>
      </c>
      <c r="J232" t="s">
        <v>615</v>
      </c>
    </row>
    <row r="233" spans="1:10" hidden="1" x14ac:dyDescent="0.25">
      <c r="A233">
        <v>101023</v>
      </c>
      <c r="B233">
        <v>29</v>
      </c>
      <c r="C233" t="s">
        <v>56</v>
      </c>
      <c r="D233">
        <v>2801</v>
      </c>
      <c r="E233" t="s">
        <v>57</v>
      </c>
      <c r="F233" t="s">
        <v>18</v>
      </c>
      <c r="G233" t="s">
        <v>18</v>
      </c>
      <c r="H233" t="s">
        <v>18</v>
      </c>
      <c r="I233" t="s">
        <v>18</v>
      </c>
      <c r="J233" t="s">
        <v>616</v>
      </c>
    </row>
    <row r="234" spans="1:10" hidden="1" x14ac:dyDescent="0.25">
      <c r="A234">
        <v>101026</v>
      </c>
      <c r="B234">
        <v>29</v>
      </c>
      <c r="C234" t="s">
        <v>56</v>
      </c>
      <c r="D234">
        <v>2804</v>
      </c>
      <c r="E234" t="s">
        <v>76</v>
      </c>
      <c r="F234" t="s">
        <v>18</v>
      </c>
      <c r="G234" t="s">
        <v>18</v>
      </c>
      <c r="H234" t="s">
        <v>18</v>
      </c>
      <c r="I234" t="s">
        <v>18</v>
      </c>
      <c r="J234" t="s">
        <v>617</v>
      </c>
    </row>
    <row r="235" spans="1:10" hidden="1" x14ac:dyDescent="0.25">
      <c r="A235">
        <v>148527</v>
      </c>
      <c r="B235">
        <v>29</v>
      </c>
      <c r="C235" t="s">
        <v>56</v>
      </c>
      <c r="D235">
        <v>2929</v>
      </c>
      <c r="E235" t="s">
        <v>2523</v>
      </c>
      <c r="F235" t="s">
        <v>18</v>
      </c>
      <c r="G235" t="s">
        <v>18</v>
      </c>
      <c r="H235" t="s">
        <v>18</v>
      </c>
      <c r="I235" t="s">
        <v>18</v>
      </c>
      <c r="J235" t="s">
        <v>4385</v>
      </c>
    </row>
    <row r="236" spans="1:10" hidden="1" x14ac:dyDescent="0.25">
      <c r="A236">
        <v>50811</v>
      </c>
      <c r="B236">
        <v>29</v>
      </c>
      <c r="C236" t="s">
        <v>56</v>
      </c>
      <c r="D236">
        <v>2434</v>
      </c>
      <c r="E236" t="s">
        <v>2827</v>
      </c>
      <c r="F236" t="s">
        <v>18</v>
      </c>
      <c r="G236" t="s">
        <v>18</v>
      </c>
      <c r="H236" t="s">
        <v>18</v>
      </c>
      <c r="I236" t="s">
        <v>18</v>
      </c>
      <c r="J236" t="s">
        <v>2828</v>
      </c>
    </row>
    <row r="237" spans="1:10" hidden="1" x14ac:dyDescent="0.25">
      <c r="A237">
        <v>148525</v>
      </c>
      <c r="B237">
        <v>29</v>
      </c>
      <c r="C237" t="s">
        <v>56</v>
      </c>
      <c r="D237">
        <v>2927</v>
      </c>
      <c r="E237" t="s">
        <v>2834</v>
      </c>
      <c r="F237" t="s">
        <v>18</v>
      </c>
      <c r="G237" t="s">
        <v>18</v>
      </c>
      <c r="H237" t="s">
        <v>18</v>
      </c>
      <c r="I237" t="s">
        <v>18</v>
      </c>
      <c r="J237" t="s">
        <v>4386</v>
      </c>
    </row>
    <row r="238" spans="1:10" hidden="1" x14ac:dyDescent="0.25">
      <c r="A238">
        <v>101024</v>
      </c>
      <c r="B238">
        <v>29</v>
      </c>
      <c r="C238" t="s">
        <v>56</v>
      </c>
      <c r="D238">
        <v>2802</v>
      </c>
      <c r="E238" t="s">
        <v>107</v>
      </c>
      <c r="F238" t="s">
        <v>18</v>
      </c>
      <c r="G238" t="s">
        <v>18</v>
      </c>
      <c r="H238" t="s">
        <v>18</v>
      </c>
      <c r="I238" t="s">
        <v>18</v>
      </c>
      <c r="J238" t="s">
        <v>618</v>
      </c>
    </row>
    <row r="239" spans="1:10" hidden="1" x14ac:dyDescent="0.25">
      <c r="A239">
        <v>148524</v>
      </c>
      <c r="B239">
        <v>29</v>
      </c>
      <c r="C239" t="s">
        <v>56</v>
      </c>
      <c r="D239">
        <v>2926</v>
      </c>
      <c r="E239" t="s">
        <v>111</v>
      </c>
      <c r="F239" t="s">
        <v>18</v>
      </c>
      <c r="G239" t="s">
        <v>18</v>
      </c>
      <c r="H239" t="s">
        <v>18</v>
      </c>
      <c r="I239" t="s">
        <v>18</v>
      </c>
      <c r="J239" t="s">
        <v>4387</v>
      </c>
    </row>
    <row r="240" spans="1:10" hidden="1" x14ac:dyDescent="0.25">
      <c r="A240">
        <v>101022</v>
      </c>
      <c r="B240">
        <v>29</v>
      </c>
      <c r="C240" t="s">
        <v>56</v>
      </c>
      <c r="D240">
        <v>2800</v>
      </c>
      <c r="E240" t="s">
        <v>112</v>
      </c>
      <c r="F240" t="s">
        <v>18</v>
      </c>
      <c r="G240" t="s">
        <v>18</v>
      </c>
      <c r="H240" t="s">
        <v>18</v>
      </c>
      <c r="I240" t="s">
        <v>18</v>
      </c>
      <c r="J240" t="s">
        <v>619</v>
      </c>
    </row>
    <row r="241" spans="1:10" hidden="1" x14ac:dyDescent="0.25">
      <c r="A241">
        <v>50803</v>
      </c>
      <c r="B241">
        <v>29</v>
      </c>
      <c r="C241" t="s">
        <v>56</v>
      </c>
      <c r="D241">
        <v>2426</v>
      </c>
      <c r="E241" t="s">
        <v>118</v>
      </c>
      <c r="F241" t="s">
        <v>18</v>
      </c>
      <c r="G241" t="s">
        <v>18</v>
      </c>
      <c r="H241" t="s">
        <v>18</v>
      </c>
      <c r="I241" t="s">
        <v>18</v>
      </c>
      <c r="J241" t="s">
        <v>620</v>
      </c>
    </row>
    <row r="242" spans="1:10" hidden="1" x14ac:dyDescent="0.25">
      <c r="A242">
        <v>148523</v>
      </c>
      <c r="B242">
        <v>29</v>
      </c>
      <c r="C242" t="s">
        <v>56</v>
      </c>
      <c r="D242">
        <v>2925</v>
      </c>
      <c r="E242" t="s">
        <v>2519</v>
      </c>
      <c r="F242" t="s">
        <v>18</v>
      </c>
      <c r="G242" t="s">
        <v>18</v>
      </c>
      <c r="H242" t="s">
        <v>18</v>
      </c>
      <c r="I242" t="s">
        <v>18</v>
      </c>
      <c r="J242" t="s">
        <v>4388</v>
      </c>
    </row>
    <row r="243" spans="1:10" hidden="1" x14ac:dyDescent="0.25">
      <c r="A243">
        <v>50802</v>
      </c>
      <c r="B243">
        <v>29</v>
      </c>
      <c r="C243" t="s">
        <v>56</v>
      </c>
      <c r="D243">
        <v>2425</v>
      </c>
      <c r="E243" t="s">
        <v>2829</v>
      </c>
      <c r="F243" t="s">
        <v>18</v>
      </c>
      <c r="G243" t="s">
        <v>18</v>
      </c>
      <c r="H243" t="s">
        <v>18</v>
      </c>
      <c r="I243" t="s">
        <v>18</v>
      </c>
      <c r="J243" t="s">
        <v>2830</v>
      </c>
    </row>
    <row r="244" spans="1:10" hidden="1" x14ac:dyDescent="0.25">
      <c r="A244">
        <v>101027</v>
      </c>
      <c r="B244">
        <v>29</v>
      </c>
      <c r="C244" t="s">
        <v>56</v>
      </c>
      <c r="D244">
        <v>2805</v>
      </c>
      <c r="E244" t="s">
        <v>2435</v>
      </c>
      <c r="F244" t="s">
        <v>18</v>
      </c>
      <c r="G244" t="s">
        <v>18</v>
      </c>
      <c r="H244" t="s">
        <v>18</v>
      </c>
      <c r="I244" t="s">
        <v>18</v>
      </c>
      <c r="J244" t="s">
        <v>2436</v>
      </c>
    </row>
    <row r="245" spans="1:10" hidden="1" x14ac:dyDescent="0.25">
      <c r="A245">
        <v>116160</v>
      </c>
      <c r="B245">
        <v>29</v>
      </c>
      <c r="C245" t="s">
        <v>56</v>
      </c>
      <c r="D245">
        <v>2856</v>
      </c>
      <c r="E245" t="s">
        <v>3625</v>
      </c>
      <c r="F245" t="s">
        <v>18</v>
      </c>
      <c r="G245" t="s">
        <v>18</v>
      </c>
      <c r="H245" t="s">
        <v>18</v>
      </c>
      <c r="I245" t="s">
        <v>18</v>
      </c>
      <c r="J245" t="s">
        <v>4389</v>
      </c>
    </row>
    <row r="246" spans="1:10" hidden="1" x14ac:dyDescent="0.25">
      <c r="A246">
        <v>50819</v>
      </c>
      <c r="B246">
        <v>29</v>
      </c>
      <c r="C246" t="s">
        <v>56</v>
      </c>
      <c r="D246">
        <v>2442</v>
      </c>
      <c r="E246" t="s">
        <v>2437</v>
      </c>
      <c r="F246" t="s">
        <v>18</v>
      </c>
      <c r="G246" t="s">
        <v>18</v>
      </c>
      <c r="H246" t="s">
        <v>18</v>
      </c>
      <c r="I246" t="s">
        <v>18</v>
      </c>
      <c r="J246" t="s">
        <v>2438</v>
      </c>
    </row>
    <row r="247" spans="1:10" hidden="1" x14ac:dyDescent="0.25">
      <c r="A247">
        <v>101025</v>
      </c>
      <c r="B247">
        <v>29</v>
      </c>
      <c r="C247" t="s">
        <v>56</v>
      </c>
      <c r="D247">
        <v>2803</v>
      </c>
      <c r="E247" t="s">
        <v>2439</v>
      </c>
      <c r="F247" t="s">
        <v>18</v>
      </c>
      <c r="G247" t="s">
        <v>18</v>
      </c>
      <c r="H247" t="s">
        <v>18</v>
      </c>
      <c r="I247" t="s">
        <v>18</v>
      </c>
      <c r="J247" t="s">
        <v>2440</v>
      </c>
    </row>
    <row r="248" spans="1:10" hidden="1" x14ac:dyDescent="0.25">
      <c r="A248">
        <v>85670</v>
      </c>
      <c r="B248">
        <v>29</v>
      </c>
      <c r="C248" t="s">
        <v>56</v>
      </c>
      <c r="D248">
        <v>2630</v>
      </c>
      <c r="E248" t="s">
        <v>3627</v>
      </c>
      <c r="F248" t="s">
        <v>18</v>
      </c>
      <c r="G248" t="s">
        <v>18</v>
      </c>
      <c r="H248" t="s">
        <v>18</v>
      </c>
      <c r="I248" t="s">
        <v>18</v>
      </c>
      <c r="J248" t="s">
        <v>4390</v>
      </c>
    </row>
    <row r="249" spans="1:10" hidden="1" x14ac:dyDescent="0.25">
      <c r="A249">
        <v>50831</v>
      </c>
      <c r="B249">
        <v>29</v>
      </c>
      <c r="C249" t="s">
        <v>56</v>
      </c>
      <c r="D249">
        <v>2454</v>
      </c>
      <c r="E249" t="s">
        <v>2441</v>
      </c>
      <c r="F249" t="s">
        <v>18</v>
      </c>
      <c r="G249" t="s">
        <v>18</v>
      </c>
      <c r="H249" t="s">
        <v>18</v>
      </c>
      <c r="I249" t="s">
        <v>18</v>
      </c>
      <c r="J249" t="s">
        <v>2442</v>
      </c>
    </row>
    <row r="250" spans="1:10" hidden="1" x14ac:dyDescent="0.25">
      <c r="A250">
        <v>116161</v>
      </c>
      <c r="B250">
        <v>29</v>
      </c>
      <c r="C250" t="s">
        <v>56</v>
      </c>
      <c r="D250">
        <v>2857</v>
      </c>
      <c r="E250" t="s">
        <v>3629</v>
      </c>
      <c r="F250" t="s">
        <v>18</v>
      </c>
      <c r="G250" t="s">
        <v>18</v>
      </c>
      <c r="H250" t="s">
        <v>18</v>
      </c>
      <c r="I250" t="s">
        <v>18</v>
      </c>
      <c r="J250" t="s">
        <v>4391</v>
      </c>
    </row>
    <row r="251" spans="1:10" hidden="1" x14ac:dyDescent="0.25">
      <c r="A251">
        <v>82047</v>
      </c>
      <c r="B251">
        <v>29</v>
      </c>
      <c r="C251" t="s">
        <v>56</v>
      </c>
      <c r="D251">
        <v>2583</v>
      </c>
      <c r="E251" t="s">
        <v>2443</v>
      </c>
      <c r="F251" t="s">
        <v>18</v>
      </c>
      <c r="G251" t="s">
        <v>18</v>
      </c>
      <c r="H251" t="s">
        <v>18</v>
      </c>
      <c r="I251" t="s">
        <v>18</v>
      </c>
      <c r="J251" t="s">
        <v>2444</v>
      </c>
    </row>
    <row r="252" spans="1:10" hidden="1" x14ac:dyDescent="0.25">
      <c r="A252">
        <v>50804</v>
      </c>
      <c r="B252">
        <v>29</v>
      </c>
      <c r="C252" t="s">
        <v>56</v>
      </c>
      <c r="D252">
        <v>2427</v>
      </c>
      <c r="E252" t="s">
        <v>2381</v>
      </c>
      <c r="F252" t="s">
        <v>18</v>
      </c>
      <c r="G252" t="s">
        <v>18</v>
      </c>
      <c r="H252" t="s">
        <v>18</v>
      </c>
      <c r="I252" t="s">
        <v>18</v>
      </c>
      <c r="J252" t="s">
        <v>2382</v>
      </c>
    </row>
    <row r="253" spans="1:10" hidden="1" x14ac:dyDescent="0.25">
      <c r="A253">
        <v>121010</v>
      </c>
      <c r="B253">
        <v>29</v>
      </c>
      <c r="C253" t="s">
        <v>56</v>
      </c>
      <c r="D253">
        <v>2868</v>
      </c>
      <c r="E253" t="s">
        <v>3631</v>
      </c>
      <c r="F253" t="s">
        <v>18</v>
      </c>
      <c r="G253" t="s">
        <v>18</v>
      </c>
      <c r="H253" t="s">
        <v>18</v>
      </c>
      <c r="I253" t="s">
        <v>18</v>
      </c>
      <c r="J253" t="s">
        <v>4392</v>
      </c>
    </row>
    <row r="254" spans="1:10" hidden="1" x14ac:dyDescent="0.25">
      <c r="A254">
        <v>277</v>
      </c>
      <c r="B254">
        <v>29</v>
      </c>
      <c r="C254" t="s">
        <v>56</v>
      </c>
      <c r="D254">
        <v>394</v>
      </c>
      <c r="E254" t="s">
        <v>248</v>
      </c>
      <c r="F254" t="s">
        <v>18</v>
      </c>
      <c r="G254" t="s">
        <v>18</v>
      </c>
      <c r="H254" t="s">
        <v>18</v>
      </c>
      <c r="I254" t="s">
        <v>18</v>
      </c>
      <c r="J254" t="s">
        <v>621</v>
      </c>
    </row>
    <row r="255" spans="1:10" hidden="1" x14ac:dyDescent="0.25">
      <c r="A255">
        <v>148528</v>
      </c>
      <c r="B255">
        <v>29</v>
      </c>
      <c r="C255" t="s">
        <v>56</v>
      </c>
      <c r="D255">
        <v>2930</v>
      </c>
      <c r="E255" t="s">
        <v>1229</v>
      </c>
      <c r="F255" t="s">
        <v>18</v>
      </c>
      <c r="G255" t="s">
        <v>18</v>
      </c>
      <c r="H255" t="s">
        <v>18</v>
      </c>
      <c r="I255" t="s">
        <v>18</v>
      </c>
      <c r="J255" t="s">
        <v>4393</v>
      </c>
    </row>
    <row r="256" spans="1:10" hidden="1" x14ac:dyDescent="0.25">
      <c r="A256">
        <v>70282</v>
      </c>
      <c r="B256">
        <v>2538</v>
      </c>
      <c r="C256" t="s">
        <v>622</v>
      </c>
      <c r="D256" t="s">
        <v>18</v>
      </c>
      <c r="E256" t="s">
        <v>18</v>
      </c>
      <c r="F256" t="s">
        <v>18</v>
      </c>
      <c r="G256" t="s">
        <v>18</v>
      </c>
      <c r="H256" t="s">
        <v>18</v>
      </c>
      <c r="I256" t="s">
        <v>18</v>
      </c>
      <c r="J256" t="s">
        <v>623</v>
      </c>
    </row>
    <row r="257" spans="1:10" hidden="1" x14ac:dyDescent="0.25">
      <c r="A257">
        <v>70283</v>
      </c>
      <c r="B257">
        <v>2538</v>
      </c>
      <c r="C257" t="s">
        <v>622</v>
      </c>
      <c r="D257">
        <v>2539</v>
      </c>
      <c r="E257" t="s">
        <v>622</v>
      </c>
      <c r="F257" t="s">
        <v>18</v>
      </c>
      <c r="G257" t="s">
        <v>18</v>
      </c>
      <c r="H257" t="s">
        <v>18</v>
      </c>
      <c r="I257" t="s">
        <v>18</v>
      </c>
      <c r="J257" t="s">
        <v>624</v>
      </c>
    </row>
    <row r="258" spans="1:10" hidden="1" x14ac:dyDescent="0.25">
      <c r="A258">
        <v>24</v>
      </c>
      <c r="B258">
        <v>245</v>
      </c>
      <c r="C258" t="s">
        <v>625</v>
      </c>
      <c r="D258" t="s">
        <v>18</v>
      </c>
      <c r="E258" t="s">
        <v>18</v>
      </c>
      <c r="F258" t="s">
        <v>18</v>
      </c>
      <c r="G258" t="s">
        <v>18</v>
      </c>
      <c r="H258" t="s">
        <v>18</v>
      </c>
      <c r="I258" t="s">
        <v>18</v>
      </c>
      <c r="J258" t="s">
        <v>626</v>
      </c>
    </row>
    <row r="259" spans="1:10" hidden="1" x14ac:dyDescent="0.25">
      <c r="A259">
        <v>82</v>
      </c>
      <c r="B259">
        <v>245</v>
      </c>
      <c r="C259" t="s">
        <v>625</v>
      </c>
      <c r="D259">
        <v>246</v>
      </c>
      <c r="E259" t="s">
        <v>625</v>
      </c>
      <c r="F259" t="s">
        <v>18</v>
      </c>
      <c r="G259" t="s">
        <v>18</v>
      </c>
      <c r="H259" t="s">
        <v>18</v>
      </c>
      <c r="I259" t="s">
        <v>18</v>
      </c>
      <c r="J259" t="s">
        <v>627</v>
      </c>
    </row>
    <row r="260" spans="1:10" hidden="1" x14ac:dyDescent="0.25">
      <c r="A260">
        <v>55</v>
      </c>
      <c r="B260">
        <v>25</v>
      </c>
      <c r="C260" t="s">
        <v>206</v>
      </c>
      <c r="D260" t="s">
        <v>18</v>
      </c>
      <c r="E260" t="s">
        <v>18</v>
      </c>
      <c r="F260" t="s">
        <v>18</v>
      </c>
      <c r="G260" t="s">
        <v>18</v>
      </c>
      <c r="H260" t="s">
        <v>18</v>
      </c>
      <c r="I260" t="s">
        <v>18</v>
      </c>
      <c r="J260" t="s">
        <v>628</v>
      </c>
    </row>
    <row r="261" spans="1:10" hidden="1" x14ac:dyDescent="0.25">
      <c r="A261">
        <v>86565</v>
      </c>
      <c r="B261">
        <v>25</v>
      </c>
      <c r="C261" t="s">
        <v>206</v>
      </c>
      <c r="D261">
        <v>2647</v>
      </c>
      <c r="E261" t="s">
        <v>207</v>
      </c>
      <c r="F261" t="s">
        <v>18</v>
      </c>
      <c r="G261" t="s">
        <v>18</v>
      </c>
      <c r="H261" t="s">
        <v>18</v>
      </c>
      <c r="I261" t="s">
        <v>18</v>
      </c>
      <c r="J261" t="s">
        <v>629</v>
      </c>
    </row>
    <row r="262" spans="1:10" hidden="1" x14ac:dyDescent="0.25">
      <c r="A262">
        <v>341</v>
      </c>
      <c r="B262">
        <v>25</v>
      </c>
      <c r="C262" t="s">
        <v>206</v>
      </c>
      <c r="D262">
        <v>198</v>
      </c>
      <c r="E262" t="s">
        <v>252</v>
      </c>
      <c r="F262" t="s">
        <v>18</v>
      </c>
      <c r="G262" t="s">
        <v>18</v>
      </c>
      <c r="H262" t="s">
        <v>18</v>
      </c>
      <c r="I262" t="s">
        <v>18</v>
      </c>
      <c r="J262" t="s">
        <v>630</v>
      </c>
    </row>
    <row r="263" spans="1:10" hidden="1" x14ac:dyDescent="0.25">
      <c r="A263">
        <v>482</v>
      </c>
      <c r="B263">
        <v>25</v>
      </c>
      <c r="C263" t="s">
        <v>206</v>
      </c>
      <c r="D263">
        <v>224</v>
      </c>
      <c r="E263" t="s">
        <v>326</v>
      </c>
      <c r="F263" t="s">
        <v>18</v>
      </c>
      <c r="G263" t="s">
        <v>18</v>
      </c>
      <c r="H263" t="s">
        <v>18</v>
      </c>
      <c r="I263" t="s">
        <v>18</v>
      </c>
      <c r="J263" t="s">
        <v>631</v>
      </c>
    </row>
    <row r="264" spans="1:10" hidden="1" x14ac:dyDescent="0.25">
      <c r="A264">
        <v>536</v>
      </c>
      <c r="B264">
        <v>25</v>
      </c>
      <c r="C264" t="s">
        <v>206</v>
      </c>
      <c r="D264">
        <v>440</v>
      </c>
      <c r="E264" t="s">
        <v>356</v>
      </c>
      <c r="F264" t="s">
        <v>18</v>
      </c>
      <c r="G264" t="s">
        <v>18</v>
      </c>
      <c r="H264" t="s">
        <v>18</v>
      </c>
      <c r="I264" t="s">
        <v>18</v>
      </c>
      <c r="J264" t="s">
        <v>632</v>
      </c>
    </row>
    <row r="265" spans="1:10" hidden="1" x14ac:dyDescent="0.25">
      <c r="A265">
        <v>89818</v>
      </c>
      <c r="B265">
        <v>25</v>
      </c>
      <c r="C265" t="s">
        <v>206</v>
      </c>
      <c r="D265">
        <v>2747</v>
      </c>
      <c r="E265" t="s">
        <v>633</v>
      </c>
      <c r="F265" t="s">
        <v>18</v>
      </c>
      <c r="G265" t="s">
        <v>18</v>
      </c>
      <c r="H265" t="s">
        <v>18</v>
      </c>
      <c r="I265" t="s">
        <v>18</v>
      </c>
      <c r="J265" t="s">
        <v>634</v>
      </c>
    </row>
    <row r="266" spans="1:10" hidden="1" x14ac:dyDescent="0.25">
      <c r="A266">
        <v>19</v>
      </c>
      <c r="B266">
        <v>1951</v>
      </c>
      <c r="C266" t="s">
        <v>4049</v>
      </c>
      <c r="D266" t="s">
        <v>18</v>
      </c>
      <c r="E266" t="s">
        <v>18</v>
      </c>
      <c r="F266" t="s">
        <v>18</v>
      </c>
      <c r="G266" t="s">
        <v>18</v>
      </c>
      <c r="H266" t="s">
        <v>18</v>
      </c>
      <c r="I266" t="s">
        <v>18</v>
      </c>
      <c r="J266" t="s">
        <v>4050</v>
      </c>
    </row>
    <row r="267" spans="1:10" hidden="1" x14ac:dyDescent="0.25">
      <c r="A267">
        <v>112</v>
      </c>
      <c r="B267">
        <v>1951</v>
      </c>
      <c r="C267" t="s">
        <v>4049</v>
      </c>
      <c r="D267">
        <v>475</v>
      </c>
      <c r="E267" t="s">
        <v>4049</v>
      </c>
      <c r="F267" t="s">
        <v>18</v>
      </c>
      <c r="G267" t="s">
        <v>18</v>
      </c>
      <c r="H267" t="s">
        <v>18</v>
      </c>
      <c r="I267" t="s">
        <v>18</v>
      </c>
      <c r="J267" t="s">
        <v>4051</v>
      </c>
    </row>
    <row r="268" spans="1:10" hidden="1" x14ac:dyDescent="0.25">
      <c r="A268">
        <v>3</v>
      </c>
      <c r="B268">
        <v>453</v>
      </c>
      <c r="C268" t="s">
        <v>188</v>
      </c>
      <c r="D268" t="s">
        <v>18</v>
      </c>
      <c r="E268" t="s">
        <v>18</v>
      </c>
      <c r="F268" t="s">
        <v>18</v>
      </c>
      <c r="G268" t="s">
        <v>18</v>
      </c>
      <c r="H268" t="s">
        <v>18</v>
      </c>
      <c r="I268" t="s">
        <v>18</v>
      </c>
      <c r="J268" t="s">
        <v>635</v>
      </c>
    </row>
    <row r="269" spans="1:10" hidden="1" x14ac:dyDescent="0.25">
      <c r="A269">
        <v>92828</v>
      </c>
      <c r="B269">
        <v>453</v>
      </c>
      <c r="C269" t="s">
        <v>188</v>
      </c>
      <c r="D269">
        <v>2773</v>
      </c>
      <c r="E269" t="s">
        <v>4394</v>
      </c>
      <c r="F269" t="s">
        <v>18</v>
      </c>
      <c r="G269" t="s">
        <v>18</v>
      </c>
      <c r="H269" t="s">
        <v>18</v>
      </c>
      <c r="I269" t="s">
        <v>18</v>
      </c>
      <c r="J269" t="s">
        <v>4395</v>
      </c>
    </row>
    <row r="270" spans="1:10" hidden="1" x14ac:dyDescent="0.25">
      <c r="A270">
        <v>151630</v>
      </c>
      <c r="B270">
        <v>453</v>
      </c>
      <c r="C270" t="s">
        <v>188</v>
      </c>
      <c r="D270">
        <v>2953</v>
      </c>
      <c r="E270" t="s">
        <v>4396</v>
      </c>
      <c r="F270" t="s">
        <v>18</v>
      </c>
      <c r="G270" t="s">
        <v>18</v>
      </c>
      <c r="H270" t="s">
        <v>18</v>
      </c>
      <c r="I270" t="s">
        <v>18</v>
      </c>
      <c r="J270" t="s">
        <v>4397</v>
      </c>
    </row>
    <row r="271" spans="1:10" hidden="1" x14ac:dyDescent="0.25">
      <c r="A271">
        <v>122003</v>
      </c>
      <c r="B271">
        <v>453</v>
      </c>
      <c r="C271" t="s">
        <v>188</v>
      </c>
      <c r="D271">
        <v>2874</v>
      </c>
      <c r="E271" t="s">
        <v>4398</v>
      </c>
      <c r="F271" t="s">
        <v>18</v>
      </c>
      <c r="G271" t="s">
        <v>18</v>
      </c>
      <c r="H271" t="s">
        <v>18</v>
      </c>
      <c r="I271" t="s">
        <v>18</v>
      </c>
      <c r="J271" t="s">
        <v>4399</v>
      </c>
    </row>
    <row r="272" spans="1:10" hidden="1" x14ac:dyDescent="0.25">
      <c r="A272">
        <v>151631</v>
      </c>
      <c r="B272">
        <v>453</v>
      </c>
      <c r="C272" t="s">
        <v>188</v>
      </c>
      <c r="D272">
        <v>2954</v>
      </c>
      <c r="E272" t="s">
        <v>4400</v>
      </c>
      <c r="F272" t="s">
        <v>18</v>
      </c>
      <c r="G272" t="s">
        <v>18</v>
      </c>
      <c r="H272" t="s">
        <v>18</v>
      </c>
      <c r="I272" t="s">
        <v>18</v>
      </c>
      <c r="J272" t="s">
        <v>4401</v>
      </c>
    </row>
    <row r="273" spans="1:10" hidden="1" x14ac:dyDescent="0.25">
      <c r="A273">
        <v>84191</v>
      </c>
      <c r="B273">
        <v>453</v>
      </c>
      <c r="C273" t="s">
        <v>188</v>
      </c>
      <c r="D273">
        <v>2620</v>
      </c>
      <c r="E273" t="s">
        <v>4054</v>
      </c>
      <c r="F273" t="s">
        <v>18</v>
      </c>
      <c r="G273" t="s">
        <v>18</v>
      </c>
      <c r="H273" t="s">
        <v>18</v>
      </c>
      <c r="I273" t="s">
        <v>18</v>
      </c>
      <c r="J273" t="s">
        <v>4402</v>
      </c>
    </row>
    <row r="274" spans="1:10" hidden="1" x14ac:dyDescent="0.25">
      <c r="A274">
        <v>92835</v>
      </c>
      <c r="B274">
        <v>453</v>
      </c>
      <c r="C274" t="s">
        <v>188</v>
      </c>
      <c r="D274">
        <v>2776</v>
      </c>
      <c r="E274" t="s">
        <v>4403</v>
      </c>
      <c r="F274" t="s">
        <v>18</v>
      </c>
      <c r="G274" t="s">
        <v>18</v>
      </c>
      <c r="H274" t="s">
        <v>18</v>
      </c>
      <c r="I274" t="s">
        <v>18</v>
      </c>
      <c r="J274" t="s">
        <v>4404</v>
      </c>
    </row>
    <row r="275" spans="1:10" hidden="1" x14ac:dyDescent="0.25">
      <c r="A275">
        <v>84190</v>
      </c>
      <c r="B275">
        <v>453</v>
      </c>
      <c r="C275" t="s">
        <v>188</v>
      </c>
      <c r="D275">
        <v>2619</v>
      </c>
      <c r="E275" t="s">
        <v>4405</v>
      </c>
      <c r="F275" t="s">
        <v>18</v>
      </c>
      <c r="G275" t="s">
        <v>18</v>
      </c>
      <c r="H275" t="s">
        <v>18</v>
      </c>
      <c r="I275" t="s">
        <v>18</v>
      </c>
      <c r="J275" t="s">
        <v>4406</v>
      </c>
    </row>
    <row r="276" spans="1:10" hidden="1" x14ac:dyDescent="0.25">
      <c r="A276">
        <v>134</v>
      </c>
      <c r="B276">
        <v>453</v>
      </c>
      <c r="C276" t="s">
        <v>188</v>
      </c>
      <c r="D276">
        <v>464</v>
      </c>
      <c r="E276" t="s">
        <v>189</v>
      </c>
      <c r="F276" t="s">
        <v>18</v>
      </c>
      <c r="G276" t="s">
        <v>18</v>
      </c>
      <c r="H276" t="s">
        <v>18</v>
      </c>
      <c r="I276" t="s">
        <v>18</v>
      </c>
      <c r="J276" t="s">
        <v>636</v>
      </c>
    </row>
    <row r="277" spans="1:10" hidden="1" x14ac:dyDescent="0.25">
      <c r="A277">
        <v>151629</v>
      </c>
      <c r="B277">
        <v>453</v>
      </c>
      <c r="C277" t="s">
        <v>188</v>
      </c>
      <c r="D277">
        <v>2952</v>
      </c>
      <c r="E277" t="s">
        <v>4407</v>
      </c>
      <c r="F277" t="s">
        <v>18</v>
      </c>
      <c r="G277" t="s">
        <v>18</v>
      </c>
      <c r="H277" t="s">
        <v>18</v>
      </c>
      <c r="I277" t="s">
        <v>18</v>
      </c>
      <c r="J277" t="s">
        <v>4408</v>
      </c>
    </row>
    <row r="278" spans="1:10" hidden="1" x14ac:dyDescent="0.25">
      <c r="A278">
        <v>67243</v>
      </c>
      <c r="B278">
        <v>2520</v>
      </c>
      <c r="C278" t="s">
        <v>4254</v>
      </c>
      <c r="D278" t="s">
        <v>18</v>
      </c>
      <c r="E278" t="s">
        <v>18</v>
      </c>
      <c r="F278" t="s">
        <v>18</v>
      </c>
      <c r="G278" t="s">
        <v>18</v>
      </c>
      <c r="H278" t="s">
        <v>18</v>
      </c>
      <c r="I278" t="s">
        <v>18</v>
      </c>
      <c r="J278" t="s">
        <v>4255</v>
      </c>
    </row>
    <row r="279" spans="1:10" hidden="1" x14ac:dyDescent="0.25">
      <c r="A279">
        <v>70200</v>
      </c>
      <c r="B279">
        <v>2520</v>
      </c>
      <c r="C279" t="s">
        <v>4254</v>
      </c>
      <c r="D279">
        <v>2537</v>
      </c>
      <c r="E279" t="s">
        <v>4254</v>
      </c>
      <c r="F279" t="s">
        <v>18</v>
      </c>
      <c r="G279" t="s">
        <v>18</v>
      </c>
      <c r="H279" t="s">
        <v>18</v>
      </c>
      <c r="I279" t="s">
        <v>18</v>
      </c>
      <c r="J279" t="s">
        <v>4256</v>
      </c>
    </row>
    <row r="280" spans="1:10" hidden="1" x14ac:dyDescent="0.25">
      <c r="A280">
        <v>90455</v>
      </c>
      <c r="B280">
        <v>2751</v>
      </c>
      <c r="C280" t="s">
        <v>637</v>
      </c>
      <c r="D280" t="s">
        <v>18</v>
      </c>
      <c r="E280" t="s">
        <v>18</v>
      </c>
      <c r="F280" t="s">
        <v>18</v>
      </c>
      <c r="G280" t="s">
        <v>18</v>
      </c>
      <c r="H280" t="s">
        <v>18</v>
      </c>
      <c r="I280" t="s">
        <v>18</v>
      </c>
      <c r="J280" t="s">
        <v>638</v>
      </c>
    </row>
    <row r="281" spans="1:10" hidden="1" x14ac:dyDescent="0.25">
      <c r="A281">
        <v>42097</v>
      </c>
      <c r="B281">
        <v>2751</v>
      </c>
      <c r="C281" t="s">
        <v>637</v>
      </c>
      <c r="D281">
        <v>2339</v>
      </c>
      <c r="E281" t="s">
        <v>639</v>
      </c>
      <c r="F281" t="s">
        <v>18</v>
      </c>
      <c r="G281" t="s">
        <v>18</v>
      </c>
      <c r="H281" t="s">
        <v>18</v>
      </c>
      <c r="I281" t="s">
        <v>18</v>
      </c>
      <c r="J281" t="s">
        <v>640</v>
      </c>
    </row>
    <row r="282" spans="1:10" hidden="1" x14ac:dyDescent="0.25">
      <c r="A282">
        <v>418</v>
      </c>
      <c r="B282">
        <v>2751</v>
      </c>
      <c r="C282" t="s">
        <v>637</v>
      </c>
      <c r="D282">
        <v>1999</v>
      </c>
      <c r="E282" t="s">
        <v>641</v>
      </c>
      <c r="F282" t="s">
        <v>18</v>
      </c>
      <c r="G282" t="s">
        <v>18</v>
      </c>
      <c r="H282" t="s">
        <v>18</v>
      </c>
      <c r="I282" t="s">
        <v>18</v>
      </c>
      <c r="J282" t="s">
        <v>642</v>
      </c>
    </row>
    <row r="283" spans="1:10" hidden="1" x14ac:dyDescent="0.25">
      <c r="A283">
        <v>250</v>
      </c>
      <c r="B283">
        <v>2751</v>
      </c>
      <c r="C283" t="s">
        <v>637</v>
      </c>
      <c r="D283">
        <v>2084</v>
      </c>
      <c r="E283" t="s">
        <v>2832</v>
      </c>
      <c r="F283" t="s">
        <v>18</v>
      </c>
      <c r="G283" t="s">
        <v>18</v>
      </c>
      <c r="H283" t="s">
        <v>18</v>
      </c>
      <c r="I283" t="s">
        <v>18</v>
      </c>
      <c r="J283" t="s">
        <v>2833</v>
      </c>
    </row>
    <row r="284" spans="1:10" hidden="1" x14ac:dyDescent="0.25">
      <c r="A284">
        <v>37</v>
      </c>
      <c r="B284">
        <v>28</v>
      </c>
      <c r="C284" t="s">
        <v>55</v>
      </c>
      <c r="D284" t="s">
        <v>18</v>
      </c>
      <c r="E284" t="s">
        <v>18</v>
      </c>
      <c r="F284" t="s">
        <v>18</v>
      </c>
      <c r="G284" t="s">
        <v>18</v>
      </c>
      <c r="H284" t="s">
        <v>18</v>
      </c>
      <c r="I284" t="s">
        <v>18</v>
      </c>
      <c r="J284" t="s">
        <v>643</v>
      </c>
    </row>
    <row r="285" spans="1:10" hidden="1" x14ac:dyDescent="0.25">
      <c r="A285">
        <v>320</v>
      </c>
      <c r="B285">
        <v>28</v>
      </c>
      <c r="C285" t="s">
        <v>55</v>
      </c>
      <c r="D285">
        <v>2057</v>
      </c>
      <c r="E285" t="s">
        <v>3483</v>
      </c>
      <c r="F285" t="s">
        <v>18</v>
      </c>
      <c r="G285" t="s">
        <v>18</v>
      </c>
      <c r="H285" t="s">
        <v>18</v>
      </c>
      <c r="I285" t="s">
        <v>18</v>
      </c>
      <c r="J285" t="s">
        <v>3484</v>
      </c>
    </row>
    <row r="286" spans="1:10" hidden="1" x14ac:dyDescent="0.25">
      <c r="A286">
        <v>101028</v>
      </c>
      <c r="B286">
        <v>28</v>
      </c>
      <c r="C286" t="s">
        <v>55</v>
      </c>
      <c r="D286">
        <v>2806</v>
      </c>
      <c r="E286" t="s">
        <v>86</v>
      </c>
      <c r="F286" t="s">
        <v>18</v>
      </c>
      <c r="G286" t="s">
        <v>18</v>
      </c>
      <c r="H286" t="s">
        <v>18</v>
      </c>
      <c r="I286" t="s">
        <v>18</v>
      </c>
      <c r="J286" t="s">
        <v>644</v>
      </c>
    </row>
    <row r="287" spans="1:10" hidden="1" x14ac:dyDescent="0.25">
      <c r="A287">
        <v>101030</v>
      </c>
      <c r="B287">
        <v>28</v>
      </c>
      <c r="C287" t="s">
        <v>55</v>
      </c>
      <c r="D287">
        <v>2808</v>
      </c>
      <c r="E287" t="s">
        <v>89</v>
      </c>
      <c r="F287" t="s">
        <v>18</v>
      </c>
      <c r="G287" t="s">
        <v>18</v>
      </c>
      <c r="H287" t="s">
        <v>18</v>
      </c>
      <c r="I287" t="s">
        <v>18</v>
      </c>
      <c r="J287" t="s">
        <v>645</v>
      </c>
    </row>
    <row r="288" spans="1:10" hidden="1" x14ac:dyDescent="0.25">
      <c r="A288">
        <v>393</v>
      </c>
      <c r="B288">
        <v>28</v>
      </c>
      <c r="C288" t="s">
        <v>55</v>
      </c>
      <c r="D288">
        <v>2001</v>
      </c>
      <c r="E288" t="s">
        <v>2624</v>
      </c>
      <c r="F288" t="s">
        <v>18</v>
      </c>
      <c r="G288" t="s">
        <v>18</v>
      </c>
      <c r="H288" t="s">
        <v>18</v>
      </c>
      <c r="I288" t="s">
        <v>18</v>
      </c>
      <c r="J288" t="s">
        <v>2625</v>
      </c>
    </row>
    <row r="289" spans="1:10" hidden="1" x14ac:dyDescent="0.25">
      <c r="A289">
        <v>86216</v>
      </c>
      <c r="B289">
        <v>28</v>
      </c>
      <c r="C289" t="s">
        <v>55</v>
      </c>
      <c r="D289">
        <v>2636</v>
      </c>
      <c r="E289" t="s">
        <v>2626</v>
      </c>
      <c r="F289" t="s">
        <v>18</v>
      </c>
      <c r="G289" t="s">
        <v>18</v>
      </c>
      <c r="H289" t="s">
        <v>18</v>
      </c>
      <c r="I289" t="s">
        <v>18</v>
      </c>
      <c r="J289" t="s">
        <v>2627</v>
      </c>
    </row>
    <row r="290" spans="1:10" hidden="1" x14ac:dyDescent="0.25">
      <c r="A290">
        <v>118201</v>
      </c>
      <c r="B290">
        <v>28</v>
      </c>
      <c r="C290" t="s">
        <v>55</v>
      </c>
      <c r="D290">
        <v>2864</v>
      </c>
      <c r="E290" t="s">
        <v>2586</v>
      </c>
      <c r="F290" t="s">
        <v>18</v>
      </c>
      <c r="G290" t="s">
        <v>18</v>
      </c>
      <c r="H290" t="s">
        <v>18</v>
      </c>
      <c r="I290" t="s">
        <v>18</v>
      </c>
      <c r="J290" t="s">
        <v>2587</v>
      </c>
    </row>
    <row r="291" spans="1:10" hidden="1" x14ac:dyDescent="0.25">
      <c r="A291">
        <v>118202</v>
      </c>
      <c r="B291">
        <v>28</v>
      </c>
      <c r="C291" t="s">
        <v>55</v>
      </c>
      <c r="D291">
        <v>2865</v>
      </c>
      <c r="E291" t="s">
        <v>2588</v>
      </c>
      <c r="F291" t="s">
        <v>18</v>
      </c>
      <c r="G291" t="s">
        <v>18</v>
      </c>
      <c r="H291" t="s">
        <v>18</v>
      </c>
      <c r="I291" t="s">
        <v>18</v>
      </c>
      <c r="J291" t="s">
        <v>2589</v>
      </c>
    </row>
    <row r="292" spans="1:10" hidden="1" x14ac:dyDescent="0.25">
      <c r="A292">
        <v>101029</v>
      </c>
      <c r="B292">
        <v>28</v>
      </c>
      <c r="C292" t="s">
        <v>55</v>
      </c>
      <c r="D292">
        <v>2807</v>
      </c>
      <c r="E292" t="s">
        <v>2383</v>
      </c>
      <c r="F292" t="s">
        <v>18</v>
      </c>
      <c r="G292" t="s">
        <v>18</v>
      </c>
      <c r="H292" t="s">
        <v>18</v>
      </c>
      <c r="I292" t="s">
        <v>18</v>
      </c>
      <c r="J292" t="s">
        <v>2384</v>
      </c>
    </row>
    <row r="293" spans="1:10" hidden="1" x14ac:dyDescent="0.25">
      <c r="A293">
        <v>269</v>
      </c>
      <c r="B293">
        <v>28</v>
      </c>
      <c r="C293" t="s">
        <v>55</v>
      </c>
      <c r="D293">
        <v>2037</v>
      </c>
      <c r="E293" t="s">
        <v>2385</v>
      </c>
      <c r="F293" t="s">
        <v>18</v>
      </c>
      <c r="G293" t="s">
        <v>18</v>
      </c>
      <c r="H293" t="s">
        <v>18</v>
      </c>
      <c r="I293" t="s">
        <v>18</v>
      </c>
      <c r="J293" t="s">
        <v>2386</v>
      </c>
    </row>
    <row r="294" spans="1:10" hidden="1" x14ac:dyDescent="0.25">
      <c r="A294">
        <v>334</v>
      </c>
      <c r="B294">
        <v>28</v>
      </c>
      <c r="C294" t="s">
        <v>55</v>
      </c>
      <c r="D294">
        <v>155</v>
      </c>
      <c r="E294" t="s">
        <v>256</v>
      </c>
      <c r="F294" t="s">
        <v>18</v>
      </c>
      <c r="G294" t="s">
        <v>18</v>
      </c>
      <c r="H294" t="s">
        <v>18</v>
      </c>
      <c r="I294" t="s">
        <v>18</v>
      </c>
      <c r="J294" t="s">
        <v>646</v>
      </c>
    </row>
    <row r="295" spans="1:10" hidden="1" x14ac:dyDescent="0.25">
      <c r="A295">
        <v>154401</v>
      </c>
      <c r="B295">
        <v>28</v>
      </c>
      <c r="C295" t="s">
        <v>55</v>
      </c>
      <c r="D295">
        <v>2980</v>
      </c>
      <c r="E295" t="s">
        <v>4988</v>
      </c>
      <c r="F295" t="s">
        <v>18</v>
      </c>
      <c r="G295" t="s">
        <v>18</v>
      </c>
      <c r="H295" t="s">
        <v>18</v>
      </c>
      <c r="I295" t="s">
        <v>18</v>
      </c>
      <c r="J295" t="s">
        <v>4989</v>
      </c>
    </row>
    <row r="296" spans="1:10" hidden="1" x14ac:dyDescent="0.25">
      <c r="A296">
        <v>119643</v>
      </c>
      <c r="B296">
        <v>28</v>
      </c>
      <c r="C296" t="s">
        <v>55</v>
      </c>
      <c r="D296">
        <v>2867</v>
      </c>
      <c r="E296" t="s">
        <v>2794</v>
      </c>
      <c r="F296" t="s">
        <v>18</v>
      </c>
      <c r="G296" t="s">
        <v>18</v>
      </c>
      <c r="H296" t="s">
        <v>18</v>
      </c>
      <c r="I296" t="s">
        <v>18</v>
      </c>
      <c r="J296" t="s">
        <v>2795</v>
      </c>
    </row>
    <row r="297" spans="1:10" hidden="1" x14ac:dyDescent="0.25">
      <c r="A297">
        <v>153665</v>
      </c>
      <c r="B297">
        <v>2973</v>
      </c>
      <c r="C297" t="s">
        <v>4961</v>
      </c>
      <c r="D297" t="s">
        <v>18</v>
      </c>
      <c r="E297" t="s">
        <v>18</v>
      </c>
      <c r="F297" t="s">
        <v>18</v>
      </c>
      <c r="G297" t="s">
        <v>18</v>
      </c>
      <c r="H297" t="s">
        <v>18</v>
      </c>
      <c r="I297" t="s">
        <v>18</v>
      </c>
      <c r="J297" t="s">
        <v>4962</v>
      </c>
    </row>
    <row r="298" spans="1:10" hidden="1" x14ac:dyDescent="0.25">
      <c r="A298">
        <v>153667</v>
      </c>
      <c r="B298">
        <v>2973</v>
      </c>
      <c r="C298" t="s">
        <v>4961</v>
      </c>
      <c r="D298">
        <v>2975</v>
      </c>
      <c r="E298" t="s">
        <v>2380</v>
      </c>
      <c r="F298" t="s">
        <v>18</v>
      </c>
      <c r="G298" t="s">
        <v>18</v>
      </c>
      <c r="H298" t="s">
        <v>18</v>
      </c>
      <c r="I298" t="s">
        <v>18</v>
      </c>
      <c r="J298" t="s">
        <v>4990</v>
      </c>
    </row>
    <row r="299" spans="1:10" hidden="1" x14ac:dyDescent="0.25">
      <c r="A299">
        <v>153666</v>
      </c>
      <c r="B299">
        <v>2973</v>
      </c>
      <c r="C299" t="s">
        <v>4961</v>
      </c>
      <c r="D299">
        <v>2974</v>
      </c>
      <c r="E299" t="s">
        <v>591</v>
      </c>
      <c r="F299" t="s">
        <v>18</v>
      </c>
      <c r="G299" t="s">
        <v>18</v>
      </c>
      <c r="H299" t="s">
        <v>18</v>
      </c>
      <c r="I299" t="s">
        <v>18</v>
      </c>
      <c r="J299" t="s">
        <v>4991</v>
      </c>
    </row>
    <row r="300" spans="1:10" hidden="1" x14ac:dyDescent="0.25">
      <c r="A300">
        <v>104301</v>
      </c>
      <c r="B300">
        <v>2839</v>
      </c>
      <c r="C300" t="s">
        <v>3186</v>
      </c>
      <c r="D300" t="s">
        <v>18</v>
      </c>
      <c r="E300" t="s">
        <v>18</v>
      </c>
      <c r="F300" t="s">
        <v>18</v>
      </c>
      <c r="G300" t="s">
        <v>18</v>
      </c>
      <c r="H300" t="s">
        <v>18</v>
      </c>
      <c r="I300" t="s">
        <v>18</v>
      </c>
      <c r="J300" t="s">
        <v>3187</v>
      </c>
    </row>
    <row r="301" spans="1:10" hidden="1" x14ac:dyDescent="0.25">
      <c r="A301">
        <v>104302</v>
      </c>
      <c r="B301">
        <v>2839</v>
      </c>
      <c r="C301" t="s">
        <v>3186</v>
      </c>
      <c r="D301">
        <v>2840</v>
      </c>
      <c r="E301" t="s">
        <v>3186</v>
      </c>
      <c r="F301" t="s">
        <v>18</v>
      </c>
      <c r="G301" t="s">
        <v>18</v>
      </c>
      <c r="H301" t="s">
        <v>18</v>
      </c>
      <c r="I301" t="s">
        <v>18</v>
      </c>
      <c r="J301" t="s">
        <v>3188</v>
      </c>
    </row>
    <row r="302" spans="1:10" hidden="1" x14ac:dyDescent="0.25">
      <c r="A302">
        <v>68584</v>
      </c>
      <c r="B302">
        <v>2525</v>
      </c>
      <c r="C302" t="s">
        <v>126</v>
      </c>
      <c r="D302" t="s">
        <v>18</v>
      </c>
      <c r="E302" t="s">
        <v>18</v>
      </c>
      <c r="F302" t="s">
        <v>18</v>
      </c>
      <c r="G302" t="s">
        <v>18</v>
      </c>
      <c r="H302" t="s">
        <v>18</v>
      </c>
      <c r="I302" t="s">
        <v>18</v>
      </c>
      <c r="J302" t="s">
        <v>647</v>
      </c>
    </row>
    <row r="303" spans="1:10" hidden="1" x14ac:dyDescent="0.25">
      <c r="A303">
        <v>285</v>
      </c>
      <c r="B303">
        <v>2525</v>
      </c>
      <c r="C303" t="s">
        <v>126</v>
      </c>
      <c r="D303">
        <v>1990</v>
      </c>
      <c r="E303" t="s">
        <v>127</v>
      </c>
      <c r="F303" t="s">
        <v>18</v>
      </c>
      <c r="G303" t="s">
        <v>18</v>
      </c>
      <c r="H303" t="s">
        <v>18</v>
      </c>
      <c r="I303" t="s">
        <v>18</v>
      </c>
      <c r="J303" t="s">
        <v>648</v>
      </c>
    </row>
    <row r="304" spans="1:10" hidden="1" x14ac:dyDescent="0.25">
      <c r="A304">
        <v>87622</v>
      </c>
      <c r="B304">
        <v>2525</v>
      </c>
      <c r="C304" t="s">
        <v>126</v>
      </c>
      <c r="D304">
        <v>2666</v>
      </c>
      <c r="E304" t="s">
        <v>649</v>
      </c>
      <c r="F304" t="s">
        <v>18</v>
      </c>
      <c r="G304" t="s">
        <v>18</v>
      </c>
      <c r="H304" t="s">
        <v>18</v>
      </c>
      <c r="I304" t="s">
        <v>18</v>
      </c>
      <c r="J304" t="s">
        <v>650</v>
      </c>
    </row>
    <row r="305" spans="1:10" hidden="1" x14ac:dyDescent="0.25">
      <c r="A305">
        <v>120</v>
      </c>
      <c r="B305">
        <v>2525</v>
      </c>
      <c r="C305" t="s">
        <v>126</v>
      </c>
      <c r="D305">
        <v>2058</v>
      </c>
      <c r="E305" t="s">
        <v>165</v>
      </c>
      <c r="F305" t="s">
        <v>18</v>
      </c>
      <c r="G305" t="s">
        <v>18</v>
      </c>
      <c r="H305" t="s">
        <v>18</v>
      </c>
      <c r="I305" t="s">
        <v>18</v>
      </c>
      <c r="J305" t="s">
        <v>651</v>
      </c>
    </row>
    <row r="306" spans="1:10" hidden="1" x14ac:dyDescent="0.25">
      <c r="A306">
        <v>110215</v>
      </c>
      <c r="B306">
        <v>2525</v>
      </c>
      <c r="C306" t="s">
        <v>126</v>
      </c>
      <c r="D306">
        <v>2842</v>
      </c>
      <c r="E306" t="s">
        <v>652</v>
      </c>
      <c r="F306" t="s">
        <v>18</v>
      </c>
      <c r="G306" t="s">
        <v>18</v>
      </c>
      <c r="H306" t="s">
        <v>18</v>
      </c>
      <c r="I306" t="s">
        <v>18</v>
      </c>
      <c r="J306" t="s">
        <v>653</v>
      </c>
    </row>
    <row r="307" spans="1:10" hidden="1" x14ac:dyDescent="0.25">
      <c r="A307">
        <v>88171</v>
      </c>
      <c r="B307">
        <v>2525</v>
      </c>
      <c r="C307" t="s">
        <v>126</v>
      </c>
      <c r="D307">
        <v>2738</v>
      </c>
      <c r="E307" t="s">
        <v>654</v>
      </c>
      <c r="F307" t="s">
        <v>18</v>
      </c>
      <c r="G307" t="s">
        <v>18</v>
      </c>
      <c r="H307" t="s">
        <v>18</v>
      </c>
      <c r="I307" t="s">
        <v>18</v>
      </c>
      <c r="J307" t="s">
        <v>655</v>
      </c>
    </row>
    <row r="308" spans="1:10" hidden="1" x14ac:dyDescent="0.25">
      <c r="A308">
        <v>87623</v>
      </c>
      <c r="B308">
        <v>2525</v>
      </c>
      <c r="C308" t="s">
        <v>126</v>
      </c>
      <c r="D308">
        <v>2667</v>
      </c>
      <c r="E308" t="s">
        <v>192</v>
      </c>
      <c r="F308" t="s">
        <v>18</v>
      </c>
      <c r="G308" t="s">
        <v>18</v>
      </c>
      <c r="H308" t="s">
        <v>18</v>
      </c>
      <c r="I308" t="s">
        <v>18</v>
      </c>
      <c r="J308" t="s">
        <v>656</v>
      </c>
    </row>
    <row r="309" spans="1:10" hidden="1" x14ac:dyDescent="0.25">
      <c r="A309">
        <v>87621</v>
      </c>
      <c r="B309">
        <v>2525</v>
      </c>
      <c r="C309" t="s">
        <v>126</v>
      </c>
      <c r="D309">
        <v>2665</v>
      </c>
      <c r="E309" t="s">
        <v>657</v>
      </c>
      <c r="F309" t="s">
        <v>18</v>
      </c>
      <c r="G309" t="s">
        <v>18</v>
      </c>
      <c r="H309" t="s">
        <v>18</v>
      </c>
      <c r="I309" t="s">
        <v>18</v>
      </c>
      <c r="J309" t="s">
        <v>658</v>
      </c>
    </row>
    <row r="310" spans="1:10" hidden="1" x14ac:dyDescent="0.25">
      <c r="A310">
        <v>87624</v>
      </c>
      <c r="B310">
        <v>2525</v>
      </c>
      <c r="C310" t="s">
        <v>126</v>
      </c>
      <c r="D310">
        <v>2668</v>
      </c>
      <c r="E310" t="s">
        <v>659</v>
      </c>
      <c r="F310" t="s">
        <v>18</v>
      </c>
      <c r="G310" t="s">
        <v>18</v>
      </c>
      <c r="H310" t="s">
        <v>18</v>
      </c>
      <c r="I310" t="s">
        <v>18</v>
      </c>
      <c r="J310" t="s">
        <v>660</v>
      </c>
    </row>
    <row r="311" spans="1:10" hidden="1" x14ac:dyDescent="0.25">
      <c r="A311">
        <v>333</v>
      </c>
      <c r="B311">
        <v>2525</v>
      </c>
      <c r="C311" t="s">
        <v>126</v>
      </c>
      <c r="D311">
        <v>414</v>
      </c>
      <c r="E311" t="s">
        <v>218</v>
      </c>
      <c r="F311" t="s">
        <v>18</v>
      </c>
      <c r="G311" t="s">
        <v>18</v>
      </c>
      <c r="H311" t="s">
        <v>18</v>
      </c>
      <c r="I311" t="s">
        <v>18</v>
      </c>
      <c r="J311" t="s">
        <v>661</v>
      </c>
    </row>
    <row r="312" spans="1:10" hidden="1" x14ac:dyDescent="0.25">
      <c r="A312">
        <v>86566</v>
      </c>
      <c r="B312">
        <v>2525</v>
      </c>
      <c r="C312" t="s">
        <v>126</v>
      </c>
      <c r="D312">
        <v>2648</v>
      </c>
      <c r="E312" t="s">
        <v>662</v>
      </c>
      <c r="F312" t="s">
        <v>18</v>
      </c>
      <c r="G312" t="s">
        <v>18</v>
      </c>
      <c r="H312" t="s">
        <v>18</v>
      </c>
      <c r="I312" t="s">
        <v>18</v>
      </c>
      <c r="J312" t="s">
        <v>663</v>
      </c>
    </row>
    <row r="313" spans="1:10" hidden="1" x14ac:dyDescent="0.25">
      <c r="A313">
        <v>82046</v>
      </c>
      <c r="B313">
        <v>2525</v>
      </c>
      <c r="C313" t="s">
        <v>126</v>
      </c>
      <c r="D313">
        <v>2582</v>
      </c>
      <c r="E313" t="s">
        <v>664</v>
      </c>
      <c r="F313" t="s">
        <v>18</v>
      </c>
      <c r="G313" t="s">
        <v>18</v>
      </c>
      <c r="H313" t="s">
        <v>18</v>
      </c>
      <c r="I313" t="s">
        <v>18</v>
      </c>
      <c r="J313" t="s">
        <v>665</v>
      </c>
    </row>
    <row r="314" spans="1:10" hidden="1" x14ac:dyDescent="0.25">
      <c r="A314">
        <v>38</v>
      </c>
      <c r="B314">
        <v>2089</v>
      </c>
      <c r="C314" t="s">
        <v>666</v>
      </c>
      <c r="D314" t="s">
        <v>18</v>
      </c>
      <c r="E314" t="s">
        <v>18</v>
      </c>
      <c r="F314" t="s">
        <v>18</v>
      </c>
      <c r="G314" t="s">
        <v>18</v>
      </c>
      <c r="H314" t="s">
        <v>18</v>
      </c>
      <c r="I314" t="s">
        <v>18</v>
      </c>
      <c r="J314" t="s">
        <v>667</v>
      </c>
    </row>
    <row r="315" spans="1:10" hidden="1" x14ac:dyDescent="0.25">
      <c r="A315">
        <v>86340</v>
      </c>
      <c r="B315">
        <v>2089</v>
      </c>
      <c r="C315" t="s">
        <v>666</v>
      </c>
      <c r="D315">
        <v>2641</v>
      </c>
      <c r="E315" t="s">
        <v>668</v>
      </c>
      <c r="F315" t="s">
        <v>18</v>
      </c>
      <c r="G315" t="s">
        <v>18</v>
      </c>
      <c r="H315" t="s">
        <v>18</v>
      </c>
      <c r="I315" t="s">
        <v>18</v>
      </c>
      <c r="J315" t="s">
        <v>669</v>
      </c>
    </row>
    <row r="316" spans="1:10" hidden="1" x14ac:dyDescent="0.25">
      <c r="A316">
        <v>346</v>
      </c>
      <c r="B316">
        <v>2089</v>
      </c>
      <c r="C316" t="s">
        <v>666</v>
      </c>
      <c r="D316">
        <v>2044</v>
      </c>
      <c r="E316" t="s">
        <v>670</v>
      </c>
      <c r="F316" t="s">
        <v>18</v>
      </c>
      <c r="G316" t="s">
        <v>18</v>
      </c>
      <c r="H316" t="s">
        <v>18</v>
      </c>
      <c r="I316" t="s">
        <v>18</v>
      </c>
      <c r="J316" t="s">
        <v>671</v>
      </c>
    </row>
    <row r="317" spans="1:10" hidden="1" x14ac:dyDescent="0.25">
      <c r="A317">
        <v>154</v>
      </c>
      <c r="B317">
        <v>2089</v>
      </c>
      <c r="C317" t="s">
        <v>666</v>
      </c>
      <c r="D317">
        <v>135</v>
      </c>
      <c r="E317" t="s">
        <v>672</v>
      </c>
      <c r="F317" t="s">
        <v>18</v>
      </c>
      <c r="G317" t="s">
        <v>18</v>
      </c>
      <c r="H317" t="s">
        <v>18</v>
      </c>
      <c r="I317" t="s">
        <v>18</v>
      </c>
      <c r="J317" t="s">
        <v>673</v>
      </c>
    </row>
    <row r="318" spans="1:10" hidden="1" x14ac:dyDescent="0.25">
      <c r="A318">
        <v>515</v>
      </c>
      <c r="B318">
        <v>2089</v>
      </c>
      <c r="C318" t="s">
        <v>666</v>
      </c>
      <c r="D318">
        <v>2083</v>
      </c>
      <c r="E318" t="s">
        <v>674</v>
      </c>
      <c r="F318" t="s">
        <v>18</v>
      </c>
      <c r="G318" t="s">
        <v>18</v>
      </c>
      <c r="H318" t="s">
        <v>18</v>
      </c>
      <c r="I318" t="s">
        <v>18</v>
      </c>
      <c r="J318" t="s">
        <v>675</v>
      </c>
    </row>
    <row r="319" spans="1:10" hidden="1" x14ac:dyDescent="0.25">
      <c r="A319">
        <v>13</v>
      </c>
      <c r="B319">
        <v>7</v>
      </c>
      <c r="C319" t="s">
        <v>676</v>
      </c>
      <c r="D319" t="s">
        <v>18</v>
      </c>
      <c r="E319" t="s">
        <v>18</v>
      </c>
      <c r="F319" t="s">
        <v>18</v>
      </c>
      <c r="G319" t="s">
        <v>18</v>
      </c>
      <c r="H319" t="s">
        <v>18</v>
      </c>
      <c r="I319" t="s">
        <v>18</v>
      </c>
      <c r="J319" t="s">
        <v>677</v>
      </c>
    </row>
    <row r="320" spans="1:10" hidden="1" x14ac:dyDescent="0.25">
      <c r="A320">
        <v>106</v>
      </c>
      <c r="B320">
        <v>7</v>
      </c>
      <c r="C320" t="s">
        <v>676</v>
      </c>
      <c r="D320">
        <v>2075</v>
      </c>
      <c r="E320" t="s">
        <v>676</v>
      </c>
      <c r="F320" t="s">
        <v>18</v>
      </c>
      <c r="G320" t="s">
        <v>18</v>
      </c>
      <c r="H320" t="s">
        <v>18</v>
      </c>
      <c r="I320" t="s">
        <v>18</v>
      </c>
      <c r="J320" t="s">
        <v>678</v>
      </c>
    </row>
    <row r="321" spans="1:10" hidden="1" x14ac:dyDescent="0.25">
      <c r="A321">
        <v>57</v>
      </c>
      <c r="B321">
        <v>24</v>
      </c>
      <c r="C321" t="s">
        <v>122</v>
      </c>
      <c r="D321" t="s">
        <v>18</v>
      </c>
      <c r="E321" t="s">
        <v>18</v>
      </c>
      <c r="F321" t="s">
        <v>18</v>
      </c>
      <c r="G321" t="s">
        <v>18</v>
      </c>
      <c r="H321" t="s">
        <v>18</v>
      </c>
      <c r="I321" t="s">
        <v>18</v>
      </c>
      <c r="J321" t="s">
        <v>679</v>
      </c>
    </row>
    <row r="322" spans="1:10" hidden="1" x14ac:dyDescent="0.25">
      <c r="A322">
        <v>540</v>
      </c>
      <c r="B322">
        <v>24</v>
      </c>
      <c r="C322" t="s">
        <v>122</v>
      </c>
      <c r="D322">
        <v>109</v>
      </c>
      <c r="E322" t="s">
        <v>123</v>
      </c>
      <c r="F322" t="s">
        <v>18</v>
      </c>
      <c r="G322" t="s">
        <v>18</v>
      </c>
      <c r="H322" t="s">
        <v>18</v>
      </c>
      <c r="I322" t="s">
        <v>18</v>
      </c>
      <c r="J322" t="s">
        <v>680</v>
      </c>
    </row>
    <row r="323" spans="1:10" hidden="1" x14ac:dyDescent="0.25">
      <c r="A323">
        <v>316</v>
      </c>
      <c r="B323">
        <v>24</v>
      </c>
      <c r="C323" t="s">
        <v>122</v>
      </c>
      <c r="D323">
        <v>2042</v>
      </c>
      <c r="E323" t="s">
        <v>681</v>
      </c>
      <c r="F323" t="s">
        <v>18</v>
      </c>
      <c r="G323" t="s">
        <v>18</v>
      </c>
      <c r="H323" t="s">
        <v>18</v>
      </c>
      <c r="I323" t="s">
        <v>18</v>
      </c>
      <c r="J323" t="s">
        <v>682</v>
      </c>
    </row>
    <row r="324" spans="1:10" hidden="1" x14ac:dyDescent="0.25">
      <c r="A324">
        <v>273</v>
      </c>
      <c r="B324">
        <v>24</v>
      </c>
      <c r="C324" t="s">
        <v>122</v>
      </c>
      <c r="D324">
        <v>112</v>
      </c>
      <c r="E324" t="s">
        <v>683</v>
      </c>
      <c r="F324" t="s">
        <v>18</v>
      </c>
      <c r="G324" t="s">
        <v>18</v>
      </c>
      <c r="H324" t="s">
        <v>18</v>
      </c>
      <c r="I324" t="s">
        <v>18</v>
      </c>
      <c r="J324" t="s">
        <v>684</v>
      </c>
    </row>
    <row r="325" spans="1:10" hidden="1" x14ac:dyDescent="0.25">
      <c r="A325">
        <v>95633</v>
      </c>
      <c r="B325">
        <v>24</v>
      </c>
      <c r="C325" t="s">
        <v>122</v>
      </c>
      <c r="D325">
        <v>2780</v>
      </c>
      <c r="E325" t="s">
        <v>685</v>
      </c>
      <c r="F325" t="s">
        <v>18</v>
      </c>
      <c r="G325" t="s">
        <v>18</v>
      </c>
      <c r="H325" t="s">
        <v>18</v>
      </c>
      <c r="I325" t="s">
        <v>18</v>
      </c>
      <c r="J325" t="s">
        <v>686</v>
      </c>
    </row>
    <row r="326" spans="1:10" hidden="1" x14ac:dyDescent="0.25">
      <c r="A326">
        <v>211</v>
      </c>
      <c r="B326">
        <v>24</v>
      </c>
      <c r="C326" t="s">
        <v>122</v>
      </c>
      <c r="D326">
        <v>131</v>
      </c>
      <c r="E326" t="s">
        <v>687</v>
      </c>
      <c r="F326" t="s">
        <v>18</v>
      </c>
      <c r="G326" t="s">
        <v>18</v>
      </c>
      <c r="H326" t="s">
        <v>18</v>
      </c>
      <c r="I326" t="s">
        <v>18</v>
      </c>
      <c r="J326" t="s">
        <v>688</v>
      </c>
    </row>
    <row r="327" spans="1:10" hidden="1" x14ac:dyDescent="0.25">
      <c r="A327">
        <v>87886</v>
      </c>
      <c r="B327">
        <v>24</v>
      </c>
      <c r="C327" t="s">
        <v>122</v>
      </c>
      <c r="D327">
        <v>2671</v>
      </c>
      <c r="E327" t="s">
        <v>689</v>
      </c>
      <c r="F327" t="s">
        <v>18</v>
      </c>
      <c r="G327" t="s">
        <v>18</v>
      </c>
      <c r="H327" t="s">
        <v>18</v>
      </c>
      <c r="I327" t="s">
        <v>18</v>
      </c>
      <c r="J327" t="s">
        <v>690</v>
      </c>
    </row>
    <row r="328" spans="1:10" hidden="1" x14ac:dyDescent="0.25">
      <c r="A328">
        <v>423</v>
      </c>
      <c r="B328">
        <v>24</v>
      </c>
      <c r="C328" t="s">
        <v>122</v>
      </c>
      <c r="D328">
        <v>1984</v>
      </c>
      <c r="E328" t="s">
        <v>691</v>
      </c>
      <c r="F328" t="s">
        <v>18</v>
      </c>
      <c r="G328" t="s">
        <v>18</v>
      </c>
      <c r="H328" t="s">
        <v>18</v>
      </c>
      <c r="I328" t="s">
        <v>18</v>
      </c>
      <c r="J328" t="s">
        <v>692</v>
      </c>
    </row>
    <row r="329" spans="1:10" hidden="1" x14ac:dyDescent="0.25">
      <c r="A329">
        <v>456</v>
      </c>
      <c r="B329">
        <v>24</v>
      </c>
      <c r="C329" t="s">
        <v>122</v>
      </c>
      <c r="D329">
        <v>2017</v>
      </c>
      <c r="E329" t="s">
        <v>693</v>
      </c>
      <c r="F329" t="s">
        <v>18</v>
      </c>
      <c r="G329" t="s">
        <v>18</v>
      </c>
      <c r="H329" t="s">
        <v>18</v>
      </c>
      <c r="I329" t="s">
        <v>18</v>
      </c>
      <c r="J329" t="s">
        <v>694</v>
      </c>
    </row>
    <row r="330" spans="1:10" hidden="1" x14ac:dyDescent="0.25">
      <c r="A330">
        <v>306</v>
      </c>
      <c r="B330">
        <v>24</v>
      </c>
      <c r="C330" t="s">
        <v>122</v>
      </c>
      <c r="D330">
        <v>110</v>
      </c>
      <c r="E330" t="s">
        <v>223</v>
      </c>
      <c r="F330" t="s">
        <v>18</v>
      </c>
      <c r="G330" t="s">
        <v>18</v>
      </c>
      <c r="H330" t="s">
        <v>18</v>
      </c>
      <c r="I330" t="s">
        <v>18</v>
      </c>
      <c r="J330" t="s">
        <v>695</v>
      </c>
    </row>
    <row r="331" spans="1:10" hidden="1" x14ac:dyDescent="0.25">
      <c r="A331">
        <v>87885</v>
      </c>
      <c r="B331">
        <v>24</v>
      </c>
      <c r="C331" t="s">
        <v>122</v>
      </c>
      <c r="D331">
        <v>2670</v>
      </c>
      <c r="E331" t="s">
        <v>696</v>
      </c>
      <c r="F331" t="s">
        <v>18</v>
      </c>
      <c r="G331" t="s">
        <v>18</v>
      </c>
      <c r="H331" t="s">
        <v>18</v>
      </c>
      <c r="I331" t="s">
        <v>18</v>
      </c>
      <c r="J331" t="s">
        <v>697</v>
      </c>
    </row>
    <row r="332" spans="1:10" hidden="1" x14ac:dyDescent="0.25">
      <c r="A332">
        <v>35377</v>
      </c>
      <c r="B332">
        <v>24</v>
      </c>
      <c r="C332" t="s">
        <v>122</v>
      </c>
      <c r="D332">
        <v>2290</v>
      </c>
      <c r="E332" t="s">
        <v>225</v>
      </c>
      <c r="F332" t="s">
        <v>18</v>
      </c>
      <c r="G332" t="s">
        <v>18</v>
      </c>
      <c r="H332" t="s">
        <v>18</v>
      </c>
      <c r="I332" t="s">
        <v>18</v>
      </c>
      <c r="J332" t="s">
        <v>698</v>
      </c>
    </row>
    <row r="333" spans="1:10" hidden="1" x14ac:dyDescent="0.25">
      <c r="A333">
        <v>458</v>
      </c>
      <c r="B333">
        <v>24</v>
      </c>
      <c r="C333" t="s">
        <v>122</v>
      </c>
      <c r="D333">
        <v>113</v>
      </c>
      <c r="E333" t="s">
        <v>699</v>
      </c>
      <c r="F333" t="s">
        <v>18</v>
      </c>
      <c r="G333" t="s">
        <v>18</v>
      </c>
      <c r="H333" t="s">
        <v>18</v>
      </c>
      <c r="I333" t="s">
        <v>18</v>
      </c>
      <c r="J333" t="s">
        <v>700</v>
      </c>
    </row>
    <row r="334" spans="1:10" hidden="1" x14ac:dyDescent="0.25">
      <c r="A334">
        <v>332</v>
      </c>
      <c r="B334">
        <v>24</v>
      </c>
      <c r="C334" t="s">
        <v>122</v>
      </c>
      <c r="D334">
        <v>108</v>
      </c>
      <c r="E334" t="s">
        <v>258</v>
      </c>
      <c r="F334" t="s">
        <v>18</v>
      </c>
      <c r="G334" t="s">
        <v>18</v>
      </c>
      <c r="H334" t="s">
        <v>18</v>
      </c>
      <c r="I334" t="s">
        <v>18</v>
      </c>
      <c r="J334" t="s">
        <v>701</v>
      </c>
    </row>
    <row r="335" spans="1:10" hidden="1" x14ac:dyDescent="0.25">
      <c r="A335">
        <v>87610</v>
      </c>
      <c r="B335">
        <v>24</v>
      </c>
      <c r="C335" t="s">
        <v>122</v>
      </c>
      <c r="D335">
        <v>2664</v>
      </c>
      <c r="E335" t="s">
        <v>702</v>
      </c>
      <c r="F335" t="s">
        <v>18</v>
      </c>
      <c r="G335" t="s">
        <v>18</v>
      </c>
      <c r="H335" t="s">
        <v>18</v>
      </c>
      <c r="I335" t="s">
        <v>18</v>
      </c>
      <c r="J335" t="s">
        <v>703</v>
      </c>
    </row>
    <row r="336" spans="1:10" hidden="1" x14ac:dyDescent="0.25">
      <c r="A336">
        <v>288</v>
      </c>
      <c r="B336">
        <v>24</v>
      </c>
      <c r="C336" t="s">
        <v>122</v>
      </c>
      <c r="D336">
        <v>1975</v>
      </c>
      <c r="E336" t="s">
        <v>704</v>
      </c>
      <c r="F336" t="s">
        <v>18</v>
      </c>
      <c r="G336" t="s">
        <v>18</v>
      </c>
      <c r="H336" t="s">
        <v>18</v>
      </c>
      <c r="I336" t="s">
        <v>18</v>
      </c>
      <c r="J336" t="s">
        <v>705</v>
      </c>
    </row>
    <row r="337" spans="1:10" hidden="1" x14ac:dyDescent="0.25">
      <c r="A337">
        <v>499</v>
      </c>
      <c r="B337">
        <v>24</v>
      </c>
      <c r="C337" t="s">
        <v>122</v>
      </c>
      <c r="D337">
        <v>2038</v>
      </c>
      <c r="E337" t="s">
        <v>706</v>
      </c>
      <c r="F337" t="s">
        <v>18</v>
      </c>
      <c r="G337" t="s">
        <v>18</v>
      </c>
      <c r="H337" t="s">
        <v>18</v>
      </c>
      <c r="I337" t="s">
        <v>18</v>
      </c>
      <c r="J337" t="s">
        <v>707</v>
      </c>
    </row>
    <row r="338" spans="1:10" hidden="1" x14ac:dyDescent="0.25">
      <c r="A338">
        <v>236</v>
      </c>
      <c r="B338">
        <v>24</v>
      </c>
      <c r="C338" t="s">
        <v>122</v>
      </c>
      <c r="D338">
        <v>114</v>
      </c>
      <c r="E338" t="s">
        <v>708</v>
      </c>
      <c r="F338" t="s">
        <v>18</v>
      </c>
      <c r="G338" t="s">
        <v>18</v>
      </c>
      <c r="H338" t="s">
        <v>18</v>
      </c>
      <c r="I338" t="s">
        <v>18</v>
      </c>
      <c r="J338" t="s">
        <v>709</v>
      </c>
    </row>
    <row r="339" spans="1:10" hidden="1" x14ac:dyDescent="0.25">
      <c r="A339">
        <v>505</v>
      </c>
      <c r="B339">
        <v>24</v>
      </c>
      <c r="C339" t="s">
        <v>122</v>
      </c>
      <c r="D339">
        <v>111</v>
      </c>
      <c r="E339" t="s">
        <v>710</v>
      </c>
      <c r="F339" t="s">
        <v>18</v>
      </c>
      <c r="G339" t="s">
        <v>18</v>
      </c>
      <c r="H339" t="s">
        <v>18</v>
      </c>
      <c r="I339" t="s">
        <v>18</v>
      </c>
      <c r="J339" t="s">
        <v>711</v>
      </c>
    </row>
    <row r="340" spans="1:10" hidden="1" x14ac:dyDescent="0.25">
      <c r="A340">
        <v>2</v>
      </c>
      <c r="B340">
        <v>23</v>
      </c>
      <c r="C340" t="s">
        <v>260</v>
      </c>
      <c r="D340" t="s">
        <v>18</v>
      </c>
      <c r="E340" t="s">
        <v>18</v>
      </c>
      <c r="F340" t="s">
        <v>18</v>
      </c>
      <c r="G340" t="s">
        <v>18</v>
      </c>
      <c r="H340" t="s">
        <v>18</v>
      </c>
      <c r="I340" t="s">
        <v>18</v>
      </c>
      <c r="J340" t="s">
        <v>712</v>
      </c>
    </row>
    <row r="341" spans="1:10" hidden="1" x14ac:dyDescent="0.25">
      <c r="A341">
        <v>426</v>
      </c>
      <c r="B341">
        <v>23</v>
      </c>
      <c r="C341" t="s">
        <v>260</v>
      </c>
      <c r="D341">
        <v>102</v>
      </c>
      <c r="E341" t="s">
        <v>261</v>
      </c>
      <c r="F341" t="s">
        <v>18</v>
      </c>
      <c r="G341" t="s">
        <v>18</v>
      </c>
      <c r="H341" t="s">
        <v>18</v>
      </c>
      <c r="I341" t="s">
        <v>18</v>
      </c>
      <c r="J341" t="s">
        <v>713</v>
      </c>
    </row>
    <row r="342" spans="1:10" hidden="1" x14ac:dyDescent="0.25">
      <c r="A342">
        <v>249</v>
      </c>
      <c r="B342">
        <v>23</v>
      </c>
      <c r="C342" t="s">
        <v>260</v>
      </c>
      <c r="D342">
        <v>426</v>
      </c>
      <c r="E342" t="s">
        <v>372</v>
      </c>
      <c r="F342" t="s">
        <v>18</v>
      </c>
      <c r="G342" t="s">
        <v>18</v>
      </c>
      <c r="H342" t="s">
        <v>18</v>
      </c>
      <c r="I342" t="s">
        <v>18</v>
      </c>
      <c r="J342" t="s">
        <v>714</v>
      </c>
    </row>
    <row r="343" spans="1:10" hidden="1" x14ac:dyDescent="0.25">
      <c r="A343">
        <v>483</v>
      </c>
      <c r="B343">
        <v>23</v>
      </c>
      <c r="C343" t="s">
        <v>260</v>
      </c>
      <c r="D343">
        <v>419</v>
      </c>
      <c r="E343" t="s">
        <v>373</v>
      </c>
      <c r="F343" t="s">
        <v>18</v>
      </c>
      <c r="G343" t="s">
        <v>18</v>
      </c>
      <c r="H343" t="s">
        <v>18</v>
      </c>
      <c r="I343" t="s">
        <v>18</v>
      </c>
      <c r="J343" t="s">
        <v>715</v>
      </c>
    </row>
    <row r="344" spans="1:10" hidden="1" x14ac:dyDescent="0.25">
      <c r="A344">
        <v>535</v>
      </c>
      <c r="B344">
        <v>23</v>
      </c>
      <c r="C344" t="s">
        <v>260</v>
      </c>
      <c r="D344">
        <v>2194</v>
      </c>
      <c r="E344" t="s">
        <v>716</v>
      </c>
      <c r="F344" t="s">
        <v>18</v>
      </c>
      <c r="G344" t="s">
        <v>18</v>
      </c>
      <c r="H344" t="s">
        <v>18</v>
      </c>
      <c r="I344" t="s">
        <v>18</v>
      </c>
      <c r="J344" t="s">
        <v>717</v>
      </c>
    </row>
    <row r="345" spans="1:10" hidden="1" x14ac:dyDescent="0.25">
      <c r="A345">
        <v>22</v>
      </c>
      <c r="B345">
        <v>14</v>
      </c>
      <c r="C345" t="s">
        <v>725</v>
      </c>
      <c r="D345" t="s">
        <v>18</v>
      </c>
      <c r="E345" t="s">
        <v>18</v>
      </c>
      <c r="F345" t="s">
        <v>18</v>
      </c>
      <c r="G345" t="s">
        <v>18</v>
      </c>
      <c r="H345" t="s">
        <v>18</v>
      </c>
      <c r="I345" t="s">
        <v>18</v>
      </c>
      <c r="J345" t="s">
        <v>4992</v>
      </c>
    </row>
    <row r="346" spans="1:10" hidden="1" x14ac:dyDescent="0.25">
      <c r="A346">
        <v>89817</v>
      </c>
      <c r="B346">
        <v>14</v>
      </c>
      <c r="C346" t="s">
        <v>725</v>
      </c>
      <c r="D346">
        <v>2746</v>
      </c>
      <c r="E346" t="s">
        <v>4993</v>
      </c>
      <c r="F346" t="s">
        <v>18</v>
      </c>
      <c r="G346" t="s">
        <v>18</v>
      </c>
      <c r="H346" t="s">
        <v>18</v>
      </c>
      <c r="I346" t="s">
        <v>18</v>
      </c>
      <c r="J346" t="s">
        <v>4994</v>
      </c>
    </row>
    <row r="347" spans="1:10" hidden="1" x14ac:dyDescent="0.25">
      <c r="A347">
        <v>111</v>
      </c>
      <c r="B347">
        <v>14</v>
      </c>
      <c r="C347" t="s">
        <v>725</v>
      </c>
      <c r="D347">
        <v>152</v>
      </c>
      <c r="E347" t="s">
        <v>4995</v>
      </c>
      <c r="F347" t="s">
        <v>18</v>
      </c>
      <c r="G347" t="s">
        <v>18</v>
      </c>
      <c r="H347" t="s">
        <v>18</v>
      </c>
      <c r="I347" t="s">
        <v>18</v>
      </c>
      <c r="J347" t="s">
        <v>4996</v>
      </c>
    </row>
    <row r="348" spans="1:10" hidden="1" x14ac:dyDescent="0.25">
      <c r="A348">
        <v>442</v>
      </c>
      <c r="B348">
        <v>14</v>
      </c>
      <c r="C348" t="s">
        <v>725</v>
      </c>
      <c r="D348">
        <v>85</v>
      </c>
      <c r="E348" t="s">
        <v>4997</v>
      </c>
      <c r="F348" t="s">
        <v>18</v>
      </c>
      <c r="G348" t="s">
        <v>18</v>
      </c>
      <c r="H348" t="s">
        <v>18</v>
      </c>
      <c r="I348" t="s">
        <v>18</v>
      </c>
      <c r="J348" t="s">
        <v>4998</v>
      </c>
    </row>
    <row r="349" spans="1:10" hidden="1" x14ac:dyDescent="0.25">
      <c r="A349">
        <v>86567</v>
      </c>
      <c r="B349">
        <v>14</v>
      </c>
      <c r="C349" t="s">
        <v>725</v>
      </c>
      <c r="D349">
        <v>2649</v>
      </c>
      <c r="E349" t="s">
        <v>4999</v>
      </c>
      <c r="F349" t="s">
        <v>18</v>
      </c>
      <c r="G349" t="s">
        <v>18</v>
      </c>
      <c r="H349" t="s">
        <v>18</v>
      </c>
      <c r="I349" t="s">
        <v>18</v>
      </c>
      <c r="J349" t="s">
        <v>5000</v>
      </c>
    </row>
    <row r="350" spans="1:10" hidden="1" x14ac:dyDescent="0.25">
      <c r="A350">
        <v>465</v>
      </c>
      <c r="B350">
        <v>14</v>
      </c>
      <c r="C350" t="s">
        <v>725</v>
      </c>
      <c r="D350">
        <v>83</v>
      </c>
      <c r="E350" t="s">
        <v>5001</v>
      </c>
      <c r="F350" t="s">
        <v>18</v>
      </c>
      <c r="G350" t="s">
        <v>18</v>
      </c>
      <c r="H350" t="s">
        <v>18</v>
      </c>
      <c r="I350" t="s">
        <v>18</v>
      </c>
      <c r="J350" t="s">
        <v>5002</v>
      </c>
    </row>
    <row r="351" spans="1:10" hidden="1" x14ac:dyDescent="0.25">
      <c r="A351">
        <v>185</v>
      </c>
      <c r="B351">
        <v>14</v>
      </c>
      <c r="C351" t="s">
        <v>725</v>
      </c>
      <c r="D351">
        <v>86</v>
      </c>
      <c r="E351" t="s">
        <v>725</v>
      </c>
      <c r="F351" t="s">
        <v>18</v>
      </c>
      <c r="G351" t="s">
        <v>18</v>
      </c>
      <c r="H351" t="s">
        <v>18</v>
      </c>
      <c r="I351" t="s">
        <v>18</v>
      </c>
      <c r="J351" t="s">
        <v>5003</v>
      </c>
    </row>
    <row r="352" spans="1:10" hidden="1" x14ac:dyDescent="0.25">
      <c r="A352">
        <v>84552</v>
      </c>
      <c r="B352">
        <v>2624</v>
      </c>
      <c r="C352" t="s">
        <v>347</v>
      </c>
      <c r="D352" t="s">
        <v>18</v>
      </c>
      <c r="E352" t="s">
        <v>18</v>
      </c>
      <c r="F352" t="s">
        <v>18</v>
      </c>
      <c r="G352" t="s">
        <v>18</v>
      </c>
      <c r="H352" t="s">
        <v>18</v>
      </c>
      <c r="I352" t="s">
        <v>18</v>
      </c>
      <c r="J352" t="s">
        <v>718</v>
      </c>
    </row>
    <row r="353" spans="1:10" hidden="1" x14ac:dyDescent="0.25">
      <c r="A353">
        <v>349</v>
      </c>
      <c r="B353">
        <v>2624</v>
      </c>
      <c r="C353" t="s">
        <v>347</v>
      </c>
      <c r="D353">
        <v>136</v>
      </c>
      <c r="E353" t="s">
        <v>348</v>
      </c>
      <c r="F353" t="s">
        <v>18</v>
      </c>
      <c r="G353" t="s">
        <v>18</v>
      </c>
      <c r="H353" t="s">
        <v>18</v>
      </c>
      <c r="I353" t="s">
        <v>18</v>
      </c>
      <c r="J353" t="s">
        <v>719</v>
      </c>
    </row>
    <row r="354" spans="1:10" hidden="1" x14ac:dyDescent="0.25">
      <c r="A354">
        <v>154360</v>
      </c>
      <c r="B354">
        <v>2977</v>
      </c>
      <c r="C354" t="s">
        <v>378</v>
      </c>
      <c r="D354" t="s">
        <v>18</v>
      </c>
      <c r="E354" t="s">
        <v>18</v>
      </c>
      <c r="F354" t="s">
        <v>18</v>
      </c>
      <c r="G354" t="s">
        <v>18</v>
      </c>
      <c r="H354" t="s">
        <v>18</v>
      </c>
      <c r="I354" t="s">
        <v>18</v>
      </c>
      <c r="J354" t="s">
        <v>720</v>
      </c>
    </row>
    <row r="355" spans="1:10" hidden="1" x14ac:dyDescent="0.25">
      <c r="A355">
        <v>154466</v>
      </c>
      <c r="B355">
        <v>2977</v>
      </c>
      <c r="C355" t="s">
        <v>378</v>
      </c>
      <c r="D355">
        <v>2981</v>
      </c>
      <c r="E355" t="s">
        <v>721</v>
      </c>
      <c r="F355" t="s">
        <v>18</v>
      </c>
      <c r="G355" t="s">
        <v>18</v>
      </c>
      <c r="H355" t="s">
        <v>18</v>
      </c>
      <c r="I355" t="s">
        <v>18</v>
      </c>
      <c r="J355" t="s">
        <v>722</v>
      </c>
    </row>
    <row r="356" spans="1:10" hidden="1" x14ac:dyDescent="0.25">
      <c r="A356">
        <v>154468</v>
      </c>
      <c r="B356">
        <v>2977</v>
      </c>
      <c r="C356" t="s">
        <v>378</v>
      </c>
      <c r="D356">
        <v>2983</v>
      </c>
      <c r="E356" t="s">
        <v>723</v>
      </c>
      <c r="F356" t="s">
        <v>18</v>
      </c>
      <c r="G356" t="s">
        <v>18</v>
      </c>
      <c r="H356" t="s">
        <v>18</v>
      </c>
      <c r="I356" t="s">
        <v>18</v>
      </c>
      <c r="J356" t="s">
        <v>724</v>
      </c>
    </row>
    <row r="357" spans="1:10" hidden="1" x14ac:dyDescent="0.25">
      <c r="A357">
        <v>154361</v>
      </c>
      <c r="B357">
        <v>2977</v>
      </c>
      <c r="C357" t="s">
        <v>378</v>
      </c>
      <c r="D357">
        <v>2978</v>
      </c>
      <c r="E357" t="s">
        <v>726</v>
      </c>
      <c r="F357" t="s">
        <v>18</v>
      </c>
      <c r="G357" t="s">
        <v>18</v>
      </c>
      <c r="H357" t="s">
        <v>18</v>
      </c>
      <c r="I357" t="s">
        <v>18</v>
      </c>
      <c r="J357" t="s">
        <v>727</v>
      </c>
    </row>
    <row r="358" spans="1:10" hidden="1" x14ac:dyDescent="0.25">
      <c r="A358">
        <v>21</v>
      </c>
      <c r="B358">
        <v>222</v>
      </c>
      <c r="C358" t="s">
        <v>728</v>
      </c>
      <c r="D358" t="s">
        <v>18</v>
      </c>
      <c r="E358" t="s">
        <v>18</v>
      </c>
      <c r="F358" t="s">
        <v>18</v>
      </c>
      <c r="G358" t="s">
        <v>18</v>
      </c>
      <c r="H358" t="s">
        <v>18</v>
      </c>
      <c r="I358" t="s">
        <v>18</v>
      </c>
      <c r="J358" t="s">
        <v>729</v>
      </c>
    </row>
    <row r="359" spans="1:10" hidden="1" x14ac:dyDescent="0.25">
      <c r="A359">
        <v>230</v>
      </c>
      <c r="B359">
        <v>222</v>
      </c>
      <c r="C359" t="s">
        <v>728</v>
      </c>
      <c r="D359">
        <v>2020</v>
      </c>
      <c r="E359" t="s">
        <v>728</v>
      </c>
      <c r="F359" t="s">
        <v>18</v>
      </c>
      <c r="G359" t="s">
        <v>18</v>
      </c>
      <c r="H359" t="s">
        <v>18</v>
      </c>
      <c r="I359" t="s">
        <v>18</v>
      </c>
      <c r="J359" t="s">
        <v>730</v>
      </c>
    </row>
    <row r="360" spans="1:10" hidden="1" x14ac:dyDescent="0.25">
      <c r="A360">
        <v>16</v>
      </c>
      <c r="B360">
        <v>2225</v>
      </c>
      <c r="C360" t="s">
        <v>227</v>
      </c>
      <c r="D360" t="s">
        <v>18</v>
      </c>
      <c r="E360" t="s">
        <v>18</v>
      </c>
      <c r="F360" t="s">
        <v>18</v>
      </c>
      <c r="G360" t="s">
        <v>18</v>
      </c>
      <c r="H360" t="s">
        <v>18</v>
      </c>
      <c r="I360" t="s">
        <v>18</v>
      </c>
      <c r="J360" t="s">
        <v>731</v>
      </c>
    </row>
    <row r="361" spans="1:10" hidden="1" x14ac:dyDescent="0.25">
      <c r="A361">
        <v>314</v>
      </c>
      <c r="B361">
        <v>2225</v>
      </c>
      <c r="C361" t="s">
        <v>227</v>
      </c>
      <c r="D361">
        <v>2226</v>
      </c>
      <c r="E361" t="s">
        <v>227</v>
      </c>
      <c r="F361" t="s">
        <v>18</v>
      </c>
      <c r="G361" t="s">
        <v>18</v>
      </c>
      <c r="H361" t="s">
        <v>18</v>
      </c>
      <c r="I361" t="s">
        <v>18</v>
      </c>
      <c r="J361" t="s">
        <v>732</v>
      </c>
    </row>
    <row r="362" spans="1:10" hidden="1" x14ac:dyDescent="0.25">
      <c r="A362">
        <v>148461</v>
      </c>
      <c r="B362">
        <v>2911</v>
      </c>
      <c r="C362" t="s">
        <v>4409</v>
      </c>
      <c r="D362" t="s">
        <v>18</v>
      </c>
      <c r="E362" t="s">
        <v>18</v>
      </c>
      <c r="F362" t="s">
        <v>18</v>
      </c>
      <c r="G362" t="s">
        <v>18</v>
      </c>
      <c r="H362" t="s">
        <v>18</v>
      </c>
      <c r="I362" t="s">
        <v>18</v>
      </c>
      <c r="J362" t="s">
        <v>4410</v>
      </c>
    </row>
    <row r="363" spans="1:10" hidden="1" x14ac:dyDescent="0.25">
      <c r="A363">
        <v>148466</v>
      </c>
      <c r="B363">
        <v>2911</v>
      </c>
      <c r="C363" t="s">
        <v>4409</v>
      </c>
      <c r="D363">
        <v>2916</v>
      </c>
      <c r="E363" t="s">
        <v>2515</v>
      </c>
      <c r="F363" t="s">
        <v>18</v>
      </c>
      <c r="G363" t="s">
        <v>18</v>
      </c>
      <c r="H363" t="s">
        <v>18</v>
      </c>
      <c r="I363" t="s">
        <v>18</v>
      </c>
      <c r="J363" t="s">
        <v>4411</v>
      </c>
    </row>
    <row r="364" spans="1:10" hidden="1" x14ac:dyDescent="0.25">
      <c r="A364">
        <v>148465</v>
      </c>
      <c r="B364">
        <v>2911</v>
      </c>
      <c r="C364" t="s">
        <v>4409</v>
      </c>
      <c r="D364">
        <v>2915</v>
      </c>
      <c r="E364" t="s">
        <v>2524</v>
      </c>
      <c r="F364" t="s">
        <v>18</v>
      </c>
      <c r="G364" t="s">
        <v>18</v>
      </c>
      <c r="H364" t="s">
        <v>18</v>
      </c>
      <c r="I364" t="s">
        <v>18</v>
      </c>
      <c r="J364" t="s">
        <v>4412</v>
      </c>
    </row>
    <row r="365" spans="1:10" hidden="1" x14ac:dyDescent="0.25">
      <c r="A365">
        <v>153263</v>
      </c>
      <c r="B365">
        <v>2911</v>
      </c>
      <c r="C365" t="s">
        <v>4409</v>
      </c>
      <c r="D365">
        <v>2967</v>
      </c>
      <c r="E365" t="s">
        <v>3300</v>
      </c>
      <c r="F365" t="s">
        <v>18</v>
      </c>
      <c r="G365" t="s">
        <v>18</v>
      </c>
      <c r="H365" t="s">
        <v>18</v>
      </c>
      <c r="I365" t="s">
        <v>18</v>
      </c>
      <c r="J365" t="s">
        <v>4413</v>
      </c>
    </row>
    <row r="366" spans="1:10" hidden="1" x14ac:dyDescent="0.25">
      <c r="A366">
        <v>148467</v>
      </c>
      <c r="B366">
        <v>2911</v>
      </c>
      <c r="C366" t="s">
        <v>4409</v>
      </c>
      <c r="D366">
        <v>2917</v>
      </c>
      <c r="E366" t="s">
        <v>2290</v>
      </c>
      <c r="F366" t="s">
        <v>18</v>
      </c>
      <c r="G366" t="s">
        <v>18</v>
      </c>
      <c r="H366" t="s">
        <v>18</v>
      </c>
      <c r="I366" t="s">
        <v>18</v>
      </c>
      <c r="J366" t="s">
        <v>4414</v>
      </c>
    </row>
    <row r="367" spans="1:10" hidden="1" x14ac:dyDescent="0.25">
      <c r="A367">
        <v>148463</v>
      </c>
      <c r="B367">
        <v>2911</v>
      </c>
      <c r="C367" t="s">
        <v>4409</v>
      </c>
      <c r="D367">
        <v>2913</v>
      </c>
      <c r="E367" t="s">
        <v>2291</v>
      </c>
      <c r="F367" t="s">
        <v>18</v>
      </c>
      <c r="G367" t="s">
        <v>18</v>
      </c>
      <c r="H367" t="s">
        <v>18</v>
      </c>
      <c r="I367" t="s">
        <v>18</v>
      </c>
      <c r="J367" t="s">
        <v>4415</v>
      </c>
    </row>
    <row r="368" spans="1:10" hidden="1" x14ac:dyDescent="0.25">
      <c r="A368">
        <v>148468</v>
      </c>
      <c r="B368">
        <v>2911</v>
      </c>
      <c r="C368" t="s">
        <v>4409</v>
      </c>
      <c r="D368">
        <v>2918</v>
      </c>
      <c r="E368" t="s">
        <v>2516</v>
      </c>
      <c r="F368" t="s">
        <v>18</v>
      </c>
      <c r="G368" t="s">
        <v>18</v>
      </c>
      <c r="H368" t="s">
        <v>18</v>
      </c>
      <c r="I368" t="s">
        <v>18</v>
      </c>
      <c r="J368" t="s">
        <v>4416</v>
      </c>
    </row>
    <row r="369" spans="1:10" hidden="1" x14ac:dyDescent="0.25">
      <c r="A369">
        <v>148462</v>
      </c>
      <c r="B369">
        <v>2911</v>
      </c>
      <c r="C369" t="s">
        <v>4409</v>
      </c>
      <c r="D369">
        <v>2912</v>
      </c>
      <c r="E369" t="s">
        <v>2525</v>
      </c>
      <c r="F369" t="s">
        <v>18</v>
      </c>
      <c r="G369" t="s">
        <v>18</v>
      </c>
      <c r="H369" t="s">
        <v>18</v>
      </c>
      <c r="I369" t="s">
        <v>18</v>
      </c>
      <c r="J369" t="s">
        <v>4417</v>
      </c>
    </row>
    <row r="370" spans="1:10" hidden="1" x14ac:dyDescent="0.25">
      <c r="A370">
        <v>148464</v>
      </c>
      <c r="B370">
        <v>2911</v>
      </c>
      <c r="C370" t="s">
        <v>4409</v>
      </c>
      <c r="D370">
        <v>2914</v>
      </c>
      <c r="E370" t="s">
        <v>2831</v>
      </c>
      <c r="F370" t="s">
        <v>18</v>
      </c>
      <c r="G370" t="s">
        <v>18</v>
      </c>
      <c r="H370" t="s">
        <v>18</v>
      </c>
      <c r="I370" t="s">
        <v>18</v>
      </c>
      <c r="J370" t="s">
        <v>4418</v>
      </c>
    </row>
    <row r="371" spans="1:10" hidden="1" x14ac:dyDescent="0.25">
      <c r="A371">
        <v>153268</v>
      </c>
      <c r="B371">
        <v>2911</v>
      </c>
      <c r="C371" t="s">
        <v>4409</v>
      </c>
      <c r="D371">
        <v>2968</v>
      </c>
      <c r="E371" t="s">
        <v>2835</v>
      </c>
      <c r="F371" t="s">
        <v>18</v>
      </c>
      <c r="G371" t="s">
        <v>18</v>
      </c>
      <c r="H371" t="s">
        <v>18</v>
      </c>
      <c r="I371" t="s">
        <v>18</v>
      </c>
      <c r="J371" t="s">
        <v>4419</v>
      </c>
    </row>
    <row r="372" spans="1:10" hidden="1" x14ac:dyDescent="0.25">
      <c r="A372">
        <v>151977</v>
      </c>
      <c r="B372">
        <v>2911</v>
      </c>
      <c r="C372" t="s">
        <v>4409</v>
      </c>
      <c r="D372">
        <v>2961</v>
      </c>
      <c r="E372" t="s">
        <v>4420</v>
      </c>
      <c r="F372" t="s">
        <v>18</v>
      </c>
      <c r="G372" t="s">
        <v>18</v>
      </c>
      <c r="H372" t="s">
        <v>18</v>
      </c>
      <c r="I372" t="s">
        <v>18</v>
      </c>
      <c r="J372" t="s">
        <v>4421</v>
      </c>
    </row>
    <row r="373" spans="1:10" hidden="1" x14ac:dyDescent="0.25">
      <c r="A373">
        <v>71819</v>
      </c>
      <c r="B373">
        <v>2558</v>
      </c>
      <c r="C373" t="s">
        <v>283</v>
      </c>
      <c r="D373" t="s">
        <v>18</v>
      </c>
      <c r="E373" t="s">
        <v>18</v>
      </c>
      <c r="F373" t="s">
        <v>18</v>
      </c>
      <c r="G373" t="s">
        <v>18</v>
      </c>
      <c r="H373" t="s">
        <v>18</v>
      </c>
      <c r="I373" t="s">
        <v>18</v>
      </c>
      <c r="J373" t="s">
        <v>734</v>
      </c>
    </row>
    <row r="374" spans="1:10" hidden="1" x14ac:dyDescent="0.25">
      <c r="A374">
        <v>86569</v>
      </c>
      <c r="B374">
        <v>2558</v>
      </c>
      <c r="C374" t="s">
        <v>283</v>
      </c>
      <c r="D374">
        <v>2651</v>
      </c>
      <c r="E374" t="s">
        <v>735</v>
      </c>
      <c r="F374" t="s">
        <v>18</v>
      </c>
      <c r="G374" t="s">
        <v>18</v>
      </c>
      <c r="H374" t="s">
        <v>18</v>
      </c>
      <c r="I374" t="s">
        <v>18</v>
      </c>
      <c r="J374" t="s">
        <v>736</v>
      </c>
    </row>
    <row r="375" spans="1:10" hidden="1" x14ac:dyDescent="0.25">
      <c r="A375">
        <v>90304</v>
      </c>
      <c r="B375">
        <v>2558</v>
      </c>
      <c r="C375" t="s">
        <v>283</v>
      </c>
      <c r="D375">
        <v>2749</v>
      </c>
      <c r="E375" t="s">
        <v>4055</v>
      </c>
      <c r="F375" t="s">
        <v>18</v>
      </c>
      <c r="G375" t="s">
        <v>18</v>
      </c>
      <c r="H375" t="s">
        <v>18</v>
      </c>
      <c r="I375" t="s">
        <v>18</v>
      </c>
      <c r="J375" t="s">
        <v>4422</v>
      </c>
    </row>
    <row r="376" spans="1:10" hidden="1" x14ac:dyDescent="0.25">
      <c r="A376">
        <v>90850</v>
      </c>
      <c r="B376">
        <v>2558</v>
      </c>
      <c r="C376" t="s">
        <v>283</v>
      </c>
      <c r="D376">
        <v>2762</v>
      </c>
      <c r="E376" t="s">
        <v>737</v>
      </c>
      <c r="F376" t="s">
        <v>18</v>
      </c>
      <c r="G376" t="s">
        <v>18</v>
      </c>
      <c r="H376" t="s">
        <v>18</v>
      </c>
      <c r="I376" t="s">
        <v>18</v>
      </c>
      <c r="J376" t="s">
        <v>738</v>
      </c>
    </row>
    <row r="377" spans="1:10" hidden="1" x14ac:dyDescent="0.25">
      <c r="A377">
        <v>106676</v>
      </c>
      <c r="B377">
        <v>2558</v>
      </c>
      <c r="C377" t="s">
        <v>283</v>
      </c>
      <c r="D377">
        <v>2841</v>
      </c>
      <c r="E377" t="s">
        <v>739</v>
      </c>
      <c r="F377" t="s">
        <v>18</v>
      </c>
      <c r="G377" t="s">
        <v>18</v>
      </c>
      <c r="H377" t="s">
        <v>18</v>
      </c>
      <c r="I377" t="s">
        <v>18</v>
      </c>
      <c r="J377" t="s">
        <v>740</v>
      </c>
    </row>
    <row r="378" spans="1:10" hidden="1" x14ac:dyDescent="0.25">
      <c r="A378">
        <v>82185</v>
      </c>
      <c r="B378">
        <v>2558</v>
      </c>
      <c r="C378" t="s">
        <v>283</v>
      </c>
      <c r="D378">
        <v>2588</v>
      </c>
      <c r="E378" t="s">
        <v>385</v>
      </c>
      <c r="F378" t="s">
        <v>18</v>
      </c>
      <c r="G378" t="s">
        <v>18</v>
      </c>
      <c r="H378" t="s">
        <v>18</v>
      </c>
      <c r="I378" t="s">
        <v>18</v>
      </c>
      <c r="J378" t="s">
        <v>741</v>
      </c>
    </row>
    <row r="379" spans="1:10" hidden="1" x14ac:dyDescent="0.25">
      <c r="A379">
        <v>86220</v>
      </c>
      <c r="B379">
        <v>2558</v>
      </c>
      <c r="C379" t="s">
        <v>283</v>
      </c>
      <c r="D379">
        <v>2639</v>
      </c>
      <c r="E379" t="s">
        <v>742</v>
      </c>
      <c r="F379" t="s">
        <v>18</v>
      </c>
      <c r="G379" t="s">
        <v>18</v>
      </c>
      <c r="H379" t="s">
        <v>18</v>
      </c>
      <c r="I379" t="s">
        <v>18</v>
      </c>
      <c r="J379" t="s">
        <v>743</v>
      </c>
    </row>
    <row r="380" spans="1:10" hidden="1" x14ac:dyDescent="0.25">
      <c r="A380">
        <v>73</v>
      </c>
      <c r="B380">
        <v>2558</v>
      </c>
      <c r="C380" t="s">
        <v>283</v>
      </c>
      <c r="D380">
        <v>415</v>
      </c>
      <c r="E380" t="s">
        <v>744</v>
      </c>
      <c r="F380" t="s">
        <v>18</v>
      </c>
      <c r="G380" t="s">
        <v>18</v>
      </c>
      <c r="H380" t="s">
        <v>18</v>
      </c>
      <c r="I380" t="s">
        <v>18</v>
      </c>
      <c r="J380" t="s">
        <v>745</v>
      </c>
    </row>
    <row r="381" spans="1:10" hidden="1" x14ac:dyDescent="0.25">
      <c r="A381">
        <v>66825</v>
      </c>
      <c r="B381">
        <v>2510</v>
      </c>
      <c r="C381" t="s">
        <v>386</v>
      </c>
      <c r="D381" t="s">
        <v>18</v>
      </c>
      <c r="E381" t="s">
        <v>18</v>
      </c>
      <c r="F381" t="s">
        <v>18</v>
      </c>
      <c r="G381" t="s">
        <v>18</v>
      </c>
      <c r="H381" t="s">
        <v>18</v>
      </c>
      <c r="I381" t="s">
        <v>18</v>
      </c>
      <c r="J381" t="s">
        <v>746</v>
      </c>
    </row>
    <row r="382" spans="1:10" hidden="1" x14ac:dyDescent="0.25">
      <c r="A382">
        <v>101793</v>
      </c>
      <c r="B382">
        <v>2510</v>
      </c>
      <c r="C382" t="s">
        <v>386</v>
      </c>
      <c r="D382">
        <v>2834</v>
      </c>
      <c r="E382" t="s">
        <v>747</v>
      </c>
      <c r="F382" t="s">
        <v>18</v>
      </c>
      <c r="G382" t="s">
        <v>18</v>
      </c>
      <c r="H382" t="s">
        <v>18</v>
      </c>
      <c r="I382" t="s">
        <v>18</v>
      </c>
      <c r="J382" t="s">
        <v>748</v>
      </c>
    </row>
    <row r="383" spans="1:10" hidden="1" x14ac:dyDescent="0.25">
      <c r="A383">
        <v>372</v>
      </c>
      <c r="B383">
        <v>2510</v>
      </c>
      <c r="C383" t="s">
        <v>386</v>
      </c>
      <c r="D383">
        <v>294</v>
      </c>
      <c r="E383" t="s">
        <v>749</v>
      </c>
      <c r="F383" t="s">
        <v>18</v>
      </c>
      <c r="G383" t="s">
        <v>18</v>
      </c>
      <c r="H383" t="s">
        <v>18</v>
      </c>
      <c r="I383" t="s">
        <v>18</v>
      </c>
      <c r="J383" t="s">
        <v>750</v>
      </c>
    </row>
    <row r="384" spans="1:10" hidden="1" x14ac:dyDescent="0.25">
      <c r="A384">
        <v>190</v>
      </c>
      <c r="B384">
        <v>2510</v>
      </c>
      <c r="C384" t="s">
        <v>386</v>
      </c>
      <c r="D384">
        <v>1968</v>
      </c>
      <c r="E384" t="s">
        <v>751</v>
      </c>
      <c r="F384" t="s">
        <v>18</v>
      </c>
      <c r="G384" t="s">
        <v>18</v>
      </c>
      <c r="H384" t="s">
        <v>18</v>
      </c>
      <c r="I384" t="s">
        <v>18</v>
      </c>
      <c r="J384" t="s">
        <v>752</v>
      </c>
    </row>
    <row r="385" spans="1:10" hidden="1" x14ac:dyDescent="0.25">
      <c r="A385">
        <v>28</v>
      </c>
      <c r="B385">
        <v>21</v>
      </c>
      <c r="C385" t="s">
        <v>753</v>
      </c>
      <c r="D385" t="s">
        <v>18</v>
      </c>
      <c r="E385" t="s">
        <v>18</v>
      </c>
      <c r="F385" t="s">
        <v>18</v>
      </c>
      <c r="G385" t="s">
        <v>18</v>
      </c>
      <c r="H385" t="s">
        <v>18</v>
      </c>
      <c r="I385" t="s">
        <v>18</v>
      </c>
      <c r="J385" t="s">
        <v>754</v>
      </c>
    </row>
    <row r="386" spans="1:10" hidden="1" x14ac:dyDescent="0.25">
      <c r="A386">
        <v>203</v>
      </c>
      <c r="B386">
        <v>21</v>
      </c>
      <c r="C386" t="s">
        <v>753</v>
      </c>
      <c r="D386">
        <v>99</v>
      </c>
      <c r="E386" t="s">
        <v>753</v>
      </c>
      <c r="F386" t="s">
        <v>18</v>
      </c>
      <c r="G386" t="s">
        <v>18</v>
      </c>
      <c r="H386" t="s">
        <v>18</v>
      </c>
      <c r="I386" t="s">
        <v>18</v>
      </c>
      <c r="J386" t="s">
        <v>755</v>
      </c>
    </row>
    <row r="387" spans="1:10" hidden="1" x14ac:dyDescent="0.25">
      <c r="A387">
        <v>61</v>
      </c>
      <c r="B387">
        <v>32</v>
      </c>
      <c r="C387" t="s">
        <v>229</v>
      </c>
      <c r="D387" t="s">
        <v>18</v>
      </c>
      <c r="E387" t="s">
        <v>18</v>
      </c>
      <c r="F387" t="s">
        <v>18</v>
      </c>
      <c r="G387" t="s">
        <v>18</v>
      </c>
      <c r="H387" t="s">
        <v>18</v>
      </c>
      <c r="I387" t="s">
        <v>18</v>
      </c>
      <c r="J387" t="s">
        <v>756</v>
      </c>
    </row>
    <row r="388" spans="1:10" hidden="1" x14ac:dyDescent="0.25">
      <c r="A388">
        <v>151978</v>
      </c>
      <c r="B388">
        <v>32</v>
      </c>
      <c r="C388" t="s">
        <v>229</v>
      </c>
      <c r="D388">
        <v>2962</v>
      </c>
      <c r="E388" t="s">
        <v>4257</v>
      </c>
      <c r="F388" t="s">
        <v>18</v>
      </c>
      <c r="G388" t="s">
        <v>18</v>
      </c>
      <c r="H388" t="s">
        <v>18</v>
      </c>
      <c r="I388" t="s">
        <v>18</v>
      </c>
      <c r="J388" t="s">
        <v>4258</v>
      </c>
    </row>
    <row r="389" spans="1:10" hidden="1" x14ac:dyDescent="0.25">
      <c r="A389">
        <v>547</v>
      </c>
      <c r="B389">
        <v>32</v>
      </c>
      <c r="C389" t="s">
        <v>229</v>
      </c>
      <c r="D389">
        <v>1991</v>
      </c>
      <c r="E389" t="s">
        <v>229</v>
      </c>
      <c r="F389" t="s">
        <v>18</v>
      </c>
      <c r="G389" t="s">
        <v>18</v>
      </c>
      <c r="H389" t="s">
        <v>18</v>
      </c>
      <c r="I389" t="s">
        <v>18</v>
      </c>
      <c r="J389" t="s">
        <v>757</v>
      </c>
    </row>
    <row r="390" spans="1:10" hidden="1" x14ac:dyDescent="0.25">
      <c r="A390">
        <v>82357</v>
      </c>
      <c r="B390">
        <v>2599</v>
      </c>
      <c r="C390" t="s">
        <v>4259</v>
      </c>
      <c r="D390" t="s">
        <v>18</v>
      </c>
      <c r="E390" t="s">
        <v>18</v>
      </c>
      <c r="F390" t="s">
        <v>18</v>
      </c>
      <c r="G390" t="s">
        <v>18</v>
      </c>
      <c r="H390" t="s">
        <v>18</v>
      </c>
      <c r="I390" t="s">
        <v>18</v>
      </c>
      <c r="J390" t="s">
        <v>4260</v>
      </c>
    </row>
    <row r="391" spans="1:10" hidden="1" x14ac:dyDescent="0.25">
      <c r="A391">
        <v>82356</v>
      </c>
      <c r="B391">
        <v>2599</v>
      </c>
      <c r="C391" t="s">
        <v>4259</v>
      </c>
      <c r="D391">
        <v>2598</v>
      </c>
      <c r="E391" t="s">
        <v>4423</v>
      </c>
      <c r="F391" t="s">
        <v>18</v>
      </c>
      <c r="G391" t="s">
        <v>18</v>
      </c>
      <c r="H391" t="s">
        <v>18</v>
      </c>
      <c r="I391" t="s">
        <v>18</v>
      </c>
      <c r="J391" t="s">
        <v>4424</v>
      </c>
    </row>
    <row r="392" spans="1:10" hidden="1" x14ac:dyDescent="0.25">
      <c r="A392">
        <v>82355</v>
      </c>
      <c r="B392">
        <v>2599</v>
      </c>
      <c r="C392" t="s">
        <v>4259</v>
      </c>
      <c r="D392">
        <v>2597</v>
      </c>
      <c r="E392" t="s">
        <v>4259</v>
      </c>
      <c r="F392" t="s">
        <v>18</v>
      </c>
      <c r="G392" t="s">
        <v>18</v>
      </c>
      <c r="H392" t="s">
        <v>18</v>
      </c>
      <c r="I392" t="s">
        <v>18</v>
      </c>
      <c r="J392" t="s">
        <v>4261</v>
      </c>
    </row>
    <row r="393" spans="1:10" hidden="1" x14ac:dyDescent="0.25">
      <c r="A393">
        <v>148470</v>
      </c>
      <c r="B393">
        <v>2920</v>
      </c>
      <c r="C393" t="s">
        <v>4425</v>
      </c>
      <c r="D393" t="s">
        <v>18</v>
      </c>
      <c r="E393" t="s">
        <v>18</v>
      </c>
      <c r="F393" t="s">
        <v>18</v>
      </c>
      <c r="G393" t="s">
        <v>18</v>
      </c>
      <c r="H393" t="s">
        <v>18</v>
      </c>
      <c r="I393" t="s">
        <v>18</v>
      </c>
      <c r="J393" t="s">
        <v>4426</v>
      </c>
    </row>
    <row r="394" spans="1:10" hidden="1" x14ac:dyDescent="0.25">
      <c r="A394">
        <v>148472</v>
      </c>
      <c r="B394">
        <v>2920</v>
      </c>
      <c r="C394" t="s">
        <v>4425</v>
      </c>
      <c r="D394">
        <v>2922</v>
      </c>
      <c r="E394" t="s">
        <v>4427</v>
      </c>
      <c r="F394" t="s">
        <v>18</v>
      </c>
      <c r="G394" t="s">
        <v>18</v>
      </c>
      <c r="H394" t="s">
        <v>18</v>
      </c>
      <c r="I394" t="s">
        <v>18</v>
      </c>
      <c r="J394" t="s">
        <v>4428</v>
      </c>
    </row>
    <row r="395" spans="1:10" hidden="1" x14ac:dyDescent="0.25">
      <c r="A395">
        <v>148471</v>
      </c>
      <c r="B395">
        <v>2920</v>
      </c>
      <c r="C395" t="s">
        <v>4425</v>
      </c>
      <c r="D395">
        <v>2921</v>
      </c>
      <c r="E395" t="s">
        <v>4429</v>
      </c>
      <c r="F395" t="s">
        <v>18</v>
      </c>
      <c r="G395" t="s">
        <v>18</v>
      </c>
      <c r="H395" t="s">
        <v>18</v>
      </c>
      <c r="I395" t="s">
        <v>18</v>
      </c>
      <c r="J395" t="s">
        <v>4430</v>
      </c>
    </row>
    <row r="396" spans="1:10" hidden="1" x14ac:dyDescent="0.25">
      <c r="A396">
        <v>148473</v>
      </c>
      <c r="B396">
        <v>2920</v>
      </c>
      <c r="C396" t="s">
        <v>4425</v>
      </c>
      <c r="D396">
        <v>2923</v>
      </c>
      <c r="E396" t="s">
        <v>4431</v>
      </c>
      <c r="F396" t="s">
        <v>18</v>
      </c>
      <c r="G396" t="s">
        <v>18</v>
      </c>
      <c r="H396" t="s">
        <v>18</v>
      </c>
      <c r="I396" t="s">
        <v>18</v>
      </c>
      <c r="J396" t="s">
        <v>4432</v>
      </c>
    </row>
    <row r="397" spans="1:10" hidden="1" x14ac:dyDescent="0.25">
      <c r="A397">
        <v>90460</v>
      </c>
      <c r="B397">
        <v>2756</v>
      </c>
      <c r="C397" t="s">
        <v>3189</v>
      </c>
      <c r="D397" t="s">
        <v>18</v>
      </c>
      <c r="E397" t="s">
        <v>18</v>
      </c>
      <c r="F397" t="s">
        <v>18</v>
      </c>
      <c r="G397" t="s">
        <v>18</v>
      </c>
      <c r="H397" t="s">
        <v>18</v>
      </c>
      <c r="I397" t="s">
        <v>18</v>
      </c>
      <c r="J397" t="s">
        <v>3190</v>
      </c>
    </row>
    <row r="398" spans="1:10" hidden="1" x14ac:dyDescent="0.25">
      <c r="A398">
        <v>125891</v>
      </c>
      <c r="B398">
        <v>2756</v>
      </c>
      <c r="C398" t="s">
        <v>3189</v>
      </c>
      <c r="D398">
        <v>2885</v>
      </c>
      <c r="E398" t="s">
        <v>3296</v>
      </c>
      <c r="F398" t="s">
        <v>18</v>
      </c>
      <c r="G398" t="s">
        <v>18</v>
      </c>
      <c r="H398" t="s">
        <v>18</v>
      </c>
      <c r="I398" t="s">
        <v>18</v>
      </c>
      <c r="J398" t="s">
        <v>3297</v>
      </c>
    </row>
    <row r="399" spans="1:10" hidden="1" x14ac:dyDescent="0.25">
      <c r="A399">
        <v>202</v>
      </c>
      <c r="B399">
        <v>2756</v>
      </c>
      <c r="C399" t="s">
        <v>3189</v>
      </c>
      <c r="D399">
        <v>2065</v>
      </c>
      <c r="E399" t="s">
        <v>3298</v>
      </c>
      <c r="F399" t="s">
        <v>18</v>
      </c>
      <c r="G399" t="s">
        <v>18</v>
      </c>
      <c r="H399" t="s">
        <v>18</v>
      </c>
      <c r="I399" t="s">
        <v>18</v>
      </c>
      <c r="J399" t="s">
        <v>3299</v>
      </c>
    </row>
    <row r="400" spans="1:10" hidden="1" x14ac:dyDescent="0.25">
      <c r="A400">
        <v>145288</v>
      </c>
      <c r="B400">
        <v>2901</v>
      </c>
      <c r="C400" t="s">
        <v>3549</v>
      </c>
      <c r="D400" t="s">
        <v>18</v>
      </c>
      <c r="E400" t="s">
        <v>18</v>
      </c>
      <c r="F400" t="s">
        <v>18</v>
      </c>
      <c r="G400" t="s">
        <v>18</v>
      </c>
      <c r="H400" t="s">
        <v>18</v>
      </c>
      <c r="I400" t="s">
        <v>18</v>
      </c>
      <c r="J400" t="s">
        <v>3550</v>
      </c>
    </row>
    <row r="401" spans="1:10" hidden="1" x14ac:dyDescent="0.25">
      <c r="A401">
        <v>145289</v>
      </c>
      <c r="B401">
        <v>2901</v>
      </c>
      <c r="C401" t="s">
        <v>3549</v>
      </c>
      <c r="D401">
        <v>2902</v>
      </c>
      <c r="E401" t="s">
        <v>3551</v>
      </c>
      <c r="F401" t="s">
        <v>18</v>
      </c>
      <c r="G401" t="s">
        <v>18</v>
      </c>
      <c r="H401" t="s">
        <v>18</v>
      </c>
      <c r="I401" t="s">
        <v>18</v>
      </c>
      <c r="J401" t="s">
        <v>3552</v>
      </c>
    </row>
    <row r="402" spans="1:10" hidden="1" x14ac:dyDescent="0.25">
      <c r="A402">
        <v>145290</v>
      </c>
      <c r="B402">
        <v>2901</v>
      </c>
      <c r="C402" t="s">
        <v>3549</v>
      </c>
      <c r="D402">
        <v>2903</v>
      </c>
      <c r="E402" t="s">
        <v>3553</v>
      </c>
      <c r="F402" t="s">
        <v>18</v>
      </c>
      <c r="G402" t="s">
        <v>18</v>
      </c>
      <c r="H402" t="s">
        <v>18</v>
      </c>
      <c r="I402" t="s">
        <v>18</v>
      </c>
      <c r="J402" t="s">
        <v>3554</v>
      </c>
    </row>
    <row r="403" spans="1:10" hidden="1" x14ac:dyDescent="0.25">
      <c r="A403">
        <v>47</v>
      </c>
      <c r="B403">
        <v>312</v>
      </c>
      <c r="C403" t="s">
        <v>758</v>
      </c>
      <c r="D403" t="s">
        <v>18</v>
      </c>
      <c r="E403" t="s">
        <v>18</v>
      </c>
      <c r="F403" t="s">
        <v>18</v>
      </c>
      <c r="G403" t="s">
        <v>18</v>
      </c>
      <c r="H403" t="s">
        <v>18</v>
      </c>
      <c r="I403" t="s">
        <v>18</v>
      </c>
      <c r="J403" t="s">
        <v>759</v>
      </c>
    </row>
    <row r="404" spans="1:10" hidden="1" x14ac:dyDescent="0.25">
      <c r="A404">
        <v>253</v>
      </c>
      <c r="B404">
        <v>312</v>
      </c>
      <c r="C404" t="s">
        <v>758</v>
      </c>
      <c r="D404">
        <v>326</v>
      </c>
      <c r="E404" t="s">
        <v>758</v>
      </c>
      <c r="F404" t="s">
        <v>18</v>
      </c>
      <c r="G404" t="s">
        <v>18</v>
      </c>
      <c r="H404" t="s">
        <v>18</v>
      </c>
      <c r="I404" t="s">
        <v>18</v>
      </c>
      <c r="J404" t="s">
        <v>760</v>
      </c>
    </row>
    <row r="405" spans="1:10" hidden="1" x14ac:dyDescent="0.25">
      <c r="A405">
        <v>7</v>
      </c>
      <c r="B405">
        <v>31</v>
      </c>
      <c r="C405" t="s">
        <v>245</v>
      </c>
      <c r="D405" t="s">
        <v>18</v>
      </c>
      <c r="E405" t="s">
        <v>18</v>
      </c>
      <c r="F405" t="s">
        <v>18</v>
      </c>
      <c r="G405" t="s">
        <v>18</v>
      </c>
      <c r="H405" t="s">
        <v>18</v>
      </c>
      <c r="I405" t="s">
        <v>18</v>
      </c>
      <c r="J405" t="s">
        <v>761</v>
      </c>
    </row>
    <row r="406" spans="1:10" hidden="1" x14ac:dyDescent="0.25">
      <c r="A406">
        <v>437</v>
      </c>
      <c r="B406">
        <v>31</v>
      </c>
      <c r="C406" t="s">
        <v>245</v>
      </c>
      <c r="D406">
        <v>130</v>
      </c>
      <c r="E406" t="s">
        <v>245</v>
      </c>
      <c r="F406" t="s">
        <v>18</v>
      </c>
      <c r="G406" t="s">
        <v>18</v>
      </c>
      <c r="H406" t="s">
        <v>18</v>
      </c>
      <c r="I406" t="s">
        <v>18</v>
      </c>
      <c r="J406" t="s">
        <v>762</v>
      </c>
    </row>
    <row r="407" spans="1:10" hidden="1" x14ac:dyDescent="0.25">
      <c r="A407">
        <v>52</v>
      </c>
      <c r="B407">
        <v>1952</v>
      </c>
      <c r="C407" t="s">
        <v>763</v>
      </c>
      <c r="D407" t="s">
        <v>18</v>
      </c>
      <c r="E407" t="s">
        <v>18</v>
      </c>
      <c r="F407" t="s">
        <v>18</v>
      </c>
      <c r="G407" t="s">
        <v>18</v>
      </c>
      <c r="H407" t="s">
        <v>18</v>
      </c>
      <c r="I407" t="s">
        <v>18</v>
      </c>
      <c r="J407" t="s">
        <v>764</v>
      </c>
    </row>
    <row r="408" spans="1:10" hidden="1" x14ac:dyDescent="0.25">
      <c r="A408">
        <v>90642</v>
      </c>
      <c r="B408">
        <v>1952</v>
      </c>
      <c r="C408" t="s">
        <v>763</v>
      </c>
      <c r="D408">
        <v>2758</v>
      </c>
      <c r="E408" t="s">
        <v>765</v>
      </c>
      <c r="F408" t="s">
        <v>18</v>
      </c>
      <c r="G408" t="s">
        <v>18</v>
      </c>
      <c r="H408" t="s">
        <v>18</v>
      </c>
      <c r="I408" t="s">
        <v>18</v>
      </c>
      <c r="J408" t="s">
        <v>766</v>
      </c>
    </row>
    <row r="409" spans="1:10" hidden="1" x14ac:dyDescent="0.25">
      <c r="A409">
        <v>181</v>
      </c>
      <c r="B409">
        <v>1952</v>
      </c>
      <c r="C409" t="s">
        <v>763</v>
      </c>
      <c r="D409">
        <v>2047</v>
      </c>
      <c r="E409" t="s">
        <v>767</v>
      </c>
      <c r="F409" t="s">
        <v>18</v>
      </c>
      <c r="G409" t="s">
        <v>18</v>
      </c>
      <c r="H409" t="s">
        <v>18</v>
      </c>
      <c r="I409" t="s">
        <v>18</v>
      </c>
      <c r="J409" t="s">
        <v>768</v>
      </c>
    </row>
    <row r="410" spans="1:10" hidden="1" x14ac:dyDescent="0.25">
      <c r="A410">
        <v>37013</v>
      </c>
      <c r="B410">
        <v>1952</v>
      </c>
      <c r="C410" t="s">
        <v>763</v>
      </c>
      <c r="D410">
        <v>2298</v>
      </c>
      <c r="E410" t="s">
        <v>769</v>
      </c>
      <c r="F410" t="s">
        <v>18</v>
      </c>
      <c r="G410" t="s">
        <v>18</v>
      </c>
      <c r="H410" t="s">
        <v>18</v>
      </c>
      <c r="I410" t="s">
        <v>18</v>
      </c>
      <c r="J410" t="s">
        <v>770</v>
      </c>
    </row>
    <row r="411" spans="1:10" hidden="1" x14ac:dyDescent="0.25">
      <c r="A411">
        <v>339</v>
      </c>
      <c r="B411">
        <v>1952</v>
      </c>
      <c r="C411" t="s">
        <v>763</v>
      </c>
      <c r="D411">
        <v>2072</v>
      </c>
      <c r="E411" t="s">
        <v>771</v>
      </c>
      <c r="F411" t="s">
        <v>18</v>
      </c>
      <c r="G411" t="s">
        <v>18</v>
      </c>
      <c r="H411" t="s">
        <v>18</v>
      </c>
      <c r="I411" t="s">
        <v>18</v>
      </c>
      <c r="J411" t="s">
        <v>772</v>
      </c>
    </row>
    <row r="412" spans="1:10" hidden="1" x14ac:dyDescent="0.25">
      <c r="A412">
        <v>336</v>
      </c>
      <c r="B412">
        <v>1952</v>
      </c>
      <c r="C412" t="s">
        <v>763</v>
      </c>
      <c r="D412">
        <v>1982</v>
      </c>
      <c r="E412" t="s">
        <v>5004</v>
      </c>
      <c r="F412" t="s">
        <v>18</v>
      </c>
      <c r="G412" t="s">
        <v>18</v>
      </c>
      <c r="H412" t="s">
        <v>18</v>
      </c>
      <c r="I412" t="s">
        <v>18</v>
      </c>
      <c r="J412" t="s">
        <v>5005</v>
      </c>
    </row>
    <row r="413" spans="1:10" hidden="1" x14ac:dyDescent="0.25">
      <c r="A413">
        <v>86574</v>
      </c>
      <c r="B413">
        <v>1952</v>
      </c>
      <c r="C413" t="s">
        <v>763</v>
      </c>
      <c r="D413">
        <v>2656</v>
      </c>
      <c r="E413" t="s">
        <v>773</v>
      </c>
      <c r="F413" t="s">
        <v>18</v>
      </c>
      <c r="G413" t="s">
        <v>18</v>
      </c>
      <c r="H413" t="s">
        <v>18</v>
      </c>
      <c r="I413" t="s">
        <v>18</v>
      </c>
      <c r="J413" t="s">
        <v>774</v>
      </c>
    </row>
    <row r="414" spans="1:10" hidden="1" x14ac:dyDescent="0.25">
      <c r="A414">
        <v>500</v>
      </c>
      <c r="B414">
        <v>1952</v>
      </c>
      <c r="C414" t="s">
        <v>763</v>
      </c>
      <c r="D414">
        <v>2192</v>
      </c>
      <c r="E414" t="s">
        <v>775</v>
      </c>
      <c r="F414" t="s">
        <v>18</v>
      </c>
      <c r="G414" t="s">
        <v>18</v>
      </c>
      <c r="H414" t="s">
        <v>18</v>
      </c>
      <c r="I414" t="s">
        <v>18</v>
      </c>
      <c r="J414" t="s">
        <v>776</v>
      </c>
    </row>
    <row r="415" spans="1:10" hidden="1" x14ac:dyDescent="0.25">
      <c r="A415">
        <v>32</v>
      </c>
      <c r="B415">
        <v>5</v>
      </c>
      <c r="C415" t="s">
        <v>213</v>
      </c>
      <c r="D415" t="s">
        <v>18</v>
      </c>
      <c r="E415" t="s">
        <v>18</v>
      </c>
      <c r="F415" t="s">
        <v>18</v>
      </c>
      <c r="G415" t="s">
        <v>18</v>
      </c>
      <c r="H415" t="s">
        <v>18</v>
      </c>
      <c r="I415" t="s">
        <v>18</v>
      </c>
      <c r="J415" t="s">
        <v>777</v>
      </c>
    </row>
    <row r="416" spans="1:10" hidden="1" x14ac:dyDescent="0.25">
      <c r="A416">
        <v>257</v>
      </c>
      <c r="B416">
        <v>5</v>
      </c>
      <c r="C416" t="s">
        <v>213</v>
      </c>
      <c r="D416">
        <v>2022</v>
      </c>
      <c r="E416" t="s">
        <v>778</v>
      </c>
      <c r="F416" t="s">
        <v>18</v>
      </c>
      <c r="G416" t="s">
        <v>18</v>
      </c>
      <c r="H416" t="s">
        <v>18</v>
      </c>
      <c r="I416" t="s">
        <v>18</v>
      </c>
      <c r="J416" t="s">
        <v>779</v>
      </c>
    </row>
    <row r="417" spans="1:10" hidden="1" x14ac:dyDescent="0.25">
      <c r="A417">
        <v>79</v>
      </c>
      <c r="B417">
        <v>5</v>
      </c>
      <c r="C417" t="s">
        <v>213</v>
      </c>
      <c r="D417">
        <v>291</v>
      </c>
      <c r="E417" t="s">
        <v>780</v>
      </c>
      <c r="F417" t="s">
        <v>18</v>
      </c>
      <c r="G417" t="s">
        <v>18</v>
      </c>
      <c r="H417" t="s">
        <v>18</v>
      </c>
      <c r="I417" t="s">
        <v>18</v>
      </c>
      <c r="J417" t="s">
        <v>781</v>
      </c>
    </row>
    <row r="418" spans="1:10" hidden="1" x14ac:dyDescent="0.25">
      <c r="A418">
        <v>64</v>
      </c>
      <c r="B418">
        <v>5</v>
      </c>
      <c r="C418" t="s">
        <v>213</v>
      </c>
      <c r="D418">
        <v>261</v>
      </c>
      <c r="E418" t="s">
        <v>782</v>
      </c>
      <c r="F418" t="s">
        <v>18</v>
      </c>
      <c r="G418" t="s">
        <v>18</v>
      </c>
      <c r="H418" t="s">
        <v>18</v>
      </c>
      <c r="I418" t="s">
        <v>18</v>
      </c>
      <c r="J418" t="s">
        <v>783</v>
      </c>
    </row>
    <row r="419" spans="1:10" hidden="1" x14ac:dyDescent="0.25">
      <c r="A419">
        <v>22708</v>
      </c>
      <c r="B419">
        <v>5</v>
      </c>
      <c r="C419" t="s">
        <v>213</v>
      </c>
      <c r="D419">
        <v>2217</v>
      </c>
      <c r="E419" t="s">
        <v>214</v>
      </c>
      <c r="F419" t="s">
        <v>18</v>
      </c>
      <c r="G419" t="s">
        <v>18</v>
      </c>
      <c r="H419" t="s">
        <v>18</v>
      </c>
      <c r="I419" t="s">
        <v>18</v>
      </c>
      <c r="J419" t="s">
        <v>784</v>
      </c>
    </row>
    <row r="420" spans="1:10" hidden="1" x14ac:dyDescent="0.25">
      <c r="A420">
        <v>43468</v>
      </c>
      <c r="B420">
        <v>5</v>
      </c>
      <c r="C420" t="s">
        <v>213</v>
      </c>
      <c r="D420">
        <v>2344</v>
      </c>
      <c r="E420" t="s">
        <v>785</v>
      </c>
      <c r="F420" t="s">
        <v>18</v>
      </c>
      <c r="G420" t="s">
        <v>18</v>
      </c>
      <c r="H420" t="s">
        <v>18</v>
      </c>
      <c r="I420" t="s">
        <v>18</v>
      </c>
      <c r="J420" t="s">
        <v>786</v>
      </c>
    </row>
    <row r="421" spans="1:10" hidden="1" x14ac:dyDescent="0.25">
      <c r="A421">
        <v>28747</v>
      </c>
      <c r="B421">
        <v>5</v>
      </c>
      <c r="C421" t="s">
        <v>213</v>
      </c>
      <c r="D421">
        <v>2166</v>
      </c>
      <c r="E421" t="s">
        <v>787</v>
      </c>
      <c r="F421" t="s">
        <v>18</v>
      </c>
      <c r="G421" t="s">
        <v>18</v>
      </c>
      <c r="H421" t="s">
        <v>18</v>
      </c>
      <c r="I421" t="s">
        <v>18</v>
      </c>
      <c r="J421" t="s">
        <v>788</v>
      </c>
    </row>
    <row r="422" spans="1:10" hidden="1" x14ac:dyDescent="0.25">
      <c r="A422">
        <v>77</v>
      </c>
      <c r="B422">
        <v>5</v>
      </c>
      <c r="C422" t="s">
        <v>213</v>
      </c>
      <c r="D422">
        <v>1981</v>
      </c>
      <c r="E422" t="s">
        <v>789</v>
      </c>
      <c r="F422" t="s">
        <v>18</v>
      </c>
      <c r="G422" t="s">
        <v>18</v>
      </c>
      <c r="H422" t="s">
        <v>18</v>
      </c>
      <c r="I422" t="s">
        <v>18</v>
      </c>
      <c r="J422" t="s">
        <v>790</v>
      </c>
    </row>
    <row r="423" spans="1:10" hidden="1" x14ac:dyDescent="0.25">
      <c r="A423">
        <v>37222</v>
      </c>
      <c r="B423">
        <v>5</v>
      </c>
      <c r="C423" t="s">
        <v>213</v>
      </c>
      <c r="D423">
        <v>2302</v>
      </c>
      <c r="E423" t="s">
        <v>791</v>
      </c>
      <c r="F423" t="s">
        <v>18</v>
      </c>
      <c r="G423" t="s">
        <v>18</v>
      </c>
      <c r="H423" t="s">
        <v>18</v>
      </c>
      <c r="I423" t="s">
        <v>18</v>
      </c>
      <c r="J423" t="s">
        <v>792</v>
      </c>
    </row>
    <row r="424" spans="1:10" hidden="1" x14ac:dyDescent="0.25">
      <c r="A424">
        <v>162</v>
      </c>
      <c r="B424">
        <v>5</v>
      </c>
      <c r="C424" t="s">
        <v>213</v>
      </c>
      <c r="D424">
        <v>163</v>
      </c>
      <c r="E424" t="s">
        <v>5006</v>
      </c>
      <c r="F424" t="s">
        <v>18</v>
      </c>
      <c r="G424" t="s">
        <v>18</v>
      </c>
      <c r="H424" t="s">
        <v>18</v>
      </c>
      <c r="I424" t="s">
        <v>18</v>
      </c>
      <c r="J424" t="s">
        <v>5007</v>
      </c>
    </row>
    <row r="425" spans="1:10" hidden="1" x14ac:dyDescent="0.25">
      <c r="A425">
        <v>27275</v>
      </c>
      <c r="B425">
        <v>5</v>
      </c>
      <c r="C425" t="s">
        <v>213</v>
      </c>
      <c r="D425">
        <v>2179</v>
      </c>
      <c r="E425" t="s">
        <v>793</v>
      </c>
      <c r="F425" t="s">
        <v>18</v>
      </c>
      <c r="G425" t="s">
        <v>18</v>
      </c>
      <c r="H425" t="s">
        <v>18</v>
      </c>
      <c r="I425" t="s">
        <v>18</v>
      </c>
      <c r="J425" t="s">
        <v>794</v>
      </c>
    </row>
    <row r="426" spans="1:10" hidden="1" x14ac:dyDescent="0.25">
      <c r="A426">
        <v>335</v>
      </c>
      <c r="B426">
        <v>5</v>
      </c>
      <c r="C426" t="s">
        <v>213</v>
      </c>
      <c r="D426">
        <v>2025</v>
      </c>
      <c r="E426" t="s">
        <v>351</v>
      </c>
      <c r="F426" t="s">
        <v>18</v>
      </c>
      <c r="G426" t="s">
        <v>18</v>
      </c>
      <c r="H426" t="s">
        <v>18</v>
      </c>
      <c r="I426" t="s">
        <v>18</v>
      </c>
      <c r="J426" t="s">
        <v>795</v>
      </c>
    </row>
    <row r="427" spans="1:10" hidden="1" x14ac:dyDescent="0.25">
      <c r="A427">
        <v>227</v>
      </c>
      <c r="B427">
        <v>5</v>
      </c>
      <c r="C427" t="s">
        <v>213</v>
      </c>
      <c r="D427">
        <v>1986</v>
      </c>
      <c r="E427" t="s">
        <v>796</v>
      </c>
      <c r="F427" t="s">
        <v>18</v>
      </c>
      <c r="G427" t="s">
        <v>18</v>
      </c>
      <c r="H427" t="s">
        <v>18</v>
      </c>
      <c r="I427" t="s">
        <v>18</v>
      </c>
      <c r="J427" t="s">
        <v>797</v>
      </c>
    </row>
    <row r="428" spans="1:10" hidden="1" x14ac:dyDescent="0.25">
      <c r="A428">
        <v>351</v>
      </c>
      <c r="B428">
        <v>5</v>
      </c>
      <c r="C428" t="s">
        <v>213</v>
      </c>
      <c r="D428">
        <v>2010</v>
      </c>
      <c r="E428" t="s">
        <v>798</v>
      </c>
      <c r="F428" t="s">
        <v>18</v>
      </c>
      <c r="G428" t="s">
        <v>18</v>
      </c>
      <c r="H428" t="s">
        <v>18</v>
      </c>
      <c r="I428" t="s">
        <v>18</v>
      </c>
      <c r="J428" t="s">
        <v>799</v>
      </c>
    </row>
    <row r="429" spans="1:10" hidden="1" x14ac:dyDescent="0.25">
      <c r="A429">
        <v>151075</v>
      </c>
      <c r="B429">
        <v>2939</v>
      </c>
      <c r="C429" t="s">
        <v>4433</v>
      </c>
      <c r="D429" t="s">
        <v>18</v>
      </c>
      <c r="E429" t="s">
        <v>18</v>
      </c>
      <c r="F429" t="s">
        <v>18</v>
      </c>
      <c r="G429" t="s">
        <v>18</v>
      </c>
      <c r="H429" t="s">
        <v>18</v>
      </c>
      <c r="I429" t="s">
        <v>18</v>
      </c>
      <c r="J429" t="s">
        <v>4434</v>
      </c>
    </row>
    <row r="430" spans="1:10" hidden="1" x14ac:dyDescent="0.25">
      <c r="A430">
        <v>151078</v>
      </c>
      <c r="B430">
        <v>2939</v>
      </c>
      <c r="C430" t="s">
        <v>4433</v>
      </c>
      <c r="D430">
        <v>2942</v>
      </c>
      <c r="E430" t="s">
        <v>4435</v>
      </c>
      <c r="F430" t="s">
        <v>18</v>
      </c>
      <c r="G430" t="s">
        <v>18</v>
      </c>
      <c r="H430" t="s">
        <v>18</v>
      </c>
      <c r="I430" t="s">
        <v>18</v>
      </c>
      <c r="J430" t="s">
        <v>4436</v>
      </c>
    </row>
    <row r="431" spans="1:10" hidden="1" x14ac:dyDescent="0.25">
      <c r="A431">
        <v>151077</v>
      </c>
      <c r="B431">
        <v>2939</v>
      </c>
      <c r="C431" t="s">
        <v>4433</v>
      </c>
      <c r="D431">
        <v>2941</v>
      </c>
      <c r="E431" t="s">
        <v>4437</v>
      </c>
      <c r="F431" t="s">
        <v>18</v>
      </c>
      <c r="G431" t="s">
        <v>18</v>
      </c>
      <c r="H431" t="s">
        <v>18</v>
      </c>
      <c r="I431" t="s">
        <v>18</v>
      </c>
      <c r="J431" t="s">
        <v>4438</v>
      </c>
    </row>
    <row r="432" spans="1:10" hidden="1" x14ac:dyDescent="0.25">
      <c r="A432">
        <v>151076</v>
      </c>
      <c r="B432">
        <v>2939</v>
      </c>
      <c r="C432" t="s">
        <v>4433</v>
      </c>
      <c r="D432">
        <v>2940</v>
      </c>
      <c r="E432" t="s">
        <v>4439</v>
      </c>
      <c r="F432" t="s">
        <v>18</v>
      </c>
      <c r="G432" t="s">
        <v>18</v>
      </c>
      <c r="H432" t="s">
        <v>18</v>
      </c>
      <c r="I432" t="s">
        <v>18</v>
      </c>
      <c r="J432" t="s">
        <v>4440</v>
      </c>
    </row>
    <row r="433" spans="1:10" hidden="1" x14ac:dyDescent="0.25">
      <c r="A433">
        <v>11</v>
      </c>
      <c r="B433">
        <v>223</v>
      </c>
      <c r="C433" t="s">
        <v>800</v>
      </c>
      <c r="D433" t="s">
        <v>18</v>
      </c>
      <c r="E433" t="s">
        <v>18</v>
      </c>
      <c r="F433" t="s">
        <v>18</v>
      </c>
      <c r="G433" t="s">
        <v>18</v>
      </c>
      <c r="H433" t="s">
        <v>18</v>
      </c>
      <c r="I433" t="s">
        <v>18</v>
      </c>
      <c r="J433" t="s">
        <v>801</v>
      </c>
    </row>
    <row r="434" spans="1:10" hidden="1" x14ac:dyDescent="0.25">
      <c r="A434">
        <v>184</v>
      </c>
      <c r="B434">
        <v>223</v>
      </c>
      <c r="C434" t="s">
        <v>800</v>
      </c>
      <c r="D434">
        <v>227</v>
      </c>
      <c r="E434" t="s">
        <v>800</v>
      </c>
      <c r="F434" t="s">
        <v>18</v>
      </c>
      <c r="G434" t="s">
        <v>18</v>
      </c>
      <c r="H434" t="s">
        <v>18</v>
      </c>
      <c r="I434" t="s">
        <v>18</v>
      </c>
      <c r="J434" t="s">
        <v>802</v>
      </c>
    </row>
    <row r="435" spans="1:10" hidden="1" x14ac:dyDescent="0.25">
      <c r="A435">
        <v>4</v>
      </c>
      <c r="B435">
        <v>184</v>
      </c>
      <c r="C435" t="s">
        <v>803</v>
      </c>
      <c r="D435" t="s">
        <v>18</v>
      </c>
      <c r="E435" t="s">
        <v>18</v>
      </c>
      <c r="F435" t="s">
        <v>18</v>
      </c>
      <c r="G435" t="s">
        <v>18</v>
      </c>
      <c r="H435" t="s">
        <v>18</v>
      </c>
      <c r="I435" t="s">
        <v>18</v>
      </c>
      <c r="J435" t="s">
        <v>804</v>
      </c>
    </row>
    <row r="436" spans="1:10" hidden="1" x14ac:dyDescent="0.25">
      <c r="A436">
        <v>295</v>
      </c>
      <c r="B436">
        <v>184</v>
      </c>
      <c r="C436" t="s">
        <v>803</v>
      </c>
      <c r="D436">
        <v>189</v>
      </c>
      <c r="E436" t="s">
        <v>803</v>
      </c>
      <c r="F436" t="s">
        <v>18</v>
      </c>
      <c r="G436" t="s">
        <v>18</v>
      </c>
      <c r="H436" t="s">
        <v>18</v>
      </c>
      <c r="I436" t="s">
        <v>18</v>
      </c>
      <c r="J436" t="s">
        <v>805</v>
      </c>
    </row>
    <row r="437" spans="1:10" hidden="1" x14ac:dyDescent="0.25">
      <c r="A437">
        <v>15</v>
      </c>
      <c r="B437">
        <v>191</v>
      </c>
      <c r="C437" t="s">
        <v>263</v>
      </c>
      <c r="D437" t="s">
        <v>18</v>
      </c>
      <c r="E437" t="s">
        <v>18</v>
      </c>
      <c r="F437" t="s">
        <v>18</v>
      </c>
      <c r="G437" t="s">
        <v>18</v>
      </c>
      <c r="H437" t="s">
        <v>18</v>
      </c>
      <c r="I437" t="s">
        <v>18</v>
      </c>
      <c r="J437" t="s">
        <v>806</v>
      </c>
    </row>
    <row r="438" spans="1:10" hidden="1" x14ac:dyDescent="0.25">
      <c r="A438">
        <v>69485</v>
      </c>
      <c r="B438">
        <v>191</v>
      </c>
      <c r="C438" t="s">
        <v>263</v>
      </c>
      <c r="D438">
        <v>2170</v>
      </c>
      <c r="E438" t="s">
        <v>807</v>
      </c>
      <c r="F438" t="s">
        <v>18</v>
      </c>
      <c r="G438" t="s">
        <v>18</v>
      </c>
      <c r="H438" t="s">
        <v>18</v>
      </c>
      <c r="I438" t="s">
        <v>18</v>
      </c>
      <c r="J438" t="s">
        <v>808</v>
      </c>
    </row>
    <row r="439" spans="1:10" hidden="1" x14ac:dyDescent="0.25">
      <c r="A439">
        <v>101769</v>
      </c>
      <c r="B439">
        <v>191</v>
      </c>
      <c r="C439" t="s">
        <v>263</v>
      </c>
      <c r="D439">
        <v>2830</v>
      </c>
      <c r="E439" t="s">
        <v>809</v>
      </c>
      <c r="F439" t="s">
        <v>18</v>
      </c>
      <c r="G439" t="s">
        <v>18</v>
      </c>
      <c r="H439" t="s">
        <v>18</v>
      </c>
      <c r="I439" t="s">
        <v>18</v>
      </c>
      <c r="J439" t="s">
        <v>810</v>
      </c>
    </row>
    <row r="440" spans="1:10" hidden="1" x14ac:dyDescent="0.25">
      <c r="A440">
        <v>105</v>
      </c>
      <c r="B440">
        <v>191</v>
      </c>
      <c r="C440" t="s">
        <v>263</v>
      </c>
      <c r="D440">
        <v>201</v>
      </c>
      <c r="E440" t="s">
        <v>264</v>
      </c>
      <c r="F440" t="s">
        <v>18</v>
      </c>
      <c r="G440" t="s">
        <v>18</v>
      </c>
      <c r="H440" t="s">
        <v>18</v>
      </c>
      <c r="I440" t="s">
        <v>18</v>
      </c>
      <c r="J440" t="s">
        <v>811</v>
      </c>
    </row>
    <row r="441" spans="1:10" hidden="1" x14ac:dyDescent="0.25">
      <c r="A441">
        <v>84</v>
      </c>
      <c r="B441">
        <v>191</v>
      </c>
      <c r="C441" t="s">
        <v>263</v>
      </c>
      <c r="D441">
        <v>214</v>
      </c>
      <c r="E441" t="s">
        <v>286</v>
      </c>
      <c r="F441" t="s">
        <v>18</v>
      </c>
      <c r="G441" t="s">
        <v>18</v>
      </c>
      <c r="H441" t="s">
        <v>18</v>
      </c>
      <c r="I441" t="s">
        <v>18</v>
      </c>
      <c r="J441" t="s">
        <v>812</v>
      </c>
    </row>
    <row r="442" spans="1:10" hidden="1" x14ac:dyDescent="0.25">
      <c r="A442">
        <v>101772</v>
      </c>
      <c r="B442">
        <v>191</v>
      </c>
      <c r="C442" t="s">
        <v>263</v>
      </c>
      <c r="D442">
        <v>2833</v>
      </c>
      <c r="E442" t="s">
        <v>813</v>
      </c>
      <c r="F442" t="s">
        <v>18</v>
      </c>
      <c r="G442" t="s">
        <v>18</v>
      </c>
      <c r="H442" t="s">
        <v>18</v>
      </c>
      <c r="I442" t="s">
        <v>18</v>
      </c>
      <c r="J442" t="s">
        <v>814</v>
      </c>
    </row>
    <row r="443" spans="1:10" hidden="1" x14ac:dyDescent="0.25">
      <c r="A443">
        <v>101770</v>
      </c>
      <c r="B443">
        <v>191</v>
      </c>
      <c r="C443" t="s">
        <v>263</v>
      </c>
      <c r="D443">
        <v>2831</v>
      </c>
      <c r="E443" t="s">
        <v>815</v>
      </c>
      <c r="F443" t="s">
        <v>18</v>
      </c>
      <c r="G443" t="s">
        <v>18</v>
      </c>
      <c r="H443" t="s">
        <v>18</v>
      </c>
      <c r="I443" t="s">
        <v>18</v>
      </c>
      <c r="J443" t="s">
        <v>816</v>
      </c>
    </row>
    <row r="444" spans="1:10" hidden="1" x14ac:dyDescent="0.25">
      <c r="A444">
        <v>101771</v>
      </c>
      <c r="B444">
        <v>191</v>
      </c>
      <c r="C444" t="s">
        <v>263</v>
      </c>
      <c r="D444">
        <v>2832</v>
      </c>
      <c r="E444" t="s">
        <v>817</v>
      </c>
      <c r="F444" t="s">
        <v>18</v>
      </c>
      <c r="G444" t="s">
        <v>18</v>
      </c>
      <c r="H444" t="s">
        <v>18</v>
      </c>
      <c r="I444" t="s">
        <v>18</v>
      </c>
      <c r="J444" t="s">
        <v>818</v>
      </c>
    </row>
    <row r="445" spans="1:10" hidden="1" x14ac:dyDescent="0.25">
      <c r="A445">
        <v>83869</v>
      </c>
      <c r="B445">
        <v>2614</v>
      </c>
      <c r="C445" t="s">
        <v>819</v>
      </c>
      <c r="D445" t="s">
        <v>18</v>
      </c>
      <c r="E445" t="s">
        <v>18</v>
      </c>
      <c r="F445" t="s">
        <v>18</v>
      </c>
      <c r="G445" t="s">
        <v>18</v>
      </c>
      <c r="H445" t="s">
        <v>18</v>
      </c>
      <c r="I445" t="s">
        <v>18</v>
      </c>
      <c r="J445" t="s">
        <v>820</v>
      </c>
    </row>
    <row r="446" spans="1:10" hidden="1" x14ac:dyDescent="0.25">
      <c r="A446">
        <v>543</v>
      </c>
      <c r="B446">
        <v>2614</v>
      </c>
      <c r="C446" t="s">
        <v>819</v>
      </c>
      <c r="D446">
        <v>2085</v>
      </c>
      <c r="E446" t="s">
        <v>2628</v>
      </c>
      <c r="F446" t="s">
        <v>18</v>
      </c>
      <c r="G446" t="s">
        <v>18</v>
      </c>
      <c r="H446" t="s">
        <v>18</v>
      </c>
      <c r="I446" t="s">
        <v>18</v>
      </c>
      <c r="J446" t="s">
        <v>2629</v>
      </c>
    </row>
    <row r="447" spans="1:10" hidden="1" x14ac:dyDescent="0.25">
      <c r="A447">
        <v>519</v>
      </c>
      <c r="B447">
        <v>2614</v>
      </c>
      <c r="C447" t="s">
        <v>819</v>
      </c>
      <c r="D447">
        <v>1978</v>
      </c>
      <c r="E447" t="s">
        <v>2630</v>
      </c>
      <c r="F447" t="s">
        <v>18</v>
      </c>
      <c r="G447" t="s">
        <v>18</v>
      </c>
      <c r="H447" t="s">
        <v>18</v>
      </c>
      <c r="I447" t="s">
        <v>18</v>
      </c>
      <c r="J447" t="s">
        <v>2631</v>
      </c>
    </row>
    <row r="448" spans="1:10" hidden="1" x14ac:dyDescent="0.25">
      <c r="A448">
        <v>115042</v>
      </c>
      <c r="B448">
        <v>2614</v>
      </c>
      <c r="C448" t="s">
        <v>819</v>
      </c>
      <c r="D448">
        <v>2849</v>
      </c>
      <c r="E448" t="s">
        <v>819</v>
      </c>
      <c r="F448" t="s">
        <v>18</v>
      </c>
      <c r="G448" t="s">
        <v>18</v>
      </c>
      <c r="H448" t="s">
        <v>18</v>
      </c>
      <c r="I448" t="s">
        <v>18</v>
      </c>
      <c r="J448" t="s">
        <v>2545</v>
      </c>
    </row>
    <row r="449" spans="1:10" hidden="1" x14ac:dyDescent="0.25">
      <c r="A449">
        <v>6</v>
      </c>
      <c r="B449">
        <v>230</v>
      </c>
      <c r="C449" t="s">
        <v>4</v>
      </c>
      <c r="D449" t="s">
        <v>18</v>
      </c>
      <c r="E449" t="s">
        <v>18</v>
      </c>
      <c r="F449" t="s">
        <v>18</v>
      </c>
      <c r="G449" t="s">
        <v>18</v>
      </c>
      <c r="H449" t="s">
        <v>18</v>
      </c>
      <c r="I449" t="s">
        <v>18</v>
      </c>
      <c r="J449" t="s">
        <v>821</v>
      </c>
    </row>
    <row r="450" spans="1:10" hidden="1" x14ac:dyDescent="0.25">
      <c r="A450">
        <v>116164</v>
      </c>
      <c r="B450">
        <v>230</v>
      </c>
      <c r="C450" t="s">
        <v>4</v>
      </c>
      <c r="D450">
        <v>2860</v>
      </c>
      <c r="E450" t="s">
        <v>2517</v>
      </c>
      <c r="F450" t="s">
        <v>18</v>
      </c>
      <c r="G450" t="s">
        <v>18</v>
      </c>
      <c r="H450" t="s">
        <v>18</v>
      </c>
      <c r="I450" t="s">
        <v>18</v>
      </c>
      <c r="J450" t="s">
        <v>2518</v>
      </c>
    </row>
    <row r="451" spans="1:10" hidden="1" x14ac:dyDescent="0.25">
      <c r="A451">
        <v>116</v>
      </c>
      <c r="B451">
        <v>230</v>
      </c>
      <c r="C451" t="s">
        <v>4</v>
      </c>
      <c r="D451">
        <v>231</v>
      </c>
      <c r="E451" t="s">
        <v>23</v>
      </c>
      <c r="F451" t="s">
        <v>18</v>
      </c>
      <c r="G451" t="s">
        <v>18</v>
      </c>
      <c r="H451" t="s">
        <v>18</v>
      </c>
      <c r="I451" t="s">
        <v>18</v>
      </c>
      <c r="J451" t="s">
        <v>822</v>
      </c>
    </row>
    <row r="452" spans="1:10" hidden="1" x14ac:dyDescent="0.25">
      <c r="A452">
        <v>84627</v>
      </c>
      <c r="B452">
        <v>230</v>
      </c>
      <c r="C452" t="s">
        <v>4</v>
      </c>
      <c r="D452">
        <v>2625</v>
      </c>
      <c r="E452" t="s">
        <v>3107</v>
      </c>
      <c r="F452" t="s">
        <v>18</v>
      </c>
      <c r="G452" t="s">
        <v>18</v>
      </c>
      <c r="H452" t="s">
        <v>18</v>
      </c>
      <c r="I452" t="s">
        <v>18</v>
      </c>
      <c r="J452" t="s">
        <v>3108</v>
      </c>
    </row>
    <row r="453" spans="1:10" hidden="1" x14ac:dyDescent="0.25">
      <c r="A453">
        <v>116163</v>
      </c>
      <c r="B453">
        <v>230</v>
      </c>
      <c r="C453" t="s">
        <v>4</v>
      </c>
      <c r="D453">
        <v>2859</v>
      </c>
      <c r="E453" t="s">
        <v>3109</v>
      </c>
      <c r="F453" t="s">
        <v>18</v>
      </c>
      <c r="G453" t="s">
        <v>18</v>
      </c>
      <c r="H453" t="s">
        <v>18</v>
      </c>
      <c r="I453" t="s">
        <v>18</v>
      </c>
      <c r="J453" t="s">
        <v>3110</v>
      </c>
    </row>
    <row r="454" spans="1:10" hidden="1" x14ac:dyDescent="0.25">
      <c r="A454">
        <v>101768</v>
      </c>
      <c r="B454">
        <v>230</v>
      </c>
      <c r="C454" t="s">
        <v>4</v>
      </c>
      <c r="D454">
        <v>2829</v>
      </c>
      <c r="E454" t="s">
        <v>823</v>
      </c>
      <c r="F454" t="s">
        <v>18</v>
      </c>
      <c r="G454" t="s">
        <v>18</v>
      </c>
      <c r="H454" t="s">
        <v>18</v>
      </c>
      <c r="I454" t="s">
        <v>18</v>
      </c>
      <c r="J454" t="s">
        <v>824</v>
      </c>
    </row>
    <row r="455" spans="1:10" hidden="1" x14ac:dyDescent="0.25">
      <c r="A455">
        <v>66828</v>
      </c>
      <c r="B455">
        <v>2513</v>
      </c>
      <c r="C455" t="s">
        <v>293</v>
      </c>
      <c r="D455" t="s">
        <v>18</v>
      </c>
      <c r="E455" t="s">
        <v>18</v>
      </c>
      <c r="F455" t="s">
        <v>18</v>
      </c>
      <c r="G455" t="s">
        <v>18</v>
      </c>
      <c r="H455" t="s">
        <v>18</v>
      </c>
      <c r="I455" t="s">
        <v>18</v>
      </c>
      <c r="J455" t="s">
        <v>825</v>
      </c>
    </row>
    <row r="456" spans="1:10" hidden="1" x14ac:dyDescent="0.25">
      <c r="A456">
        <v>151915</v>
      </c>
      <c r="B456">
        <v>2513</v>
      </c>
      <c r="C456" t="s">
        <v>293</v>
      </c>
      <c r="D456">
        <v>2956</v>
      </c>
      <c r="E456" t="s">
        <v>4441</v>
      </c>
      <c r="F456" t="s">
        <v>18</v>
      </c>
      <c r="G456" t="s">
        <v>18</v>
      </c>
      <c r="H456" t="s">
        <v>18</v>
      </c>
      <c r="I456" t="s">
        <v>18</v>
      </c>
      <c r="J456" t="s">
        <v>4442</v>
      </c>
    </row>
    <row r="457" spans="1:10" hidden="1" x14ac:dyDescent="0.25">
      <c r="A457">
        <v>361</v>
      </c>
      <c r="B457">
        <v>2513</v>
      </c>
      <c r="C457" t="s">
        <v>293</v>
      </c>
      <c r="D457">
        <v>427</v>
      </c>
      <c r="E457" t="s">
        <v>293</v>
      </c>
      <c r="F457" t="s">
        <v>18</v>
      </c>
      <c r="G457" t="s">
        <v>18</v>
      </c>
      <c r="H457" t="s">
        <v>18</v>
      </c>
      <c r="I457" t="s">
        <v>18</v>
      </c>
      <c r="J457" t="s">
        <v>826</v>
      </c>
    </row>
    <row r="458" spans="1:10" hidden="1" x14ac:dyDescent="0.25">
      <c r="A458">
        <v>151916</v>
      </c>
      <c r="B458">
        <v>2513</v>
      </c>
      <c r="C458" t="s">
        <v>293</v>
      </c>
      <c r="D458">
        <v>2957</v>
      </c>
      <c r="E458" t="s">
        <v>4443</v>
      </c>
      <c r="F458" t="s">
        <v>18</v>
      </c>
      <c r="G458" t="s">
        <v>18</v>
      </c>
      <c r="H458" t="s">
        <v>18</v>
      </c>
      <c r="I458" t="s">
        <v>18</v>
      </c>
      <c r="J458" t="s">
        <v>4444</v>
      </c>
    </row>
    <row r="459" spans="1:10" hidden="1" x14ac:dyDescent="0.25">
      <c r="A459">
        <v>66831</v>
      </c>
      <c r="B459">
        <v>2516</v>
      </c>
      <c r="C459" t="s">
        <v>266</v>
      </c>
      <c r="D459" t="s">
        <v>18</v>
      </c>
      <c r="E459" t="s">
        <v>18</v>
      </c>
      <c r="F459" t="s">
        <v>18</v>
      </c>
      <c r="G459" t="s">
        <v>18</v>
      </c>
      <c r="H459" t="s">
        <v>18</v>
      </c>
      <c r="I459" t="s">
        <v>18</v>
      </c>
      <c r="J459" t="s">
        <v>827</v>
      </c>
    </row>
    <row r="460" spans="1:10" hidden="1" x14ac:dyDescent="0.25">
      <c r="A460">
        <v>282</v>
      </c>
      <c r="B460">
        <v>2516</v>
      </c>
      <c r="C460" t="s">
        <v>266</v>
      </c>
      <c r="D460">
        <v>409</v>
      </c>
      <c r="E460" t="s">
        <v>828</v>
      </c>
      <c r="F460" t="s">
        <v>18</v>
      </c>
      <c r="G460" t="s">
        <v>18</v>
      </c>
      <c r="H460" t="s">
        <v>18</v>
      </c>
      <c r="I460" t="s">
        <v>18</v>
      </c>
      <c r="J460" t="s">
        <v>829</v>
      </c>
    </row>
    <row r="461" spans="1:10" hidden="1" x14ac:dyDescent="0.25">
      <c r="A461">
        <v>450</v>
      </c>
      <c r="B461">
        <v>2516</v>
      </c>
      <c r="C461" t="s">
        <v>266</v>
      </c>
      <c r="D461">
        <v>421</v>
      </c>
      <c r="E461" t="s">
        <v>830</v>
      </c>
      <c r="F461" t="s">
        <v>18</v>
      </c>
      <c r="G461" t="s">
        <v>18</v>
      </c>
      <c r="H461" t="s">
        <v>18</v>
      </c>
      <c r="I461" t="s">
        <v>18</v>
      </c>
      <c r="J461" t="s">
        <v>831</v>
      </c>
    </row>
    <row r="462" spans="1:10" hidden="1" x14ac:dyDescent="0.25">
      <c r="A462">
        <v>463</v>
      </c>
      <c r="B462">
        <v>2516</v>
      </c>
      <c r="C462" t="s">
        <v>266</v>
      </c>
      <c r="D462">
        <v>2190</v>
      </c>
      <c r="E462" t="s">
        <v>267</v>
      </c>
      <c r="F462" t="s">
        <v>18</v>
      </c>
      <c r="G462" t="s">
        <v>18</v>
      </c>
      <c r="H462" t="s">
        <v>18</v>
      </c>
      <c r="I462" t="s">
        <v>18</v>
      </c>
      <c r="J462" t="s">
        <v>832</v>
      </c>
    </row>
    <row r="463" spans="1:10" hidden="1" x14ac:dyDescent="0.25">
      <c r="A463">
        <v>281</v>
      </c>
      <c r="B463">
        <v>2516</v>
      </c>
      <c r="C463" t="s">
        <v>266</v>
      </c>
      <c r="D463">
        <v>2178</v>
      </c>
      <c r="E463" t="s">
        <v>833</v>
      </c>
      <c r="F463" t="s">
        <v>18</v>
      </c>
      <c r="G463" t="s">
        <v>18</v>
      </c>
      <c r="H463" t="s">
        <v>18</v>
      </c>
      <c r="I463" t="s">
        <v>18</v>
      </c>
      <c r="J463" t="s">
        <v>834</v>
      </c>
    </row>
    <row r="464" spans="1:10" hidden="1" x14ac:dyDescent="0.25">
      <c r="A464">
        <v>31800</v>
      </c>
      <c r="B464">
        <v>2516</v>
      </c>
      <c r="C464" t="s">
        <v>266</v>
      </c>
      <c r="D464">
        <v>2260</v>
      </c>
      <c r="E464" t="s">
        <v>312</v>
      </c>
      <c r="F464" t="s">
        <v>18</v>
      </c>
      <c r="G464" t="s">
        <v>18</v>
      </c>
      <c r="H464" t="s">
        <v>18</v>
      </c>
      <c r="I464" t="s">
        <v>18</v>
      </c>
      <c r="J464" t="s">
        <v>835</v>
      </c>
    </row>
    <row r="465" spans="1:10" hidden="1" x14ac:dyDescent="0.25">
      <c r="A465">
        <v>507</v>
      </c>
      <c r="B465">
        <v>2516</v>
      </c>
      <c r="C465" t="s">
        <v>266</v>
      </c>
      <c r="D465">
        <v>442</v>
      </c>
      <c r="E465" t="s">
        <v>338</v>
      </c>
      <c r="F465" t="s">
        <v>18</v>
      </c>
      <c r="G465" t="s">
        <v>18</v>
      </c>
      <c r="H465" t="s">
        <v>18</v>
      </c>
      <c r="I465" t="s">
        <v>18</v>
      </c>
      <c r="J465" t="s">
        <v>836</v>
      </c>
    </row>
    <row r="466" spans="1:10" hidden="1" x14ac:dyDescent="0.25">
      <c r="A466">
        <v>40</v>
      </c>
      <c r="B466">
        <v>35</v>
      </c>
      <c r="C466" t="s">
        <v>162</v>
      </c>
      <c r="D466" t="s">
        <v>18</v>
      </c>
      <c r="E466" t="s">
        <v>18</v>
      </c>
      <c r="F466" t="s">
        <v>18</v>
      </c>
      <c r="G466" t="s">
        <v>18</v>
      </c>
      <c r="H466" t="s">
        <v>18</v>
      </c>
      <c r="I466" t="s">
        <v>18</v>
      </c>
      <c r="J466" t="s">
        <v>837</v>
      </c>
    </row>
    <row r="467" spans="1:10" hidden="1" x14ac:dyDescent="0.25">
      <c r="A467">
        <v>219</v>
      </c>
      <c r="B467">
        <v>35</v>
      </c>
      <c r="C467" t="s">
        <v>162</v>
      </c>
      <c r="D467">
        <v>144</v>
      </c>
      <c r="E467" t="s">
        <v>163</v>
      </c>
      <c r="F467" t="s">
        <v>18</v>
      </c>
      <c r="G467" t="s">
        <v>18</v>
      </c>
      <c r="H467" t="s">
        <v>18</v>
      </c>
      <c r="I467" t="s">
        <v>18</v>
      </c>
      <c r="J467" t="s">
        <v>838</v>
      </c>
    </row>
    <row r="468" spans="1:10" hidden="1" x14ac:dyDescent="0.25">
      <c r="A468">
        <v>86342</v>
      </c>
      <c r="B468">
        <v>35</v>
      </c>
      <c r="C468" t="s">
        <v>162</v>
      </c>
      <c r="D468">
        <v>2643</v>
      </c>
      <c r="E468" t="s">
        <v>839</v>
      </c>
      <c r="F468" t="s">
        <v>18</v>
      </c>
      <c r="G468" t="s">
        <v>18</v>
      </c>
      <c r="H468" t="s">
        <v>18</v>
      </c>
      <c r="I468" t="s">
        <v>18</v>
      </c>
      <c r="J468" t="s">
        <v>840</v>
      </c>
    </row>
    <row r="469" spans="1:10" hidden="1" x14ac:dyDescent="0.25">
      <c r="A469">
        <v>489</v>
      </c>
      <c r="B469">
        <v>35</v>
      </c>
      <c r="C469" t="s">
        <v>162</v>
      </c>
      <c r="D469">
        <v>145</v>
      </c>
      <c r="E469" t="s">
        <v>841</v>
      </c>
      <c r="F469" t="s">
        <v>18</v>
      </c>
      <c r="G469" t="s">
        <v>18</v>
      </c>
      <c r="H469" t="s">
        <v>18</v>
      </c>
      <c r="I469" t="s">
        <v>18</v>
      </c>
      <c r="J469" t="s">
        <v>842</v>
      </c>
    </row>
    <row r="470" spans="1:10" hidden="1" x14ac:dyDescent="0.25">
      <c r="A470">
        <v>199</v>
      </c>
      <c r="B470">
        <v>35</v>
      </c>
      <c r="C470" t="s">
        <v>162</v>
      </c>
      <c r="D470">
        <v>1973</v>
      </c>
      <c r="E470" t="s">
        <v>843</v>
      </c>
      <c r="F470" t="s">
        <v>18</v>
      </c>
      <c r="G470" t="s">
        <v>18</v>
      </c>
      <c r="H470" t="s">
        <v>18</v>
      </c>
      <c r="I470" t="s">
        <v>18</v>
      </c>
      <c r="J470" t="s">
        <v>844</v>
      </c>
    </row>
    <row r="471" spans="1:10" hidden="1" x14ac:dyDescent="0.25">
      <c r="A471">
        <v>510</v>
      </c>
      <c r="B471">
        <v>35</v>
      </c>
      <c r="C471" t="s">
        <v>162</v>
      </c>
      <c r="D471">
        <v>143</v>
      </c>
      <c r="E471" t="s">
        <v>269</v>
      </c>
      <c r="F471" t="s">
        <v>18</v>
      </c>
      <c r="G471" t="s">
        <v>18</v>
      </c>
      <c r="H471" t="s">
        <v>18</v>
      </c>
      <c r="I471" t="s">
        <v>18</v>
      </c>
      <c r="J471" t="s">
        <v>845</v>
      </c>
    </row>
    <row r="472" spans="1:10" hidden="1" x14ac:dyDescent="0.25">
      <c r="A472">
        <v>86570</v>
      </c>
      <c r="B472">
        <v>35</v>
      </c>
      <c r="C472" t="s">
        <v>162</v>
      </c>
      <c r="D472">
        <v>2652</v>
      </c>
      <c r="E472" t="s">
        <v>846</v>
      </c>
      <c r="F472" t="s">
        <v>18</v>
      </c>
      <c r="G472" t="s">
        <v>18</v>
      </c>
      <c r="H472" t="s">
        <v>18</v>
      </c>
      <c r="I472" t="s">
        <v>18</v>
      </c>
      <c r="J472" t="s">
        <v>847</v>
      </c>
    </row>
    <row r="473" spans="1:10" hidden="1" x14ac:dyDescent="0.25">
      <c r="A473">
        <v>245</v>
      </c>
      <c r="B473">
        <v>35</v>
      </c>
      <c r="C473" t="s">
        <v>162</v>
      </c>
      <c r="D473">
        <v>1956</v>
      </c>
      <c r="E473" t="s">
        <v>848</v>
      </c>
      <c r="F473" t="s">
        <v>18</v>
      </c>
      <c r="G473" t="s">
        <v>18</v>
      </c>
      <c r="H473" t="s">
        <v>18</v>
      </c>
      <c r="I473" t="s">
        <v>18</v>
      </c>
      <c r="J473" t="s">
        <v>849</v>
      </c>
    </row>
    <row r="474" spans="1:10" hidden="1" x14ac:dyDescent="0.25">
      <c r="A474">
        <v>9</v>
      </c>
      <c r="B474">
        <v>1950</v>
      </c>
      <c r="C474" t="s">
        <v>298</v>
      </c>
      <c r="D474" t="s">
        <v>18</v>
      </c>
      <c r="E474" t="s">
        <v>18</v>
      </c>
      <c r="F474" t="s">
        <v>18</v>
      </c>
      <c r="G474" t="s">
        <v>18</v>
      </c>
      <c r="H474" t="s">
        <v>18</v>
      </c>
      <c r="I474" t="s">
        <v>18</v>
      </c>
      <c r="J474" t="s">
        <v>850</v>
      </c>
    </row>
    <row r="475" spans="1:10" hidden="1" x14ac:dyDescent="0.25">
      <c r="A475">
        <v>36280</v>
      </c>
      <c r="B475">
        <v>1950</v>
      </c>
      <c r="C475" t="s">
        <v>298</v>
      </c>
      <c r="D475">
        <v>2117</v>
      </c>
      <c r="E475" t="s">
        <v>298</v>
      </c>
      <c r="F475" t="s">
        <v>18</v>
      </c>
      <c r="G475" t="s">
        <v>18</v>
      </c>
      <c r="H475" t="s">
        <v>18</v>
      </c>
      <c r="I475" t="s">
        <v>18</v>
      </c>
      <c r="J475" t="s">
        <v>851</v>
      </c>
    </row>
    <row r="476" spans="1:10" hidden="1" x14ac:dyDescent="0.25">
      <c r="A476">
        <v>85475</v>
      </c>
      <c r="B476">
        <v>2627</v>
      </c>
      <c r="C476" t="s">
        <v>303</v>
      </c>
      <c r="D476" t="s">
        <v>18</v>
      </c>
      <c r="E476" t="s">
        <v>18</v>
      </c>
      <c r="F476" t="s">
        <v>18</v>
      </c>
      <c r="G476" t="s">
        <v>18</v>
      </c>
      <c r="H476" t="s">
        <v>18</v>
      </c>
      <c r="I476" t="s">
        <v>18</v>
      </c>
      <c r="J476" t="s">
        <v>852</v>
      </c>
    </row>
    <row r="477" spans="1:10" hidden="1" x14ac:dyDescent="0.25">
      <c r="A477">
        <v>86215</v>
      </c>
      <c r="B477">
        <v>2627</v>
      </c>
      <c r="C477" t="s">
        <v>303</v>
      </c>
      <c r="D477">
        <v>2635</v>
      </c>
      <c r="E477" t="s">
        <v>853</v>
      </c>
      <c r="F477" t="s">
        <v>18</v>
      </c>
      <c r="G477" t="s">
        <v>18</v>
      </c>
      <c r="H477" t="s">
        <v>18</v>
      </c>
      <c r="I477" t="s">
        <v>18</v>
      </c>
      <c r="J477" t="s">
        <v>854</v>
      </c>
    </row>
    <row r="478" spans="1:10" hidden="1" x14ac:dyDescent="0.25">
      <c r="A478">
        <v>84870</v>
      </c>
      <c r="B478">
        <v>2627</v>
      </c>
      <c r="C478" t="s">
        <v>303</v>
      </c>
      <c r="D478">
        <v>2626</v>
      </c>
      <c r="E478" t="s">
        <v>304</v>
      </c>
      <c r="F478" t="s">
        <v>18</v>
      </c>
      <c r="G478" t="s">
        <v>18</v>
      </c>
      <c r="H478" t="s">
        <v>18</v>
      </c>
      <c r="I478" t="s">
        <v>18</v>
      </c>
      <c r="J478" t="s">
        <v>855</v>
      </c>
    </row>
    <row r="479" spans="1:10" hidden="1" x14ac:dyDescent="0.25">
      <c r="A479">
        <v>151079</v>
      </c>
      <c r="B479">
        <v>2943</v>
      </c>
      <c r="C479" t="s">
        <v>4445</v>
      </c>
      <c r="D479" t="s">
        <v>18</v>
      </c>
      <c r="E479" t="s">
        <v>18</v>
      </c>
      <c r="F479" t="s">
        <v>18</v>
      </c>
      <c r="G479" t="s">
        <v>18</v>
      </c>
      <c r="H479" t="s">
        <v>18</v>
      </c>
      <c r="I479" t="s">
        <v>18</v>
      </c>
      <c r="J479" t="s">
        <v>4446</v>
      </c>
    </row>
    <row r="480" spans="1:10" hidden="1" x14ac:dyDescent="0.25">
      <c r="A480">
        <v>151093</v>
      </c>
      <c r="B480">
        <v>2943</v>
      </c>
      <c r="C480" t="s">
        <v>4445</v>
      </c>
      <c r="D480">
        <v>2945</v>
      </c>
      <c r="E480" t="s">
        <v>4445</v>
      </c>
      <c r="F480" t="s">
        <v>18</v>
      </c>
      <c r="G480" t="s">
        <v>18</v>
      </c>
      <c r="H480" t="s">
        <v>18</v>
      </c>
      <c r="I480" t="s">
        <v>18</v>
      </c>
      <c r="J480" t="s">
        <v>4447</v>
      </c>
    </row>
    <row r="481" spans="1:10" hidden="1" x14ac:dyDescent="0.25">
      <c r="A481">
        <v>83859</v>
      </c>
      <c r="B481">
        <v>2604</v>
      </c>
      <c r="C481" t="s">
        <v>3637</v>
      </c>
      <c r="D481" t="s">
        <v>18</v>
      </c>
      <c r="E481" t="s">
        <v>18</v>
      </c>
      <c r="F481" t="s">
        <v>18</v>
      </c>
      <c r="G481" t="s">
        <v>18</v>
      </c>
      <c r="H481" t="s">
        <v>18</v>
      </c>
      <c r="I481" t="s">
        <v>18</v>
      </c>
      <c r="J481" t="s">
        <v>3638</v>
      </c>
    </row>
    <row r="482" spans="1:10" hidden="1" x14ac:dyDescent="0.25">
      <c r="A482">
        <v>436</v>
      </c>
      <c r="B482">
        <v>2604</v>
      </c>
      <c r="C482" t="s">
        <v>3637</v>
      </c>
      <c r="D482">
        <v>177</v>
      </c>
      <c r="E482" t="s">
        <v>3637</v>
      </c>
      <c r="F482" t="s">
        <v>18</v>
      </c>
      <c r="G482" t="s">
        <v>18</v>
      </c>
      <c r="H482" t="s">
        <v>18</v>
      </c>
      <c r="I482" t="s">
        <v>18</v>
      </c>
      <c r="J482" t="s">
        <v>3639</v>
      </c>
    </row>
    <row r="483" spans="1:10" hidden="1" x14ac:dyDescent="0.25">
      <c r="A483">
        <v>14</v>
      </c>
      <c r="B483">
        <v>452</v>
      </c>
      <c r="C483" t="s">
        <v>3640</v>
      </c>
      <c r="D483" t="s">
        <v>18</v>
      </c>
      <c r="E483" t="s">
        <v>18</v>
      </c>
      <c r="F483" t="s">
        <v>18</v>
      </c>
      <c r="G483" t="s">
        <v>18</v>
      </c>
      <c r="H483" t="s">
        <v>18</v>
      </c>
      <c r="I483" t="s">
        <v>18</v>
      </c>
      <c r="J483" t="s">
        <v>3641</v>
      </c>
    </row>
    <row r="484" spans="1:10" hidden="1" x14ac:dyDescent="0.25">
      <c r="A484">
        <v>433</v>
      </c>
      <c r="B484">
        <v>452</v>
      </c>
      <c r="C484" t="s">
        <v>3640</v>
      </c>
      <c r="D484">
        <v>468</v>
      </c>
      <c r="E484" t="s">
        <v>3640</v>
      </c>
      <c r="F484" t="s">
        <v>18</v>
      </c>
      <c r="G484" t="s">
        <v>18</v>
      </c>
      <c r="H484" t="s">
        <v>18</v>
      </c>
      <c r="I484" t="s">
        <v>18</v>
      </c>
      <c r="J484" t="s">
        <v>3642</v>
      </c>
    </row>
    <row r="485" spans="1:10" hidden="1" x14ac:dyDescent="0.25">
      <c r="A485">
        <v>82235</v>
      </c>
      <c r="B485">
        <v>2593</v>
      </c>
      <c r="C485" t="s">
        <v>856</v>
      </c>
      <c r="D485" t="s">
        <v>18</v>
      </c>
      <c r="E485" t="s">
        <v>18</v>
      </c>
      <c r="F485" t="s">
        <v>18</v>
      </c>
      <c r="G485" t="s">
        <v>18</v>
      </c>
      <c r="H485" t="s">
        <v>18</v>
      </c>
      <c r="I485" t="s">
        <v>18</v>
      </c>
      <c r="J485" t="s">
        <v>857</v>
      </c>
    </row>
    <row r="486" spans="1:10" hidden="1" x14ac:dyDescent="0.25">
      <c r="A486">
        <v>84339</v>
      </c>
      <c r="B486">
        <v>2593</v>
      </c>
      <c r="C486" t="s">
        <v>856</v>
      </c>
      <c r="D486">
        <v>2623</v>
      </c>
      <c r="E486" t="s">
        <v>856</v>
      </c>
      <c r="F486" t="s">
        <v>18</v>
      </c>
      <c r="G486" t="s">
        <v>18</v>
      </c>
      <c r="H486" t="s">
        <v>18</v>
      </c>
      <c r="I486" t="s">
        <v>18</v>
      </c>
      <c r="J486" t="s">
        <v>858</v>
      </c>
    </row>
    <row r="487" spans="1:10" hidden="1" x14ac:dyDescent="0.25">
      <c r="A487">
        <v>8</v>
      </c>
      <c r="B487">
        <v>315</v>
      </c>
      <c r="C487" t="s">
        <v>379</v>
      </c>
      <c r="D487" t="s">
        <v>18</v>
      </c>
      <c r="E487" t="s">
        <v>18</v>
      </c>
      <c r="F487" t="s">
        <v>18</v>
      </c>
      <c r="G487" t="s">
        <v>18</v>
      </c>
      <c r="H487" t="s">
        <v>18</v>
      </c>
      <c r="I487" t="s">
        <v>18</v>
      </c>
      <c r="J487" t="s">
        <v>859</v>
      </c>
    </row>
    <row r="488" spans="1:10" hidden="1" x14ac:dyDescent="0.25">
      <c r="A488">
        <v>360</v>
      </c>
      <c r="B488">
        <v>315</v>
      </c>
      <c r="C488" t="s">
        <v>379</v>
      </c>
      <c r="D488">
        <v>356</v>
      </c>
      <c r="E488" t="s">
        <v>860</v>
      </c>
      <c r="F488" t="s">
        <v>18</v>
      </c>
      <c r="G488" t="s">
        <v>18</v>
      </c>
      <c r="H488" t="s">
        <v>18</v>
      </c>
      <c r="I488" t="s">
        <v>18</v>
      </c>
      <c r="J488" t="s">
        <v>861</v>
      </c>
    </row>
    <row r="489" spans="1:10" hidden="1" x14ac:dyDescent="0.25">
      <c r="A489">
        <v>474</v>
      </c>
      <c r="B489">
        <v>315</v>
      </c>
      <c r="C489" t="s">
        <v>379</v>
      </c>
      <c r="D489">
        <v>348</v>
      </c>
      <c r="E489" t="s">
        <v>862</v>
      </c>
      <c r="F489" t="s">
        <v>18</v>
      </c>
      <c r="G489" t="s">
        <v>18</v>
      </c>
      <c r="H489" t="s">
        <v>18</v>
      </c>
      <c r="I489" t="s">
        <v>18</v>
      </c>
      <c r="J489" t="s">
        <v>863</v>
      </c>
    </row>
    <row r="490" spans="1:10" hidden="1" x14ac:dyDescent="0.25">
      <c r="A490">
        <v>485</v>
      </c>
      <c r="B490">
        <v>315</v>
      </c>
      <c r="C490" t="s">
        <v>379</v>
      </c>
      <c r="D490">
        <v>2215</v>
      </c>
      <c r="E490" t="s">
        <v>864</v>
      </c>
      <c r="F490" t="s">
        <v>18</v>
      </c>
      <c r="G490" t="s">
        <v>18</v>
      </c>
      <c r="H490" t="s">
        <v>18</v>
      </c>
      <c r="I490" t="s">
        <v>18</v>
      </c>
      <c r="J490" t="s">
        <v>865</v>
      </c>
    </row>
    <row r="491" spans="1:10" hidden="1" x14ac:dyDescent="0.25">
      <c r="A491">
        <v>38801</v>
      </c>
      <c r="B491">
        <v>315</v>
      </c>
      <c r="C491" t="s">
        <v>379</v>
      </c>
      <c r="D491">
        <v>2113</v>
      </c>
      <c r="E491" t="s">
        <v>866</v>
      </c>
      <c r="F491" t="s">
        <v>18</v>
      </c>
      <c r="G491" t="s">
        <v>18</v>
      </c>
      <c r="H491" t="s">
        <v>18</v>
      </c>
      <c r="I491" t="s">
        <v>18</v>
      </c>
      <c r="J491" t="s">
        <v>867</v>
      </c>
    </row>
    <row r="492" spans="1:10" hidden="1" x14ac:dyDescent="0.25">
      <c r="A492">
        <v>153103</v>
      </c>
      <c r="B492">
        <v>315</v>
      </c>
      <c r="C492" t="s">
        <v>379</v>
      </c>
      <c r="D492">
        <v>2965</v>
      </c>
      <c r="E492" t="s">
        <v>4448</v>
      </c>
      <c r="F492" t="s">
        <v>18</v>
      </c>
      <c r="G492" t="s">
        <v>18</v>
      </c>
      <c r="H492" t="s">
        <v>18</v>
      </c>
      <c r="I492" t="s">
        <v>18</v>
      </c>
      <c r="J492" t="s">
        <v>4449</v>
      </c>
    </row>
    <row r="493" spans="1:10" hidden="1" x14ac:dyDescent="0.25">
      <c r="A493">
        <v>59</v>
      </c>
      <c r="B493">
        <v>164</v>
      </c>
      <c r="C493" t="s">
        <v>176</v>
      </c>
      <c r="D493" t="s">
        <v>18</v>
      </c>
      <c r="E493" t="s">
        <v>18</v>
      </c>
      <c r="F493" t="s">
        <v>18</v>
      </c>
      <c r="G493" t="s">
        <v>18</v>
      </c>
      <c r="H493" t="s">
        <v>18</v>
      </c>
      <c r="I493" t="s">
        <v>18</v>
      </c>
      <c r="J493" t="s">
        <v>868</v>
      </c>
    </row>
    <row r="494" spans="1:10" hidden="1" x14ac:dyDescent="0.25">
      <c r="A494">
        <v>430</v>
      </c>
      <c r="B494">
        <v>164</v>
      </c>
      <c r="C494" t="s">
        <v>176</v>
      </c>
      <c r="D494">
        <v>284</v>
      </c>
      <c r="E494" t="s">
        <v>177</v>
      </c>
      <c r="F494" t="s">
        <v>18</v>
      </c>
      <c r="G494" t="s">
        <v>18</v>
      </c>
      <c r="H494" t="s">
        <v>18</v>
      </c>
      <c r="I494" t="s">
        <v>18</v>
      </c>
      <c r="J494" t="s">
        <v>869</v>
      </c>
    </row>
    <row r="495" spans="1:10" hidden="1" x14ac:dyDescent="0.25">
      <c r="A495">
        <v>96</v>
      </c>
      <c r="B495">
        <v>164</v>
      </c>
      <c r="C495" t="s">
        <v>176</v>
      </c>
      <c r="D495">
        <v>1966</v>
      </c>
      <c r="E495" t="s">
        <v>4450</v>
      </c>
      <c r="F495" t="s">
        <v>18</v>
      </c>
      <c r="G495" t="s">
        <v>18</v>
      </c>
      <c r="H495" t="s">
        <v>18</v>
      </c>
      <c r="I495" t="s">
        <v>18</v>
      </c>
      <c r="J495" t="s">
        <v>4451</v>
      </c>
    </row>
    <row r="496" spans="1:10" hidden="1" x14ac:dyDescent="0.25">
      <c r="A496">
        <v>343</v>
      </c>
      <c r="B496">
        <v>164</v>
      </c>
      <c r="C496" t="s">
        <v>176</v>
      </c>
      <c r="D496">
        <v>232</v>
      </c>
      <c r="E496" t="s">
        <v>194</v>
      </c>
      <c r="F496" t="s">
        <v>18</v>
      </c>
      <c r="G496" t="s">
        <v>18</v>
      </c>
      <c r="H496" t="s">
        <v>18</v>
      </c>
      <c r="I496" t="s">
        <v>18</v>
      </c>
      <c r="J496" t="s">
        <v>870</v>
      </c>
    </row>
    <row r="497" spans="1:10" hidden="1" x14ac:dyDescent="0.25">
      <c r="A497">
        <v>151979</v>
      </c>
      <c r="B497">
        <v>164</v>
      </c>
      <c r="C497" t="s">
        <v>176</v>
      </c>
      <c r="D497">
        <v>2963</v>
      </c>
      <c r="E497" t="s">
        <v>4262</v>
      </c>
      <c r="F497" t="s">
        <v>18</v>
      </c>
      <c r="G497" t="s">
        <v>18</v>
      </c>
      <c r="H497" t="s">
        <v>18</v>
      </c>
      <c r="I497" t="s">
        <v>18</v>
      </c>
      <c r="J497" t="s">
        <v>4263</v>
      </c>
    </row>
    <row r="498" spans="1:10" hidden="1" x14ac:dyDescent="0.25">
      <c r="A498">
        <v>90458</v>
      </c>
      <c r="B498">
        <v>2754</v>
      </c>
      <c r="C498" t="s">
        <v>871</v>
      </c>
      <c r="D498" t="s">
        <v>18</v>
      </c>
      <c r="E498" t="s">
        <v>18</v>
      </c>
      <c r="F498" t="s">
        <v>18</v>
      </c>
      <c r="G498" t="s">
        <v>18</v>
      </c>
      <c r="H498" t="s">
        <v>18</v>
      </c>
      <c r="I498" t="s">
        <v>18</v>
      </c>
      <c r="J498" t="s">
        <v>872</v>
      </c>
    </row>
    <row r="499" spans="1:10" hidden="1" x14ac:dyDescent="0.25">
      <c r="A499">
        <v>242</v>
      </c>
      <c r="B499">
        <v>2754</v>
      </c>
      <c r="C499" t="s">
        <v>871</v>
      </c>
      <c r="D499">
        <v>2050</v>
      </c>
      <c r="E499" t="s">
        <v>3643</v>
      </c>
      <c r="F499" t="s">
        <v>18</v>
      </c>
      <c r="G499" t="s">
        <v>18</v>
      </c>
      <c r="H499" t="s">
        <v>18</v>
      </c>
      <c r="I499" t="s">
        <v>18</v>
      </c>
      <c r="J499" t="s">
        <v>3644</v>
      </c>
    </row>
    <row r="500" spans="1:10" hidden="1" x14ac:dyDescent="0.25">
      <c r="A500">
        <v>504</v>
      </c>
      <c r="B500">
        <v>2754</v>
      </c>
      <c r="C500" t="s">
        <v>871</v>
      </c>
      <c r="D500">
        <v>2053</v>
      </c>
      <c r="E500" t="s">
        <v>3054</v>
      </c>
      <c r="F500" t="s">
        <v>18</v>
      </c>
      <c r="G500" t="s">
        <v>18</v>
      </c>
      <c r="H500" t="s">
        <v>18</v>
      </c>
      <c r="I500" t="s">
        <v>18</v>
      </c>
      <c r="J500" t="s">
        <v>3055</v>
      </c>
    </row>
    <row r="501" spans="1:10" hidden="1" x14ac:dyDescent="0.25">
      <c r="A501">
        <v>148001</v>
      </c>
      <c r="B501">
        <v>2754</v>
      </c>
      <c r="C501" t="s">
        <v>871</v>
      </c>
      <c r="D501">
        <v>2910</v>
      </c>
      <c r="E501" t="s">
        <v>3645</v>
      </c>
      <c r="F501" t="s">
        <v>18</v>
      </c>
      <c r="G501" t="s">
        <v>18</v>
      </c>
      <c r="H501" t="s">
        <v>18</v>
      </c>
      <c r="I501" t="s">
        <v>18</v>
      </c>
      <c r="J501" t="s">
        <v>3646</v>
      </c>
    </row>
    <row r="502" spans="1:10" hidden="1" x14ac:dyDescent="0.25">
      <c r="A502">
        <v>90575</v>
      </c>
      <c r="B502">
        <v>2754</v>
      </c>
      <c r="C502" t="s">
        <v>871</v>
      </c>
      <c r="D502">
        <v>2757</v>
      </c>
      <c r="E502" t="s">
        <v>873</v>
      </c>
      <c r="F502" t="s">
        <v>18</v>
      </c>
      <c r="G502" t="s">
        <v>18</v>
      </c>
      <c r="H502" t="s">
        <v>18</v>
      </c>
      <c r="I502" t="s">
        <v>18</v>
      </c>
      <c r="J502" t="s">
        <v>874</v>
      </c>
    </row>
    <row r="503" spans="1:10" hidden="1" x14ac:dyDescent="0.25">
      <c r="A503">
        <v>83868</v>
      </c>
      <c r="B503">
        <v>2613</v>
      </c>
      <c r="C503" t="s">
        <v>875</v>
      </c>
      <c r="D503" t="s">
        <v>18</v>
      </c>
      <c r="E503" t="s">
        <v>18</v>
      </c>
      <c r="F503" t="s">
        <v>18</v>
      </c>
      <c r="G503" t="s">
        <v>18</v>
      </c>
      <c r="H503" t="s">
        <v>18</v>
      </c>
      <c r="I503" t="s">
        <v>18</v>
      </c>
      <c r="J503" t="s">
        <v>876</v>
      </c>
    </row>
    <row r="504" spans="1:10" hidden="1" x14ac:dyDescent="0.25">
      <c r="A504">
        <v>221</v>
      </c>
      <c r="B504">
        <v>2613</v>
      </c>
      <c r="C504" t="s">
        <v>875</v>
      </c>
      <c r="D504">
        <v>240</v>
      </c>
      <c r="E504" t="s">
        <v>877</v>
      </c>
      <c r="F504" t="s">
        <v>18</v>
      </c>
      <c r="G504" t="s">
        <v>18</v>
      </c>
      <c r="H504" t="s">
        <v>18</v>
      </c>
      <c r="I504" t="s">
        <v>18</v>
      </c>
      <c r="J504" t="s">
        <v>878</v>
      </c>
    </row>
    <row r="505" spans="1:10" hidden="1" x14ac:dyDescent="0.25">
      <c r="A505">
        <v>147</v>
      </c>
      <c r="B505">
        <v>2613</v>
      </c>
      <c r="C505" t="s">
        <v>875</v>
      </c>
      <c r="D505">
        <v>1985</v>
      </c>
      <c r="E505" t="s">
        <v>879</v>
      </c>
      <c r="F505" t="s">
        <v>18</v>
      </c>
      <c r="G505" t="s">
        <v>18</v>
      </c>
      <c r="H505" t="s">
        <v>18</v>
      </c>
      <c r="I505" t="s">
        <v>18</v>
      </c>
      <c r="J505" t="s">
        <v>880</v>
      </c>
    </row>
    <row r="506" spans="1:10" hidden="1" x14ac:dyDescent="0.25">
      <c r="A506">
        <v>367</v>
      </c>
      <c r="B506">
        <v>2613</v>
      </c>
      <c r="C506" t="s">
        <v>875</v>
      </c>
      <c r="D506">
        <v>2027</v>
      </c>
      <c r="E506" t="s">
        <v>881</v>
      </c>
      <c r="F506" t="s">
        <v>18</v>
      </c>
      <c r="G506" t="s">
        <v>18</v>
      </c>
      <c r="H506" t="s">
        <v>18</v>
      </c>
      <c r="I506" t="s">
        <v>18</v>
      </c>
      <c r="J506" t="s">
        <v>882</v>
      </c>
    </row>
    <row r="507" spans="1:10" hidden="1" x14ac:dyDescent="0.25">
      <c r="A507">
        <v>66826</v>
      </c>
      <c r="B507">
        <v>2511</v>
      </c>
      <c r="C507" t="s">
        <v>280</v>
      </c>
      <c r="D507" t="s">
        <v>18</v>
      </c>
      <c r="E507" t="s">
        <v>18</v>
      </c>
      <c r="F507" t="s">
        <v>18</v>
      </c>
      <c r="G507" t="s">
        <v>18</v>
      </c>
      <c r="H507" t="s">
        <v>18</v>
      </c>
      <c r="I507" t="s">
        <v>18</v>
      </c>
      <c r="J507" t="s">
        <v>883</v>
      </c>
    </row>
    <row r="508" spans="1:10" hidden="1" x14ac:dyDescent="0.25">
      <c r="A508">
        <v>98</v>
      </c>
      <c r="B508">
        <v>2511</v>
      </c>
      <c r="C508" t="s">
        <v>280</v>
      </c>
      <c r="D508">
        <v>428</v>
      </c>
      <c r="E508" t="s">
        <v>281</v>
      </c>
      <c r="F508" t="s">
        <v>18</v>
      </c>
      <c r="G508" t="s">
        <v>18</v>
      </c>
      <c r="H508" t="s">
        <v>18</v>
      </c>
      <c r="I508" t="s">
        <v>18</v>
      </c>
      <c r="J508" t="s">
        <v>884</v>
      </c>
    </row>
    <row r="509" spans="1:10" hidden="1" x14ac:dyDescent="0.25">
      <c r="A509">
        <v>66</v>
      </c>
      <c r="B509">
        <v>2511</v>
      </c>
      <c r="C509" t="s">
        <v>280</v>
      </c>
      <c r="D509">
        <v>430</v>
      </c>
      <c r="E509" t="s">
        <v>306</v>
      </c>
      <c r="F509" t="s">
        <v>18</v>
      </c>
      <c r="G509" t="s">
        <v>18</v>
      </c>
      <c r="H509" t="s">
        <v>18</v>
      </c>
      <c r="I509" t="s">
        <v>18</v>
      </c>
      <c r="J509" t="s">
        <v>885</v>
      </c>
    </row>
    <row r="510" spans="1:10" hidden="1" x14ac:dyDescent="0.25">
      <c r="A510">
        <v>33</v>
      </c>
      <c r="B510">
        <v>293</v>
      </c>
      <c r="C510" t="s">
        <v>4264</v>
      </c>
      <c r="D510" t="s">
        <v>18</v>
      </c>
      <c r="E510" t="s">
        <v>18</v>
      </c>
      <c r="F510" t="s">
        <v>18</v>
      </c>
      <c r="G510" t="s">
        <v>18</v>
      </c>
      <c r="H510" t="s">
        <v>18</v>
      </c>
      <c r="I510" t="s">
        <v>18</v>
      </c>
      <c r="J510" t="s">
        <v>4265</v>
      </c>
    </row>
    <row r="511" spans="1:10" hidden="1" x14ac:dyDescent="0.25">
      <c r="A511">
        <v>509</v>
      </c>
      <c r="B511">
        <v>293</v>
      </c>
      <c r="C511" t="s">
        <v>4264</v>
      </c>
      <c r="D511">
        <v>295</v>
      </c>
      <c r="E511" t="s">
        <v>3111</v>
      </c>
      <c r="F511" t="s">
        <v>18</v>
      </c>
      <c r="G511" t="s">
        <v>18</v>
      </c>
      <c r="H511" t="s">
        <v>18</v>
      </c>
      <c r="I511" t="s">
        <v>18</v>
      </c>
      <c r="J511" t="s">
        <v>4266</v>
      </c>
    </row>
    <row r="512" spans="1:10" hidden="1" x14ac:dyDescent="0.25">
      <c r="A512">
        <v>121962</v>
      </c>
      <c r="B512">
        <v>293</v>
      </c>
      <c r="C512" t="s">
        <v>4264</v>
      </c>
      <c r="D512">
        <v>2872</v>
      </c>
      <c r="E512" t="s">
        <v>3112</v>
      </c>
      <c r="F512" t="s">
        <v>18</v>
      </c>
      <c r="G512" t="s">
        <v>18</v>
      </c>
      <c r="H512" t="s">
        <v>18</v>
      </c>
      <c r="I512" t="s">
        <v>18</v>
      </c>
      <c r="J512" t="s">
        <v>4267</v>
      </c>
    </row>
    <row r="513" spans="1:10" hidden="1" x14ac:dyDescent="0.25">
      <c r="A513">
        <v>121963</v>
      </c>
      <c r="B513">
        <v>293</v>
      </c>
      <c r="C513" t="s">
        <v>4264</v>
      </c>
      <c r="D513">
        <v>2873</v>
      </c>
      <c r="E513" t="s">
        <v>3113</v>
      </c>
      <c r="F513" t="s">
        <v>18</v>
      </c>
      <c r="G513" t="s">
        <v>18</v>
      </c>
      <c r="H513" t="s">
        <v>18</v>
      </c>
      <c r="I513" t="s">
        <v>18</v>
      </c>
      <c r="J513" t="s">
        <v>4268</v>
      </c>
    </row>
    <row r="514" spans="1:10" hidden="1" x14ac:dyDescent="0.25">
      <c r="A514">
        <v>121961</v>
      </c>
      <c r="B514">
        <v>293</v>
      </c>
      <c r="C514" t="s">
        <v>4264</v>
      </c>
      <c r="D514">
        <v>2871</v>
      </c>
      <c r="E514" t="s">
        <v>3114</v>
      </c>
      <c r="F514" t="s">
        <v>18</v>
      </c>
      <c r="G514" t="s">
        <v>18</v>
      </c>
      <c r="H514" t="s">
        <v>18</v>
      </c>
      <c r="I514" t="s">
        <v>18</v>
      </c>
      <c r="J514" t="s">
        <v>4269</v>
      </c>
    </row>
    <row r="515" spans="1:10" hidden="1" x14ac:dyDescent="0.25">
      <c r="A515">
        <v>151980</v>
      </c>
      <c r="B515">
        <v>293</v>
      </c>
      <c r="C515" t="s">
        <v>4264</v>
      </c>
      <c r="D515">
        <v>2964</v>
      </c>
      <c r="E515" t="s">
        <v>4452</v>
      </c>
      <c r="F515" t="s">
        <v>18</v>
      </c>
      <c r="G515" t="s">
        <v>18</v>
      </c>
      <c r="H515" t="s">
        <v>18</v>
      </c>
      <c r="I515" t="s">
        <v>18</v>
      </c>
      <c r="J515" t="s">
        <v>4453</v>
      </c>
    </row>
    <row r="516" spans="1:10" hidden="1" x14ac:dyDescent="0.25">
      <c r="A516">
        <v>71816</v>
      </c>
      <c r="B516">
        <v>2555</v>
      </c>
      <c r="C516" t="s">
        <v>309</v>
      </c>
      <c r="D516" t="s">
        <v>18</v>
      </c>
      <c r="E516" t="s">
        <v>18</v>
      </c>
      <c r="F516" t="s">
        <v>18</v>
      </c>
      <c r="G516" t="s">
        <v>18</v>
      </c>
      <c r="H516" t="s">
        <v>18</v>
      </c>
      <c r="I516" t="s">
        <v>18</v>
      </c>
      <c r="J516" t="s">
        <v>886</v>
      </c>
    </row>
    <row r="517" spans="1:10" hidden="1" x14ac:dyDescent="0.25">
      <c r="A517">
        <v>28674</v>
      </c>
      <c r="B517">
        <v>2555</v>
      </c>
      <c r="C517" t="s">
        <v>309</v>
      </c>
      <c r="D517">
        <v>2254</v>
      </c>
      <c r="E517" t="s">
        <v>887</v>
      </c>
      <c r="F517" t="s">
        <v>18</v>
      </c>
      <c r="G517" t="s">
        <v>18</v>
      </c>
      <c r="H517" t="s">
        <v>18</v>
      </c>
      <c r="I517" t="s">
        <v>18</v>
      </c>
      <c r="J517" t="s">
        <v>888</v>
      </c>
    </row>
    <row r="518" spans="1:10" hidden="1" x14ac:dyDescent="0.25">
      <c r="A518">
        <v>86571</v>
      </c>
      <c r="B518">
        <v>2555</v>
      </c>
      <c r="C518" t="s">
        <v>309</v>
      </c>
      <c r="D518">
        <v>2653</v>
      </c>
      <c r="E518" t="s">
        <v>889</v>
      </c>
      <c r="F518" t="s">
        <v>18</v>
      </c>
      <c r="G518" t="s">
        <v>18</v>
      </c>
      <c r="H518" t="s">
        <v>18</v>
      </c>
      <c r="I518" t="s">
        <v>18</v>
      </c>
      <c r="J518" t="s">
        <v>890</v>
      </c>
    </row>
    <row r="519" spans="1:10" hidden="1" x14ac:dyDescent="0.25">
      <c r="A519">
        <v>91</v>
      </c>
      <c r="B519">
        <v>2555</v>
      </c>
      <c r="C519" t="s">
        <v>309</v>
      </c>
      <c r="D519">
        <v>2056</v>
      </c>
      <c r="E519" t="s">
        <v>310</v>
      </c>
      <c r="F519" t="s">
        <v>18</v>
      </c>
      <c r="G519" t="s">
        <v>18</v>
      </c>
      <c r="H519" t="s">
        <v>18</v>
      </c>
      <c r="I519" t="s">
        <v>18</v>
      </c>
      <c r="J519" t="s">
        <v>891</v>
      </c>
    </row>
    <row r="520" spans="1:10" hidden="1" x14ac:dyDescent="0.25">
      <c r="A520">
        <v>58</v>
      </c>
      <c r="B520">
        <v>360</v>
      </c>
      <c r="C520" t="s">
        <v>66</v>
      </c>
      <c r="D520" t="s">
        <v>18</v>
      </c>
      <c r="E520" t="s">
        <v>18</v>
      </c>
      <c r="F520" t="s">
        <v>18</v>
      </c>
      <c r="G520" t="s">
        <v>18</v>
      </c>
      <c r="H520" t="s">
        <v>18</v>
      </c>
      <c r="I520" t="s">
        <v>18</v>
      </c>
      <c r="J520" t="s">
        <v>892</v>
      </c>
    </row>
    <row r="521" spans="1:10" hidden="1" x14ac:dyDescent="0.25">
      <c r="A521">
        <v>101031</v>
      </c>
      <c r="B521">
        <v>360</v>
      </c>
      <c r="C521" t="s">
        <v>66</v>
      </c>
      <c r="D521">
        <v>2809</v>
      </c>
      <c r="E521" t="s">
        <v>893</v>
      </c>
      <c r="F521" t="s">
        <v>18</v>
      </c>
      <c r="G521" t="s">
        <v>18</v>
      </c>
      <c r="H521" t="s">
        <v>18</v>
      </c>
      <c r="I521" t="s">
        <v>18</v>
      </c>
      <c r="J521" t="s">
        <v>894</v>
      </c>
    </row>
    <row r="522" spans="1:10" hidden="1" x14ac:dyDescent="0.25">
      <c r="A522">
        <v>274</v>
      </c>
      <c r="B522">
        <v>360</v>
      </c>
      <c r="C522" t="s">
        <v>66</v>
      </c>
      <c r="D522">
        <v>2009</v>
      </c>
      <c r="E522" t="s">
        <v>67</v>
      </c>
      <c r="F522" t="s">
        <v>18</v>
      </c>
      <c r="G522" t="s">
        <v>18</v>
      </c>
      <c r="H522" t="s">
        <v>18</v>
      </c>
      <c r="I522" t="s">
        <v>18</v>
      </c>
      <c r="J522" t="s">
        <v>895</v>
      </c>
    </row>
    <row r="523" spans="1:10" hidden="1" x14ac:dyDescent="0.25">
      <c r="A523">
        <v>101032</v>
      </c>
      <c r="B523">
        <v>360</v>
      </c>
      <c r="C523" t="s">
        <v>66</v>
      </c>
      <c r="D523">
        <v>2810</v>
      </c>
      <c r="E523" t="s">
        <v>100</v>
      </c>
      <c r="F523" t="s">
        <v>18</v>
      </c>
      <c r="G523" t="s">
        <v>18</v>
      </c>
      <c r="H523" t="s">
        <v>18</v>
      </c>
      <c r="I523" t="s">
        <v>18</v>
      </c>
      <c r="J523" t="s">
        <v>896</v>
      </c>
    </row>
    <row r="524" spans="1:10" hidden="1" x14ac:dyDescent="0.25">
      <c r="A524">
        <v>101046</v>
      </c>
      <c r="B524">
        <v>360</v>
      </c>
      <c r="C524" t="s">
        <v>66</v>
      </c>
      <c r="D524">
        <v>2824</v>
      </c>
      <c r="E524" t="s">
        <v>897</v>
      </c>
      <c r="F524" t="s">
        <v>18</v>
      </c>
      <c r="G524" t="s">
        <v>18</v>
      </c>
      <c r="H524" t="s">
        <v>18</v>
      </c>
      <c r="I524" t="s">
        <v>18</v>
      </c>
      <c r="J524" t="s">
        <v>898</v>
      </c>
    </row>
    <row r="525" spans="1:10" hidden="1" x14ac:dyDescent="0.25">
      <c r="A525">
        <v>66829</v>
      </c>
      <c r="B525">
        <v>2514</v>
      </c>
      <c r="C525" t="s">
        <v>308</v>
      </c>
      <c r="D525" t="s">
        <v>18</v>
      </c>
      <c r="E525" t="s">
        <v>18</v>
      </c>
      <c r="F525" t="s">
        <v>18</v>
      </c>
      <c r="G525" t="s">
        <v>18</v>
      </c>
      <c r="H525" t="s">
        <v>18</v>
      </c>
      <c r="I525" t="s">
        <v>18</v>
      </c>
      <c r="J525" t="s">
        <v>899</v>
      </c>
    </row>
    <row r="526" spans="1:10" hidden="1" x14ac:dyDescent="0.25">
      <c r="A526">
        <v>32485</v>
      </c>
      <c r="B526">
        <v>2514</v>
      </c>
      <c r="C526" t="s">
        <v>308</v>
      </c>
      <c r="D526">
        <v>2263</v>
      </c>
      <c r="E526" t="s">
        <v>4454</v>
      </c>
      <c r="F526" t="s">
        <v>18</v>
      </c>
      <c r="G526" t="s">
        <v>18</v>
      </c>
      <c r="H526" t="s">
        <v>18</v>
      </c>
      <c r="I526" t="s">
        <v>18</v>
      </c>
      <c r="J526" t="s">
        <v>4455</v>
      </c>
    </row>
    <row r="527" spans="1:10" hidden="1" x14ac:dyDescent="0.25">
      <c r="A527">
        <v>148474</v>
      </c>
      <c r="B527">
        <v>2514</v>
      </c>
      <c r="C527" t="s">
        <v>308</v>
      </c>
      <c r="D527">
        <v>2924</v>
      </c>
      <c r="E527" t="s">
        <v>4456</v>
      </c>
      <c r="F527" t="s">
        <v>18</v>
      </c>
      <c r="G527" t="s">
        <v>18</v>
      </c>
      <c r="H527" t="s">
        <v>18</v>
      </c>
      <c r="I527" t="s">
        <v>18</v>
      </c>
      <c r="J527" t="s">
        <v>4457</v>
      </c>
    </row>
    <row r="528" spans="1:10" hidden="1" x14ac:dyDescent="0.25">
      <c r="A528">
        <v>24668</v>
      </c>
      <c r="B528">
        <v>2236</v>
      </c>
      <c r="C528" t="s">
        <v>900</v>
      </c>
      <c r="D528" t="s">
        <v>18</v>
      </c>
      <c r="E528" t="s">
        <v>18</v>
      </c>
      <c r="F528" t="s">
        <v>18</v>
      </c>
      <c r="G528" t="s">
        <v>18</v>
      </c>
      <c r="H528" t="s">
        <v>18</v>
      </c>
      <c r="I528" t="s">
        <v>18</v>
      </c>
      <c r="J528" t="s">
        <v>901</v>
      </c>
    </row>
    <row r="529" spans="1:10" hidden="1" x14ac:dyDescent="0.25">
      <c r="A529">
        <v>24669</v>
      </c>
      <c r="B529">
        <v>2236</v>
      </c>
      <c r="C529" t="s">
        <v>900</v>
      </c>
      <c r="D529">
        <v>2237</v>
      </c>
      <c r="E529" t="s">
        <v>902</v>
      </c>
      <c r="F529" t="s">
        <v>18</v>
      </c>
      <c r="G529" t="s">
        <v>18</v>
      </c>
      <c r="H529" t="s">
        <v>18</v>
      </c>
      <c r="I529" t="s">
        <v>18</v>
      </c>
      <c r="J529" t="s">
        <v>903</v>
      </c>
    </row>
    <row r="530" spans="1:10" hidden="1" x14ac:dyDescent="0.25">
      <c r="A530">
        <v>24670</v>
      </c>
      <c r="B530">
        <v>2236</v>
      </c>
      <c r="C530" t="s">
        <v>900</v>
      </c>
      <c r="D530">
        <v>2238</v>
      </c>
      <c r="E530" t="s">
        <v>904</v>
      </c>
      <c r="F530" t="s">
        <v>18</v>
      </c>
      <c r="G530" t="s">
        <v>18</v>
      </c>
      <c r="H530" t="s">
        <v>18</v>
      </c>
      <c r="I530" t="s">
        <v>18</v>
      </c>
      <c r="J530" t="s">
        <v>905</v>
      </c>
    </row>
    <row r="531" spans="1:10" hidden="1" x14ac:dyDescent="0.25">
      <c r="A531">
        <v>24695</v>
      </c>
      <c r="B531">
        <v>2236</v>
      </c>
      <c r="C531" t="s">
        <v>900</v>
      </c>
      <c r="D531">
        <v>2239</v>
      </c>
      <c r="E531" t="s">
        <v>906</v>
      </c>
      <c r="F531" t="s">
        <v>18</v>
      </c>
      <c r="G531" t="s">
        <v>18</v>
      </c>
      <c r="H531" t="s">
        <v>18</v>
      </c>
      <c r="I531" t="s">
        <v>18</v>
      </c>
      <c r="J531" t="s">
        <v>907</v>
      </c>
    </row>
    <row r="532" spans="1:10" hidden="1" x14ac:dyDescent="0.25">
      <c r="A532">
        <v>71815</v>
      </c>
      <c r="B532">
        <v>2554</v>
      </c>
      <c r="C532" t="s">
        <v>295</v>
      </c>
      <c r="D532" t="s">
        <v>18</v>
      </c>
      <c r="E532" t="s">
        <v>18</v>
      </c>
      <c r="F532" t="s">
        <v>18</v>
      </c>
      <c r="G532" t="s">
        <v>18</v>
      </c>
      <c r="H532" t="s">
        <v>18</v>
      </c>
      <c r="I532" t="s">
        <v>18</v>
      </c>
      <c r="J532" t="s">
        <v>908</v>
      </c>
    </row>
    <row r="533" spans="1:10" hidden="1" x14ac:dyDescent="0.25">
      <c r="A533">
        <v>534</v>
      </c>
      <c r="B533">
        <v>2554</v>
      </c>
      <c r="C533" t="s">
        <v>295</v>
      </c>
      <c r="D533">
        <v>171</v>
      </c>
      <c r="E533" t="s">
        <v>909</v>
      </c>
      <c r="F533" t="s">
        <v>18</v>
      </c>
      <c r="G533" t="s">
        <v>18</v>
      </c>
      <c r="H533" t="s">
        <v>18</v>
      </c>
      <c r="I533" t="s">
        <v>18</v>
      </c>
      <c r="J533" t="s">
        <v>910</v>
      </c>
    </row>
    <row r="534" spans="1:10" hidden="1" x14ac:dyDescent="0.25">
      <c r="A534">
        <v>82236</v>
      </c>
      <c r="B534">
        <v>2554</v>
      </c>
      <c r="C534" t="s">
        <v>295</v>
      </c>
      <c r="D534">
        <v>2594</v>
      </c>
      <c r="E534" t="s">
        <v>911</v>
      </c>
      <c r="F534" t="s">
        <v>18</v>
      </c>
      <c r="G534" t="s">
        <v>18</v>
      </c>
      <c r="H534" t="s">
        <v>18</v>
      </c>
      <c r="I534" t="s">
        <v>18</v>
      </c>
      <c r="J534" t="s">
        <v>912</v>
      </c>
    </row>
    <row r="535" spans="1:10" hidden="1" x14ac:dyDescent="0.25">
      <c r="A535">
        <v>447</v>
      </c>
      <c r="B535">
        <v>2554</v>
      </c>
      <c r="C535" t="s">
        <v>295</v>
      </c>
      <c r="D535">
        <v>2158</v>
      </c>
      <c r="E535" t="s">
        <v>913</v>
      </c>
      <c r="F535" t="s">
        <v>18</v>
      </c>
      <c r="G535" t="s">
        <v>18</v>
      </c>
      <c r="H535" t="s">
        <v>18</v>
      </c>
      <c r="I535" t="s">
        <v>18</v>
      </c>
      <c r="J535" t="s">
        <v>914</v>
      </c>
    </row>
    <row r="536" spans="1:10" hidden="1" x14ac:dyDescent="0.25">
      <c r="A536">
        <v>191</v>
      </c>
      <c r="B536">
        <v>2554</v>
      </c>
      <c r="C536" t="s">
        <v>295</v>
      </c>
      <c r="D536">
        <v>2157</v>
      </c>
      <c r="E536" t="s">
        <v>915</v>
      </c>
      <c r="F536" t="s">
        <v>18</v>
      </c>
      <c r="G536" t="s">
        <v>18</v>
      </c>
      <c r="H536" t="s">
        <v>18</v>
      </c>
      <c r="I536" t="s">
        <v>18</v>
      </c>
      <c r="J536" t="s">
        <v>916</v>
      </c>
    </row>
    <row r="537" spans="1:10" hidden="1" x14ac:dyDescent="0.25">
      <c r="A537">
        <v>124</v>
      </c>
      <c r="B537">
        <v>2554</v>
      </c>
      <c r="C537" t="s">
        <v>295</v>
      </c>
      <c r="D537">
        <v>43</v>
      </c>
      <c r="E537" t="s">
        <v>917</v>
      </c>
      <c r="F537" t="s">
        <v>18</v>
      </c>
      <c r="G537" t="s">
        <v>18</v>
      </c>
      <c r="H537" t="s">
        <v>18</v>
      </c>
      <c r="I537" t="s">
        <v>18</v>
      </c>
      <c r="J537" t="s">
        <v>918</v>
      </c>
    </row>
    <row r="538" spans="1:10" hidden="1" x14ac:dyDescent="0.25">
      <c r="A538">
        <v>102471</v>
      </c>
      <c r="B538">
        <v>2554</v>
      </c>
      <c r="C538" t="s">
        <v>295</v>
      </c>
      <c r="D538">
        <v>2835</v>
      </c>
      <c r="E538" t="s">
        <v>919</v>
      </c>
      <c r="F538" t="s">
        <v>18</v>
      </c>
      <c r="G538" t="s">
        <v>18</v>
      </c>
      <c r="H538" t="s">
        <v>18</v>
      </c>
      <c r="I538" t="s">
        <v>18</v>
      </c>
      <c r="J538" t="s">
        <v>920</v>
      </c>
    </row>
    <row r="539" spans="1:10" hidden="1" x14ac:dyDescent="0.25">
      <c r="A539">
        <v>155</v>
      </c>
      <c r="B539">
        <v>2554</v>
      </c>
      <c r="C539" t="s">
        <v>295</v>
      </c>
      <c r="D539">
        <v>41</v>
      </c>
      <c r="E539" t="s">
        <v>921</v>
      </c>
      <c r="F539" t="s">
        <v>18</v>
      </c>
      <c r="G539" t="s">
        <v>18</v>
      </c>
      <c r="H539" t="s">
        <v>18</v>
      </c>
      <c r="I539" t="s">
        <v>18</v>
      </c>
      <c r="J539" t="s">
        <v>922</v>
      </c>
    </row>
    <row r="540" spans="1:10" hidden="1" x14ac:dyDescent="0.25">
      <c r="A540">
        <v>473</v>
      </c>
      <c r="B540">
        <v>2554</v>
      </c>
      <c r="C540" t="s">
        <v>295</v>
      </c>
      <c r="D540">
        <v>389</v>
      </c>
      <c r="E540" t="s">
        <v>923</v>
      </c>
      <c r="F540" t="s">
        <v>18</v>
      </c>
      <c r="G540" t="s">
        <v>18</v>
      </c>
      <c r="H540" t="s">
        <v>18</v>
      </c>
      <c r="I540" t="s">
        <v>18</v>
      </c>
      <c r="J540" t="s">
        <v>924</v>
      </c>
    </row>
    <row r="541" spans="1:10" hidden="1" x14ac:dyDescent="0.25">
      <c r="A541">
        <v>187</v>
      </c>
      <c r="B541">
        <v>2554</v>
      </c>
      <c r="C541" t="s">
        <v>295</v>
      </c>
      <c r="D541">
        <v>133</v>
      </c>
      <c r="E541" t="s">
        <v>296</v>
      </c>
      <c r="F541" t="s">
        <v>18</v>
      </c>
      <c r="G541" t="s">
        <v>18</v>
      </c>
      <c r="H541" t="s">
        <v>18</v>
      </c>
      <c r="I541" t="s">
        <v>18</v>
      </c>
      <c r="J541" t="s">
        <v>925</v>
      </c>
    </row>
    <row r="542" spans="1:10" hidden="1" x14ac:dyDescent="0.25">
      <c r="A542">
        <v>439</v>
      </c>
      <c r="B542">
        <v>2554</v>
      </c>
      <c r="C542" t="s">
        <v>295</v>
      </c>
      <c r="D542">
        <v>2049</v>
      </c>
      <c r="E542" t="s">
        <v>926</v>
      </c>
      <c r="F542" t="s">
        <v>18</v>
      </c>
      <c r="G542" t="s">
        <v>18</v>
      </c>
      <c r="H542" t="s">
        <v>18</v>
      </c>
      <c r="I542" t="s">
        <v>18</v>
      </c>
      <c r="J542" t="s">
        <v>927</v>
      </c>
    </row>
    <row r="543" spans="1:10" hidden="1" x14ac:dyDescent="0.25">
      <c r="A543">
        <v>516</v>
      </c>
      <c r="B543">
        <v>2554</v>
      </c>
      <c r="C543" t="s">
        <v>295</v>
      </c>
      <c r="D543">
        <v>218</v>
      </c>
      <c r="E543" t="s">
        <v>928</v>
      </c>
      <c r="F543" t="s">
        <v>18</v>
      </c>
      <c r="G543" t="s">
        <v>18</v>
      </c>
      <c r="H543" t="s">
        <v>18</v>
      </c>
      <c r="I543" t="s">
        <v>18</v>
      </c>
      <c r="J543" t="s">
        <v>929</v>
      </c>
    </row>
    <row r="544" spans="1:10" hidden="1" x14ac:dyDescent="0.25">
      <c r="A544">
        <v>30</v>
      </c>
      <c r="B544">
        <v>36</v>
      </c>
      <c r="C544" t="s">
        <v>930</v>
      </c>
      <c r="D544" t="s">
        <v>18</v>
      </c>
      <c r="E544" t="s">
        <v>18</v>
      </c>
      <c r="F544" t="s">
        <v>18</v>
      </c>
      <c r="G544" t="s">
        <v>18</v>
      </c>
      <c r="H544" t="s">
        <v>18</v>
      </c>
      <c r="I544" t="s">
        <v>18</v>
      </c>
      <c r="J544" t="s">
        <v>931</v>
      </c>
    </row>
    <row r="545" spans="1:10" hidden="1" x14ac:dyDescent="0.25">
      <c r="A545">
        <v>307</v>
      </c>
      <c r="B545">
        <v>36</v>
      </c>
      <c r="C545" t="s">
        <v>930</v>
      </c>
      <c r="D545">
        <v>157</v>
      </c>
      <c r="E545" t="s">
        <v>932</v>
      </c>
      <c r="F545" t="s">
        <v>18</v>
      </c>
      <c r="G545" t="s">
        <v>18</v>
      </c>
      <c r="H545" t="s">
        <v>18</v>
      </c>
      <c r="I545" t="s">
        <v>18</v>
      </c>
      <c r="J545" t="s">
        <v>933</v>
      </c>
    </row>
    <row r="546" spans="1:10" hidden="1" x14ac:dyDescent="0.25">
      <c r="A546">
        <v>452</v>
      </c>
      <c r="B546">
        <v>36</v>
      </c>
      <c r="C546" t="s">
        <v>930</v>
      </c>
      <c r="D546">
        <v>1989</v>
      </c>
      <c r="E546" t="s">
        <v>934</v>
      </c>
      <c r="F546" t="s">
        <v>18</v>
      </c>
      <c r="G546" t="s">
        <v>18</v>
      </c>
      <c r="H546" t="s">
        <v>18</v>
      </c>
      <c r="I546" t="s">
        <v>18</v>
      </c>
      <c r="J546" t="s">
        <v>935</v>
      </c>
    </row>
    <row r="547" spans="1:10" hidden="1" x14ac:dyDescent="0.25">
      <c r="A547">
        <v>86572</v>
      </c>
      <c r="B547">
        <v>36</v>
      </c>
      <c r="C547" t="s">
        <v>930</v>
      </c>
      <c r="D547">
        <v>2654</v>
      </c>
      <c r="E547" t="s">
        <v>936</v>
      </c>
      <c r="F547" t="s">
        <v>18</v>
      </c>
      <c r="G547" t="s">
        <v>18</v>
      </c>
      <c r="H547" t="s">
        <v>18</v>
      </c>
      <c r="I547" t="s">
        <v>18</v>
      </c>
      <c r="J547" t="s">
        <v>937</v>
      </c>
    </row>
    <row r="548" spans="1:10" hidden="1" x14ac:dyDescent="0.25">
      <c r="A548">
        <v>200</v>
      </c>
      <c r="B548">
        <v>36</v>
      </c>
      <c r="C548" t="s">
        <v>930</v>
      </c>
      <c r="D548">
        <v>146</v>
      </c>
      <c r="E548" t="s">
        <v>938</v>
      </c>
      <c r="F548" t="s">
        <v>18</v>
      </c>
      <c r="G548" t="s">
        <v>18</v>
      </c>
      <c r="H548" t="s">
        <v>18</v>
      </c>
      <c r="I548" t="s">
        <v>18</v>
      </c>
      <c r="J548" t="s">
        <v>939</v>
      </c>
    </row>
    <row r="549" spans="1:10" hidden="1" x14ac:dyDescent="0.25">
      <c r="A549">
        <v>88024</v>
      </c>
      <c r="B549">
        <v>2733</v>
      </c>
      <c r="C549" t="s">
        <v>940</v>
      </c>
      <c r="D549" t="s">
        <v>18</v>
      </c>
      <c r="E549" t="s">
        <v>18</v>
      </c>
      <c r="F549" t="s">
        <v>18</v>
      </c>
      <c r="G549" t="s">
        <v>18</v>
      </c>
      <c r="H549" t="s">
        <v>18</v>
      </c>
      <c r="I549" t="s">
        <v>18</v>
      </c>
      <c r="J549" t="s">
        <v>941</v>
      </c>
    </row>
    <row r="550" spans="1:10" hidden="1" x14ac:dyDescent="0.25">
      <c r="A550">
        <v>88025</v>
      </c>
      <c r="B550">
        <v>2733</v>
      </c>
      <c r="C550" t="s">
        <v>940</v>
      </c>
      <c r="D550">
        <v>2734</v>
      </c>
      <c r="E550" t="s">
        <v>942</v>
      </c>
      <c r="F550" t="s">
        <v>18</v>
      </c>
      <c r="G550" t="s">
        <v>18</v>
      </c>
      <c r="H550" t="s">
        <v>18</v>
      </c>
      <c r="I550" t="s">
        <v>18</v>
      </c>
      <c r="J550" t="s">
        <v>943</v>
      </c>
    </row>
    <row r="551" spans="1:10" hidden="1" x14ac:dyDescent="0.25">
      <c r="A551">
        <v>88028</v>
      </c>
      <c r="B551">
        <v>2733</v>
      </c>
      <c r="C551" t="s">
        <v>940</v>
      </c>
      <c r="D551">
        <v>2737</v>
      </c>
      <c r="E551" t="s">
        <v>944</v>
      </c>
      <c r="F551" t="s">
        <v>18</v>
      </c>
      <c r="G551" t="s">
        <v>18</v>
      </c>
      <c r="H551" t="s">
        <v>18</v>
      </c>
      <c r="I551" t="s">
        <v>18</v>
      </c>
      <c r="J551" t="s">
        <v>945</v>
      </c>
    </row>
    <row r="552" spans="1:10" hidden="1" x14ac:dyDescent="0.25">
      <c r="A552">
        <v>88026</v>
      </c>
      <c r="B552">
        <v>2733</v>
      </c>
      <c r="C552" t="s">
        <v>940</v>
      </c>
      <c r="D552">
        <v>2735</v>
      </c>
      <c r="E552" t="s">
        <v>946</v>
      </c>
      <c r="F552" t="s">
        <v>18</v>
      </c>
      <c r="G552" t="s">
        <v>18</v>
      </c>
      <c r="H552" t="s">
        <v>18</v>
      </c>
      <c r="I552" t="s">
        <v>18</v>
      </c>
      <c r="J552" t="s">
        <v>947</v>
      </c>
    </row>
    <row r="553" spans="1:10" hidden="1" x14ac:dyDescent="0.25">
      <c r="A553">
        <v>88027</v>
      </c>
      <c r="B553">
        <v>2733</v>
      </c>
      <c r="C553" t="s">
        <v>940</v>
      </c>
      <c r="D553">
        <v>2736</v>
      </c>
      <c r="E553" t="s">
        <v>948</v>
      </c>
      <c r="F553" t="s">
        <v>18</v>
      </c>
      <c r="G553" t="s">
        <v>18</v>
      </c>
      <c r="H553" t="s">
        <v>18</v>
      </c>
      <c r="I553" t="s">
        <v>18</v>
      </c>
      <c r="J553" t="s">
        <v>949</v>
      </c>
    </row>
    <row r="554" spans="1:10" hidden="1" x14ac:dyDescent="0.25">
      <c r="A554">
        <v>87997</v>
      </c>
      <c r="B554">
        <v>2706</v>
      </c>
      <c r="C554" t="s">
        <v>950</v>
      </c>
      <c r="D554" t="s">
        <v>18</v>
      </c>
      <c r="E554" t="s">
        <v>18</v>
      </c>
      <c r="F554" t="s">
        <v>18</v>
      </c>
      <c r="G554" t="s">
        <v>18</v>
      </c>
      <c r="H554" t="s">
        <v>18</v>
      </c>
      <c r="I554" t="s">
        <v>18</v>
      </c>
      <c r="J554" t="s">
        <v>951</v>
      </c>
    </row>
    <row r="555" spans="1:10" hidden="1" x14ac:dyDescent="0.25">
      <c r="A555">
        <v>87998</v>
      </c>
      <c r="B555">
        <v>2706</v>
      </c>
      <c r="C555" t="s">
        <v>950</v>
      </c>
      <c r="D555">
        <v>2707</v>
      </c>
      <c r="E555" t="s">
        <v>952</v>
      </c>
      <c r="F555" t="s">
        <v>18</v>
      </c>
      <c r="G555" t="s">
        <v>18</v>
      </c>
      <c r="H555" t="s">
        <v>18</v>
      </c>
      <c r="I555" t="s">
        <v>18</v>
      </c>
      <c r="J555" t="s">
        <v>953</v>
      </c>
    </row>
    <row r="556" spans="1:10" hidden="1" x14ac:dyDescent="0.25">
      <c r="A556">
        <v>88009</v>
      </c>
      <c r="B556">
        <v>2718</v>
      </c>
      <c r="C556" t="s">
        <v>954</v>
      </c>
      <c r="D556" t="s">
        <v>18</v>
      </c>
      <c r="E556" t="s">
        <v>18</v>
      </c>
      <c r="F556" t="s">
        <v>18</v>
      </c>
      <c r="G556" t="s">
        <v>18</v>
      </c>
      <c r="H556" t="s">
        <v>18</v>
      </c>
      <c r="I556" t="s">
        <v>18</v>
      </c>
      <c r="J556" t="s">
        <v>955</v>
      </c>
    </row>
    <row r="557" spans="1:10" hidden="1" x14ac:dyDescent="0.25">
      <c r="A557">
        <v>88012</v>
      </c>
      <c r="B557">
        <v>2718</v>
      </c>
      <c r="C557" t="s">
        <v>954</v>
      </c>
      <c r="D557">
        <v>2721</v>
      </c>
      <c r="E557" t="s">
        <v>956</v>
      </c>
      <c r="F557" t="s">
        <v>18</v>
      </c>
      <c r="G557" t="s">
        <v>18</v>
      </c>
      <c r="H557" t="s">
        <v>18</v>
      </c>
      <c r="I557" t="s">
        <v>18</v>
      </c>
      <c r="J557" t="s">
        <v>957</v>
      </c>
    </row>
    <row r="558" spans="1:10" hidden="1" x14ac:dyDescent="0.25">
      <c r="A558">
        <v>88010</v>
      </c>
      <c r="B558">
        <v>2718</v>
      </c>
      <c r="C558" t="s">
        <v>954</v>
      </c>
      <c r="D558">
        <v>2719</v>
      </c>
      <c r="E558" t="s">
        <v>958</v>
      </c>
      <c r="F558" t="s">
        <v>18</v>
      </c>
      <c r="G558" t="s">
        <v>18</v>
      </c>
      <c r="H558" t="s">
        <v>18</v>
      </c>
      <c r="I558" t="s">
        <v>18</v>
      </c>
      <c r="J558" t="s">
        <v>959</v>
      </c>
    </row>
    <row r="559" spans="1:10" hidden="1" x14ac:dyDescent="0.25">
      <c r="A559">
        <v>88011</v>
      </c>
      <c r="B559">
        <v>2718</v>
      </c>
      <c r="C559" t="s">
        <v>954</v>
      </c>
      <c r="D559">
        <v>2720</v>
      </c>
      <c r="E559" t="s">
        <v>960</v>
      </c>
      <c r="F559" t="s">
        <v>18</v>
      </c>
      <c r="G559" t="s">
        <v>18</v>
      </c>
      <c r="H559" t="s">
        <v>18</v>
      </c>
      <c r="I559" t="s">
        <v>18</v>
      </c>
      <c r="J559" t="s">
        <v>961</v>
      </c>
    </row>
    <row r="560" spans="1:10" hidden="1" x14ac:dyDescent="0.25">
      <c r="A560">
        <v>88014</v>
      </c>
      <c r="B560">
        <v>2718</v>
      </c>
      <c r="C560" t="s">
        <v>954</v>
      </c>
      <c r="D560">
        <v>2723</v>
      </c>
      <c r="E560" t="s">
        <v>962</v>
      </c>
      <c r="F560" t="s">
        <v>18</v>
      </c>
      <c r="G560" t="s">
        <v>18</v>
      </c>
      <c r="H560" t="s">
        <v>18</v>
      </c>
      <c r="I560" t="s">
        <v>18</v>
      </c>
      <c r="J560" t="s">
        <v>963</v>
      </c>
    </row>
    <row r="561" spans="1:10" hidden="1" x14ac:dyDescent="0.25">
      <c r="A561">
        <v>88013</v>
      </c>
      <c r="B561">
        <v>2718</v>
      </c>
      <c r="C561" t="s">
        <v>954</v>
      </c>
      <c r="D561">
        <v>2722</v>
      </c>
      <c r="E561" t="s">
        <v>964</v>
      </c>
      <c r="F561" t="s">
        <v>18</v>
      </c>
      <c r="G561" t="s">
        <v>18</v>
      </c>
      <c r="H561" t="s">
        <v>18</v>
      </c>
      <c r="I561" t="s">
        <v>18</v>
      </c>
      <c r="J561" t="s">
        <v>965</v>
      </c>
    </row>
    <row r="562" spans="1:10" hidden="1" x14ac:dyDescent="0.25">
      <c r="A562">
        <v>87983</v>
      </c>
      <c r="B562">
        <v>2692</v>
      </c>
      <c r="C562" t="s">
        <v>966</v>
      </c>
      <c r="D562" t="s">
        <v>18</v>
      </c>
      <c r="E562" t="s">
        <v>18</v>
      </c>
      <c r="F562" t="s">
        <v>18</v>
      </c>
      <c r="G562" t="s">
        <v>18</v>
      </c>
      <c r="H562" t="s">
        <v>18</v>
      </c>
      <c r="I562" t="s">
        <v>18</v>
      </c>
      <c r="J562" t="s">
        <v>967</v>
      </c>
    </row>
    <row r="563" spans="1:10" hidden="1" x14ac:dyDescent="0.25">
      <c r="A563">
        <v>87987</v>
      </c>
      <c r="B563">
        <v>2692</v>
      </c>
      <c r="C563" t="s">
        <v>966</v>
      </c>
      <c r="D563">
        <v>2696</v>
      </c>
      <c r="E563" t="s">
        <v>968</v>
      </c>
      <c r="F563" t="s">
        <v>18</v>
      </c>
      <c r="G563" t="s">
        <v>18</v>
      </c>
      <c r="H563" t="s">
        <v>18</v>
      </c>
      <c r="I563" t="s">
        <v>18</v>
      </c>
      <c r="J563" t="s">
        <v>969</v>
      </c>
    </row>
    <row r="564" spans="1:10" hidden="1" x14ac:dyDescent="0.25">
      <c r="A564">
        <v>87984</v>
      </c>
      <c r="B564">
        <v>2692</v>
      </c>
      <c r="C564" t="s">
        <v>966</v>
      </c>
      <c r="D564">
        <v>2693</v>
      </c>
      <c r="E564" t="s">
        <v>970</v>
      </c>
      <c r="F564" t="s">
        <v>18</v>
      </c>
      <c r="G564" t="s">
        <v>18</v>
      </c>
      <c r="H564" t="s">
        <v>18</v>
      </c>
      <c r="I564" t="s">
        <v>18</v>
      </c>
      <c r="J564" t="s">
        <v>971</v>
      </c>
    </row>
    <row r="565" spans="1:10" hidden="1" x14ac:dyDescent="0.25">
      <c r="A565">
        <v>87988</v>
      </c>
      <c r="B565">
        <v>2692</v>
      </c>
      <c r="C565" t="s">
        <v>966</v>
      </c>
      <c r="D565">
        <v>2697</v>
      </c>
      <c r="E565" t="s">
        <v>972</v>
      </c>
      <c r="F565" t="s">
        <v>18</v>
      </c>
      <c r="G565" t="s">
        <v>18</v>
      </c>
      <c r="H565" t="s">
        <v>18</v>
      </c>
      <c r="I565" t="s">
        <v>18</v>
      </c>
      <c r="J565" t="s">
        <v>973</v>
      </c>
    </row>
    <row r="566" spans="1:10" hidden="1" x14ac:dyDescent="0.25">
      <c r="A566">
        <v>87986</v>
      </c>
      <c r="B566">
        <v>2692</v>
      </c>
      <c r="C566" t="s">
        <v>966</v>
      </c>
      <c r="D566">
        <v>2695</v>
      </c>
      <c r="E566" t="s">
        <v>974</v>
      </c>
      <c r="F566" t="s">
        <v>18</v>
      </c>
      <c r="G566" t="s">
        <v>18</v>
      </c>
      <c r="H566" t="s">
        <v>18</v>
      </c>
      <c r="I566" t="s">
        <v>18</v>
      </c>
      <c r="J566" t="s">
        <v>975</v>
      </c>
    </row>
    <row r="567" spans="1:10" hidden="1" x14ac:dyDescent="0.25">
      <c r="A567">
        <v>87985</v>
      </c>
      <c r="B567">
        <v>2692</v>
      </c>
      <c r="C567" t="s">
        <v>966</v>
      </c>
      <c r="D567">
        <v>2694</v>
      </c>
      <c r="E567" t="s">
        <v>976</v>
      </c>
      <c r="F567" t="s">
        <v>18</v>
      </c>
      <c r="G567" t="s">
        <v>18</v>
      </c>
      <c r="H567" t="s">
        <v>18</v>
      </c>
      <c r="I567" t="s">
        <v>18</v>
      </c>
      <c r="J567" t="s">
        <v>977</v>
      </c>
    </row>
    <row r="568" spans="1:10" hidden="1" x14ac:dyDescent="0.25">
      <c r="A568">
        <v>87990</v>
      </c>
      <c r="B568">
        <v>2692</v>
      </c>
      <c r="C568" t="s">
        <v>966</v>
      </c>
      <c r="D568">
        <v>2699</v>
      </c>
      <c r="E568" t="s">
        <v>978</v>
      </c>
      <c r="F568" t="s">
        <v>18</v>
      </c>
      <c r="G568" t="s">
        <v>18</v>
      </c>
      <c r="H568" t="s">
        <v>18</v>
      </c>
      <c r="I568" t="s">
        <v>18</v>
      </c>
      <c r="J568" t="s">
        <v>979</v>
      </c>
    </row>
    <row r="569" spans="1:10" hidden="1" x14ac:dyDescent="0.25">
      <c r="A569">
        <v>87989</v>
      </c>
      <c r="B569">
        <v>2692</v>
      </c>
      <c r="C569" t="s">
        <v>966</v>
      </c>
      <c r="D569">
        <v>2698</v>
      </c>
      <c r="E569" t="s">
        <v>980</v>
      </c>
      <c r="F569" t="s">
        <v>18</v>
      </c>
      <c r="G569" t="s">
        <v>18</v>
      </c>
      <c r="H569" t="s">
        <v>18</v>
      </c>
      <c r="I569" t="s">
        <v>18</v>
      </c>
      <c r="J569" t="s">
        <v>981</v>
      </c>
    </row>
    <row r="570" spans="1:10" hidden="1" x14ac:dyDescent="0.25">
      <c r="A570">
        <v>88015</v>
      </c>
      <c r="B570">
        <v>2724</v>
      </c>
      <c r="C570" t="s">
        <v>982</v>
      </c>
      <c r="D570" t="s">
        <v>18</v>
      </c>
      <c r="E570" t="s">
        <v>18</v>
      </c>
      <c r="F570" t="s">
        <v>18</v>
      </c>
      <c r="G570" t="s">
        <v>18</v>
      </c>
      <c r="H570" t="s">
        <v>18</v>
      </c>
      <c r="I570" t="s">
        <v>18</v>
      </c>
      <c r="J570" t="s">
        <v>983</v>
      </c>
    </row>
    <row r="571" spans="1:10" hidden="1" x14ac:dyDescent="0.25">
      <c r="A571">
        <v>88018</v>
      </c>
      <c r="B571">
        <v>2724</v>
      </c>
      <c r="C571" t="s">
        <v>982</v>
      </c>
      <c r="D571">
        <v>2727</v>
      </c>
      <c r="E571" t="s">
        <v>984</v>
      </c>
      <c r="F571" t="s">
        <v>18</v>
      </c>
      <c r="G571" t="s">
        <v>18</v>
      </c>
      <c r="H571" t="s">
        <v>18</v>
      </c>
      <c r="I571" t="s">
        <v>18</v>
      </c>
      <c r="J571" t="s">
        <v>985</v>
      </c>
    </row>
    <row r="572" spans="1:10" hidden="1" x14ac:dyDescent="0.25">
      <c r="A572">
        <v>88022</v>
      </c>
      <c r="B572">
        <v>2724</v>
      </c>
      <c r="C572" t="s">
        <v>982</v>
      </c>
      <c r="D572">
        <v>2731</v>
      </c>
      <c r="E572" t="s">
        <v>986</v>
      </c>
      <c r="F572" t="s">
        <v>18</v>
      </c>
      <c r="G572" t="s">
        <v>18</v>
      </c>
      <c r="H572" t="s">
        <v>18</v>
      </c>
      <c r="I572" t="s">
        <v>18</v>
      </c>
      <c r="J572" t="s">
        <v>987</v>
      </c>
    </row>
    <row r="573" spans="1:10" hidden="1" x14ac:dyDescent="0.25">
      <c r="A573">
        <v>88017</v>
      </c>
      <c r="B573">
        <v>2724</v>
      </c>
      <c r="C573" t="s">
        <v>982</v>
      </c>
      <c r="D573">
        <v>2726</v>
      </c>
      <c r="E573" t="s">
        <v>988</v>
      </c>
      <c r="F573" t="s">
        <v>18</v>
      </c>
      <c r="G573" t="s">
        <v>18</v>
      </c>
      <c r="H573" t="s">
        <v>18</v>
      </c>
      <c r="I573" t="s">
        <v>18</v>
      </c>
      <c r="J573" t="s">
        <v>989</v>
      </c>
    </row>
    <row r="574" spans="1:10" hidden="1" x14ac:dyDescent="0.25">
      <c r="A574">
        <v>88023</v>
      </c>
      <c r="B574">
        <v>2724</v>
      </c>
      <c r="C574" t="s">
        <v>982</v>
      </c>
      <c r="D574">
        <v>2732</v>
      </c>
      <c r="E574" t="s">
        <v>990</v>
      </c>
      <c r="F574" t="s">
        <v>18</v>
      </c>
      <c r="G574" t="s">
        <v>18</v>
      </c>
      <c r="H574" t="s">
        <v>18</v>
      </c>
      <c r="I574" t="s">
        <v>18</v>
      </c>
      <c r="J574" t="s">
        <v>991</v>
      </c>
    </row>
    <row r="575" spans="1:10" hidden="1" x14ac:dyDescent="0.25">
      <c r="A575">
        <v>88021</v>
      </c>
      <c r="B575">
        <v>2724</v>
      </c>
      <c r="C575" t="s">
        <v>982</v>
      </c>
      <c r="D575">
        <v>2730</v>
      </c>
      <c r="E575" t="s">
        <v>992</v>
      </c>
      <c r="F575" t="s">
        <v>18</v>
      </c>
      <c r="G575" t="s">
        <v>18</v>
      </c>
      <c r="H575" t="s">
        <v>18</v>
      </c>
      <c r="I575" t="s">
        <v>18</v>
      </c>
      <c r="J575" t="s">
        <v>993</v>
      </c>
    </row>
    <row r="576" spans="1:10" hidden="1" x14ac:dyDescent="0.25">
      <c r="A576">
        <v>88020</v>
      </c>
      <c r="B576">
        <v>2724</v>
      </c>
      <c r="C576" t="s">
        <v>982</v>
      </c>
      <c r="D576">
        <v>2729</v>
      </c>
      <c r="E576" t="s">
        <v>994</v>
      </c>
      <c r="F576" t="s">
        <v>18</v>
      </c>
      <c r="G576" t="s">
        <v>18</v>
      </c>
      <c r="H576" t="s">
        <v>18</v>
      </c>
      <c r="I576" t="s">
        <v>18</v>
      </c>
      <c r="J576" t="s">
        <v>995</v>
      </c>
    </row>
    <row r="577" spans="1:10" hidden="1" x14ac:dyDescent="0.25">
      <c r="A577">
        <v>88019</v>
      </c>
      <c r="B577">
        <v>2724</v>
      </c>
      <c r="C577" t="s">
        <v>982</v>
      </c>
      <c r="D577">
        <v>2728</v>
      </c>
      <c r="E577" t="s">
        <v>996</v>
      </c>
      <c r="F577" t="s">
        <v>18</v>
      </c>
      <c r="G577" t="s">
        <v>18</v>
      </c>
      <c r="H577" t="s">
        <v>18</v>
      </c>
      <c r="I577" t="s">
        <v>18</v>
      </c>
      <c r="J577" t="s">
        <v>997</v>
      </c>
    </row>
    <row r="578" spans="1:10" hidden="1" x14ac:dyDescent="0.25">
      <c r="A578">
        <v>87965</v>
      </c>
      <c r="B578">
        <v>2674</v>
      </c>
      <c r="C578" t="s">
        <v>998</v>
      </c>
      <c r="D578" t="s">
        <v>18</v>
      </c>
      <c r="E578" t="s">
        <v>18</v>
      </c>
      <c r="F578" t="s">
        <v>18</v>
      </c>
      <c r="G578" t="s">
        <v>18</v>
      </c>
      <c r="H578" t="s">
        <v>18</v>
      </c>
      <c r="I578" t="s">
        <v>18</v>
      </c>
      <c r="J578" t="s">
        <v>999</v>
      </c>
    </row>
    <row r="579" spans="1:10" hidden="1" x14ac:dyDescent="0.25">
      <c r="A579">
        <v>87972</v>
      </c>
      <c r="B579">
        <v>2674</v>
      </c>
      <c r="C579" t="s">
        <v>998</v>
      </c>
      <c r="D579">
        <v>2681</v>
      </c>
      <c r="E579" t="s">
        <v>1000</v>
      </c>
      <c r="F579" t="s">
        <v>18</v>
      </c>
      <c r="G579" t="s">
        <v>18</v>
      </c>
      <c r="H579" t="s">
        <v>18</v>
      </c>
      <c r="I579" t="s">
        <v>18</v>
      </c>
      <c r="J579" t="s">
        <v>1001</v>
      </c>
    </row>
    <row r="580" spans="1:10" hidden="1" x14ac:dyDescent="0.25">
      <c r="A580">
        <v>87974</v>
      </c>
      <c r="B580">
        <v>2674</v>
      </c>
      <c r="C580" t="s">
        <v>998</v>
      </c>
      <c r="D580">
        <v>2683</v>
      </c>
      <c r="E580" t="s">
        <v>1002</v>
      </c>
      <c r="F580" t="s">
        <v>18</v>
      </c>
      <c r="G580" t="s">
        <v>18</v>
      </c>
      <c r="H580" t="s">
        <v>18</v>
      </c>
      <c r="I580" t="s">
        <v>18</v>
      </c>
      <c r="J580" t="s">
        <v>1003</v>
      </c>
    </row>
    <row r="581" spans="1:10" hidden="1" x14ac:dyDescent="0.25">
      <c r="A581">
        <v>87973</v>
      </c>
      <c r="B581">
        <v>2674</v>
      </c>
      <c r="C581" t="s">
        <v>998</v>
      </c>
      <c r="D581">
        <v>2682</v>
      </c>
      <c r="E581" t="s">
        <v>1004</v>
      </c>
      <c r="F581" t="s">
        <v>18</v>
      </c>
      <c r="G581" t="s">
        <v>18</v>
      </c>
      <c r="H581" t="s">
        <v>18</v>
      </c>
      <c r="I581" t="s">
        <v>18</v>
      </c>
      <c r="J581" t="s">
        <v>1005</v>
      </c>
    </row>
    <row r="582" spans="1:10" hidden="1" x14ac:dyDescent="0.25">
      <c r="A582">
        <v>87982</v>
      </c>
      <c r="B582">
        <v>2674</v>
      </c>
      <c r="C582" t="s">
        <v>998</v>
      </c>
      <c r="D582">
        <v>2691</v>
      </c>
      <c r="E582" t="s">
        <v>1006</v>
      </c>
      <c r="F582" t="s">
        <v>18</v>
      </c>
      <c r="G582" t="s">
        <v>18</v>
      </c>
      <c r="H582" t="s">
        <v>18</v>
      </c>
      <c r="I582" t="s">
        <v>18</v>
      </c>
      <c r="J582" t="s">
        <v>1007</v>
      </c>
    </row>
    <row r="583" spans="1:10" hidden="1" x14ac:dyDescent="0.25">
      <c r="A583">
        <v>87969</v>
      </c>
      <c r="B583">
        <v>2674</v>
      </c>
      <c r="C583" t="s">
        <v>998</v>
      </c>
      <c r="D583">
        <v>2678</v>
      </c>
      <c r="E583" t="s">
        <v>1008</v>
      </c>
      <c r="F583" t="s">
        <v>18</v>
      </c>
      <c r="G583" t="s">
        <v>18</v>
      </c>
      <c r="H583" t="s">
        <v>18</v>
      </c>
      <c r="I583" t="s">
        <v>18</v>
      </c>
      <c r="J583" t="s">
        <v>1009</v>
      </c>
    </row>
    <row r="584" spans="1:10" hidden="1" x14ac:dyDescent="0.25">
      <c r="A584">
        <v>87968</v>
      </c>
      <c r="B584">
        <v>2674</v>
      </c>
      <c r="C584" t="s">
        <v>998</v>
      </c>
      <c r="D584">
        <v>2677</v>
      </c>
      <c r="E584" t="s">
        <v>1010</v>
      </c>
      <c r="F584" t="s">
        <v>18</v>
      </c>
      <c r="G584" t="s">
        <v>18</v>
      </c>
      <c r="H584" t="s">
        <v>18</v>
      </c>
      <c r="I584" t="s">
        <v>18</v>
      </c>
      <c r="J584" t="s">
        <v>1011</v>
      </c>
    </row>
    <row r="585" spans="1:10" hidden="1" x14ac:dyDescent="0.25">
      <c r="A585">
        <v>87967</v>
      </c>
      <c r="B585">
        <v>2674</v>
      </c>
      <c r="C585" t="s">
        <v>998</v>
      </c>
      <c r="D585">
        <v>2676</v>
      </c>
      <c r="E585" t="s">
        <v>1012</v>
      </c>
      <c r="F585" t="s">
        <v>18</v>
      </c>
      <c r="G585" t="s">
        <v>18</v>
      </c>
      <c r="H585" t="s">
        <v>18</v>
      </c>
      <c r="I585" t="s">
        <v>18</v>
      </c>
      <c r="J585" t="s">
        <v>1013</v>
      </c>
    </row>
    <row r="586" spans="1:10" hidden="1" x14ac:dyDescent="0.25">
      <c r="A586">
        <v>87978</v>
      </c>
      <c r="B586">
        <v>2674</v>
      </c>
      <c r="C586" t="s">
        <v>998</v>
      </c>
      <c r="D586">
        <v>2687</v>
      </c>
      <c r="E586" t="s">
        <v>1014</v>
      </c>
      <c r="F586" t="s">
        <v>18</v>
      </c>
      <c r="G586" t="s">
        <v>18</v>
      </c>
      <c r="H586" t="s">
        <v>18</v>
      </c>
      <c r="I586" t="s">
        <v>18</v>
      </c>
      <c r="J586" t="s">
        <v>1015</v>
      </c>
    </row>
    <row r="587" spans="1:10" hidden="1" x14ac:dyDescent="0.25">
      <c r="A587">
        <v>87979</v>
      </c>
      <c r="B587">
        <v>2674</v>
      </c>
      <c r="C587" t="s">
        <v>998</v>
      </c>
      <c r="D587">
        <v>2688</v>
      </c>
      <c r="E587" t="s">
        <v>1016</v>
      </c>
      <c r="F587" t="s">
        <v>18</v>
      </c>
      <c r="G587" t="s">
        <v>18</v>
      </c>
      <c r="H587" t="s">
        <v>18</v>
      </c>
      <c r="I587" t="s">
        <v>18</v>
      </c>
      <c r="J587" t="s">
        <v>1017</v>
      </c>
    </row>
    <row r="588" spans="1:10" hidden="1" x14ac:dyDescent="0.25">
      <c r="A588">
        <v>87966</v>
      </c>
      <c r="B588">
        <v>2674</v>
      </c>
      <c r="C588" t="s">
        <v>998</v>
      </c>
      <c r="D588">
        <v>2675</v>
      </c>
      <c r="E588" t="s">
        <v>1018</v>
      </c>
      <c r="F588" t="s">
        <v>18</v>
      </c>
      <c r="G588" t="s">
        <v>18</v>
      </c>
      <c r="H588" t="s">
        <v>18</v>
      </c>
      <c r="I588" t="s">
        <v>18</v>
      </c>
      <c r="J588" t="s">
        <v>1019</v>
      </c>
    </row>
    <row r="589" spans="1:10" hidden="1" x14ac:dyDescent="0.25">
      <c r="A589">
        <v>87980</v>
      </c>
      <c r="B589">
        <v>2674</v>
      </c>
      <c r="C589" t="s">
        <v>998</v>
      </c>
      <c r="D589">
        <v>2689</v>
      </c>
      <c r="E589" t="s">
        <v>1020</v>
      </c>
      <c r="F589" t="s">
        <v>18</v>
      </c>
      <c r="G589" t="s">
        <v>18</v>
      </c>
      <c r="H589" t="s">
        <v>18</v>
      </c>
      <c r="I589" t="s">
        <v>18</v>
      </c>
      <c r="J589" t="s">
        <v>1021</v>
      </c>
    </row>
    <row r="590" spans="1:10" hidden="1" x14ac:dyDescent="0.25">
      <c r="A590">
        <v>87970</v>
      </c>
      <c r="B590">
        <v>2674</v>
      </c>
      <c r="C590" t="s">
        <v>998</v>
      </c>
      <c r="D590">
        <v>2679</v>
      </c>
      <c r="E590" t="s">
        <v>1022</v>
      </c>
      <c r="F590" t="s">
        <v>18</v>
      </c>
      <c r="G590" t="s">
        <v>18</v>
      </c>
      <c r="H590" t="s">
        <v>18</v>
      </c>
      <c r="I590" t="s">
        <v>18</v>
      </c>
      <c r="J590" t="s">
        <v>1023</v>
      </c>
    </row>
    <row r="591" spans="1:10" hidden="1" x14ac:dyDescent="0.25">
      <c r="A591">
        <v>87981</v>
      </c>
      <c r="B591">
        <v>2674</v>
      </c>
      <c r="C591" t="s">
        <v>998</v>
      </c>
      <c r="D591">
        <v>2690</v>
      </c>
      <c r="E591" t="s">
        <v>1024</v>
      </c>
      <c r="F591" t="s">
        <v>18</v>
      </c>
      <c r="G591" t="s">
        <v>18</v>
      </c>
      <c r="H591" t="s">
        <v>18</v>
      </c>
      <c r="I591" t="s">
        <v>18</v>
      </c>
      <c r="J591" t="s">
        <v>1025</v>
      </c>
    </row>
    <row r="592" spans="1:10" hidden="1" x14ac:dyDescent="0.25">
      <c r="A592">
        <v>87977</v>
      </c>
      <c r="B592">
        <v>2674</v>
      </c>
      <c r="C592" t="s">
        <v>998</v>
      </c>
      <c r="D592">
        <v>2686</v>
      </c>
      <c r="E592" t="s">
        <v>1026</v>
      </c>
      <c r="F592" t="s">
        <v>18</v>
      </c>
      <c r="G592" t="s">
        <v>18</v>
      </c>
      <c r="H592" t="s">
        <v>18</v>
      </c>
      <c r="I592" t="s">
        <v>18</v>
      </c>
      <c r="J592" t="s">
        <v>1027</v>
      </c>
    </row>
    <row r="593" spans="1:10" hidden="1" x14ac:dyDescent="0.25">
      <c r="A593">
        <v>87976</v>
      </c>
      <c r="B593">
        <v>2674</v>
      </c>
      <c r="C593" t="s">
        <v>998</v>
      </c>
      <c r="D593">
        <v>2685</v>
      </c>
      <c r="E593" t="s">
        <v>1028</v>
      </c>
      <c r="F593" t="s">
        <v>18</v>
      </c>
      <c r="G593" t="s">
        <v>18</v>
      </c>
      <c r="H593" t="s">
        <v>18</v>
      </c>
      <c r="I593" t="s">
        <v>18</v>
      </c>
      <c r="J593" t="s">
        <v>1029</v>
      </c>
    </row>
    <row r="594" spans="1:10" hidden="1" x14ac:dyDescent="0.25">
      <c r="A594">
        <v>87975</v>
      </c>
      <c r="B594">
        <v>2674</v>
      </c>
      <c r="C594" t="s">
        <v>998</v>
      </c>
      <c r="D594">
        <v>2684</v>
      </c>
      <c r="E594" t="s">
        <v>1030</v>
      </c>
      <c r="F594" t="s">
        <v>18</v>
      </c>
      <c r="G594" t="s">
        <v>18</v>
      </c>
      <c r="H594" t="s">
        <v>18</v>
      </c>
      <c r="I594" t="s">
        <v>18</v>
      </c>
      <c r="J594" t="s">
        <v>1031</v>
      </c>
    </row>
    <row r="595" spans="1:10" hidden="1" x14ac:dyDescent="0.25">
      <c r="A595">
        <v>87971</v>
      </c>
      <c r="B595">
        <v>2674</v>
      </c>
      <c r="C595" t="s">
        <v>998</v>
      </c>
      <c r="D595">
        <v>2680</v>
      </c>
      <c r="E595" t="s">
        <v>1032</v>
      </c>
      <c r="F595" t="s">
        <v>18</v>
      </c>
      <c r="G595" t="s">
        <v>18</v>
      </c>
      <c r="H595" t="s">
        <v>18</v>
      </c>
      <c r="I595" t="s">
        <v>18</v>
      </c>
      <c r="J595" t="s">
        <v>1033</v>
      </c>
    </row>
    <row r="596" spans="1:10" hidden="1" x14ac:dyDescent="0.25">
      <c r="A596">
        <v>87991</v>
      </c>
      <c r="B596">
        <v>2700</v>
      </c>
      <c r="C596" t="s">
        <v>1034</v>
      </c>
      <c r="D596" t="s">
        <v>18</v>
      </c>
      <c r="E596" t="s">
        <v>18</v>
      </c>
      <c r="F596" t="s">
        <v>18</v>
      </c>
      <c r="G596" t="s">
        <v>18</v>
      </c>
      <c r="H596" t="s">
        <v>18</v>
      </c>
      <c r="I596" t="s">
        <v>18</v>
      </c>
      <c r="J596" t="s">
        <v>1035</v>
      </c>
    </row>
    <row r="597" spans="1:10" hidden="1" x14ac:dyDescent="0.25">
      <c r="A597">
        <v>87996</v>
      </c>
      <c r="B597">
        <v>2700</v>
      </c>
      <c r="C597" t="s">
        <v>1034</v>
      </c>
      <c r="D597">
        <v>2705</v>
      </c>
      <c r="E597" t="s">
        <v>1036</v>
      </c>
      <c r="F597" t="s">
        <v>18</v>
      </c>
      <c r="G597" t="s">
        <v>18</v>
      </c>
      <c r="H597" t="s">
        <v>18</v>
      </c>
      <c r="I597" t="s">
        <v>18</v>
      </c>
      <c r="J597" t="s">
        <v>1037</v>
      </c>
    </row>
    <row r="598" spans="1:10" hidden="1" x14ac:dyDescent="0.25">
      <c r="A598">
        <v>87995</v>
      </c>
      <c r="B598">
        <v>2700</v>
      </c>
      <c r="C598" t="s">
        <v>1034</v>
      </c>
      <c r="D598">
        <v>2704</v>
      </c>
      <c r="E598" t="s">
        <v>1038</v>
      </c>
      <c r="F598" t="s">
        <v>18</v>
      </c>
      <c r="G598" t="s">
        <v>18</v>
      </c>
      <c r="H598" t="s">
        <v>18</v>
      </c>
      <c r="I598" t="s">
        <v>18</v>
      </c>
      <c r="J598" t="s">
        <v>1039</v>
      </c>
    </row>
    <row r="599" spans="1:10" hidden="1" x14ac:dyDescent="0.25">
      <c r="A599">
        <v>87993</v>
      </c>
      <c r="B599">
        <v>2700</v>
      </c>
      <c r="C599" t="s">
        <v>1034</v>
      </c>
      <c r="D599">
        <v>2702</v>
      </c>
      <c r="E599" t="s">
        <v>1040</v>
      </c>
      <c r="F599" t="s">
        <v>18</v>
      </c>
      <c r="G599" t="s">
        <v>18</v>
      </c>
      <c r="H599" t="s">
        <v>18</v>
      </c>
      <c r="I599" t="s">
        <v>18</v>
      </c>
      <c r="J599" t="s">
        <v>1041</v>
      </c>
    </row>
    <row r="600" spans="1:10" hidden="1" x14ac:dyDescent="0.25">
      <c r="A600">
        <v>87994</v>
      </c>
      <c r="B600">
        <v>2700</v>
      </c>
      <c r="C600" t="s">
        <v>1034</v>
      </c>
      <c r="D600">
        <v>2703</v>
      </c>
      <c r="E600" t="s">
        <v>1042</v>
      </c>
      <c r="F600" t="s">
        <v>18</v>
      </c>
      <c r="G600" t="s">
        <v>18</v>
      </c>
      <c r="H600" t="s">
        <v>18</v>
      </c>
      <c r="I600" t="s">
        <v>18</v>
      </c>
      <c r="J600" t="s">
        <v>1043</v>
      </c>
    </row>
    <row r="601" spans="1:10" hidden="1" x14ac:dyDescent="0.25">
      <c r="A601">
        <v>87992</v>
      </c>
      <c r="B601">
        <v>2700</v>
      </c>
      <c r="C601" t="s">
        <v>1034</v>
      </c>
      <c r="D601">
        <v>2701</v>
      </c>
      <c r="E601" t="s">
        <v>1044</v>
      </c>
      <c r="F601" t="s">
        <v>18</v>
      </c>
      <c r="G601" t="s">
        <v>18</v>
      </c>
      <c r="H601" t="s">
        <v>18</v>
      </c>
      <c r="I601" t="s">
        <v>18</v>
      </c>
      <c r="J601" t="s">
        <v>1045</v>
      </c>
    </row>
    <row r="602" spans="1:10" hidden="1" x14ac:dyDescent="0.25">
      <c r="A602">
        <v>87999</v>
      </c>
      <c r="B602">
        <v>2708</v>
      </c>
      <c r="C602" t="s">
        <v>1046</v>
      </c>
      <c r="D602" t="s">
        <v>18</v>
      </c>
      <c r="E602" t="s">
        <v>18</v>
      </c>
      <c r="F602" t="s">
        <v>18</v>
      </c>
      <c r="G602" t="s">
        <v>18</v>
      </c>
      <c r="H602" t="s">
        <v>18</v>
      </c>
      <c r="I602" t="s">
        <v>18</v>
      </c>
      <c r="J602" t="s">
        <v>1047</v>
      </c>
    </row>
    <row r="603" spans="1:10" hidden="1" x14ac:dyDescent="0.25">
      <c r="A603">
        <v>88001</v>
      </c>
      <c r="B603">
        <v>2708</v>
      </c>
      <c r="C603" t="s">
        <v>1046</v>
      </c>
      <c r="D603">
        <v>2710</v>
      </c>
      <c r="E603" t="s">
        <v>1048</v>
      </c>
      <c r="F603" t="s">
        <v>18</v>
      </c>
      <c r="G603" t="s">
        <v>18</v>
      </c>
      <c r="H603" t="s">
        <v>18</v>
      </c>
      <c r="I603" t="s">
        <v>18</v>
      </c>
      <c r="J603" t="s">
        <v>1049</v>
      </c>
    </row>
    <row r="604" spans="1:10" hidden="1" x14ac:dyDescent="0.25">
      <c r="A604">
        <v>88005</v>
      </c>
      <c r="B604">
        <v>2708</v>
      </c>
      <c r="C604" t="s">
        <v>1046</v>
      </c>
      <c r="D604">
        <v>2714</v>
      </c>
      <c r="E604" t="s">
        <v>1050</v>
      </c>
      <c r="F604" t="s">
        <v>18</v>
      </c>
      <c r="G604" t="s">
        <v>18</v>
      </c>
      <c r="H604" t="s">
        <v>18</v>
      </c>
      <c r="I604" t="s">
        <v>18</v>
      </c>
      <c r="J604" t="s">
        <v>1051</v>
      </c>
    </row>
    <row r="605" spans="1:10" hidden="1" x14ac:dyDescent="0.25">
      <c r="A605">
        <v>88002</v>
      </c>
      <c r="B605">
        <v>2708</v>
      </c>
      <c r="C605" t="s">
        <v>1046</v>
      </c>
      <c r="D605">
        <v>2711</v>
      </c>
      <c r="E605" t="s">
        <v>1052</v>
      </c>
      <c r="F605" t="s">
        <v>18</v>
      </c>
      <c r="G605" t="s">
        <v>18</v>
      </c>
      <c r="H605" t="s">
        <v>18</v>
      </c>
      <c r="I605" t="s">
        <v>18</v>
      </c>
      <c r="J605" t="s">
        <v>1053</v>
      </c>
    </row>
    <row r="606" spans="1:10" hidden="1" x14ac:dyDescent="0.25">
      <c r="A606">
        <v>88003</v>
      </c>
      <c r="B606">
        <v>2708</v>
      </c>
      <c r="C606" t="s">
        <v>1046</v>
      </c>
      <c r="D606">
        <v>2712</v>
      </c>
      <c r="E606" t="s">
        <v>1054</v>
      </c>
      <c r="F606" t="s">
        <v>18</v>
      </c>
      <c r="G606" t="s">
        <v>18</v>
      </c>
      <c r="H606" t="s">
        <v>18</v>
      </c>
      <c r="I606" t="s">
        <v>18</v>
      </c>
      <c r="J606" t="s">
        <v>1055</v>
      </c>
    </row>
    <row r="607" spans="1:10" hidden="1" x14ac:dyDescent="0.25">
      <c r="A607">
        <v>88006</v>
      </c>
      <c r="B607">
        <v>2708</v>
      </c>
      <c r="C607" t="s">
        <v>1046</v>
      </c>
      <c r="D607">
        <v>2715</v>
      </c>
      <c r="E607" t="s">
        <v>1056</v>
      </c>
      <c r="F607" t="s">
        <v>18</v>
      </c>
      <c r="G607" t="s">
        <v>18</v>
      </c>
      <c r="H607" t="s">
        <v>18</v>
      </c>
      <c r="I607" t="s">
        <v>18</v>
      </c>
      <c r="J607" t="s">
        <v>1057</v>
      </c>
    </row>
    <row r="608" spans="1:10" hidden="1" x14ac:dyDescent="0.25">
      <c r="A608">
        <v>88007</v>
      </c>
      <c r="B608">
        <v>2708</v>
      </c>
      <c r="C608" t="s">
        <v>1046</v>
      </c>
      <c r="D608">
        <v>2716</v>
      </c>
      <c r="E608" t="s">
        <v>1058</v>
      </c>
      <c r="F608" t="s">
        <v>18</v>
      </c>
      <c r="G608" t="s">
        <v>18</v>
      </c>
      <c r="H608" t="s">
        <v>18</v>
      </c>
      <c r="I608" t="s">
        <v>18</v>
      </c>
      <c r="J608" t="s">
        <v>1059</v>
      </c>
    </row>
    <row r="609" spans="1:10" hidden="1" x14ac:dyDescent="0.25">
      <c r="A609">
        <v>88008</v>
      </c>
      <c r="B609">
        <v>2708</v>
      </c>
      <c r="C609" t="s">
        <v>1046</v>
      </c>
      <c r="D609">
        <v>2717</v>
      </c>
      <c r="E609" t="s">
        <v>1060</v>
      </c>
      <c r="F609" t="s">
        <v>18</v>
      </c>
      <c r="G609" t="s">
        <v>18</v>
      </c>
      <c r="H609" t="s">
        <v>18</v>
      </c>
      <c r="I609" t="s">
        <v>18</v>
      </c>
      <c r="J609" t="s">
        <v>1061</v>
      </c>
    </row>
    <row r="610" spans="1:10" hidden="1" x14ac:dyDescent="0.25">
      <c r="A610">
        <v>88000</v>
      </c>
      <c r="B610">
        <v>2708</v>
      </c>
      <c r="C610" t="s">
        <v>1046</v>
      </c>
      <c r="D610">
        <v>2709</v>
      </c>
      <c r="E610" t="s">
        <v>1062</v>
      </c>
      <c r="F610" t="s">
        <v>18</v>
      </c>
      <c r="G610" t="s">
        <v>18</v>
      </c>
      <c r="H610" t="s">
        <v>18</v>
      </c>
      <c r="I610" t="s">
        <v>18</v>
      </c>
      <c r="J610" t="s">
        <v>1063</v>
      </c>
    </row>
    <row r="611" spans="1:10" hidden="1" x14ac:dyDescent="0.25">
      <c r="A611">
        <v>88004</v>
      </c>
      <c r="B611">
        <v>2708</v>
      </c>
      <c r="C611" t="s">
        <v>1046</v>
      </c>
      <c r="D611">
        <v>2713</v>
      </c>
      <c r="E611" t="s">
        <v>1064</v>
      </c>
      <c r="F611" t="s">
        <v>18</v>
      </c>
      <c r="G611" t="s">
        <v>18</v>
      </c>
      <c r="H611" t="s">
        <v>18</v>
      </c>
      <c r="I611" t="s">
        <v>18</v>
      </c>
      <c r="J611" t="s">
        <v>1065</v>
      </c>
    </row>
    <row r="612" spans="1:10" hidden="1" x14ac:dyDescent="0.25">
      <c r="A612">
        <v>90457</v>
      </c>
      <c r="B612">
        <v>2753</v>
      </c>
      <c r="C612" t="s">
        <v>1066</v>
      </c>
      <c r="D612" t="s">
        <v>18</v>
      </c>
      <c r="E612" t="s">
        <v>18</v>
      </c>
      <c r="F612" t="s">
        <v>18</v>
      </c>
      <c r="G612" t="s">
        <v>18</v>
      </c>
      <c r="H612" t="s">
        <v>18</v>
      </c>
      <c r="I612" t="s">
        <v>18</v>
      </c>
      <c r="J612" t="s">
        <v>1067</v>
      </c>
    </row>
    <row r="613" spans="1:10" hidden="1" x14ac:dyDescent="0.25">
      <c r="A613">
        <v>467</v>
      </c>
      <c r="B613">
        <v>2753</v>
      </c>
      <c r="C613" t="s">
        <v>1066</v>
      </c>
      <c r="D613">
        <v>2002</v>
      </c>
      <c r="E613" t="s">
        <v>1068</v>
      </c>
      <c r="F613" t="s">
        <v>18</v>
      </c>
      <c r="G613" t="s">
        <v>18</v>
      </c>
      <c r="H613" t="s">
        <v>18</v>
      </c>
      <c r="I613" t="s">
        <v>18</v>
      </c>
      <c r="J613" t="s">
        <v>1069</v>
      </c>
    </row>
    <row r="614" spans="1:10" hidden="1" x14ac:dyDescent="0.25">
      <c r="A614">
        <v>392</v>
      </c>
      <c r="B614">
        <v>2753</v>
      </c>
      <c r="C614" t="s">
        <v>1066</v>
      </c>
      <c r="D614">
        <v>2076</v>
      </c>
      <c r="E614" t="s">
        <v>1070</v>
      </c>
      <c r="F614" t="s">
        <v>18</v>
      </c>
      <c r="G614" t="s">
        <v>18</v>
      </c>
      <c r="H614" t="s">
        <v>18</v>
      </c>
      <c r="I614" t="s">
        <v>18</v>
      </c>
      <c r="J614" t="s">
        <v>1071</v>
      </c>
    </row>
    <row r="615" spans="1:10" hidden="1" x14ac:dyDescent="0.25">
      <c r="A615">
        <v>51</v>
      </c>
      <c r="B615">
        <v>2205</v>
      </c>
      <c r="C615" t="s">
        <v>1072</v>
      </c>
      <c r="D615" t="s">
        <v>18</v>
      </c>
      <c r="E615" t="s">
        <v>18</v>
      </c>
      <c r="F615" t="s">
        <v>18</v>
      </c>
      <c r="G615" t="s">
        <v>18</v>
      </c>
      <c r="H615" t="s">
        <v>18</v>
      </c>
      <c r="I615" t="s">
        <v>18</v>
      </c>
      <c r="J615" t="s">
        <v>1073</v>
      </c>
    </row>
    <row r="616" spans="1:10" hidden="1" x14ac:dyDescent="0.25">
      <c r="A616">
        <v>142</v>
      </c>
      <c r="B616">
        <v>2205</v>
      </c>
      <c r="C616" t="s">
        <v>1072</v>
      </c>
      <c r="D616">
        <v>2206</v>
      </c>
      <c r="E616" t="s">
        <v>1074</v>
      </c>
      <c r="F616" t="s">
        <v>18</v>
      </c>
      <c r="G616" t="s">
        <v>18</v>
      </c>
      <c r="H616" t="s">
        <v>18</v>
      </c>
      <c r="I616" t="s">
        <v>18</v>
      </c>
      <c r="J616" t="s">
        <v>1075</v>
      </c>
    </row>
    <row r="617" spans="1:10" hidden="1" x14ac:dyDescent="0.25">
      <c r="A617">
        <v>279</v>
      </c>
      <c r="B617">
        <v>2205</v>
      </c>
      <c r="C617" t="s">
        <v>1072</v>
      </c>
      <c r="D617">
        <v>2086</v>
      </c>
      <c r="E617" t="s">
        <v>1076</v>
      </c>
      <c r="F617" t="s">
        <v>18</v>
      </c>
      <c r="G617" t="s">
        <v>18</v>
      </c>
      <c r="H617" t="s">
        <v>18</v>
      </c>
      <c r="I617" t="s">
        <v>18</v>
      </c>
      <c r="J617" t="s">
        <v>1077</v>
      </c>
    </row>
    <row r="618" spans="1:10" hidden="1" x14ac:dyDescent="0.25">
      <c r="A618">
        <v>340</v>
      </c>
      <c r="B618">
        <v>2205</v>
      </c>
      <c r="C618" t="s">
        <v>1072</v>
      </c>
      <c r="D618">
        <v>2209</v>
      </c>
      <c r="E618" t="s">
        <v>1078</v>
      </c>
      <c r="F618" t="s">
        <v>18</v>
      </c>
      <c r="G618" t="s">
        <v>18</v>
      </c>
      <c r="H618" t="s">
        <v>18</v>
      </c>
      <c r="I618" t="s">
        <v>18</v>
      </c>
      <c r="J618" t="s">
        <v>1079</v>
      </c>
    </row>
    <row r="619" spans="1:10" hidden="1" x14ac:dyDescent="0.25">
      <c r="A619">
        <v>86573</v>
      </c>
      <c r="B619">
        <v>2205</v>
      </c>
      <c r="C619" t="s">
        <v>1072</v>
      </c>
      <c r="D619">
        <v>2655</v>
      </c>
      <c r="E619" t="s">
        <v>1080</v>
      </c>
      <c r="F619" t="s">
        <v>18</v>
      </c>
      <c r="G619" t="s">
        <v>18</v>
      </c>
      <c r="H619" t="s">
        <v>18</v>
      </c>
      <c r="I619" t="s">
        <v>18</v>
      </c>
      <c r="J619" t="s">
        <v>1081</v>
      </c>
    </row>
    <row r="620" spans="1:10" hidden="1" x14ac:dyDescent="0.25">
      <c r="A620">
        <v>113</v>
      </c>
      <c r="B620">
        <v>2205</v>
      </c>
      <c r="C620" t="s">
        <v>1072</v>
      </c>
      <c r="D620">
        <v>2208</v>
      </c>
      <c r="E620" t="s">
        <v>1082</v>
      </c>
      <c r="F620" t="s">
        <v>18</v>
      </c>
      <c r="G620" t="s">
        <v>18</v>
      </c>
      <c r="H620" t="s">
        <v>18</v>
      </c>
      <c r="I620" t="s">
        <v>18</v>
      </c>
      <c r="J620" t="s">
        <v>1083</v>
      </c>
    </row>
    <row r="621" spans="1:10" hidden="1" x14ac:dyDescent="0.25">
      <c r="A621">
        <v>229</v>
      </c>
      <c r="B621">
        <v>2205</v>
      </c>
      <c r="C621" t="s">
        <v>1072</v>
      </c>
      <c r="D621">
        <v>193</v>
      </c>
      <c r="E621" t="s">
        <v>1084</v>
      </c>
      <c r="F621" t="s">
        <v>18</v>
      </c>
      <c r="G621" t="s">
        <v>18</v>
      </c>
      <c r="H621" t="s">
        <v>18</v>
      </c>
      <c r="I621" t="s">
        <v>18</v>
      </c>
      <c r="J621" t="s">
        <v>1085</v>
      </c>
    </row>
    <row r="622" spans="1:10" hidden="1" x14ac:dyDescent="0.25">
      <c r="A622">
        <v>172</v>
      </c>
      <c r="B622">
        <v>2205</v>
      </c>
      <c r="C622" t="s">
        <v>1072</v>
      </c>
      <c r="D622">
        <v>56</v>
      </c>
      <c r="E622" t="s">
        <v>1086</v>
      </c>
      <c r="F622" t="s">
        <v>18</v>
      </c>
      <c r="G622" t="s">
        <v>18</v>
      </c>
      <c r="H622" t="s">
        <v>18</v>
      </c>
      <c r="I622" t="s">
        <v>18</v>
      </c>
      <c r="J622" t="s">
        <v>1087</v>
      </c>
    </row>
    <row r="623" spans="1:10" hidden="1" x14ac:dyDescent="0.25">
      <c r="A623">
        <v>25</v>
      </c>
      <c r="B623">
        <v>451</v>
      </c>
      <c r="C623" t="s">
        <v>61</v>
      </c>
      <c r="D623" t="s">
        <v>18</v>
      </c>
      <c r="E623" t="s">
        <v>18</v>
      </c>
      <c r="F623" t="s">
        <v>18</v>
      </c>
      <c r="G623" t="s">
        <v>18</v>
      </c>
      <c r="H623" t="s">
        <v>18</v>
      </c>
      <c r="I623" t="s">
        <v>18</v>
      </c>
      <c r="J623" t="s">
        <v>1088</v>
      </c>
    </row>
    <row r="624" spans="1:10" hidden="1" x14ac:dyDescent="0.25">
      <c r="A624">
        <v>153414</v>
      </c>
      <c r="B624">
        <v>451</v>
      </c>
      <c r="C624" t="s">
        <v>61</v>
      </c>
      <c r="D624">
        <v>2972</v>
      </c>
      <c r="E624" t="s">
        <v>4965</v>
      </c>
      <c r="F624" t="s">
        <v>18</v>
      </c>
      <c r="G624" t="s">
        <v>18</v>
      </c>
      <c r="H624" t="s">
        <v>18</v>
      </c>
      <c r="I624" t="s">
        <v>18</v>
      </c>
      <c r="J624" t="s">
        <v>4966</v>
      </c>
    </row>
    <row r="625" spans="1:10" hidden="1" x14ac:dyDescent="0.25">
      <c r="A625">
        <v>461</v>
      </c>
      <c r="B625">
        <v>451</v>
      </c>
      <c r="C625" t="s">
        <v>61</v>
      </c>
      <c r="D625">
        <v>466</v>
      </c>
      <c r="E625" t="s">
        <v>62</v>
      </c>
      <c r="F625" t="s">
        <v>18</v>
      </c>
      <c r="G625" t="s">
        <v>18</v>
      </c>
      <c r="H625" t="s">
        <v>18</v>
      </c>
      <c r="I625" t="s">
        <v>18</v>
      </c>
      <c r="J625" t="s">
        <v>1089</v>
      </c>
    </row>
    <row r="626" spans="1:10" hidden="1" x14ac:dyDescent="0.25">
      <c r="A626">
        <v>153400</v>
      </c>
      <c r="B626">
        <v>451</v>
      </c>
      <c r="C626" t="s">
        <v>61</v>
      </c>
      <c r="D626">
        <v>2970</v>
      </c>
      <c r="E626" t="s">
        <v>4967</v>
      </c>
      <c r="F626" t="s">
        <v>18</v>
      </c>
      <c r="G626" t="s">
        <v>18</v>
      </c>
      <c r="H626" t="s">
        <v>18</v>
      </c>
      <c r="I626" t="s">
        <v>18</v>
      </c>
      <c r="J626" t="s">
        <v>4968</v>
      </c>
    </row>
    <row r="627" spans="1:10" hidden="1" x14ac:dyDescent="0.25">
      <c r="A627">
        <v>101036</v>
      </c>
      <c r="B627">
        <v>451</v>
      </c>
      <c r="C627" t="s">
        <v>61</v>
      </c>
      <c r="D627">
        <v>2814</v>
      </c>
      <c r="E627" t="s">
        <v>74</v>
      </c>
      <c r="F627" t="s">
        <v>18</v>
      </c>
      <c r="G627" t="s">
        <v>18</v>
      </c>
      <c r="H627" t="s">
        <v>18</v>
      </c>
      <c r="I627" t="s">
        <v>18</v>
      </c>
      <c r="J627" t="s">
        <v>1090</v>
      </c>
    </row>
    <row r="628" spans="1:10" hidden="1" x14ac:dyDescent="0.25">
      <c r="A628">
        <v>153401</v>
      </c>
      <c r="B628">
        <v>451</v>
      </c>
      <c r="C628" t="s">
        <v>61</v>
      </c>
      <c r="D628">
        <v>2971</v>
      </c>
      <c r="E628" t="s">
        <v>4969</v>
      </c>
      <c r="F628" t="s">
        <v>18</v>
      </c>
      <c r="G628" t="s">
        <v>18</v>
      </c>
      <c r="H628" t="s">
        <v>18</v>
      </c>
      <c r="I628" t="s">
        <v>18</v>
      </c>
      <c r="J628" t="s">
        <v>4970</v>
      </c>
    </row>
    <row r="629" spans="1:10" hidden="1" x14ac:dyDescent="0.25">
      <c r="A629">
        <v>101037</v>
      </c>
      <c r="B629">
        <v>451</v>
      </c>
      <c r="C629" t="s">
        <v>61</v>
      </c>
      <c r="D629">
        <v>2815</v>
      </c>
      <c r="E629" t="s">
        <v>80</v>
      </c>
      <c r="F629" t="s">
        <v>18</v>
      </c>
      <c r="G629" t="s">
        <v>18</v>
      </c>
      <c r="H629" t="s">
        <v>18</v>
      </c>
      <c r="I629" t="s">
        <v>18</v>
      </c>
      <c r="J629" t="s">
        <v>1091</v>
      </c>
    </row>
    <row r="630" spans="1:10" hidden="1" x14ac:dyDescent="0.25">
      <c r="A630">
        <v>153399</v>
      </c>
      <c r="B630">
        <v>451</v>
      </c>
      <c r="C630" t="s">
        <v>61</v>
      </c>
      <c r="D630">
        <v>2969</v>
      </c>
      <c r="E630" t="s">
        <v>4971</v>
      </c>
      <c r="F630" t="s">
        <v>18</v>
      </c>
      <c r="G630" t="s">
        <v>18</v>
      </c>
      <c r="H630" t="s">
        <v>18</v>
      </c>
      <c r="I630" t="s">
        <v>18</v>
      </c>
      <c r="J630" t="s">
        <v>4972</v>
      </c>
    </row>
    <row r="631" spans="1:10" hidden="1" x14ac:dyDescent="0.25">
      <c r="A631">
        <v>101035</v>
      </c>
      <c r="B631">
        <v>451</v>
      </c>
      <c r="C631" t="s">
        <v>61</v>
      </c>
      <c r="D631">
        <v>2813</v>
      </c>
      <c r="E631" t="s">
        <v>116</v>
      </c>
      <c r="F631" t="s">
        <v>18</v>
      </c>
      <c r="G631" t="s">
        <v>18</v>
      </c>
      <c r="H631" t="s">
        <v>18</v>
      </c>
      <c r="I631" t="s">
        <v>18</v>
      </c>
      <c r="J631" t="s">
        <v>1092</v>
      </c>
    </row>
    <row r="632" spans="1:10" hidden="1" x14ac:dyDescent="0.25">
      <c r="A632">
        <v>153743</v>
      </c>
      <c r="B632">
        <v>451</v>
      </c>
      <c r="C632" t="s">
        <v>61</v>
      </c>
      <c r="D632">
        <v>2976</v>
      </c>
      <c r="E632" t="s">
        <v>5008</v>
      </c>
      <c r="F632" t="s">
        <v>18</v>
      </c>
      <c r="G632" t="s">
        <v>18</v>
      </c>
      <c r="H632" t="s">
        <v>18</v>
      </c>
      <c r="I632" t="s">
        <v>18</v>
      </c>
      <c r="J632" t="s">
        <v>5009</v>
      </c>
    </row>
    <row r="633" spans="1:10" hidden="1" x14ac:dyDescent="0.25">
      <c r="A633">
        <v>101047</v>
      </c>
      <c r="B633">
        <v>451</v>
      </c>
      <c r="C633" t="s">
        <v>61</v>
      </c>
      <c r="D633">
        <v>2825</v>
      </c>
      <c r="E633" t="s">
        <v>1093</v>
      </c>
      <c r="F633" t="s">
        <v>18</v>
      </c>
      <c r="G633" t="s">
        <v>18</v>
      </c>
      <c r="H633" t="s">
        <v>18</v>
      </c>
      <c r="I633" t="s">
        <v>18</v>
      </c>
      <c r="J633" t="s">
        <v>1094</v>
      </c>
    </row>
    <row r="634" spans="1:10" hidden="1" x14ac:dyDescent="0.25">
      <c r="A634">
        <v>20</v>
      </c>
      <c r="B634">
        <v>316</v>
      </c>
      <c r="C634" t="s">
        <v>3647</v>
      </c>
      <c r="D634" t="s">
        <v>18</v>
      </c>
      <c r="E634" t="s">
        <v>18</v>
      </c>
      <c r="F634" t="s">
        <v>18</v>
      </c>
      <c r="G634" t="s">
        <v>18</v>
      </c>
      <c r="H634" t="s">
        <v>18</v>
      </c>
      <c r="I634" t="s">
        <v>18</v>
      </c>
      <c r="J634" t="s">
        <v>3648</v>
      </c>
    </row>
    <row r="635" spans="1:10" hidden="1" x14ac:dyDescent="0.25">
      <c r="A635">
        <v>115043</v>
      </c>
      <c r="B635">
        <v>316</v>
      </c>
      <c r="C635" t="s">
        <v>3647</v>
      </c>
      <c r="D635">
        <v>2850</v>
      </c>
      <c r="E635" t="s">
        <v>2546</v>
      </c>
      <c r="F635" t="s">
        <v>18</v>
      </c>
      <c r="G635" t="s">
        <v>18</v>
      </c>
      <c r="H635" t="s">
        <v>18</v>
      </c>
      <c r="I635" t="s">
        <v>18</v>
      </c>
      <c r="J635" t="s">
        <v>3649</v>
      </c>
    </row>
    <row r="636" spans="1:10" hidden="1" x14ac:dyDescent="0.25">
      <c r="A636">
        <v>115046</v>
      </c>
      <c r="B636">
        <v>316</v>
      </c>
      <c r="C636" t="s">
        <v>3647</v>
      </c>
      <c r="D636">
        <v>2853</v>
      </c>
      <c r="E636" t="s">
        <v>2547</v>
      </c>
      <c r="F636" t="s">
        <v>18</v>
      </c>
      <c r="G636" t="s">
        <v>18</v>
      </c>
      <c r="H636" t="s">
        <v>18</v>
      </c>
      <c r="I636" t="s">
        <v>18</v>
      </c>
      <c r="J636" t="s">
        <v>3650</v>
      </c>
    </row>
    <row r="637" spans="1:10" hidden="1" x14ac:dyDescent="0.25">
      <c r="A637">
        <v>115044</v>
      </c>
      <c r="B637">
        <v>316</v>
      </c>
      <c r="C637" t="s">
        <v>3647</v>
      </c>
      <c r="D637">
        <v>2851</v>
      </c>
      <c r="E637" t="s">
        <v>2548</v>
      </c>
      <c r="F637" t="s">
        <v>18</v>
      </c>
      <c r="G637" t="s">
        <v>18</v>
      </c>
      <c r="H637" t="s">
        <v>18</v>
      </c>
      <c r="I637" t="s">
        <v>18</v>
      </c>
      <c r="J637" t="s">
        <v>3651</v>
      </c>
    </row>
    <row r="638" spans="1:10" hidden="1" x14ac:dyDescent="0.25">
      <c r="A638">
        <v>115045</v>
      </c>
      <c r="B638">
        <v>316</v>
      </c>
      <c r="C638" t="s">
        <v>3647</v>
      </c>
      <c r="D638">
        <v>2852</v>
      </c>
      <c r="E638" t="s">
        <v>2549</v>
      </c>
      <c r="F638" t="s">
        <v>18</v>
      </c>
      <c r="G638" t="s">
        <v>18</v>
      </c>
      <c r="H638" t="s">
        <v>18</v>
      </c>
      <c r="I638" t="s">
        <v>18</v>
      </c>
      <c r="J638" t="s">
        <v>3652</v>
      </c>
    </row>
    <row r="639" spans="1:10" hidden="1" x14ac:dyDescent="0.25">
      <c r="A639">
        <v>283</v>
      </c>
      <c r="B639">
        <v>316</v>
      </c>
      <c r="C639" t="s">
        <v>3647</v>
      </c>
      <c r="D639">
        <v>328</v>
      </c>
      <c r="E639" t="s">
        <v>2632</v>
      </c>
      <c r="F639" t="s">
        <v>18</v>
      </c>
      <c r="G639" t="s">
        <v>18</v>
      </c>
      <c r="H639" t="s">
        <v>18</v>
      </c>
      <c r="I639" t="s">
        <v>18</v>
      </c>
      <c r="J639" t="s">
        <v>3653</v>
      </c>
    </row>
    <row r="640" spans="1:10" hidden="1" x14ac:dyDescent="0.25">
      <c r="A640">
        <v>161</v>
      </c>
      <c r="B640">
        <v>316</v>
      </c>
      <c r="C640" t="s">
        <v>3647</v>
      </c>
      <c r="D640">
        <v>2109</v>
      </c>
      <c r="E640" t="s">
        <v>2633</v>
      </c>
      <c r="F640" t="s">
        <v>18</v>
      </c>
      <c r="G640" t="s">
        <v>18</v>
      </c>
      <c r="H640" t="s">
        <v>18</v>
      </c>
      <c r="I640" t="s">
        <v>18</v>
      </c>
      <c r="J640" t="s">
        <v>3654</v>
      </c>
    </row>
    <row r="641" spans="1:10" hidden="1" x14ac:dyDescent="0.25">
      <c r="A641">
        <v>91779</v>
      </c>
      <c r="B641">
        <v>316</v>
      </c>
      <c r="C641" t="s">
        <v>3647</v>
      </c>
      <c r="D641">
        <v>2771</v>
      </c>
      <c r="E641" t="s">
        <v>2634</v>
      </c>
      <c r="F641" t="s">
        <v>18</v>
      </c>
      <c r="G641" t="s">
        <v>18</v>
      </c>
      <c r="H641" t="s">
        <v>18</v>
      </c>
      <c r="I641" t="s">
        <v>18</v>
      </c>
      <c r="J641" t="s">
        <v>3655</v>
      </c>
    </row>
    <row r="642" spans="1:10" hidden="1" x14ac:dyDescent="0.25">
      <c r="A642">
        <v>91780</v>
      </c>
      <c r="B642">
        <v>316</v>
      </c>
      <c r="C642" t="s">
        <v>3647</v>
      </c>
      <c r="D642">
        <v>2772</v>
      </c>
      <c r="E642" t="s">
        <v>2635</v>
      </c>
      <c r="F642" t="s">
        <v>18</v>
      </c>
      <c r="G642" t="s">
        <v>18</v>
      </c>
      <c r="H642" t="s">
        <v>18</v>
      </c>
      <c r="I642" t="s">
        <v>18</v>
      </c>
      <c r="J642" t="s">
        <v>3656</v>
      </c>
    </row>
    <row r="643" spans="1:10" hidden="1" x14ac:dyDescent="0.25">
      <c r="A643">
        <v>101038</v>
      </c>
      <c r="B643">
        <v>316</v>
      </c>
      <c r="C643" t="s">
        <v>3647</v>
      </c>
      <c r="D643">
        <v>2816</v>
      </c>
      <c r="E643" t="s">
        <v>2636</v>
      </c>
      <c r="F643" t="s">
        <v>18</v>
      </c>
      <c r="G643" t="s">
        <v>18</v>
      </c>
      <c r="H643" t="s">
        <v>18</v>
      </c>
      <c r="I643" t="s">
        <v>18</v>
      </c>
      <c r="J643" t="s">
        <v>3657</v>
      </c>
    </row>
    <row r="644" spans="1:10" hidden="1" x14ac:dyDescent="0.25">
      <c r="A644">
        <v>101039</v>
      </c>
      <c r="B644">
        <v>316</v>
      </c>
      <c r="C644" t="s">
        <v>3647</v>
      </c>
      <c r="D644">
        <v>2817</v>
      </c>
      <c r="E644" t="s">
        <v>2637</v>
      </c>
      <c r="F644" t="s">
        <v>18</v>
      </c>
      <c r="G644" t="s">
        <v>18</v>
      </c>
      <c r="H644" t="s">
        <v>18</v>
      </c>
      <c r="I644" t="s">
        <v>18</v>
      </c>
      <c r="J644" t="s">
        <v>3658</v>
      </c>
    </row>
    <row r="645" spans="1:10" hidden="1" x14ac:dyDescent="0.25">
      <c r="A645">
        <v>194</v>
      </c>
      <c r="B645">
        <v>316</v>
      </c>
      <c r="C645" t="s">
        <v>3647</v>
      </c>
      <c r="D645">
        <v>330</v>
      </c>
      <c r="E645" t="s">
        <v>2638</v>
      </c>
      <c r="F645" t="s">
        <v>18</v>
      </c>
      <c r="G645" t="s">
        <v>18</v>
      </c>
      <c r="H645" t="s">
        <v>18</v>
      </c>
      <c r="I645" t="s">
        <v>18</v>
      </c>
      <c r="J645" t="s">
        <v>3659</v>
      </c>
    </row>
    <row r="646" spans="1:10" hidden="1" x14ac:dyDescent="0.25">
      <c r="A646">
        <v>338</v>
      </c>
      <c r="B646">
        <v>316</v>
      </c>
      <c r="C646" t="s">
        <v>3647</v>
      </c>
      <c r="D646">
        <v>339</v>
      </c>
      <c r="E646" t="s">
        <v>2639</v>
      </c>
      <c r="F646" t="s">
        <v>18</v>
      </c>
      <c r="G646" t="s">
        <v>18</v>
      </c>
      <c r="H646" t="s">
        <v>18</v>
      </c>
      <c r="I646" t="s">
        <v>18</v>
      </c>
      <c r="J646" t="s">
        <v>3660</v>
      </c>
    </row>
    <row r="647" spans="1:10" hidden="1" x14ac:dyDescent="0.25">
      <c r="A647">
        <v>28009</v>
      </c>
      <c r="B647">
        <v>316</v>
      </c>
      <c r="C647" t="s">
        <v>3647</v>
      </c>
      <c r="D647">
        <v>2152</v>
      </c>
      <c r="E647" t="s">
        <v>1095</v>
      </c>
      <c r="F647" t="s">
        <v>18</v>
      </c>
      <c r="G647" t="s">
        <v>18</v>
      </c>
      <c r="H647" t="s">
        <v>18</v>
      </c>
      <c r="I647" t="s">
        <v>18</v>
      </c>
      <c r="J647" t="s">
        <v>3661</v>
      </c>
    </row>
    <row r="648" spans="1:10" hidden="1" x14ac:dyDescent="0.25">
      <c r="A648">
        <v>82183</v>
      </c>
      <c r="B648">
        <v>316</v>
      </c>
      <c r="C648" t="s">
        <v>3647</v>
      </c>
      <c r="D648">
        <v>2586</v>
      </c>
      <c r="E648" t="s">
        <v>1096</v>
      </c>
      <c r="F648" t="s">
        <v>18</v>
      </c>
      <c r="G648" t="s">
        <v>18</v>
      </c>
      <c r="H648" t="s">
        <v>18</v>
      </c>
      <c r="I648" t="s">
        <v>18</v>
      </c>
      <c r="J648" t="s">
        <v>3662</v>
      </c>
    </row>
    <row r="649" spans="1:10" hidden="1" x14ac:dyDescent="0.25">
      <c r="A649">
        <v>40549</v>
      </c>
      <c r="B649">
        <v>316</v>
      </c>
      <c r="C649" t="s">
        <v>3647</v>
      </c>
      <c r="D649">
        <v>2330</v>
      </c>
      <c r="E649" t="s">
        <v>1097</v>
      </c>
      <c r="F649" t="s">
        <v>18</v>
      </c>
      <c r="G649" t="s">
        <v>18</v>
      </c>
      <c r="H649" t="s">
        <v>18</v>
      </c>
      <c r="I649" t="s">
        <v>18</v>
      </c>
      <c r="J649" t="s">
        <v>3663</v>
      </c>
    </row>
    <row r="650" spans="1:10" hidden="1" x14ac:dyDescent="0.25">
      <c r="A650">
        <v>29</v>
      </c>
      <c r="B650">
        <v>317</v>
      </c>
      <c r="C650" t="s">
        <v>3664</v>
      </c>
      <c r="D650" t="s">
        <v>18</v>
      </c>
      <c r="E650" t="s">
        <v>18</v>
      </c>
      <c r="F650" t="s">
        <v>18</v>
      </c>
      <c r="G650" t="s">
        <v>18</v>
      </c>
      <c r="H650" t="s">
        <v>18</v>
      </c>
      <c r="I650" t="s">
        <v>18</v>
      </c>
      <c r="J650" t="s">
        <v>3665</v>
      </c>
    </row>
    <row r="651" spans="1:10" hidden="1" x14ac:dyDescent="0.25">
      <c r="A651">
        <v>390</v>
      </c>
      <c r="B651">
        <v>317</v>
      </c>
      <c r="C651" t="s">
        <v>3664</v>
      </c>
      <c r="D651">
        <v>320</v>
      </c>
      <c r="E651" t="s">
        <v>380</v>
      </c>
      <c r="F651" t="s">
        <v>18</v>
      </c>
      <c r="G651" t="s">
        <v>18</v>
      </c>
      <c r="H651" t="s">
        <v>18</v>
      </c>
      <c r="I651" t="s">
        <v>18</v>
      </c>
      <c r="J651" t="s">
        <v>3666</v>
      </c>
    </row>
    <row r="652" spans="1:10" hidden="1" x14ac:dyDescent="0.25">
      <c r="A652">
        <v>83862</v>
      </c>
      <c r="B652">
        <v>2607</v>
      </c>
      <c r="C652" t="s">
        <v>1098</v>
      </c>
      <c r="D652" t="s">
        <v>18</v>
      </c>
      <c r="E652" t="s">
        <v>18</v>
      </c>
      <c r="F652" t="s">
        <v>18</v>
      </c>
      <c r="G652" t="s">
        <v>18</v>
      </c>
      <c r="H652" t="s">
        <v>18</v>
      </c>
      <c r="I652" t="s">
        <v>18</v>
      </c>
      <c r="J652" t="s">
        <v>1099</v>
      </c>
    </row>
    <row r="653" spans="1:10" hidden="1" x14ac:dyDescent="0.25">
      <c r="A653">
        <v>140896</v>
      </c>
      <c r="B653">
        <v>2607</v>
      </c>
      <c r="C653" t="s">
        <v>1098</v>
      </c>
      <c r="D653">
        <v>2896</v>
      </c>
      <c r="E653" t="s">
        <v>3420</v>
      </c>
      <c r="F653" t="s">
        <v>18</v>
      </c>
      <c r="G653" t="s">
        <v>18</v>
      </c>
      <c r="H653" t="s">
        <v>18</v>
      </c>
      <c r="I653" t="s">
        <v>18</v>
      </c>
      <c r="J653" t="s">
        <v>3421</v>
      </c>
    </row>
    <row r="654" spans="1:10" hidden="1" x14ac:dyDescent="0.25">
      <c r="A654">
        <v>233</v>
      </c>
      <c r="B654">
        <v>2607</v>
      </c>
      <c r="C654" t="s">
        <v>1098</v>
      </c>
      <c r="D654">
        <v>2216</v>
      </c>
      <c r="E654" t="s">
        <v>1098</v>
      </c>
      <c r="F654" t="s">
        <v>18</v>
      </c>
      <c r="G654" t="s">
        <v>18</v>
      </c>
      <c r="H654" t="s">
        <v>18</v>
      </c>
      <c r="I654" t="s">
        <v>18</v>
      </c>
      <c r="J654" t="s">
        <v>1100</v>
      </c>
    </row>
    <row r="655" spans="1:10" hidden="1" x14ac:dyDescent="0.25">
      <c r="A655">
        <v>37117</v>
      </c>
      <c r="B655">
        <v>2300</v>
      </c>
      <c r="C655" t="s">
        <v>185</v>
      </c>
      <c r="D655" t="s">
        <v>18</v>
      </c>
      <c r="E655" t="s">
        <v>18</v>
      </c>
      <c r="F655" t="s">
        <v>18</v>
      </c>
      <c r="G655" t="s">
        <v>18</v>
      </c>
      <c r="H655" t="s">
        <v>18</v>
      </c>
      <c r="I655" t="s">
        <v>18</v>
      </c>
      <c r="J655" t="s">
        <v>1101</v>
      </c>
    </row>
    <row r="656" spans="1:10" hidden="1" x14ac:dyDescent="0.25">
      <c r="A656">
        <v>37241</v>
      </c>
      <c r="B656">
        <v>2300</v>
      </c>
      <c r="C656" t="s">
        <v>185</v>
      </c>
      <c r="D656">
        <v>2304</v>
      </c>
      <c r="E656" t="s">
        <v>1102</v>
      </c>
      <c r="F656" t="s">
        <v>18</v>
      </c>
      <c r="G656" t="s">
        <v>18</v>
      </c>
      <c r="H656" t="s">
        <v>18</v>
      </c>
      <c r="I656" t="s">
        <v>18</v>
      </c>
      <c r="J656" t="s">
        <v>1103</v>
      </c>
    </row>
    <row r="657" spans="1:10" hidden="1" x14ac:dyDescent="0.25">
      <c r="A657">
        <v>89558</v>
      </c>
      <c r="B657">
        <v>2300</v>
      </c>
      <c r="C657" t="s">
        <v>185</v>
      </c>
      <c r="D657">
        <v>2741</v>
      </c>
      <c r="E657" t="s">
        <v>1104</v>
      </c>
      <c r="F657" t="s">
        <v>18</v>
      </c>
      <c r="G657" t="s">
        <v>18</v>
      </c>
      <c r="H657" t="s">
        <v>18</v>
      </c>
      <c r="I657" t="s">
        <v>18</v>
      </c>
      <c r="J657" t="s">
        <v>1105</v>
      </c>
    </row>
    <row r="658" spans="1:10" hidden="1" x14ac:dyDescent="0.25">
      <c r="A658">
        <v>37300</v>
      </c>
      <c r="B658">
        <v>2300</v>
      </c>
      <c r="C658" t="s">
        <v>185</v>
      </c>
      <c r="D658">
        <v>2305</v>
      </c>
      <c r="E658" t="s">
        <v>1106</v>
      </c>
      <c r="F658" t="s">
        <v>18</v>
      </c>
      <c r="G658" t="s">
        <v>18</v>
      </c>
      <c r="H658" t="s">
        <v>18</v>
      </c>
      <c r="I658" t="s">
        <v>18</v>
      </c>
      <c r="J658" t="s">
        <v>1107</v>
      </c>
    </row>
    <row r="659" spans="1:10" hidden="1" x14ac:dyDescent="0.25">
      <c r="A659">
        <v>37232</v>
      </c>
      <c r="B659">
        <v>2300</v>
      </c>
      <c r="C659" t="s">
        <v>185</v>
      </c>
      <c r="D659">
        <v>2303</v>
      </c>
      <c r="E659" t="s">
        <v>1108</v>
      </c>
      <c r="F659" t="s">
        <v>18</v>
      </c>
      <c r="G659" t="s">
        <v>18</v>
      </c>
      <c r="H659" t="s">
        <v>18</v>
      </c>
      <c r="I659" t="s">
        <v>18</v>
      </c>
      <c r="J659" t="s">
        <v>1109</v>
      </c>
    </row>
    <row r="660" spans="1:10" hidden="1" x14ac:dyDescent="0.25">
      <c r="A660">
        <v>37487</v>
      </c>
      <c r="B660">
        <v>2300</v>
      </c>
      <c r="C660" t="s">
        <v>185</v>
      </c>
      <c r="D660">
        <v>2306</v>
      </c>
      <c r="E660" t="s">
        <v>186</v>
      </c>
      <c r="F660" t="s">
        <v>18</v>
      </c>
      <c r="G660" t="s">
        <v>18</v>
      </c>
      <c r="H660" t="s">
        <v>18</v>
      </c>
      <c r="I660" t="s">
        <v>18</v>
      </c>
      <c r="J660" t="s">
        <v>1110</v>
      </c>
    </row>
    <row r="661" spans="1:10" hidden="1" x14ac:dyDescent="0.25">
      <c r="A661">
        <v>86343</v>
      </c>
      <c r="B661">
        <v>2300</v>
      </c>
      <c r="C661" t="s">
        <v>185</v>
      </c>
      <c r="D661">
        <v>2644</v>
      </c>
      <c r="E661" t="s">
        <v>1111</v>
      </c>
      <c r="F661" t="s">
        <v>18</v>
      </c>
      <c r="G661" t="s">
        <v>18</v>
      </c>
      <c r="H661" t="s">
        <v>18</v>
      </c>
      <c r="I661" t="s">
        <v>18</v>
      </c>
      <c r="J661" t="s">
        <v>1112</v>
      </c>
    </row>
    <row r="662" spans="1:10" hidden="1" x14ac:dyDescent="0.25">
      <c r="A662">
        <v>82181</v>
      </c>
      <c r="B662">
        <v>2300</v>
      </c>
      <c r="C662" t="s">
        <v>185</v>
      </c>
      <c r="D662">
        <v>2585</v>
      </c>
      <c r="E662" t="s">
        <v>288</v>
      </c>
      <c r="F662" t="s">
        <v>18</v>
      </c>
      <c r="G662" t="s">
        <v>18</v>
      </c>
      <c r="H662" t="s">
        <v>18</v>
      </c>
      <c r="I662" t="s">
        <v>18</v>
      </c>
      <c r="J662" t="s">
        <v>1113</v>
      </c>
    </row>
    <row r="663" spans="1:10" hidden="1" x14ac:dyDescent="0.25">
      <c r="A663">
        <v>71405</v>
      </c>
      <c r="B663">
        <v>2300</v>
      </c>
      <c r="C663" t="s">
        <v>185</v>
      </c>
      <c r="D663">
        <v>2545</v>
      </c>
      <c r="E663" t="s">
        <v>1114</v>
      </c>
      <c r="F663" t="s">
        <v>18</v>
      </c>
      <c r="G663" t="s">
        <v>18</v>
      </c>
      <c r="H663" t="s">
        <v>18</v>
      </c>
      <c r="I663" t="s">
        <v>18</v>
      </c>
      <c r="J663" t="s">
        <v>1115</v>
      </c>
    </row>
    <row r="664" spans="1:10" hidden="1" x14ac:dyDescent="0.25">
      <c r="A664">
        <v>45</v>
      </c>
      <c r="B664">
        <v>1953</v>
      </c>
      <c r="C664" t="s">
        <v>271</v>
      </c>
      <c r="D664" t="s">
        <v>18</v>
      </c>
      <c r="E664" t="s">
        <v>18</v>
      </c>
      <c r="F664" t="s">
        <v>18</v>
      </c>
      <c r="G664" t="s">
        <v>18</v>
      </c>
      <c r="H664" t="s">
        <v>18</v>
      </c>
      <c r="I664" t="s">
        <v>18</v>
      </c>
      <c r="J664" t="s">
        <v>1116</v>
      </c>
    </row>
    <row r="665" spans="1:10" hidden="1" x14ac:dyDescent="0.25">
      <c r="A665">
        <v>407</v>
      </c>
      <c r="B665">
        <v>1953</v>
      </c>
      <c r="C665" t="s">
        <v>271</v>
      </c>
      <c r="D665">
        <v>40</v>
      </c>
      <c r="E665" t="s">
        <v>272</v>
      </c>
      <c r="F665" t="s">
        <v>18</v>
      </c>
      <c r="G665" t="s">
        <v>18</v>
      </c>
      <c r="H665" t="s">
        <v>18</v>
      </c>
      <c r="I665" t="s">
        <v>18</v>
      </c>
      <c r="J665" t="s">
        <v>1117</v>
      </c>
    </row>
    <row r="666" spans="1:10" hidden="1" x14ac:dyDescent="0.25">
      <c r="A666">
        <v>365</v>
      </c>
      <c r="B666">
        <v>1953</v>
      </c>
      <c r="C666" t="s">
        <v>271</v>
      </c>
      <c r="D666">
        <v>1995</v>
      </c>
      <c r="E666" t="s">
        <v>330</v>
      </c>
      <c r="F666" t="s">
        <v>18</v>
      </c>
      <c r="G666" t="s">
        <v>18</v>
      </c>
      <c r="H666" t="s">
        <v>18</v>
      </c>
      <c r="I666" t="s">
        <v>18</v>
      </c>
      <c r="J666" t="s">
        <v>1118</v>
      </c>
    </row>
    <row r="667" spans="1:10" hidden="1" x14ac:dyDescent="0.25">
      <c r="A667">
        <v>460</v>
      </c>
      <c r="B667">
        <v>1953</v>
      </c>
      <c r="C667" t="s">
        <v>271</v>
      </c>
      <c r="D667">
        <v>2036</v>
      </c>
      <c r="E667" t="s">
        <v>332</v>
      </c>
      <c r="F667" t="s">
        <v>18</v>
      </c>
      <c r="G667" t="s">
        <v>18</v>
      </c>
      <c r="H667" t="s">
        <v>18</v>
      </c>
      <c r="I667" t="s">
        <v>18</v>
      </c>
      <c r="J667" t="s">
        <v>1119</v>
      </c>
    </row>
    <row r="668" spans="1:10" hidden="1" x14ac:dyDescent="0.25">
      <c r="A668">
        <v>431</v>
      </c>
      <c r="B668">
        <v>1953</v>
      </c>
      <c r="C668" t="s">
        <v>271</v>
      </c>
      <c r="D668">
        <v>2034</v>
      </c>
      <c r="E668" t="s">
        <v>334</v>
      </c>
      <c r="F668" t="s">
        <v>18</v>
      </c>
      <c r="G668" t="s">
        <v>18</v>
      </c>
      <c r="H668" t="s">
        <v>18</v>
      </c>
      <c r="I668" t="s">
        <v>18</v>
      </c>
      <c r="J668" t="s">
        <v>1120</v>
      </c>
    </row>
    <row r="669" spans="1:10" hidden="1" x14ac:dyDescent="0.25">
      <c r="A669">
        <v>76</v>
      </c>
      <c r="B669">
        <v>1953</v>
      </c>
      <c r="C669" t="s">
        <v>271</v>
      </c>
      <c r="D669">
        <v>2026</v>
      </c>
      <c r="E669" t="s">
        <v>336</v>
      </c>
      <c r="F669" t="s">
        <v>18</v>
      </c>
      <c r="G669" t="s">
        <v>18</v>
      </c>
      <c r="H669" t="s">
        <v>18</v>
      </c>
      <c r="I669" t="s">
        <v>18</v>
      </c>
      <c r="J669" t="s">
        <v>1121</v>
      </c>
    </row>
    <row r="670" spans="1:10" hidden="1" x14ac:dyDescent="0.25">
      <c r="A670">
        <v>46</v>
      </c>
      <c r="B670">
        <v>3</v>
      </c>
      <c r="C670" t="s">
        <v>99</v>
      </c>
      <c r="D670" t="s">
        <v>18</v>
      </c>
      <c r="E670" t="s">
        <v>18</v>
      </c>
      <c r="F670" t="s">
        <v>18</v>
      </c>
      <c r="G670" t="s">
        <v>18</v>
      </c>
      <c r="H670" t="s">
        <v>18</v>
      </c>
      <c r="I670" t="s">
        <v>18</v>
      </c>
      <c r="J670" t="s">
        <v>1122</v>
      </c>
    </row>
    <row r="671" spans="1:10" hidden="1" x14ac:dyDescent="0.25">
      <c r="A671">
        <v>87</v>
      </c>
      <c r="B671">
        <v>3</v>
      </c>
      <c r="C671" t="s">
        <v>99</v>
      </c>
      <c r="D671">
        <v>229</v>
      </c>
      <c r="E671" t="s">
        <v>140</v>
      </c>
      <c r="F671" t="s">
        <v>18</v>
      </c>
      <c r="G671" t="s">
        <v>18</v>
      </c>
      <c r="H671" t="s">
        <v>18</v>
      </c>
      <c r="I671" t="s">
        <v>18</v>
      </c>
      <c r="J671" t="s">
        <v>1123</v>
      </c>
    </row>
    <row r="672" spans="1:10" hidden="1" x14ac:dyDescent="0.25">
      <c r="A672">
        <v>146</v>
      </c>
      <c r="B672">
        <v>3</v>
      </c>
      <c r="C672" t="s">
        <v>99</v>
      </c>
      <c r="D672">
        <v>2045</v>
      </c>
      <c r="E672" t="s">
        <v>2640</v>
      </c>
      <c r="F672" t="s">
        <v>18</v>
      </c>
      <c r="G672" t="s">
        <v>18</v>
      </c>
      <c r="H672" t="s">
        <v>18</v>
      </c>
      <c r="I672" t="s">
        <v>18</v>
      </c>
      <c r="J672" t="s">
        <v>2641</v>
      </c>
    </row>
    <row r="673" spans="1:10" hidden="1" x14ac:dyDescent="0.25">
      <c r="A673">
        <v>331</v>
      </c>
      <c r="B673">
        <v>3</v>
      </c>
      <c r="C673" t="s">
        <v>99</v>
      </c>
      <c r="D673">
        <v>367</v>
      </c>
      <c r="E673" t="s">
        <v>2642</v>
      </c>
      <c r="F673" t="s">
        <v>18</v>
      </c>
      <c r="G673" t="s">
        <v>18</v>
      </c>
      <c r="H673" t="s">
        <v>18</v>
      </c>
      <c r="I673" t="s">
        <v>18</v>
      </c>
      <c r="J673" t="s">
        <v>2643</v>
      </c>
    </row>
    <row r="674" spans="1:10" hidden="1" x14ac:dyDescent="0.25">
      <c r="A674">
        <v>289</v>
      </c>
      <c r="B674">
        <v>3</v>
      </c>
      <c r="C674" t="s">
        <v>99</v>
      </c>
      <c r="D674">
        <v>2071</v>
      </c>
      <c r="E674" t="s">
        <v>2644</v>
      </c>
      <c r="F674" t="s">
        <v>18</v>
      </c>
      <c r="G674" t="s">
        <v>18</v>
      </c>
      <c r="H674" t="s">
        <v>18</v>
      </c>
      <c r="I674" t="s">
        <v>18</v>
      </c>
      <c r="J674" t="s">
        <v>2645</v>
      </c>
    </row>
    <row r="675" spans="1:10" hidden="1" x14ac:dyDescent="0.25">
      <c r="A675">
        <v>457</v>
      </c>
      <c r="B675">
        <v>3</v>
      </c>
      <c r="C675" t="s">
        <v>99</v>
      </c>
      <c r="D675">
        <v>374</v>
      </c>
      <c r="E675" t="s">
        <v>2646</v>
      </c>
      <c r="F675" t="s">
        <v>18</v>
      </c>
      <c r="G675" t="s">
        <v>18</v>
      </c>
      <c r="H675" t="s">
        <v>18</v>
      </c>
      <c r="I675" t="s">
        <v>18</v>
      </c>
      <c r="J675" t="s">
        <v>2647</v>
      </c>
    </row>
    <row r="676" spans="1:10" hidden="1" x14ac:dyDescent="0.25">
      <c r="A676">
        <v>405</v>
      </c>
      <c r="B676">
        <v>3</v>
      </c>
      <c r="C676" t="s">
        <v>99</v>
      </c>
      <c r="D676">
        <v>228</v>
      </c>
      <c r="E676" t="s">
        <v>200</v>
      </c>
      <c r="F676" t="s">
        <v>18</v>
      </c>
      <c r="G676" t="s">
        <v>18</v>
      </c>
      <c r="H676" t="s">
        <v>18</v>
      </c>
      <c r="I676" t="s">
        <v>18</v>
      </c>
      <c r="J676" t="s">
        <v>1124</v>
      </c>
    </row>
    <row r="677" spans="1:10" hidden="1" x14ac:dyDescent="0.25">
      <c r="A677">
        <v>201</v>
      </c>
      <c r="B677">
        <v>3</v>
      </c>
      <c r="C677" t="s">
        <v>99</v>
      </c>
      <c r="D677">
        <v>2018</v>
      </c>
      <c r="E677" t="s">
        <v>274</v>
      </c>
      <c r="F677" t="s">
        <v>18</v>
      </c>
      <c r="G677" t="s">
        <v>18</v>
      </c>
      <c r="H677" t="s">
        <v>18</v>
      </c>
      <c r="I677" t="s">
        <v>18</v>
      </c>
      <c r="J677" t="s">
        <v>1125</v>
      </c>
    </row>
    <row r="678" spans="1:10" hidden="1" x14ac:dyDescent="0.25">
      <c r="A678">
        <v>115048</v>
      </c>
      <c r="B678">
        <v>3</v>
      </c>
      <c r="C678" t="s">
        <v>99</v>
      </c>
      <c r="D678">
        <v>2854</v>
      </c>
      <c r="E678" t="s">
        <v>2550</v>
      </c>
      <c r="F678" t="s">
        <v>18</v>
      </c>
      <c r="G678" t="s">
        <v>18</v>
      </c>
      <c r="H678" t="s">
        <v>18</v>
      </c>
      <c r="I678" t="s">
        <v>18</v>
      </c>
      <c r="J678" t="s">
        <v>2551</v>
      </c>
    </row>
    <row r="679" spans="1:10" hidden="1" x14ac:dyDescent="0.25">
      <c r="A679">
        <v>39</v>
      </c>
      <c r="B679">
        <v>12</v>
      </c>
      <c r="C679" t="s">
        <v>1126</v>
      </c>
      <c r="D679" t="s">
        <v>18</v>
      </c>
      <c r="E679" t="s">
        <v>18</v>
      </c>
      <c r="F679" t="s">
        <v>18</v>
      </c>
      <c r="G679" t="s">
        <v>18</v>
      </c>
      <c r="H679" t="s">
        <v>18</v>
      </c>
      <c r="I679" t="s">
        <v>18</v>
      </c>
      <c r="J679" t="s">
        <v>1127</v>
      </c>
    </row>
    <row r="680" spans="1:10" hidden="1" x14ac:dyDescent="0.25">
      <c r="A680">
        <v>548</v>
      </c>
      <c r="B680">
        <v>12</v>
      </c>
      <c r="C680" t="s">
        <v>1126</v>
      </c>
      <c r="D680">
        <v>2070</v>
      </c>
      <c r="E680" t="s">
        <v>1128</v>
      </c>
      <c r="F680" t="s">
        <v>18</v>
      </c>
      <c r="G680" t="s">
        <v>18</v>
      </c>
      <c r="H680" t="s">
        <v>18</v>
      </c>
      <c r="I680" t="s">
        <v>18</v>
      </c>
      <c r="J680" t="s">
        <v>1129</v>
      </c>
    </row>
    <row r="681" spans="1:10" hidden="1" x14ac:dyDescent="0.25">
      <c r="A681">
        <v>427</v>
      </c>
      <c r="B681">
        <v>12</v>
      </c>
      <c r="C681" t="s">
        <v>1126</v>
      </c>
      <c r="D681">
        <v>243</v>
      </c>
      <c r="E681" t="s">
        <v>1130</v>
      </c>
      <c r="F681" t="s">
        <v>18</v>
      </c>
      <c r="G681" t="s">
        <v>18</v>
      </c>
      <c r="H681" t="s">
        <v>18</v>
      </c>
      <c r="I681" t="s">
        <v>18</v>
      </c>
      <c r="J681" t="s">
        <v>1131</v>
      </c>
    </row>
    <row r="682" spans="1:10" hidden="1" x14ac:dyDescent="0.25">
      <c r="A682">
        <v>83865</v>
      </c>
      <c r="B682">
        <v>2610</v>
      </c>
      <c r="C682" t="s">
        <v>203</v>
      </c>
      <c r="D682" t="s">
        <v>18</v>
      </c>
      <c r="E682" t="s">
        <v>18</v>
      </c>
      <c r="F682" t="s">
        <v>18</v>
      </c>
      <c r="G682" t="s">
        <v>18</v>
      </c>
      <c r="H682" t="s">
        <v>18</v>
      </c>
      <c r="I682" t="s">
        <v>18</v>
      </c>
      <c r="J682" t="s">
        <v>1132</v>
      </c>
    </row>
    <row r="683" spans="1:10" hidden="1" x14ac:dyDescent="0.25">
      <c r="A683">
        <v>46327</v>
      </c>
      <c r="B683">
        <v>2610</v>
      </c>
      <c r="C683" t="s">
        <v>203</v>
      </c>
      <c r="D683">
        <v>2359</v>
      </c>
      <c r="E683" t="s">
        <v>1133</v>
      </c>
      <c r="F683" t="s">
        <v>18</v>
      </c>
      <c r="G683" t="s">
        <v>18</v>
      </c>
      <c r="H683" t="s">
        <v>18</v>
      </c>
      <c r="I683" t="s">
        <v>18</v>
      </c>
      <c r="J683" t="s">
        <v>1134</v>
      </c>
    </row>
    <row r="684" spans="1:10" hidden="1" x14ac:dyDescent="0.25">
      <c r="A684">
        <v>410</v>
      </c>
      <c r="B684">
        <v>2610</v>
      </c>
      <c r="C684" t="s">
        <v>203</v>
      </c>
      <c r="D684">
        <v>2014</v>
      </c>
      <c r="E684" t="s">
        <v>204</v>
      </c>
      <c r="F684" t="s">
        <v>18</v>
      </c>
      <c r="G684" t="s">
        <v>18</v>
      </c>
      <c r="H684" t="s">
        <v>18</v>
      </c>
      <c r="I684" t="s">
        <v>18</v>
      </c>
      <c r="J684" t="s">
        <v>1135</v>
      </c>
    </row>
    <row r="685" spans="1:10" hidden="1" x14ac:dyDescent="0.25">
      <c r="A685">
        <v>468</v>
      </c>
      <c r="B685">
        <v>2610</v>
      </c>
      <c r="C685" t="s">
        <v>203</v>
      </c>
      <c r="D685">
        <v>2175</v>
      </c>
      <c r="E685" t="s">
        <v>3329</v>
      </c>
      <c r="F685" t="s">
        <v>18</v>
      </c>
      <c r="G685" t="s">
        <v>18</v>
      </c>
      <c r="H685" t="s">
        <v>18</v>
      </c>
      <c r="I685" t="s">
        <v>18</v>
      </c>
      <c r="J685" t="s">
        <v>3330</v>
      </c>
    </row>
    <row r="686" spans="1:10" hidden="1" x14ac:dyDescent="0.25">
      <c r="A686">
        <v>70</v>
      </c>
      <c r="B686">
        <v>2610</v>
      </c>
      <c r="C686" t="s">
        <v>203</v>
      </c>
      <c r="D686">
        <v>276</v>
      </c>
      <c r="E686" t="s">
        <v>1136</v>
      </c>
      <c r="F686" t="s">
        <v>18</v>
      </c>
      <c r="G686" t="s">
        <v>18</v>
      </c>
      <c r="H686" t="s">
        <v>18</v>
      </c>
      <c r="I686" t="s">
        <v>18</v>
      </c>
      <c r="J686" t="s">
        <v>1137</v>
      </c>
    </row>
    <row r="687" spans="1:10" hidden="1" x14ac:dyDescent="0.25">
      <c r="A687">
        <v>165</v>
      </c>
      <c r="B687">
        <v>2610</v>
      </c>
      <c r="C687" t="s">
        <v>203</v>
      </c>
      <c r="D687">
        <v>1998</v>
      </c>
      <c r="E687" t="s">
        <v>1138</v>
      </c>
      <c r="F687" t="s">
        <v>18</v>
      </c>
      <c r="G687" t="s">
        <v>18</v>
      </c>
      <c r="H687" t="s">
        <v>18</v>
      </c>
      <c r="I687" t="s">
        <v>18</v>
      </c>
      <c r="J687" t="s">
        <v>1139</v>
      </c>
    </row>
    <row r="688" spans="1:10" hidden="1" x14ac:dyDescent="0.25">
      <c r="A688">
        <v>5</v>
      </c>
      <c r="B688">
        <v>361</v>
      </c>
      <c r="C688" t="s">
        <v>381</v>
      </c>
      <c r="D688" t="s">
        <v>18</v>
      </c>
      <c r="E688" t="s">
        <v>18</v>
      </c>
      <c r="F688" t="s">
        <v>18</v>
      </c>
      <c r="G688" t="s">
        <v>18</v>
      </c>
      <c r="H688" t="s">
        <v>18</v>
      </c>
      <c r="I688" t="s">
        <v>18</v>
      </c>
      <c r="J688" t="s">
        <v>1140</v>
      </c>
    </row>
    <row r="689" spans="1:10" hidden="1" x14ac:dyDescent="0.25">
      <c r="A689">
        <v>125701</v>
      </c>
      <c r="B689">
        <v>361</v>
      </c>
      <c r="C689" t="s">
        <v>381</v>
      </c>
      <c r="D689">
        <v>2883</v>
      </c>
      <c r="E689" t="s">
        <v>3667</v>
      </c>
      <c r="F689" t="s">
        <v>18</v>
      </c>
      <c r="G689" t="s">
        <v>18</v>
      </c>
      <c r="H689" t="s">
        <v>18</v>
      </c>
      <c r="I689" t="s">
        <v>18</v>
      </c>
      <c r="J689" t="s">
        <v>3668</v>
      </c>
    </row>
    <row r="690" spans="1:10" hidden="1" x14ac:dyDescent="0.25">
      <c r="A690">
        <v>83</v>
      </c>
      <c r="B690">
        <v>361</v>
      </c>
      <c r="C690" t="s">
        <v>381</v>
      </c>
      <c r="D690">
        <v>2165</v>
      </c>
      <c r="E690" t="s">
        <v>1141</v>
      </c>
      <c r="F690" t="s">
        <v>18</v>
      </c>
      <c r="G690" t="s">
        <v>18</v>
      </c>
      <c r="H690" t="s">
        <v>18</v>
      </c>
      <c r="I690" t="s">
        <v>18</v>
      </c>
      <c r="J690" t="s">
        <v>1142</v>
      </c>
    </row>
    <row r="691" spans="1:10" hidden="1" x14ac:dyDescent="0.25">
      <c r="A691">
        <v>234</v>
      </c>
      <c r="B691">
        <v>361</v>
      </c>
      <c r="C691" t="s">
        <v>381</v>
      </c>
      <c r="D691">
        <v>2067</v>
      </c>
      <c r="E691" t="s">
        <v>1143</v>
      </c>
      <c r="F691" t="s">
        <v>18</v>
      </c>
      <c r="G691" t="s">
        <v>18</v>
      </c>
      <c r="H691" t="s">
        <v>18</v>
      </c>
      <c r="I691" t="s">
        <v>18</v>
      </c>
      <c r="J691" t="s">
        <v>1144</v>
      </c>
    </row>
    <row r="692" spans="1:10" hidden="1" x14ac:dyDescent="0.25">
      <c r="A692">
        <v>421</v>
      </c>
      <c r="B692">
        <v>361</v>
      </c>
      <c r="C692" t="s">
        <v>381</v>
      </c>
      <c r="D692">
        <v>2172</v>
      </c>
      <c r="E692" t="s">
        <v>1145</v>
      </c>
      <c r="F692" t="s">
        <v>18</v>
      </c>
      <c r="G692" t="s">
        <v>18</v>
      </c>
      <c r="H692" t="s">
        <v>18</v>
      </c>
      <c r="I692" t="s">
        <v>18</v>
      </c>
      <c r="J692" t="s">
        <v>1146</v>
      </c>
    </row>
    <row r="693" spans="1:10" hidden="1" x14ac:dyDescent="0.25">
      <c r="A693">
        <v>417</v>
      </c>
      <c r="B693">
        <v>361</v>
      </c>
      <c r="C693" t="s">
        <v>381</v>
      </c>
      <c r="D693">
        <v>431</v>
      </c>
      <c r="E693" t="s">
        <v>1147</v>
      </c>
      <c r="F693" t="s">
        <v>18</v>
      </c>
      <c r="G693" t="s">
        <v>18</v>
      </c>
      <c r="H693" t="s">
        <v>18</v>
      </c>
      <c r="I693" t="s">
        <v>18</v>
      </c>
      <c r="J693" t="s">
        <v>1148</v>
      </c>
    </row>
    <row r="694" spans="1:10" hidden="1" x14ac:dyDescent="0.25">
      <c r="A694">
        <v>196</v>
      </c>
      <c r="B694">
        <v>361</v>
      </c>
      <c r="C694" t="s">
        <v>381</v>
      </c>
      <c r="D694">
        <v>1988</v>
      </c>
      <c r="E694" t="s">
        <v>1149</v>
      </c>
      <c r="F694" t="s">
        <v>18</v>
      </c>
      <c r="G694" t="s">
        <v>18</v>
      </c>
      <c r="H694" t="s">
        <v>18</v>
      </c>
      <c r="I694" t="s">
        <v>18</v>
      </c>
      <c r="J694" t="s">
        <v>1150</v>
      </c>
    </row>
    <row r="695" spans="1:10" hidden="1" x14ac:dyDescent="0.25">
      <c r="A695">
        <v>125702</v>
      </c>
      <c r="B695">
        <v>361</v>
      </c>
      <c r="C695" t="s">
        <v>381</v>
      </c>
      <c r="D695">
        <v>2884</v>
      </c>
      <c r="E695" t="s">
        <v>3191</v>
      </c>
      <c r="F695" t="s">
        <v>18</v>
      </c>
      <c r="G695" t="s">
        <v>18</v>
      </c>
      <c r="H695" t="s">
        <v>18</v>
      </c>
      <c r="I695" t="s">
        <v>18</v>
      </c>
      <c r="J695" t="s">
        <v>3192</v>
      </c>
    </row>
    <row r="696" spans="1:10" hidden="1" x14ac:dyDescent="0.25">
      <c r="A696">
        <v>214</v>
      </c>
      <c r="B696">
        <v>361</v>
      </c>
      <c r="C696" t="s">
        <v>381</v>
      </c>
      <c r="D696">
        <v>1958</v>
      </c>
      <c r="E696" t="s">
        <v>1151</v>
      </c>
      <c r="F696" t="s">
        <v>18</v>
      </c>
      <c r="G696" t="s">
        <v>18</v>
      </c>
      <c r="H696" t="s">
        <v>18</v>
      </c>
      <c r="I696" t="s">
        <v>18</v>
      </c>
      <c r="J696" t="s">
        <v>1152</v>
      </c>
    </row>
    <row r="697" spans="1:10" hidden="1" x14ac:dyDescent="0.25">
      <c r="A697">
        <v>35</v>
      </c>
      <c r="B697">
        <v>20</v>
      </c>
      <c r="C697" t="s">
        <v>382</v>
      </c>
      <c r="D697" t="s">
        <v>18</v>
      </c>
      <c r="E697" t="s">
        <v>18</v>
      </c>
      <c r="F697" t="s">
        <v>18</v>
      </c>
      <c r="G697" t="s">
        <v>18</v>
      </c>
      <c r="H697" t="s">
        <v>18</v>
      </c>
      <c r="I697" t="s">
        <v>18</v>
      </c>
      <c r="J697" t="s">
        <v>1153</v>
      </c>
    </row>
    <row r="698" spans="1:10" hidden="1" x14ac:dyDescent="0.25">
      <c r="A698">
        <v>381</v>
      </c>
      <c r="B698">
        <v>20</v>
      </c>
      <c r="C698" t="s">
        <v>382</v>
      </c>
      <c r="D698">
        <v>273</v>
      </c>
      <c r="E698" t="s">
        <v>1154</v>
      </c>
      <c r="F698" t="s">
        <v>18</v>
      </c>
      <c r="G698" t="s">
        <v>18</v>
      </c>
      <c r="H698" t="s">
        <v>18</v>
      </c>
      <c r="I698" t="s">
        <v>18</v>
      </c>
      <c r="J698" t="s">
        <v>1155</v>
      </c>
    </row>
    <row r="699" spans="1:10" hidden="1" x14ac:dyDescent="0.25">
      <c r="A699">
        <v>293</v>
      </c>
      <c r="B699">
        <v>20</v>
      </c>
      <c r="C699" t="s">
        <v>382</v>
      </c>
      <c r="D699">
        <v>95</v>
      </c>
      <c r="E699" t="s">
        <v>1156</v>
      </c>
      <c r="F699" t="s">
        <v>18</v>
      </c>
      <c r="G699" t="s">
        <v>18</v>
      </c>
      <c r="H699" t="s">
        <v>18</v>
      </c>
      <c r="I699" t="s">
        <v>18</v>
      </c>
      <c r="J699" t="s">
        <v>1157</v>
      </c>
    </row>
    <row r="700" spans="1:10" hidden="1" x14ac:dyDescent="0.25">
      <c r="A700">
        <v>100878</v>
      </c>
      <c r="B700">
        <v>20</v>
      </c>
      <c r="C700" t="s">
        <v>382</v>
      </c>
      <c r="D700">
        <v>2787</v>
      </c>
      <c r="E700" t="s">
        <v>1158</v>
      </c>
      <c r="F700" t="s">
        <v>18</v>
      </c>
      <c r="G700" t="s">
        <v>18</v>
      </c>
      <c r="H700" t="s">
        <v>18</v>
      </c>
      <c r="I700" t="s">
        <v>18</v>
      </c>
      <c r="J700" t="s">
        <v>1159</v>
      </c>
    </row>
    <row r="701" spans="1:10" hidden="1" x14ac:dyDescent="0.25">
      <c r="A701">
        <v>492</v>
      </c>
      <c r="B701">
        <v>20</v>
      </c>
      <c r="C701" t="s">
        <v>382</v>
      </c>
      <c r="D701">
        <v>96</v>
      </c>
      <c r="E701" t="s">
        <v>1160</v>
      </c>
      <c r="F701" t="s">
        <v>18</v>
      </c>
      <c r="G701" t="s">
        <v>18</v>
      </c>
      <c r="H701" t="s">
        <v>18</v>
      </c>
      <c r="I701" t="s">
        <v>18</v>
      </c>
      <c r="J701" t="s">
        <v>1161</v>
      </c>
    </row>
    <row r="702" spans="1:10" hidden="1" x14ac:dyDescent="0.25">
      <c r="A702">
        <v>488</v>
      </c>
      <c r="B702">
        <v>20</v>
      </c>
      <c r="C702" t="s">
        <v>382</v>
      </c>
      <c r="D702">
        <v>98</v>
      </c>
      <c r="E702" t="s">
        <v>383</v>
      </c>
      <c r="F702" t="s">
        <v>18</v>
      </c>
      <c r="G702" t="s">
        <v>18</v>
      </c>
      <c r="H702" t="s">
        <v>18</v>
      </c>
      <c r="I702" t="s">
        <v>18</v>
      </c>
      <c r="J702" t="s">
        <v>1162</v>
      </c>
    </row>
    <row r="703" spans="1:10" hidden="1" x14ac:dyDescent="0.25">
      <c r="A703">
        <v>80130</v>
      </c>
      <c r="B703">
        <v>2576</v>
      </c>
      <c r="C703" t="s">
        <v>344</v>
      </c>
      <c r="D703" t="s">
        <v>18</v>
      </c>
      <c r="E703" t="s">
        <v>18</v>
      </c>
      <c r="F703" t="s">
        <v>18</v>
      </c>
      <c r="G703" t="s">
        <v>18</v>
      </c>
      <c r="H703" t="s">
        <v>18</v>
      </c>
      <c r="I703" t="s">
        <v>18</v>
      </c>
      <c r="J703" t="s">
        <v>1163</v>
      </c>
    </row>
    <row r="704" spans="1:10" hidden="1" x14ac:dyDescent="0.25">
      <c r="A704">
        <v>261</v>
      </c>
      <c r="B704">
        <v>2576</v>
      </c>
      <c r="C704" t="s">
        <v>344</v>
      </c>
      <c r="D704">
        <v>50</v>
      </c>
      <c r="E704" t="s">
        <v>344</v>
      </c>
      <c r="F704" t="s">
        <v>18</v>
      </c>
      <c r="G704" t="s">
        <v>18</v>
      </c>
      <c r="H704" t="s">
        <v>18</v>
      </c>
      <c r="I704" t="s">
        <v>18</v>
      </c>
      <c r="J704" t="s">
        <v>1164</v>
      </c>
    </row>
    <row r="705" spans="1:10" hidden="1" x14ac:dyDescent="0.25">
      <c r="A705">
        <v>83861</v>
      </c>
      <c r="B705">
        <v>2606</v>
      </c>
      <c r="C705" t="s">
        <v>3669</v>
      </c>
      <c r="D705" t="s">
        <v>18</v>
      </c>
      <c r="E705" t="s">
        <v>18</v>
      </c>
      <c r="F705" t="s">
        <v>18</v>
      </c>
      <c r="G705" t="s">
        <v>18</v>
      </c>
      <c r="H705" t="s">
        <v>18</v>
      </c>
      <c r="I705" t="s">
        <v>18</v>
      </c>
      <c r="J705" t="s">
        <v>3670</v>
      </c>
    </row>
    <row r="706" spans="1:10" hidden="1" x14ac:dyDescent="0.25">
      <c r="A706">
        <v>425</v>
      </c>
      <c r="B706">
        <v>2606</v>
      </c>
      <c r="C706" t="s">
        <v>3669</v>
      </c>
      <c r="D706">
        <v>196</v>
      </c>
      <c r="E706" t="s">
        <v>4458</v>
      </c>
      <c r="F706" t="s">
        <v>18</v>
      </c>
      <c r="G706" t="s">
        <v>18</v>
      </c>
      <c r="H706" t="s">
        <v>18</v>
      </c>
      <c r="I706" t="s">
        <v>18</v>
      </c>
      <c r="J706" t="s">
        <v>4459</v>
      </c>
    </row>
    <row r="707" spans="1:10" hidden="1" x14ac:dyDescent="0.25">
      <c r="A707">
        <v>151068</v>
      </c>
      <c r="B707">
        <v>2606</v>
      </c>
      <c r="C707" t="s">
        <v>3669</v>
      </c>
      <c r="D707">
        <v>2932</v>
      </c>
      <c r="E707" t="s">
        <v>4460</v>
      </c>
      <c r="F707" t="s">
        <v>18</v>
      </c>
      <c r="G707" t="s">
        <v>18</v>
      </c>
      <c r="H707" t="s">
        <v>18</v>
      </c>
      <c r="I707" t="s">
        <v>18</v>
      </c>
      <c r="J707" t="s">
        <v>4461</v>
      </c>
    </row>
    <row r="708" spans="1:10" x14ac:dyDescent="0.25">
      <c r="A708">
        <v>83916</v>
      </c>
      <c r="B708">
        <v>2616</v>
      </c>
      <c r="C708" t="s">
        <v>317</v>
      </c>
      <c r="D708" t="s">
        <v>18</v>
      </c>
      <c r="E708" t="s">
        <v>18</v>
      </c>
      <c r="F708" t="s">
        <v>18</v>
      </c>
      <c r="G708" t="s">
        <v>18</v>
      </c>
      <c r="H708" t="s">
        <v>18</v>
      </c>
      <c r="I708" t="s">
        <v>18</v>
      </c>
      <c r="J708" t="s">
        <v>1165</v>
      </c>
    </row>
    <row r="709" spans="1:10" x14ac:dyDescent="0.25">
      <c r="A709">
        <v>156</v>
      </c>
      <c r="B709">
        <v>2616</v>
      </c>
      <c r="C709" t="s">
        <v>317</v>
      </c>
      <c r="D709">
        <v>2060</v>
      </c>
      <c r="E709" t="s">
        <v>1166</v>
      </c>
      <c r="F709" t="s">
        <v>18</v>
      </c>
      <c r="G709" t="s">
        <v>18</v>
      </c>
      <c r="H709" t="s">
        <v>18</v>
      </c>
      <c r="I709" t="s">
        <v>18</v>
      </c>
      <c r="J709" t="s">
        <v>1167</v>
      </c>
    </row>
    <row r="710" spans="1:10" x14ac:dyDescent="0.25">
      <c r="A710">
        <v>123</v>
      </c>
      <c r="B710">
        <v>2616</v>
      </c>
      <c r="C710" t="s">
        <v>317</v>
      </c>
      <c r="D710">
        <v>1964</v>
      </c>
      <c r="E710" t="s">
        <v>318</v>
      </c>
      <c r="F710" t="s">
        <v>18</v>
      </c>
      <c r="G710" t="s">
        <v>18</v>
      </c>
      <c r="H710" t="s">
        <v>18</v>
      </c>
      <c r="I710" t="s">
        <v>18</v>
      </c>
      <c r="J710" t="s">
        <v>1168</v>
      </c>
    </row>
    <row r="711" spans="1:10" x14ac:dyDescent="0.25">
      <c r="A711">
        <v>520</v>
      </c>
      <c r="B711">
        <v>2616</v>
      </c>
      <c r="C711" t="s">
        <v>317</v>
      </c>
      <c r="D711">
        <v>2021</v>
      </c>
      <c r="E711" t="s">
        <v>342</v>
      </c>
      <c r="F711" t="s">
        <v>18</v>
      </c>
      <c r="G711" t="s">
        <v>18</v>
      </c>
      <c r="H711" t="s">
        <v>18</v>
      </c>
      <c r="I711" t="s">
        <v>18</v>
      </c>
      <c r="J711" t="s">
        <v>1169</v>
      </c>
    </row>
    <row r="712" spans="1:10" x14ac:dyDescent="0.25">
      <c r="A712">
        <v>267</v>
      </c>
      <c r="B712">
        <v>2616</v>
      </c>
      <c r="C712" t="s">
        <v>317</v>
      </c>
      <c r="D712">
        <v>281</v>
      </c>
      <c r="E712" t="s">
        <v>1170</v>
      </c>
      <c r="F712" t="s">
        <v>18</v>
      </c>
      <c r="G712" t="s">
        <v>18</v>
      </c>
      <c r="H712" t="s">
        <v>18</v>
      </c>
      <c r="I712" t="s">
        <v>18</v>
      </c>
      <c r="J712" t="s">
        <v>1171</v>
      </c>
    </row>
    <row r="713" spans="1:10" hidden="1" x14ac:dyDescent="0.25">
      <c r="A713">
        <v>36672</v>
      </c>
      <c r="B713">
        <v>2294</v>
      </c>
      <c r="C713" t="s">
        <v>1172</v>
      </c>
      <c r="D713" t="s">
        <v>18</v>
      </c>
      <c r="E713" t="s">
        <v>18</v>
      </c>
      <c r="F713" t="s">
        <v>18</v>
      </c>
      <c r="G713" t="s">
        <v>18</v>
      </c>
      <c r="H713" t="s">
        <v>18</v>
      </c>
      <c r="I713" t="s">
        <v>18</v>
      </c>
      <c r="J713" t="s">
        <v>1173</v>
      </c>
    </row>
    <row r="714" spans="1:10" hidden="1" x14ac:dyDescent="0.25">
      <c r="A714">
        <v>36674</v>
      </c>
      <c r="B714">
        <v>2294</v>
      </c>
      <c r="C714" t="s">
        <v>1172</v>
      </c>
      <c r="D714">
        <v>2296</v>
      </c>
      <c r="E714" t="s">
        <v>1172</v>
      </c>
      <c r="F714" t="s">
        <v>18</v>
      </c>
      <c r="G714" t="s">
        <v>18</v>
      </c>
      <c r="H714" t="s">
        <v>18</v>
      </c>
      <c r="I714" t="s">
        <v>18</v>
      </c>
      <c r="J714" t="s">
        <v>1174</v>
      </c>
    </row>
    <row r="715" spans="1:10" hidden="1" x14ac:dyDescent="0.25">
      <c r="A715">
        <v>10</v>
      </c>
      <c r="B715">
        <v>169</v>
      </c>
      <c r="C715" t="s">
        <v>1175</v>
      </c>
      <c r="D715" t="s">
        <v>18</v>
      </c>
      <c r="E715" t="s">
        <v>18</v>
      </c>
      <c r="F715" t="s">
        <v>18</v>
      </c>
      <c r="G715" t="s">
        <v>18</v>
      </c>
      <c r="H715" t="s">
        <v>18</v>
      </c>
      <c r="I715" t="s">
        <v>18</v>
      </c>
      <c r="J715" t="s">
        <v>1176</v>
      </c>
    </row>
    <row r="716" spans="1:10" hidden="1" x14ac:dyDescent="0.25">
      <c r="A716">
        <v>396</v>
      </c>
      <c r="B716">
        <v>169</v>
      </c>
      <c r="C716" t="s">
        <v>1175</v>
      </c>
      <c r="D716">
        <v>2029</v>
      </c>
      <c r="E716" t="s">
        <v>1177</v>
      </c>
      <c r="F716" t="s">
        <v>18</v>
      </c>
      <c r="G716" t="s">
        <v>18</v>
      </c>
      <c r="H716" t="s">
        <v>18</v>
      </c>
      <c r="I716" t="s">
        <v>18</v>
      </c>
      <c r="J716" t="s">
        <v>1178</v>
      </c>
    </row>
    <row r="717" spans="1:10" hidden="1" x14ac:dyDescent="0.25">
      <c r="A717">
        <v>39886</v>
      </c>
      <c r="B717">
        <v>169</v>
      </c>
      <c r="C717" t="s">
        <v>1175</v>
      </c>
      <c r="D717">
        <v>2326</v>
      </c>
      <c r="E717" t="s">
        <v>1179</v>
      </c>
      <c r="F717" t="s">
        <v>18</v>
      </c>
      <c r="G717" t="s">
        <v>18</v>
      </c>
      <c r="H717" t="s">
        <v>18</v>
      </c>
      <c r="I717" t="s">
        <v>18</v>
      </c>
      <c r="J717" t="s">
        <v>1180</v>
      </c>
    </row>
    <row r="718" spans="1:10" hidden="1" x14ac:dyDescent="0.25">
      <c r="A718">
        <v>35742</v>
      </c>
      <c r="B718">
        <v>169</v>
      </c>
      <c r="C718" t="s">
        <v>1175</v>
      </c>
      <c r="D718">
        <v>2108</v>
      </c>
      <c r="E718" t="s">
        <v>2387</v>
      </c>
      <c r="F718" t="s">
        <v>18</v>
      </c>
      <c r="G718" t="s">
        <v>18</v>
      </c>
      <c r="H718" t="s">
        <v>18</v>
      </c>
      <c r="I718" t="s">
        <v>18</v>
      </c>
      <c r="J718" t="s">
        <v>2388</v>
      </c>
    </row>
    <row r="719" spans="1:10" hidden="1" x14ac:dyDescent="0.25">
      <c r="A719">
        <v>85662</v>
      </c>
      <c r="B719">
        <v>169</v>
      </c>
      <c r="C719" t="s">
        <v>1175</v>
      </c>
      <c r="D719">
        <v>2629</v>
      </c>
      <c r="E719" t="s">
        <v>1181</v>
      </c>
      <c r="F719" t="s">
        <v>18</v>
      </c>
      <c r="G719" t="s">
        <v>18</v>
      </c>
      <c r="H719" t="s">
        <v>18</v>
      </c>
      <c r="I719" t="s">
        <v>18</v>
      </c>
      <c r="J719" t="s">
        <v>1182</v>
      </c>
    </row>
    <row r="720" spans="1:10" hidden="1" x14ac:dyDescent="0.25">
      <c r="A720">
        <v>108</v>
      </c>
      <c r="B720">
        <v>169</v>
      </c>
      <c r="C720" t="s">
        <v>1175</v>
      </c>
      <c r="D720">
        <v>1979</v>
      </c>
      <c r="E720" t="s">
        <v>1183</v>
      </c>
      <c r="F720" t="s">
        <v>18</v>
      </c>
      <c r="G720" t="s">
        <v>18</v>
      </c>
      <c r="H720" t="s">
        <v>18</v>
      </c>
      <c r="I720" t="s">
        <v>18</v>
      </c>
      <c r="J720" t="s">
        <v>1184</v>
      </c>
    </row>
    <row r="721" spans="1:10" hidden="1" x14ac:dyDescent="0.25">
      <c r="A721">
        <v>271</v>
      </c>
      <c r="B721">
        <v>169</v>
      </c>
      <c r="C721" t="s">
        <v>1175</v>
      </c>
      <c r="D721">
        <v>2193</v>
      </c>
      <c r="E721" t="s">
        <v>1185</v>
      </c>
      <c r="F721" t="s">
        <v>18</v>
      </c>
      <c r="G721" t="s">
        <v>18</v>
      </c>
      <c r="H721" t="s">
        <v>18</v>
      </c>
      <c r="I721" t="s">
        <v>18</v>
      </c>
      <c r="J721" t="s">
        <v>1186</v>
      </c>
    </row>
    <row r="722" spans="1:10" hidden="1" x14ac:dyDescent="0.25">
      <c r="A722">
        <v>419</v>
      </c>
      <c r="B722">
        <v>169</v>
      </c>
      <c r="C722" t="s">
        <v>1175</v>
      </c>
      <c r="D722">
        <v>275</v>
      </c>
      <c r="E722" t="s">
        <v>1187</v>
      </c>
      <c r="F722" t="s">
        <v>18</v>
      </c>
      <c r="G722" t="s">
        <v>18</v>
      </c>
      <c r="H722" t="s">
        <v>18</v>
      </c>
      <c r="I722" t="s">
        <v>18</v>
      </c>
      <c r="J722" t="s">
        <v>1188</v>
      </c>
    </row>
    <row r="723" spans="1:10" hidden="1" x14ac:dyDescent="0.25">
      <c r="A723">
        <v>62</v>
      </c>
      <c r="B723">
        <v>314</v>
      </c>
      <c r="C723" t="s">
        <v>3671</v>
      </c>
      <c r="D723" t="s">
        <v>18</v>
      </c>
      <c r="E723" t="s">
        <v>18</v>
      </c>
      <c r="F723" t="s">
        <v>18</v>
      </c>
      <c r="G723" t="s">
        <v>18</v>
      </c>
      <c r="H723" t="s">
        <v>18</v>
      </c>
      <c r="I723" t="s">
        <v>18</v>
      </c>
      <c r="J723" t="s">
        <v>3672</v>
      </c>
    </row>
    <row r="724" spans="1:10" hidden="1" x14ac:dyDescent="0.25">
      <c r="A724">
        <v>133</v>
      </c>
      <c r="B724">
        <v>314</v>
      </c>
      <c r="C724" t="s">
        <v>3671</v>
      </c>
      <c r="D724">
        <v>319</v>
      </c>
      <c r="E724" t="s">
        <v>3328</v>
      </c>
      <c r="F724" t="s">
        <v>18</v>
      </c>
      <c r="G724" t="s">
        <v>18</v>
      </c>
      <c r="H724" t="s">
        <v>18</v>
      </c>
      <c r="I724" t="s">
        <v>18</v>
      </c>
      <c r="J724" t="s">
        <v>3673</v>
      </c>
    </row>
    <row r="725" spans="1:10" hidden="1" x14ac:dyDescent="0.25">
      <c r="A725">
        <v>377</v>
      </c>
      <c r="B725">
        <v>314</v>
      </c>
      <c r="C725" t="s">
        <v>3671</v>
      </c>
      <c r="D725">
        <v>480</v>
      </c>
      <c r="E725" t="s">
        <v>733</v>
      </c>
      <c r="F725" t="s">
        <v>18</v>
      </c>
      <c r="G725" t="s">
        <v>18</v>
      </c>
      <c r="H725" t="s">
        <v>18</v>
      </c>
      <c r="I725" t="s">
        <v>18</v>
      </c>
      <c r="J725" t="s">
        <v>3674</v>
      </c>
    </row>
    <row r="726" spans="1:10" hidden="1" x14ac:dyDescent="0.25">
      <c r="A726">
        <v>153105</v>
      </c>
      <c r="B726">
        <v>314</v>
      </c>
      <c r="C726" t="s">
        <v>3671</v>
      </c>
      <c r="D726">
        <v>2966</v>
      </c>
      <c r="E726" t="s">
        <v>4462</v>
      </c>
      <c r="F726" t="s">
        <v>18</v>
      </c>
      <c r="G726" t="s">
        <v>18</v>
      </c>
      <c r="H726" t="s">
        <v>18</v>
      </c>
      <c r="I726" t="s">
        <v>18</v>
      </c>
      <c r="J726" t="s">
        <v>4463</v>
      </c>
    </row>
    <row r="727" spans="1:10" hidden="1" x14ac:dyDescent="0.25">
      <c r="A727">
        <v>34</v>
      </c>
      <c r="B727">
        <v>450</v>
      </c>
      <c r="C727" t="s">
        <v>4052</v>
      </c>
      <c r="D727" t="s">
        <v>18</v>
      </c>
      <c r="E727" t="s">
        <v>18</v>
      </c>
      <c r="F727" t="s">
        <v>18</v>
      </c>
      <c r="G727" t="s">
        <v>18</v>
      </c>
      <c r="H727" t="s">
        <v>18</v>
      </c>
      <c r="I727" t="s">
        <v>18</v>
      </c>
      <c r="J727" t="s">
        <v>4053</v>
      </c>
    </row>
    <row r="728" spans="1:10" hidden="1" x14ac:dyDescent="0.25">
      <c r="A728">
        <v>151628</v>
      </c>
      <c r="B728">
        <v>450</v>
      </c>
      <c r="C728" t="s">
        <v>4052</v>
      </c>
      <c r="D728">
        <v>2951</v>
      </c>
      <c r="E728" t="s">
        <v>233</v>
      </c>
      <c r="F728" t="s">
        <v>18</v>
      </c>
      <c r="G728" t="s">
        <v>18</v>
      </c>
      <c r="H728" t="s">
        <v>18</v>
      </c>
      <c r="I728" t="s">
        <v>18</v>
      </c>
      <c r="J728" t="s">
        <v>4464</v>
      </c>
    </row>
    <row r="729" spans="1:10" hidden="1" x14ac:dyDescent="0.25">
      <c r="A729">
        <v>265</v>
      </c>
      <c r="B729">
        <v>450</v>
      </c>
      <c r="C729" t="s">
        <v>4052</v>
      </c>
      <c r="D729">
        <v>473</v>
      </c>
      <c r="E729" t="s">
        <v>255</v>
      </c>
      <c r="F729" t="s">
        <v>18</v>
      </c>
      <c r="G729" t="s">
        <v>18</v>
      </c>
      <c r="H729" t="s">
        <v>18</v>
      </c>
      <c r="I729" t="s">
        <v>18</v>
      </c>
      <c r="J729" t="s">
        <v>4056</v>
      </c>
    </row>
    <row r="730" spans="1:10" hidden="1" x14ac:dyDescent="0.25">
      <c r="A730">
        <v>151627</v>
      </c>
      <c r="B730">
        <v>450</v>
      </c>
      <c r="C730" t="s">
        <v>4052</v>
      </c>
      <c r="D730">
        <v>2950</v>
      </c>
      <c r="E730" t="s">
        <v>284</v>
      </c>
      <c r="F730" t="s">
        <v>18</v>
      </c>
      <c r="G730" t="s">
        <v>18</v>
      </c>
      <c r="H730" t="s">
        <v>18</v>
      </c>
      <c r="I730" t="s">
        <v>18</v>
      </c>
      <c r="J730" t="s">
        <v>4465</v>
      </c>
    </row>
    <row r="731" spans="1:10" hidden="1" x14ac:dyDescent="0.25">
      <c r="A731">
        <v>86</v>
      </c>
      <c r="B731">
        <v>450</v>
      </c>
      <c r="C731" t="s">
        <v>4052</v>
      </c>
      <c r="D731">
        <v>477</v>
      </c>
      <c r="E731" t="s">
        <v>285</v>
      </c>
      <c r="F731" t="s">
        <v>18</v>
      </c>
      <c r="G731" t="s">
        <v>18</v>
      </c>
      <c r="H731" t="s">
        <v>18</v>
      </c>
      <c r="I731" t="s">
        <v>18</v>
      </c>
      <c r="J731" t="s">
        <v>4057</v>
      </c>
    </row>
    <row r="732" spans="1:10" hidden="1" x14ac:dyDescent="0.25">
      <c r="A732">
        <v>151666</v>
      </c>
      <c r="B732">
        <v>450</v>
      </c>
      <c r="C732" t="s">
        <v>4052</v>
      </c>
      <c r="D732">
        <v>2955</v>
      </c>
      <c r="E732" t="s">
        <v>4466</v>
      </c>
      <c r="F732" t="s">
        <v>18</v>
      </c>
      <c r="G732" t="s">
        <v>18</v>
      </c>
      <c r="H732" t="s">
        <v>18</v>
      </c>
      <c r="I732" t="s">
        <v>18</v>
      </c>
      <c r="J732" t="s">
        <v>4467</v>
      </c>
    </row>
    <row r="733" spans="1:10" hidden="1" x14ac:dyDescent="0.25">
      <c r="A733">
        <v>141711</v>
      </c>
      <c r="B733">
        <v>450</v>
      </c>
      <c r="C733" t="s">
        <v>4052</v>
      </c>
      <c r="D733">
        <v>2897</v>
      </c>
      <c r="E733" t="s">
        <v>3419</v>
      </c>
      <c r="F733" t="s">
        <v>18</v>
      </c>
      <c r="G733" t="s">
        <v>18</v>
      </c>
      <c r="H733" t="s">
        <v>18</v>
      </c>
      <c r="I733" t="s">
        <v>18</v>
      </c>
      <c r="J733" t="s">
        <v>4058</v>
      </c>
    </row>
    <row r="734" spans="1:10" hidden="1" x14ac:dyDescent="0.25">
      <c r="A734">
        <v>401</v>
      </c>
      <c r="B734">
        <v>450</v>
      </c>
      <c r="C734" t="s">
        <v>4052</v>
      </c>
      <c r="D734">
        <v>478</v>
      </c>
      <c r="E734" t="s">
        <v>4059</v>
      </c>
      <c r="F734" t="s">
        <v>18</v>
      </c>
      <c r="G734" t="s">
        <v>18</v>
      </c>
      <c r="H734" t="s">
        <v>18</v>
      </c>
      <c r="I734" t="s">
        <v>18</v>
      </c>
      <c r="J734" t="s">
        <v>4060</v>
      </c>
    </row>
    <row r="735" spans="1:10" hidden="1" x14ac:dyDescent="0.25">
      <c r="A735">
        <v>90459</v>
      </c>
      <c r="B735">
        <v>2755</v>
      </c>
      <c r="C735" t="s">
        <v>1189</v>
      </c>
      <c r="D735" t="s">
        <v>18</v>
      </c>
      <c r="E735" t="s">
        <v>18</v>
      </c>
      <c r="F735" t="s">
        <v>18</v>
      </c>
      <c r="G735" t="s">
        <v>18</v>
      </c>
      <c r="H735" t="s">
        <v>18</v>
      </c>
      <c r="I735" t="s">
        <v>18</v>
      </c>
      <c r="J735" t="s">
        <v>1190</v>
      </c>
    </row>
    <row r="736" spans="1:10" hidden="1" x14ac:dyDescent="0.25">
      <c r="A736">
        <v>395</v>
      </c>
      <c r="B736">
        <v>2755</v>
      </c>
      <c r="C736" t="s">
        <v>1189</v>
      </c>
      <c r="D736">
        <v>57</v>
      </c>
      <c r="E736" t="s">
        <v>1189</v>
      </c>
      <c r="F736" t="s">
        <v>18</v>
      </c>
      <c r="G736" t="s">
        <v>18</v>
      </c>
      <c r="H736" t="s">
        <v>18</v>
      </c>
      <c r="I736" t="s">
        <v>18</v>
      </c>
      <c r="J736" t="s">
        <v>1191</v>
      </c>
    </row>
    <row r="737" spans="1:10" hidden="1" x14ac:dyDescent="0.25">
      <c r="A737">
        <v>83866</v>
      </c>
      <c r="B737">
        <v>2611</v>
      </c>
      <c r="C737" t="s">
        <v>320</v>
      </c>
      <c r="D737" t="s">
        <v>18</v>
      </c>
      <c r="E737" t="s">
        <v>18</v>
      </c>
      <c r="F737" t="s">
        <v>18</v>
      </c>
      <c r="G737" t="s">
        <v>18</v>
      </c>
      <c r="H737" t="s">
        <v>18</v>
      </c>
      <c r="I737" t="s">
        <v>18</v>
      </c>
      <c r="J737" t="s">
        <v>1192</v>
      </c>
    </row>
    <row r="738" spans="1:10" hidden="1" x14ac:dyDescent="0.25">
      <c r="A738">
        <v>243</v>
      </c>
      <c r="B738">
        <v>2611</v>
      </c>
      <c r="C738" t="s">
        <v>320</v>
      </c>
      <c r="D738">
        <v>2003</v>
      </c>
      <c r="E738" t="s">
        <v>1193</v>
      </c>
      <c r="F738" t="s">
        <v>18</v>
      </c>
      <c r="G738" t="s">
        <v>18</v>
      </c>
      <c r="H738" t="s">
        <v>18</v>
      </c>
      <c r="I738" t="s">
        <v>18</v>
      </c>
      <c r="J738" t="s">
        <v>1194</v>
      </c>
    </row>
    <row r="739" spans="1:10" hidden="1" x14ac:dyDescent="0.25">
      <c r="A739">
        <v>524</v>
      </c>
      <c r="B739">
        <v>2611</v>
      </c>
      <c r="C739" t="s">
        <v>320</v>
      </c>
      <c r="D739">
        <v>2040</v>
      </c>
      <c r="E739" t="s">
        <v>321</v>
      </c>
      <c r="F739" t="s">
        <v>18</v>
      </c>
      <c r="G739" t="s">
        <v>18</v>
      </c>
      <c r="H739" t="s">
        <v>18</v>
      </c>
      <c r="I739" t="s">
        <v>18</v>
      </c>
      <c r="J739" t="s">
        <v>1195</v>
      </c>
    </row>
    <row r="740" spans="1:10" hidden="1" x14ac:dyDescent="0.25">
      <c r="A740">
        <v>90303</v>
      </c>
      <c r="B740">
        <v>2611</v>
      </c>
      <c r="C740" t="s">
        <v>320</v>
      </c>
      <c r="D740">
        <v>2748</v>
      </c>
      <c r="E740" t="s">
        <v>1196</v>
      </c>
      <c r="F740" t="s">
        <v>18</v>
      </c>
      <c r="G740" t="s">
        <v>18</v>
      </c>
      <c r="H740" t="s">
        <v>18</v>
      </c>
      <c r="I740" t="s">
        <v>18</v>
      </c>
      <c r="J740" t="s">
        <v>1197</v>
      </c>
    </row>
    <row r="741" spans="1:10" hidden="1" x14ac:dyDescent="0.25">
      <c r="A741">
        <v>44</v>
      </c>
      <c r="B741">
        <v>27</v>
      </c>
      <c r="C741" t="s">
        <v>384</v>
      </c>
      <c r="D741" t="s">
        <v>18</v>
      </c>
      <c r="E741" t="s">
        <v>18</v>
      </c>
      <c r="F741" t="s">
        <v>18</v>
      </c>
      <c r="G741" t="s">
        <v>18</v>
      </c>
      <c r="H741" t="s">
        <v>18</v>
      </c>
      <c r="I741" t="s">
        <v>18</v>
      </c>
      <c r="J741" t="s">
        <v>1198</v>
      </c>
    </row>
    <row r="742" spans="1:10" hidden="1" x14ac:dyDescent="0.25">
      <c r="A742">
        <v>92833</v>
      </c>
      <c r="B742">
        <v>27</v>
      </c>
      <c r="C742" t="s">
        <v>384</v>
      </c>
      <c r="D742">
        <v>2774</v>
      </c>
      <c r="E742" t="s">
        <v>1199</v>
      </c>
      <c r="F742" t="s">
        <v>18</v>
      </c>
      <c r="G742" t="s">
        <v>18</v>
      </c>
      <c r="H742" t="s">
        <v>18</v>
      </c>
      <c r="I742" t="s">
        <v>18</v>
      </c>
      <c r="J742" t="s">
        <v>1200</v>
      </c>
    </row>
    <row r="743" spans="1:10" hidden="1" x14ac:dyDescent="0.25">
      <c r="A743">
        <v>125</v>
      </c>
      <c r="B743">
        <v>27</v>
      </c>
      <c r="C743" t="s">
        <v>384</v>
      </c>
      <c r="D743">
        <v>2011</v>
      </c>
      <c r="E743" t="s">
        <v>1201</v>
      </c>
      <c r="F743" t="s">
        <v>18</v>
      </c>
      <c r="G743" t="s">
        <v>18</v>
      </c>
      <c r="H743" t="s">
        <v>18</v>
      </c>
      <c r="I743" t="s">
        <v>18</v>
      </c>
      <c r="J743" t="s">
        <v>1202</v>
      </c>
    </row>
    <row r="744" spans="1:10" hidden="1" x14ac:dyDescent="0.25">
      <c r="A744">
        <v>101042</v>
      </c>
      <c r="B744">
        <v>27</v>
      </c>
      <c r="C744" t="s">
        <v>384</v>
      </c>
      <c r="D744">
        <v>2820</v>
      </c>
      <c r="E744" t="s">
        <v>1203</v>
      </c>
      <c r="F744" t="s">
        <v>18</v>
      </c>
      <c r="G744" t="s">
        <v>18</v>
      </c>
      <c r="H744" t="s">
        <v>18</v>
      </c>
      <c r="I744" t="s">
        <v>18</v>
      </c>
      <c r="J744" t="s">
        <v>1204</v>
      </c>
    </row>
    <row r="745" spans="1:10" hidden="1" x14ac:dyDescent="0.25">
      <c r="A745">
        <v>216</v>
      </c>
      <c r="B745">
        <v>27</v>
      </c>
      <c r="C745" t="s">
        <v>384</v>
      </c>
      <c r="D745">
        <v>2005</v>
      </c>
      <c r="E745" t="s">
        <v>1205</v>
      </c>
      <c r="F745" t="s">
        <v>18</v>
      </c>
      <c r="G745" t="s">
        <v>18</v>
      </c>
      <c r="H745" t="s">
        <v>18</v>
      </c>
      <c r="I745" t="s">
        <v>18</v>
      </c>
      <c r="J745" t="s">
        <v>1206</v>
      </c>
    </row>
    <row r="746" spans="1:10" hidden="1" x14ac:dyDescent="0.25">
      <c r="A746">
        <v>71</v>
      </c>
      <c r="B746">
        <v>27</v>
      </c>
      <c r="C746" t="s">
        <v>384</v>
      </c>
      <c r="D746">
        <v>1996</v>
      </c>
      <c r="E746" t="s">
        <v>1207</v>
      </c>
      <c r="F746" t="s">
        <v>18</v>
      </c>
      <c r="G746" t="s">
        <v>18</v>
      </c>
      <c r="H746" t="s">
        <v>18</v>
      </c>
      <c r="I746" t="s">
        <v>18</v>
      </c>
      <c r="J746" t="s">
        <v>1208</v>
      </c>
    </row>
    <row r="747" spans="1:10" hidden="1" x14ac:dyDescent="0.25">
      <c r="A747">
        <v>539</v>
      </c>
      <c r="B747">
        <v>27</v>
      </c>
      <c r="C747" t="s">
        <v>384</v>
      </c>
      <c r="D747">
        <v>1959</v>
      </c>
      <c r="E747" t="s">
        <v>1209</v>
      </c>
      <c r="F747" t="s">
        <v>18</v>
      </c>
      <c r="G747" t="s">
        <v>18</v>
      </c>
      <c r="H747" t="s">
        <v>18</v>
      </c>
      <c r="I747" t="s">
        <v>18</v>
      </c>
      <c r="J747" t="s">
        <v>1210</v>
      </c>
    </row>
    <row r="748" spans="1:10" hidden="1" x14ac:dyDescent="0.25">
      <c r="A748">
        <v>92834</v>
      </c>
      <c r="B748">
        <v>27</v>
      </c>
      <c r="C748" t="s">
        <v>384</v>
      </c>
      <c r="D748">
        <v>2775</v>
      </c>
      <c r="E748" t="s">
        <v>1211</v>
      </c>
      <c r="F748" t="s">
        <v>18</v>
      </c>
      <c r="G748" t="s">
        <v>18</v>
      </c>
      <c r="H748" t="s">
        <v>18</v>
      </c>
      <c r="I748" t="s">
        <v>18</v>
      </c>
      <c r="J748" t="s">
        <v>1212</v>
      </c>
    </row>
    <row r="749" spans="1:10" hidden="1" x14ac:dyDescent="0.25">
      <c r="A749">
        <v>72115</v>
      </c>
      <c r="B749">
        <v>2567</v>
      </c>
      <c r="C749" t="s">
        <v>1213</v>
      </c>
      <c r="D749" t="s">
        <v>18</v>
      </c>
      <c r="E749" t="s">
        <v>18</v>
      </c>
      <c r="F749" t="s">
        <v>18</v>
      </c>
      <c r="G749" t="s">
        <v>18</v>
      </c>
      <c r="H749" t="s">
        <v>18</v>
      </c>
      <c r="I749" t="s">
        <v>18</v>
      </c>
      <c r="J749" t="s">
        <v>1214</v>
      </c>
    </row>
    <row r="750" spans="1:10" hidden="1" x14ac:dyDescent="0.25">
      <c r="A750">
        <v>86575</v>
      </c>
      <c r="B750">
        <v>2567</v>
      </c>
      <c r="C750" t="s">
        <v>1213</v>
      </c>
      <c r="D750">
        <v>2657</v>
      </c>
      <c r="E750" t="s">
        <v>1215</v>
      </c>
      <c r="F750" t="s">
        <v>18</v>
      </c>
      <c r="G750" t="s">
        <v>18</v>
      </c>
      <c r="H750" t="s">
        <v>18</v>
      </c>
      <c r="I750" t="s">
        <v>18</v>
      </c>
      <c r="J750" t="s">
        <v>1216</v>
      </c>
    </row>
    <row r="751" spans="1:10" hidden="1" x14ac:dyDescent="0.25">
      <c r="A751">
        <v>479</v>
      </c>
      <c r="B751">
        <v>2567</v>
      </c>
      <c r="C751" t="s">
        <v>1213</v>
      </c>
      <c r="D751">
        <v>2081</v>
      </c>
      <c r="E751" t="s">
        <v>1217</v>
      </c>
      <c r="F751" t="s">
        <v>18</v>
      </c>
      <c r="G751" t="s">
        <v>18</v>
      </c>
      <c r="H751" t="s">
        <v>18</v>
      </c>
      <c r="I751" t="s">
        <v>18</v>
      </c>
      <c r="J751" t="s">
        <v>1218</v>
      </c>
    </row>
    <row r="752" spans="1:10" hidden="1" x14ac:dyDescent="0.25">
      <c r="A752">
        <v>440</v>
      </c>
      <c r="B752">
        <v>2567</v>
      </c>
      <c r="C752" t="s">
        <v>1213</v>
      </c>
      <c r="D752">
        <v>2173</v>
      </c>
      <c r="E752" t="s">
        <v>1219</v>
      </c>
      <c r="F752" t="s">
        <v>18</v>
      </c>
      <c r="G752" t="s">
        <v>18</v>
      </c>
      <c r="H752" t="s">
        <v>18</v>
      </c>
      <c r="I752" t="s">
        <v>18</v>
      </c>
      <c r="J752" t="s">
        <v>1220</v>
      </c>
    </row>
    <row r="753" spans="1:10" hidden="1" x14ac:dyDescent="0.25">
      <c r="A753">
        <v>143</v>
      </c>
      <c r="B753">
        <v>2567</v>
      </c>
      <c r="C753" t="s">
        <v>1213</v>
      </c>
      <c r="D753">
        <v>120</v>
      </c>
      <c r="E753" t="s">
        <v>1221</v>
      </c>
      <c r="F753" t="s">
        <v>18</v>
      </c>
      <c r="G753" t="s">
        <v>18</v>
      </c>
      <c r="H753" t="s">
        <v>18</v>
      </c>
      <c r="I753" t="s">
        <v>18</v>
      </c>
      <c r="J753" t="s">
        <v>1222</v>
      </c>
    </row>
    <row r="754" spans="1:10" hidden="1" x14ac:dyDescent="0.25">
      <c r="A754">
        <v>345</v>
      </c>
      <c r="B754">
        <v>2567</v>
      </c>
      <c r="C754" t="s">
        <v>1213</v>
      </c>
      <c r="D754">
        <v>121</v>
      </c>
      <c r="E754" t="s">
        <v>1223</v>
      </c>
      <c r="F754" t="s">
        <v>18</v>
      </c>
      <c r="G754" t="s">
        <v>18</v>
      </c>
      <c r="H754" t="s">
        <v>18</v>
      </c>
      <c r="I754" t="s">
        <v>18</v>
      </c>
      <c r="J754" t="s">
        <v>1224</v>
      </c>
    </row>
    <row r="755" spans="1:10" hidden="1" x14ac:dyDescent="0.25">
      <c r="A755">
        <v>424</v>
      </c>
      <c r="B755">
        <v>2567</v>
      </c>
      <c r="C755" t="s">
        <v>1213</v>
      </c>
      <c r="D755">
        <v>2078</v>
      </c>
      <c r="E755" t="s">
        <v>1225</v>
      </c>
      <c r="F755" t="s">
        <v>18</v>
      </c>
      <c r="G755" t="s">
        <v>18</v>
      </c>
      <c r="H755" t="s">
        <v>18</v>
      </c>
      <c r="I755" t="s">
        <v>18</v>
      </c>
      <c r="J755" t="s">
        <v>1226</v>
      </c>
    </row>
    <row r="756" spans="1:10" hidden="1" x14ac:dyDescent="0.25">
      <c r="A756">
        <v>66823</v>
      </c>
      <c r="B756">
        <v>2508</v>
      </c>
      <c r="C756" t="s">
        <v>353</v>
      </c>
      <c r="D756" t="s">
        <v>18</v>
      </c>
      <c r="E756" t="s">
        <v>18</v>
      </c>
      <c r="F756" t="s">
        <v>18</v>
      </c>
      <c r="G756" t="s">
        <v>18</v>
      </c>
      <c r="H756" t="s">
        <v>18</v>
      </c>
      <c r="I756" t="s">
        <v>18</v>
      </c>
      <c r="J756" t="s">
        <v>1227</v>
      </c>
    </row>
    <row r="757" spans="1:10" hidden="1" x14ac:dyDescent="0.25">
      <c r="A757">
        <v>512</v>
      </c>
      <c r="B757">
        <v>2508</v>
      </c>
      <c r="C757" t="s">
        <v>353</v>
      </c>
      <c r="D757">
        <v>233</v>
      </c>
      <c r="E757" t="s">
        <v>353</v>
      </c>
      <c r="F757" t="s">
        <v>18</v>
      </c>
      <c r="G757" t="s">
        <v>18</v>
      </c>
      <c r="H757" t="s">
        <v>18</v>
      </c>
      <c r="I757" t="s">
        <v>18</v>
      </c>
      <c r="J757" t="s">
        <v>1228</v>
      </c>
    </row>
    <row r="758" spans="1:10" hidden="1" x14ac:dyDescent="0.25">
      <c r="A758">
        <v>17</v>
      </c>
      <c r="B758">
        <v>362</v>
      </c>
      <c r="C758" t="s">
        <v>50</v>
      </c>
      <c r="D758" t="s">
        <v>18</v>
      </c>
      <c r="E758" t="s">
        <v>18</v>
      </c>
      <c r="F758" t="s">
        <v>18</v>
      </c>
      <c r="G758" t="s">
        <v>18</v>
      </c>
      <c r="H758" t="s">
        <v>18</v>
      </c>
      <c r="I758" t="s">
        <v>18</v>
      </c>
      <c r="J758" t="s">
        <v>1230</v>
      </c>
    </row>
    <row r="759" spans="1:10" hidden="1" x14ac:dyDescent="0.25">
      <c r="A759">
        <v>50844</v>
      </c>
      <c r="B759">
        <v>362</v>
      </c>
      <c r="C759" t="s">
        <v>50</v>
      </c>
      <c r="D759">
        <v>2467</v>
      </c>
      <c r="E759" t="s">
        <v>51</v>
      </c>
      <c r="F759" t="s">
        <v>18</v>
      </c>
      <c r="G759" t="s">
        <v>18</v>
      </c>
      <c r="H759" t="s">
        <v>18</v>
      </c>
      <c r="I759" t="s">
        <v>18</v>
      </c>
      <c r="J759" t="s">
        <v>1231</v>
      </c>
    </row>
    <row r="760" spans="1:10" hidden="1" x14ac:dyDescent="0.25">
      <c r="A760">
        <v>101043</v>
      </c>
      <c r="B760">
        <v>362</v>
      </c>
      <c r="C760" t="s">
        <v>50</v>
      </c>
      <c r="D760">
        <v>2821</v>
      </c>
      <c r="E760" t="s">
        <v>82</v>
      </c>
      <c r="F760" t="s">
        <v>18</v>
      </c>
      <c r="G760" t="s">
        <v>18</v>
      </c>
      <c r="H760" t="s">
        <v>18</v>
      </c>
      <c r="I760" t="s">
        <v>18</v>
      </c>
      <c r="J760" t="s">
        <v>1232</v>
      </c>
    </row>
    <row r="761" spans="1:10" hidden="1" x14ac:dyDescent="0.25">
      <c r="A761">
        <v>50846</v>
      </c>
      <c r="B761">
        <v>362</v>
      </c>
      <c r="C761" t="s">
        <v>50</v>
      </c>
      <c r="D761">
        <v>2469</v>
      </c>
      <c r="E761" t="s">
        <v>91</v>
      </c>
      <c r="F761" t="s">
        <v>18</v>
      </c>
      <c r="G761" t="s">
        <v>18</v>
      </c>
      <c r="H761" t="s">
        <v>18</v>
      </c>
      <c r="I761" t="s">
        <v>18</v>
      </c>
      <c r="J761" t="s">
        <v>1233</v>
      </c>
    </row>
    <row r="762" spans="1:10" hidden="1" x14ac:dyDescent="0.25">
      <c r="A762">
        <v>101044</v>
      </c>
      <c r="B762">
        <v>362</v>
      </c>
      <c r="C762" t="s">
        <v>50</v>
      </c>
      <c r="D762">
        <v>2822</v>
      </c>
      <c r="E762" t="s">
        <v>103</v>
      </c>
      <c r="F762" t="s">
        <v>18</v>
      </c>
      <c r="G762" t="s">
        <v>18</v>
      </c>
      <c r="H762" t="s">
        <v>18</v>
      </c>
      <c r="I762" t="s">
        <v>18</v>
      </c>
      <c r="J762" t="s">
        <v>1234</v>
      </c>
    </row>
    <row r="763" spans="1:10" hidden="1" x14ac:dyDescent="0.25">
      <c r="A763">
        <v>455</v>
      </c>
      <c r="B763">
        <v>362</v>
      </c>
      <c r="C763" t="s">
        <v>50</v>
      </c>
      <c r="D763">
        <v>1974</v>
      </c>
      <c r="E763" t="s">
        <v>276</v>
      </c>
      <c r="F763" t="s">
        <v>18</v>
      </c>
      <c r="G763" t="s">
        <v>18</v>
      </c>
      <c r="H763" t="s">
        <v>18</v>
      </c>
      <c r="I763" t="s">
        <v>18</v>
      </c>
      <c r="J763" t="s">
        <v>1235</v>
      </c>
    </row>
    <row r="764" spans="1:10" hidden="1" x14ac:dyDescent="0.25">
      <c r="A764">
        <v>4743</v>
      </c>
      <c r="B764">
        <v>362</v>
      </c>
      <c r="C764" t="s">
        <v>50</v>
      </c>
      <c r="D764">
        <v>1974</v>
      </c>
      <c r="E764" t="s">
        <v>276</v>
      </c>
      <c r="F764">
        <v>3</v>
      </c>
      <c r="G764" t="s">
        <v>2189</v>
      </c>
      <c r="H764" t="s">
        <v>18</v>
      </c>
      <c r="I764" t="s">
        <v>18</v>
      </c>
      <c r="J764" t="s">
        <v>2190</v>
      </c>
    </row>
    <row r="765" spans="1:10" hidden="1" x14ac:dyDescent="0.25">
      <c r="A765">
        <v>117518</v>
      </c>
      <c r="B765">
        <v>313</v>
      </c>
      <c r="C765" t="s">
        <v>3604</v>
      </c>
      <c r="D765">
        <v>2844</v>
      </c>
      <c r="E765" t="s">
        <v>2539</v>
      </c>
      <c r="F765">
        <v>64684</v>
      </c>
      <c r="G765" t="s">
        <v>1263</v>
      </c>
      <c r="H765" t="s">
        <v>18</v>
      </c>
      <c r="I765" t="s">
        <v>18</v>
      </c>
      <c r="J765" t="s">
        <v>3675</v>
      </c>
    </row>
    <row r="766" spans="1:10" hidden="1" x14ac:dyDescent="0.25">
      <c r="A766">
        <v>81255</v>
      </c>
      <c r="B766">
        <v>313</v>
      </c>
      <c r="C766" t="s">
        <v>3604</v>
      </c>
      <c r="D766">
        <v>2196</v>
      </c>
      <c r="E766" t="s">
        <v>2600</v>
      </c>
      <c r="F766">
        <v>64684</v>
      </c>
      <c r="G766" t="s">
        <v>1263</v>
      </c>
      <c r="H766" t="s">
        <v>18</v>
      </c>
      <c r="I766" t="s">
        <v>18</v>
      </c>
      <c r="J766" t="s">
        <v>3676</v>
      </c>
    </row>
    <row r="767" spans="1:10" hidden="1" x14ac:dyDescent="0.25">
      <c r="A767">
        <v>101540</v>
      </c>
      <c r="B767">
        <v>313</v>
      </c>
      <c r="C767" t="s">
        <v>3604</v>
      </c>
      <c r="D767">
        <v>2790</v>
      </c>
      <c r="E767" t="s">
        <v>2604</v>
      </c>
      <c r="F767">
        <v>64684</v>
      </c>
      <c r="G767" t="s">
        <v>1263</v>
      </c>
      <c r="H767" t="s">
        <v>18</v>
      </c>
      <c r="I767" t="s">
        <v>18</v>
      </c>
      <c r="J767" t="s">
        <v>3677</v>
      </c>
    </row>
    <row r="768" spans="1:10" hidden="1" x14ac:dyDescent="0.25">
      <c r="A768">
        <v>34191</v>
      </c>
      <c r="B768">
        <v>315</v>
      </c>
      <c r="C768" t="s">
        <v>379</v>
      </c>
      <c r="D768">
        <v>356</v>
      </c>
      <c r="E768" t="s">
        <v>860</v>
      </c>
      <c r="F768">
        <v>30193</v>
      </c>
      <c r="G768" t="s">
        <v>1801</v>
      </c>
      <c r="H768" t="s">
        <v>18</v>
      </c>
      <c r="I768" t="s">
        <v>18</v>
      </c>
      <c r="J768" t="s">
        <v>1802</v>
      </c>
    </row>
    <row r="769" spans="1:10" hidden="1" x14ac:dyDescent="0.25">
      <c r="A769">
        <v>111287</v>
      </c>
      <c r="B769">
        <v>362</v>
      </c>
      <c r="C769" t="s">
        <v>50</v>
      </c>
      <c r="D769">
        <v>2467</v>
      </c>
      <c r="E769" t="s">
        <v>51</v>
      </c>
      <c r="F769">
        <v>89129</v>
      </c>
      <c r="G769" t="s">
        <v>2086</v>
      </c>
      <c r="H769" t="s">
        <v>18</v>
      </c>
      <c r="I769" t="s">
        <v>18</v>
      </c>
      <c r="J769" t="s">
        <v>2087</v>
      </c>
    </row>
    <row r="770" spans="1:10" hidden="1" x14ac:dyDescent="0.25">
      <c r="A770">
        <v>143170</v>
      </c>
      <c r="B770">
        <v>315</v>
      </c>
      <c r="C770" t="s">
        <v>379</v>
      </c>
      <c r="D770">
        <v>348</v>
      </c>
      <c r="E770" t="s">
        <v>862</v>
      </c>
      <c r="F770">
        <v>5347</v>
      </c>
      <c r="G770" t="s">
        <v>2076</v>
      </c>
      <c r="H770" t="s">
        <v>18</v>
      </c>
      <c r="I770" t="s">
        <v>18</v>
      </c>
      <c r="J770" t="s">
        <v>3512</v>
      </c>
    </row>
    <row r="771" spans="1:10" hidden="1" x14ac:dyDescent="0.25">
      <c r="A771">
        <v>117621</v>
      </c>
      <c r="B771">
        <v>316</v>
      </c>
      <c r="C771" t="s">
        <v>3647</v>
      </c>
      <c r="D771">
        <v>2850</v>
      </c>
      <c r="E771" t="s">
        <v>2546</v>
      </c>
      <c r="F771">
        <v>5347</v>
      </c>
      <c r="G771" t="s">
        <v>2076</v>
      </c>
      <c r="H771" t="s">
        <v>18</v>
      </c>
      <c r="I771" t="s">
        <v>18</v>
      </c>
      <c r="J771" t="s">
        <v>3678</v>
      </c>
    </row>
    <row r="772" spans="1:10" hidden="1" x14ac:dyDescent="0.25">
      <c r="A772">
        <v>117715</v>
      </c>
      <c r="B772">
        <v>316</v>
      </c>
      <c r="C772" t="s">
        <v>3647</v>
      </c>
      <c r="D772">
        <v>2851</v>
      </c>
      <c r="E772" t="s">
        <v>2548</v>
      </c>
      <c r="F772">
        <v>5347</v>
      </c>
      <c r="G772" t="s">
        <v>2076</v>
      </c>
      <c r="H772" t="s">
        <v>18</v>
      </c>
      <c r="I772" t="s">
        <v>18</v>
      </c>
      <c r="J772" t="s">
        <v>3679</v>
      </c>
    </row>
    <row r="773" spans="1:10" hidden="1" x14ac:dyDescent="0.25">
      <c r="A773">
        <v>3336</v>
      </c>
      <c r="B773">
        <v>316</v>
      </c>
      <c r="C773" t="s">
        <v>3647</v>
      </c>
      <c r="D773">
        <v>328</v>
      </c>
      <c r="E773" t="s">
        <v>2632</v>
      </c>
      <c r="F773">
        <v>5347</v>
      </c>
      <c r="G773" t="s">
        <v>2076</v>
      </c>
      <c r="H773" t="s">
        <v>18</v>
      </c>
      <c r="I773" t="s">
        <v>18</v>
      </c>
      <c r="J773" t="s">
        <v>3680</v>
      </c>
    </row>
    <row r="774" spans="1:10" hidden="1" x14ac:dyDescent="0.25">
      <c r="A774">
        <v>101562</v>
      </c>
      <c r="B774">
        <v>316</v>
      </c>
      <c r="C774" t="s">
        <v>3647</v>
      </c>
      <c r="D774">
        <v>2816</v>
      </c>
      <c r="E774" t="s">
        <v>2636</v>
      </c>
      <c r="F774">
        <v>5347</v>
      </c>
      <c r="G774" t="s">
        <v>2076</v>
      </c>
      <c r="H774" t="s">
        <v>18</v>
      </c>
      <c r="I774" t="s">
        <v>18</v>
      </c>
      <c r="J774" t="s">
        <v>3681</v>
      </c>
    </row>
    <row r="775" spans="1:10" hidden="1" x14ac:dyDescent="0.25">
      <c r="A775">
        <v>1252</v>
      </c>
      <c r="B775">
        <v>316</v>
      </c>
      <c r="C775" t="s">
        <v>3647</v>
      </c>
      <c r="D775">
        <v>330</v>
      </c>
      <c r="E775" t="s">
        <v>2638</v>
      </c>
      <c r="F775">
        <v>5347</v>
      </c>
      <c r="G775" t="s">
        <v>2076</v>
      </c>
      <c r="H775" t="s">
        <v>18</v>
      </c>
      <c r="I775" t="s">
        <v>18</v>
      </c>
      <c r="J775" t="s">
        <v>3682</v>
      </c>
    </row>
    <row r="776" spans="1:10" hidden="1" x14ac:dyDescent="0.25">
      <c r="A776">
        <v>40551</v>
      </c>
      <c r="B776">
        <v>316</v>
      </c>
      <c r="C776" t="s">
        <v>3647</v>
      </c>
      <c r="D776">
        <v>2330</v>
      </c>
      <c r="E776" t="s">
        <v>1097</v>
      </c>
      <c r="F776">
        <v>5347</v>
      </c>
      <c r="G776" t="s">
        <v>2076</v>
      </c>
      <c r="H776" t="s">
        <v>18</v>
      </c>
      <c r="I776" t="s">
        <v>18</v>
      </c>
      <c r="J776" t="s">
        <v>3683</v>
      </c>
    </row>
    <row r="777" spans="1:10" hidden="1" x14ac:dyDescent="0.25">
      <c r="A777">
        <v>1486</v>
      </c>
      <c r="B777">
        <v>29</v>
      </c>
      <c r="C777" t="s">
        <v>56</v>
      </c>
      <c r="D777">
        <v>394</v>
      </c>
      <c r="E777" t="s">
        <v>248</v>
      </c>
      <c r="F777">
        <v>10379</v>
      </c>
      <c r="G777" t="s">
        <v>1524</v>
      </c>
      <c r="H777" t="s">
        <v>18</v>
      </c>
      <c r="I777" t="s">
        <v>18</v>
      </c>
      <c r="J777" t="s">
        <v>1525</v>
      </c>
    </row>
    <row r="778" spans="1:10" hidden="1" x14ac:dyDescent="0.25">
      <c r="A778">
        <v>101447</v>
      </c>
      <c r="B778">
        <v>29</v>
      </c>
      <c r="C778" t="s">
        <v>56</v>
      </c>
      <c r="D778">
        <v>2801</v>
      </c>
      <c r="E778" t="s">
        <v>57</v>
      </c>
      <c r="F778">
        <v>112</v>
      </c>
      <c r="G778" t="s">
        <v>2292</v>
      </c>
      <c r="H778" t="s">
        <v>18</v>
      </c>
      <c r="I778" t="s">
        <v>18</v>
      </c>
      <c r="J778" t="s">
        <v>2293</v>
      </c>
    </row>
    <row r="779" spans="1:10" hidden="1" x14ac:dyDescent="0.25">
      <c r="A779">
        <v>101420</v>
      </c>
      <c r="B779">
        <v>29</v>
      </c>
      <c r="C779" t="s">
        <v>56</v>
      </c>
      <c r="D779">
        <v>2800</v>
      </c>
      <c r="E779" t="s">
        <v>112</v>
      </c>
      <c r="F779">
        <v>112</v>
      </c>
      <c r="G779" t="s">
        <v>2292</v>
      </c>
      <c r="H779" t="s">
        <v>18</v>
      </c>
      <c r="I779" t="s">
        <v>18</v>
      </c>
      <c r="J779" t="s">
        <v>2294</v>
      </c>
    </row>
    <row r="780" spans="1:10" hidden="1" x14ac:dyDescent="0.25">
      <c r="A780">
        <v>81095</v>
      </c>
      <c r="B780">
        <v>29</v>
      </c>
      <c r="C780" t="s">
        <v>56</v>
      </c>
      <c r="D780">
        <v>2425</v>
      </c>
      <c r="E780" t="s">
        <v>2829</v>
      </c>
      <c r="F780">
        <v>112</v>
      </c>
      <c r="G780" t="s">
        <v>2292</v>
      </c>
      <c r="H780" t="s">
        <v>18</v>
      </c>
      <c r="I780" t="s">
        <v>18</v>
      </c>
      <c r="J780" t="s">
        <v>2836</v>
      </c>
    </row>
    <row r="781" spans="1:10" hidden="1" x14ac:dyDescent="0.25">
      <c r="A781">
        <v>147007</v>
      </c>
      <c r="B781">
        <v>28</v>
      </c>
      <c r="C781" t="s">
        <v>55</v>
      </c>
      <c r="D781">
        <v>2806</v>
      </c>
      <c r="E781" t="s">
        <v>86</v>
      </c>
      <c r="F781">
        <v>112</v>
      </c>
      <c r="G781" t="s">
        <v>2292</v>
      </c>
      <c r="H781" t="s">
        <v>18</v>
      </c>
      <c r="I781" t="s">
        <v>18</v>
      </c>
      <c r="J781" t="s">
        <v>3684</v>
      </c>
    </row>
    <row r="782" spans="1:10" hidden="1" x14ac:dyDescent="0.25">
      <c r="A782">
        <v>1897</v>
      </c>
      <c r="B782">
        <v>28</v>
      </c>
      <c r="C782" t="s">
        <v>55</v>
      </c>
      <c r="D782">
        <v>2001</v>
      </c>
      <c r="E782" t="s">
        <v>2624</v>
      </c>
      <c r="F782">
        <v>112</v>
      </c>
      <c r="G782" t="s">
        <v>2292</v>
      </c>
      <c r="H782" t="s">
        <v>18</v>
      </c>
      <c r="I782" t="s">
        <v>18</v>
      </c>
      <c r="J782" t="s">
        <v>2648</v>
      </c>
    </row>
    <row r="783" spans="1:10" hidden="1" x14ac:dyDescent="0.25">
      <c r="A783">
        <v>118222</v>
      </c>
      <c r="B783">
        <v>28</v>
      </c>
      <c r="C783" t="s">
        <v>55</v>
      </c>
      <c r="D783">
        <v>2864</v>
      </c>
      <c r="E783" t="s">
        <v>2586</v>
      </c>
      <c r="F783">
        <v>112</v>
      </c>
      <c r="G783" t="s">
        <v>2292</v>
      </c>
      <c r="H783" t="s">
        <v>18</v>
      </c>
      <c r="I783" t="s">
        <v>18</v>
      </c>
      <c r="J783" t="s">
        <v>2590</v>
      </c>
    </row>
    <row r="784" spans="1:10" hidden="1" x14ac:dyDescent="0.25">
      <c r="A784">
        <v>111903</v>
      </c>
      <c r="B784">
        <v>315</v>
      </c>
      <c r="C784" t="s">
        <v>379</v>
      </c>
      <c r="D784">
        <v>348</v>
      </c>
      <c r="E784" t="s">
        <v>862</v>
      </c>
      <c r="F784">
        <v>89671</v>
      </c>
      <c r="G784" t="s">
        <v>2264</v>
      </c>
      <c r="H784" t="s">
        <v>18</v>
      </c>
      <c r="I784" t="s">
        <v>18</v>
      </c>
      <c r="J784" t="s">
        <v>2265</v>
      </c>
    </row>
    <row r="785" spans="1:10" hidden="1" x14ac:dyDescent="0.25">
      <c r="A785">
        <v>93354</v>
      </c>
      <c r="B785">
        <v>453</v>
      </c>
      <c r="C785" t="s">
        <v>188</v>
      </c>
      <c r="D785">
        <v>2773</v>
      </c>
      <c r="E785" t="s">
        <v>4394</v>
      </c>
      <c r="F785">
        <v>9946</v>
      </c>
      <c r="G785" t="s">
        <v>1563</v>
      </c>
      <c r="H785" t="s">
        <v>18</v>
      </c>
      <c r="I785" t="s">
        <v>18</v>
      </c>
      <c r="J785" t="s">
        <v>4468</v>
      </c>
    </row>
    <row r="786" spans="1:10" hidden="1" x14ac:dyDescent="0.25">
      <c r="A786">
        <v>72886</v>
      </c>
      <c r="B786">
        <v>453</v>
      </c>
      <c r="C786" t="s">
        <v>188</v>
      </c>
      <c r="D786">
        <v>464</v>
      </c>
      <c r="E786" t="s">
        <v>189</v>
      </c>
      <c r="F786">
        <v>9946</v>
      </c>
      <c r="G786" t="s">
        <v>1563</v>
      </c>
      <c r="H786" t="s">
        <v>18</v>
      </c>
      <c r="I786" t="s">
        <v>18</v>
      </c>
      <c r="J786" t="s">
        <v>1564</v>
      </c>
    </row>
    <row r="787" spans="1:10" hidden="1" x14ac:dyDescent="0.25">
      <c r="A787">
        <v>100039</v>
      </c>
      <c r="B787">
        <v>2514</v>
      </c>
      <c r="C787" t="s">
        <v>308</v>
      </c>
      <c r="D787">
        <v>2263</v>
      </c>
      <c r="E787" t="s">
        <v>4454</v>
      </c>
      <c r="F787">
        <v>79403</v>
      </c>
      <c r="G787" t="s">
        <v>1953</v>
      </c>
      <c r="H787" t="s">
        <v>18</v>
      </c>
      <c r="I787" t="s">
        <v>18</v>
      </c>
      <c r="J787" t="s">
        <v>4469</v>
      </c>
    </row>
    <row r="788" spans="1:10" hidden="1" x14ac:dyDescent="0.25">
      <c r="A788">
        <v>5586</v>
      </c>
      <c r="B788">
        <v>15</v>
      </c>
      <c r="C788" t="s">
        <v>2</v>
      </c>
      <c r="D788">
        <v>393</v>
      </c>
      <c r="E788" t="s">
        <v>22</v>
      </c>
      <c r="F788">
        <v>941</v>
      </c>
      <c r="G788" t="s">
        <v>1384</v>
      </c>
      <c r="H788" t="s">
        <v>18</v>
      </c>
      <c r="I788" t="s">
        <v>18</v>
      </c>
      <c r="J788" t="s">
        <v>1385</v>
      </c>
    </row>
    <row r="789" spans="1:10" hidden="1" x14ac:dyDescent="0.25">
      <c r="A789">
        <v>81358</v>
      </c>
      <c r="B789">
        <v>453</v>
      </c>
      <c r="C789" t="s">
        <v>188</v>
      </c>
      <c r="D789">
        <v>464</v>
      </c>
      <c r="E789" t="s">
        <v>189</v>
      </c>
      <c r="F789">
        <v>941</v>
      </c>
      <c r="G789" t="s">
        <v>1384</v>
      </c>
      <c r="H789" t="s">
        <v>18</v>
      </c>
      <c r="I789" t="s">
        <v>18</v>
      </c>
      <c r="J789" t="s">
        <v>1565</v>
      </c>
    </row>
    <row r="790" spans="1:10" hidden="1" x14ac:dyDescent="0.25">
      <c r="A790">
        <v>152481</v>
      </c>
      <c r="B790">
        <v>450</v>
      </c>
      <c r="C790" t="s">
        <v>4052</v>
      </c>
      <c r="D790">
        <v>2950</v>
      </c>
      <c r="E790" t="s">
        <v>284</v>
      </c>
      <c r="F790">
        <v>941</v>
      </c>
      <c r="G790" t="s">
        <v>1384</v>
      </c>
      <c r="H790" t="s">
        <v>18</v>
      </c>
      <c r="I790" t="s">
        <v>18</v>
      </c>
      <c r="J790" t="s">
        <v>4470</v>
      </c>
    </row>
    <row r="791" spans="1:10" hidden="1" x14ac:dyDescent="0.25">
      <c r="A791">
        <v>36181</v>
      </c>
      <c r="B791">
        <v>450</v>
      </c>
      <c r="C791" t="s">
        <v>4052</v>
      </c>
      <c r="D791">
        <v>477</v>
      </c>
      <c r="E791" t="s">
        <v>285</v>
      </c>
      <c r="F791">
        <v>941</v>
      </c>
      <c r="G791" t="s">
        <v>1384</v>
      </c>
      <c r="H791" t="s">
        <v>18</v>
      </c>
      <c r="I791" t="s">
        <v>18</v>
      </c>
      <c r="J791" t="s">
        <v>4061</v>
      </c>
    </row>
    <row r="792" spans="1:10" hidden="1" x14ac:dyDescent="0.25">
      <c r="A792">
        <v>51864</v>
      </c>
      <c r="B792">
        <v>15</v>
      </c>
      <c r="C792" t="s">
        <v>2</v>
      </c>
      <c r="D792">
        <v>2423</v>
      </c>
      <c r="E792" t="s">
        <v>5</v>
      </c>
      <c r="F792">
        <v>5314</v>
      </c>
      <c r="G792" t="s">
        <v>1363</v>
      </c>
      <c r="H792" t="s">
        <v>18</v>
      </c>
      <c r="I792" t="s">
        <v>18</v>
      </c>
      <c r="J792" t="s">
        <v>1364</v>
      </c>
    </row>
    <row r="793" spans="1:10" hidden="1" x14ac:dyDescent="0.25">
      <c r="A793">
        <v>93347</v>
      </c>
      <c r="B793">
        <v>453</v>
      </c>
      <c r="C793" t="s">
        <v>188</v>
      </c>
      <c r="D793">
        <v>2773</v>
      </c>
      <c r="E793" t="s">
        <v>4394</v>
      </c>
      <c r="F793">
        <v>5314</v>
      </c>
      <c r="G793" t="s">
        <v>1363</v>
      </c>
      <c r="H793" t="s">
        <v>18</v>
      </c>
      <c r="I793" t="s">
        <v>18</v>
      </c>
      <c r="J793" t="s">
        <v>4471</v>
      </c>
    </row>
    <row r="794" spans="1:10" hidden="1" x14ac:dyDescent="0.25">
      <c r="A794">
        <v>152561</v>
      </c>
      <c r="B794">
        <v>453</v>
      </c>
      <c r="C794" t="s">
        <v>188</v>
      </c>
      <c r="D794">
        <v>2953</v>
      </c>
      <c r="E794" t="s">
        <v>4396</v>
      </c>
      <c r="F794">
        <v>5314</v>
      </c>
      <c r="G794" t="s">
        <v>1363</v>
      </c>
      <c r="H794" t="s">
        <v>18</v>
      </c>
      <c r="I794" t="s">
        <v>18</v>
      </c>
      <c r="J794" t="s">
        <v>4472</v>
      </c>
    </row>
    <row r="795" spans="1:10" hidden="1" x14ac:dyDescent="0.25">
      <c r="A795">
        <v>4971</v>
      </c>
      <c r="B795">
        <v>453</v>
      </c>
      <c r="C795" t="s">
        <v>188</v>
      </c>
      <c r="D795">
        <v>464</v>
      </c>
      <c r="E795" t="s">
        <v>189</v>
      </c>
      <c r="F795">
        <v>5314</v>
      </c>
      <c r="G795" t="s">
        <v>1363</v>
      </c>
      <c r="H795" t="s">
        <v>18</v>
      </c>
      <c r="I795" t="s">
        <v>18</v>
      </c>
      <c r="J795" t="s">
        <v>1566</v>
      </c>
    </row>
    <row r="796" spans="1:10" hidden="1" x14ac:dyDescent="0.25">
      <c r="A796">
        <v>2388</v>
      </c>
      <c r="B796">
        <v>450</v>
      </c>
      <c r="C796" t="s">
        <v>4052</v>
      </c>
      <c r="D796">
        <v>473</v>
      </c>
      <c r="E796" t="s">
        <v>255</v>
      </c>
      <c r="F796">
        <v>5314</v>
      </c>
      <c r="G796" t="s">
        <v>1363</v>
      </c>
      <c r="H796" t="s">
        <v>18</v>
      </c>
      <c r="I796" t="s">
        <v>18</v>
      </c>
      <c r="J796" t="s">
        <v>4062</v>
      </c>
    </row>
    <row r="797" spans="1:10" hidden="1" x14ac:dyDescent="0.25">
      <c r="A797">
        <v>663</v>
      </c>
      <c r="B797">
        <v>450</v>
      </c>
      <c r="C797" t="s">
        <v>4052</v>
      </c>
      <c r="D797">
        <v>478</v>
      </c>
      <c r="E797" t="s">
        <v>4059</v>
      </c>
      <c r="F797">
        <v>5314</v>
      </c>
      <c r="G797" t="s">
        <v>1363</v>
      </c>
      <c r="H797" t="s">
        <v>18</v>
      </c>
      <c r="I797" t="s">
        <v>18</v>
      </c>
      <c r="J797" t="s">
        <v>4063</v>
      </c>
    </row>
    <row r="798" spans="1:10" hidden="1" x14ac:dyDescent="0.25">
      <c r="A798">
        <v>117053</v>
      </c>
      <c r="B798">
        <v>6</v>
      </c>
      <c r="C798" t="s">
        <v>65</v>
      </c>
      <c r="D798">
        <v>2847</v>
      </c>
      <c r="E798" t="s">
        <v>2541</v>
      </c>
      <c r="F798">
        <v>35</v>
      </c>
      <c r="G798" t="s">
        <v>1279</v>
      </c>
      <c r="H798" t="s">
        <v>18</v>
      </c>
      <c r="I798" t="s">
        <v>18</v>
      </c>
      <c r="J798" t="s">
        <v>2552</v>
      </c>
    </row>
    <row r="799" spans="1:10" hidden="1" x14ac:dyDescent="0.25">
      <c r="A799">
        <v>102527</v>
      </c>
      <c r="B799">
        <v>6</v>
      </c>
      <c r="C799" t="s">
        <v>65</v>
      </c>
      <c r="D799">
        <v>2792</v>
      </c>
      <c r="E799" t="s">
        <v>2608</v>
      </c>
      <c r="F799">
        <v>35</v>
      </c>
      <c r="G799" t="s">
        <v>1279</v>
      </c>
      <c r="H799" t="s">
        <v>18</v>
      </c>
      <c r="I799" t="s">
        <v>18</v>
      </c>
      <c r="J799" t="s">
        <v>2649</v>
      </c>
    </row>
    <row r="800" spans="1:10" hidden="1" x14ac:dyDescent="0.25">
      <c r="A800">
        <v>101298</v>
      </c>
      <c r="B800">
        <v>6</v>
      </c>
      <c r="C800" t="s">
        <v>65</v>
      </c>
      <c r="D800">
        <v>2794</v>
      </c>
      <c r="E800" t="s">
        <v>2610</v>
      </c>
      <c r="F800">
        <v>35</v>
      </c>
      <c r="G800" t="s">
        <v>1279</v>
      </c>
      <c r="H800" t="s">
        <v>18</v>
      </c>
      <c r="I800" t="s">
        <v>18</v>
      </c>
      <c r="J800" t="s">
        <v>2650</v>
      </c>
    </row>
    <row r="801" spans="1:10" hidden="1" x14ac:dyDescent="0.25">
      <c r="A801">
        <v>102529</v>
      </c>
      <c r="B801">
        <v>6</v>
      </c>
      <c r="C801" t="s">
        <v>65</v>
      </c>
      <c r="D801">
        <v>2793</v>
      </c>
      <c r="E801" t="s">
        <v>2612</v>
      </c>
      <c r="F801">
        <v>35</v>
      </c>
      <c r="G801" t="s">
        <v>1279</v>
      </c>
      <c r="H801" t="s">
        <v>18</v>
      </c>
      <c r="I801" t="s">
        <v>18</v>
      </c>
      <c r="J801" t="s">
        <v>2651</v>
      </c>
    </row>
    <row r="802" spans="1:10" hidden="1" x14ac:dyDescent="0.25">
      <c r="A802">
        <v>101311</v>
      </c>
      <c r="B802">
        <v>6</v>
      </c>
      <c r="C802" t="s">
        <v>65</v>
      </c>
      <c r="D802">
        <v>2795</v>
      </c>
      <c r="E802" t="s">
        <v>2614</v>
      </c>
      <c r="F802">
        <v>35</v>
      </c>
      <c r="G802" t="s">
        <v>1279</v>
      </c>
      <c r="H802" t="s">
        <v>18</v>
      </c>
      <c r="I802" t="s">
        <v>18</v>
      </c>
      <c r="J802" t="s">
        <v>2652</v>
      </c>
    </row>
    <row r="803" spans="1:10" hidden="1" x14ac:dyDescent="0.25">
      <c r="A803">
        <v>91745</v>
      </c>
      <c r="B803">
        <v>6</v>
      </c>
      <c r="C803" t="s">
        <v>65</v>
      </c>
      <c r="D803">
        <v>2392</v>
      </c>
      <c r="E803" t="s">
        <v>2616</v>
      </c>
      <c r="F803">
        <v>35</v>
      </c>
      <c r="G803" t="s">
        <v>1279</v>
      </c>
      <c r="H803" t="s">
        <v>18</v>
      </c>
      <c r="I803" t="s">
        <v>18</v>
      </c>
      <c r="J803" t="s">
        <v>2653</v>
      </c>
    </row>
    <row r="804" spans="1:10" hidden="1" x14ac:dyDescent="0.25">
      <c r="A804">
        <v>80871</v>
      </c>
      <c r="B804">
        <v>6</v>
      </c>
      <c r="C804" t="s">
        <v>65</v>
      </c>
      <c r="D804">
        <v>2390</v>
      </c>
      <c r="E804" t="s">
        <v>2618</v>
      </c>
      <c r="F804">
        <v>35</v>
      </c>
      <c r="G804" t="s">
        <v>1279</v>
      </c>
      <c r="H804" t="s">
        <v>18</v>
      </c>
      <c r="I804" t="s">
        <v>18</v>
      </c>
      <c r="J804" t="s">
        <v>2654</v>
      </c>
    </row>
    <row r="805" spans="1:10" hidden="1" x14ac:dyDescent="0.25">
      <c r="A805">
        <v>91748</v>
      </c>
      <c r="B805">
        <v>6</v>
      </c>
      <c r="C805" t="s">
        <v>65</v>
      </c>
      <c r="D805">
        <v>2393</v>
      </c>
      <c r="E805" t="s">
        <v>2620</v>
      </c>
      <c r="F805">
        <v>35</v>
      </c>
      <c r="G805" t="s">
        <v>1279</v>
      </c>
      <c r="H805" t="s">
        <v>18</v>
      </c>
      <c r="I805" t="s">
        <v>18</v>
      </c>
      <c r="J805" t="s">
        <v>2655</v>
      </c>
    </row>
    <row r="806" spans="1:10" hidden="1" x14ac:dyDescent="0.25">
      <c r="A806">
        <v>80878</v>
      </c>
      <c r="B806">
        <v>6</v>
      </c>
      <c r="C806" t="s">
        <v>65</v>
      </c>
      <c r="D806">
        <v>2391</v>
      </c>
      <c r="E806" t="s">
        <v>2622</v>
      </c>
      <c r="F806">
        <v>35</v>
      </c>
      <c r="G806" t="s">
        <v>1279</v>
      </c>
      <c r="H806" t="s">
        <v>18</v>
      </c>
      <c r="I806" t="s">
        <v>18</v>
      </c>
      <c r="J806" t="s">
        <v>2656</v>
      </c>
    </row>
    <row r="807" spans="1:10" hidden="1" x14ac:dyDescent="0.25">
      <c r="A807">
        <v>134500</v>
      </c>
      <c r="B807">
        <v>2514</v>
      </c>
      <c r="C807" t="s">
        <v>308</v>
      </c>
      <c r="D807">
        <v>2263</v>
      </c>
      <c r="E807" t="s">
        <v>4454</v>
      </c>
      <c r="F807">
        <v>35777</v>
      </c>
      <c r="G807" t="s">
        <v>3331</v>
      </c>
      <c r="H807" t="s">
        <v>18</v>
      </c>
      <c r="I807" t="s">
        <v>18</v>
      </c>
      <c r="J807" t="s">
        <v>4473</v>
      </c>
    </row>
    <row r="808" spans="1:10" hidden="1" x14ac:dyDescent="0.25">
      <c r="A808">
        <v>142332</v>
      </c>
      <c r="B808">
        <v>313</v>
      </c>
      <c r="C808" t="s">
        <v>3604</v>
      </c>
      <c r="D808">
        <v>2522</v>
      </c>
      <c r="E808" t="s">
        <v>458</v>
      </c>
      <c r="F808">
        <v>64693</v>
      </c>
      <c r="G808" t="s">
        <v>1880</v>
      </c>
      <c r="H808" t="s">
        <v>18</v>
      </c>
      <c r="I808" t="s">
        <v>18</v>
      </c>
      <c r="J808" t="s">
        <v>3685</v>
      </c>
    </row>
    <row r="809" spans="1:10" hidden="1" x14ac:dyDescent="0.25">
      <c r="A809">
        <v>82377</v>
      </c>
      <c r="B809">
        <v>315</v>
      </c>
      <c r="C809" t="s">
        <v>379</v>
      </c>
      <c r="D809">
        <v>2215</v>
      </c>
      <c r="E809" t="s">
        <v>864</v>
      </c>
      <c r="F809">
        <v>64693</v>
      </c>
      <c r="G809" t="s">
        <v>1880</v>
      </c>
      <c r="H809" t="s">
        <v>18</v>
      </c>
      <c r="I809" t="s">
        <v>18</v>
      </c>
      <c r="J809" t="s">
        <v>1881</v>
      </c>
    </row>
    <row r="810" spans="1:10" hidden="1" x14ac:dyDescent="0.25">
      <c r="A810">
        <v>77810</v>
      </c>
      <c r="B810">
        <v>315</v>
      </c>
      <c r="C810" t="s">
        <v>379</v>
      </c>
      <c r="D810">
        <v>2113</v>
      </c>
      <c r="E810" t="s">
        <v>866</v>
      </c>
      <c r="F810">
        <v>64693</v>
      </c>
      <c r="G810" t="s">
        <v>1880</v>
      </c>
      <c r="H810" t="s">
        <v>18</v>
      </c>
      <c r="I810" t="s">
        <v>18</v>
      </c>
      <c r="J810" t="s">
        <v>1905</v>
      </c>
    </row>
    <row r="811" spans="1:10" hidden="1" x14ac:dyDescent="0.25">
      <c r="A811">
        <v>135737</v>
      </c>
      <c r="B811">
        <v>313</v>
      </c>
      <c r="C811" t="s">
        <v>3604</v>
      </c>
      <c r="D811">
        <v>2844</v>
      </c>
      <c r="E811" t="s">
        <v>2539</v>
      </c>
      <c r="F811">
        <v>106688</v>
      </c>
      <c r="G811" t="s">
        <v>3332</v>
      </c>
      <c r="H811" t="s">
        <v>18</v>
      </c>
      <c r="I811" t="s">
        <v>18</v>
      </c>
      <c r="J811" t="s">
        <v>3686</v>
      </c>
    </row>
    <row r="812" spans="1:10" hidden="1" x14ac:dyDescent="0.25">
      <c r="A812">
        <v>3093</v>
      </c>
      <c r="B812">
        <v>453</v>
      </c>
      <c r="C812" t="s">
        <v>188</v>
      </c>
      <c r="D812">
        <v>464</v>
      </c>
      <c r="E812" t="s">
        <v>189</v>
      </c>
      <c r="F812">
        <v>2726</v>
      </c>
      <c r="G812" t="s">
        <v>1567</v>
      </c>
      <c r="H812" t="s">
        <v>18</v>
      </c>
      <c r="I812" t="s">
        <v>18</v>
      </c>
      <c r="J812" t="s">
        <v>1568</v>
      </c>
    </row>
    <row r="813" spans="1:10" hidden="1" x14ac:dyDescent="0.25">
      <c r="A813">
        <v>4344</v>
      </c>
      <c r="B813">
        <v>315</v>
      </c>
      <c r="C813" t="s">
        <v>379</v>
      </c>
      <c r="D813">
        <v>356</v>
      </c>
      <c r="E813" t="s">
        <v>860</v>
      </c>
      <c r="F813">
        <v>11325</v>
      </c>
      <c r="G813" t="s">
        <v>1803</v>
      </c>
      <c r="H813" t="s">
        <v>18</v>
      </c>
      <c r="I813" t="s">
        <v>18</v>
      </c>
      <c r="J813" t="s">
        <v>1804</v>
      </c>
    </row>
    <row r="814" spans="1:10" hidden="1" x14ac:dyDescent="0.25">
      <c r="A814">
        <v>86162</v>
      </c>
      <c r="B814">
        <v>315</v>
      </c>
      <c r="C814" t="s">
        <v>379</v>
      </c>
      <c r="D814">
        <v>348</v>
      </c>
      <c r="E814" t="s">
        <v>862</v>
      </c>
      <c r="F814">
        <v>11325</v>
      </c>
      <c r="G814" t="s">
        <v>1803</v>
      </c>
      <c r="H814" t="s">
        <v>18</v>
      </c>
      <c r="I814" t="s">
        <v>18</v>
      </c>
      <c r="J814" t="s">
        <v>1843</v>
      </c>
    </row>
    <row r="815" spans="1:10" hidden="1" x14ac:dyDescent="0.25">
      <c r="A815">
        <v>90211</v>
      </c>
      <c r="B815">
        <v>2512</v>
      </c>
      <c r="C815" t="s">
        <v>180</v>
      </c>
      <c r="D815">
        <v>429</v>
      </c>
      <c r="E815" t="s">
        <v>180</v>
      </c>
      <c r="F815">
        <v>5446</v>
      </c>
      <c r="G815" t="s">
        <v>3214</v>
      </c>
      <c r="H815" t="s">
        <v>18</v>
      </c>
      <c r="I815" t="s">
        <v>18</v>
      </c>
      <c r="J815" t="s">
        <v>3215</v>
      </c>
    </row>
    <row r="816" spans="1:10" hidden="1" x14ac:dyDescent="0.25">
      <c r="A816">
        <v>766</v>
      </c>
      <c r="B816">
        <v>293</v>
      </c>
      <c r="C816" t="s">
        <v>4264</v>
      </c>
      <c r="D816">
        <v>295</v>
      </c>
      <c r="E816" t="s">
        <v>3111</v>
      </c>
      <c r="F816">
        <v>59</v>
      </c>
      <c r="G816" t="s">
        <v>3387</v>
      </c>
      <c r="H816" t="s">
        <v>18</v>
      </c>
      <c r="I816" t="s">
        <v>18</v>
      </c>
      <c r="J816" t="s">
        <v>4270</v>
      </c>
    </row>
    <row r="817" spans="1:10" hidden="1" x14ac:dyDescent="0.25">
      <c r="A817">
        <v>122656</v>
      </c>
      <c r="B817">
        <v>293</v>
      </c>
      <c r="C817" t="s">
        <v>4264</v>
      </c>
      <c r="D817">
        <v>2872</v>
      </c>
      <c r="E817" t="s">
        <v>3112</v>
      </c>
      <c r="F817">
        <v>59</v>
      </c>
      <c r="G817" t="s">
        <v>3387</v>
      </c>
      <c r="H817" t="s">
        <v>18</v>
      </c>
      <c r="I817" t="s">
        <v>18</v>
      </c>
      <c r="J817" t="s">
        <v>4271</v>
      </c>
    </row>
    <row r="818" spans="1:10" hidden="1" x14ac:dyDescent="0.25">
      <c r="A818">
        <v>1076</v>
      </c>
      <c r="B818">
        <v>2512</v>
      </c>
      <c r="C818" t="s">
        <v>180</v>
      </c>
      <c r="D818">
        <v>429</v>
      </c>
      <c r="E818" t="s">
        <v>180</v>
      </c>
      <c r="F818">
        <v>8520</v>
      </c>
      <c r="G818" t="s">
        <v>3216</v>
      </c>
      <c r="H818" t="s">
        <v>18</v>
      </c>
      <c r="I818" t="s">
        <v>18</v>
      </c>
      <c r="J818" t="s">
        <v>3217</v>
      </c>
    </row>
    <row r="819" spans="1:10" hidden="1" x14ac:dyDescent="0.25">
      <c r="A819">
        <v>134502</v>
      </c>
      <c r="B819">
        <v>2514</v>
      </c>
      <c r="C819" t="s">
        <v>308</v>
      </c>
      <c r="D819">
        <v>2263</v>
      </c>
      <c r="E819" t="s">
        <v>4454</v>
      </c>
      <c r="F819">
        <v>8520</v>
      </c>
      <c r="G819" t="s">
        <v>3216</v>
      </c>
      <c r="H819" t="s">
        <v>18</v>
      </c>
      <c r="I819" t="s">
        <v>18</v>
      </c>
      <c r="J819" t="s">
        <v>4474</v>
      </c>
    </row>
    <row r="820" spans="1:10" hidden="1" x14ac:dyDescent="0.25">
      <c r="A820">
        <v>3304</v>
      </c>
      <c r="B820">
        <v>29</v>
      </c>
      <c r="C820" t="s">
        <v>56</v>
      </c>
      <c r="D820">
        <v>394</v>
      </c>
      <c r="E820" t="s">
        <v>248</v>
      </c>
      <c r="F820">
        <v>2727</v>
      </c>
      <c r="G820" t="s">
        <v>1526</v>
      </c>
      <c r="H820" t="s">
        <v>18</v>
      </c>
      <c r="I820" t="s">
        <v>18</v>
      </c>
      <c r="J820" t="s">
        <v>1527</v>
      </c>
    </row>
    <row r="821" spans="1:10" hidden="1" x14ac:dyDescent="0.25">
      <c r="A821">
        <v>115440</v>
      </c>
      <c r="B821">
        <v>453</v>
      </c>
      <c r="C821" t="s">
        <v>188</v>
      </c>
      <c r="D821">
        <v>2773</v>
      </c>
      <c r="E821" t="s">
        <v>4394</v>
      </c>
      <c r="F821">
        <v>5450</v>
      </c>
      <c r="G821" t="s">
        <v>1569</v>
      </c>
      <c r="H821" t="s">
        <v>18</v>
      </c>
      <c r="I821" t="s">
        <v>18</v>
      </c>
      <c r="J821" t="s">
        <v>4475</v>
      </c>
    </row>
    <row r="822" spans="1:10" hidden="1" x14ac:dyDescent="0.25">
      <c r="A822">
        <v>152563</v>
      </c>
      <c r="B822">
        <v>453</v>
      </c>
      <c r="C822" t="s">
        <v>188</v>
      </c>
      <c r="D822">
        <v>2953</v>
      </c>
      <c r="E822" t="s">
        <v>4396</v>
      </c>
      <c r="F822">
        <v>5450</v>
      </c>
      <c r="G822" t="s">
        <v>1569</v>
      </c>
      <c r="H822" t="s">
        <v>18</v>
      </c>
      <c r="I822" t="s">
        <v>18</v>
      </c>
      <c r="J822" t="s">
        <v>4476</v>
      </c>
    </row>
    <row r="823" spans="1:10" hidden="1" x14ac:dyDescent="0.25">
      <c r="A823">
        <v>81367</v>
      </c>
      <c r="B823">
        <v>453</v>
      </c>
      <c r="C823" t="s">
        <v>188</v>
      </c>
      <c r="D823">
        <v>464</v>
      </c>
      <c r="E823" t="s">
        <v>189</v>
      </c>
      <c r="F823">
        <v>5450</v>
      </c>
      <c r="G823" t="s">
        <v>1569</v>
      </c>
      <c r="H823" t="s">
        <v>18</v>
      </c>
      <c r="I823" t="s">
        <v>18</v>
      </c>
      <c r="J823" t="s">
        <v>1570</v>
      </c>
    </row>
    <row r="824" spans="1:10" hidden="1" x14ac:dyDescent="0.25">
      <c r="A824">
        <v>3045</v>
      </c>
      <c r="B824">
        <v>450</v>
      </c>
      <c r="C824" t="s">
        <v>4052</v>
      </c>
      <c r="D824">
        <v>473</v>
      </c>
      <c r="E824" t="s">
        <v>255</v>
      </c>
      <c r="F824">
        <v>5273</v>
      </c>
      <c r="G824" t="s">
        <v>1750</v>
      </c>
      <c r="H824" t="s">
        <v>18</v>
      </c>
      <c r="I824" t="s">
        <v>18</v>
      </c>
      <c r="J824" t="s">
        <v>4064</v>
      </c>
    </row>
    <row r="825" spans="1:10" hidden="1" x14ac:dyDescent="0.25">
      <c r="A825">
        <v>93382</v>
      </c>
      <c r="B825">
        <v>453</v>
      </c>
      <c r="C825" t="s">
        <v>188</v>
      </c>
      <c r="D825">
        <v>2773</v>
      </c>
      <c r="E825" t="s">
        <v>4394</v>
      </c>
      <c r="F825">
        <v>63781</v>
      </c>
      <c r="G825" t="s">
        <v>1571</v>
      </c>
      <c r="H825" t="s">
        <v>18</v>
      </c>
      <c r="I825" t="s">
        <v>18</v>
      </c>
      <c r="J825" t="s">
        <v>4477</v>
      </c>
    </row>
    <row r="826" spans="1:10" hidden="1" x14ac:dyDescent="0.25">
      <c r="A826">
        <v>152590</v>
      </c>
      <c r="B826">
        <v>453</v>
      </c>
      <c r="C826" t="s">
        <v>188</v>
      </c>
      <c r="D826">
        <v>2953</v>
      </c>
      <c r="E826" t="s">
        <v>4396</v>
      </c>
      <c r="F826">
        <v>63781</v>
      </c>
      <c r="G826" t="s">
        <v>1571</v>
      </c>
      <c r="H826" t="s">
        <v>18</v>
      </c>
      <c r="I826" t="s">
        <v>18</v>
      </c>
      <c r="J826" t="s">
        <v>4478</v>
      </c>
    </row>
    <row r="827" spans="1:10" hidden="1" x14ac:dyDescent="0.25">
      <c r="A827">
        <v>76829</v>
      </c>
      <c r="B827">
        <v>453</v>
      </c>
      <c r="C827" t="s">
        <v>188</v>
      </c>
      <c r="D827">
        <v>464</v>
      </c>
      <c r="E827" t="s">
        <v>189</v>
      </c>
      <c r="F827">
        <v>63781</v>
      </c>
      <c r="G827" t="s">
        <v>1571</v>
      </c>
      <c r="H827" t="s">
        <v>18</v>
      </c>
      <c r="I827" t="s">
        <v>18</v>
      </c>
      <c r="J827" t="s">
        <v>1572</v>
      </c>
    </row>
    <row r="828" spans="1:10" hidden="1" x14ac:dyDescent="0.25">
      <c r="A828">
        <v>101730</v>
      </c>
      <c r="B828">
        <v>2509</v>
      </c>
      <c r="C828" t="s">
        <v>47</v>
      </c>
      <c r="D828">
        <v>2818</v>
      </c>
      <c r="E828" t="s">
        <v>48</v>
      </c>
      <c r="F828">
        <v>1174</v>
      </c>
      <c r="G828" t="s">
        <v>1299</v>
      </c>
      <c r="H828" t="s">
        <v>18</v>
      </c>
      <c r="I828" t="s">
        <v>18</v>
      </c>
      <c r="J828" t="s">
        <v>1300</v>
      </c>
    </row>
    <row r="829" spans="1:10" hidden="1" x14ac:dyDescent="0.25">
      <c r="A829">
        <v>101744</v>
      </c>
      <c r="B829">
        <v>2509</v>
      </c>
      <c r="C829" t="s">
        <v>47</v>
      </c>
      <c r="D829">
        <v>2819</v>
      </c>
      <c r="E829" t="s">
        <v>71</v>
      </c>
      <c r="F829">
        <v>1174</v>
      </c>
      <c r="G829" t="s">
        <v>1299</v>
      </c>
      <c r="H829" t="s">
        <v>18</v>
      </c>
      <c r="I829" t="s">
        <v>18</v>
      </c>
      <c r="J829" t="s">
        <v>1307</v>
      </c>
    </row>
    <row r="830" spans="1:10" hidden="1" x14ac:dyDescent="0.25">
      <c r="A830">
        <v>3031</v>
      </c>
      <c r="B830">
        <v>2509</v>
      </c>
      <c r="C830" t="s">
        <v>47</v>
      </c>
      <c r="D830">
        <v>2016</v>
      </c>
      <c r="E830" t="s">
        <v>95</v>
      </c>
      <c r="F830">
        <v>1174</v>
      </c>
      <c r="G830" t="s">
        <v>1299</v>
      </c>
      <c r="H830" t="s">
        <v>18</v>
      </c>
      <c r="I830" t="s">
        <v>18</v>
      </c>
      <c r="J830" t="s">
        <v>1323</v>
      </c>
    </row>
    <row r="831" spans="1:10" hidden="1" x14ac:dyDescent="0.25">
      <c r="A831">
        <v>94871</v>
      </c>
      <c r="B831">
        <v>360</v>
      </c>
      <c r="C831" t="s">
        <v>66</v>
      </c>
      <c r="D831">
        <v>2009</v>
      </c>
      <c r="E831" t="s">
        <v>67</v>
      </c>
      <c r="F831">
        <v>1174</v>
      </c>
      <c r="G831" t="s">
        <v>1299</v>
      </c>
      <c r="H831" t="s">
        <v>18</v>
      </c>
      <c r="I831" t="s">
        <v>18</v>
      </c>
      <c r="J831" t="s">
        <v>1914</v>
      </c>
    </row>
    <row r="832" spans="1:10" hidden="1" x14ac:dyDescent="0.25">
      <c r="A832">
        <v>101593</v>
      </c>
      <c r="B832">
        <v>360</v>
      </c>
      <c r="C832" t="s">
        <v>66</v>
      </c>
      <c r="D832">
        <v>2810</v>
      </c>
      <c r="E832" t="s">
        <v>100</v>
      </c>
      <c r="F832">
        <v>1174</v>
      </c>
      <c r="G832" t="s">
        <v>1299</v>
      </c>
      <c r="H832" t="s">
        <v>18</v>
      </c>
      <c r="I832" t="s">
        <v>18</v>
      </c>
      <c r="J832" t="s">
        <v>1942</v>
      </c>
    </row>
    <row r="833" spans="1:10" hidden="1" x14ac:dyDescent="0.25">
      <c r="A833">
        <v>2070</v>
      </c>
      <c r="B833">
        <v>29</v>
      </c>
      <c r="C833" t="s">
        <v>56</v>
      </c>
      <c r="D833">
        <v>394</v>
      </c>
      <c r="E833" t="s">
        <v>248</v>
      </c>
      <c r="F833">
        <v>9871</v>
      </c>
      <c r="G833" t="s">
        <v>1528</v>
      </c>
      <c r="H833" t="s">
        <v>18</v>
      </c>
      <c r="I833" t="s">
        <v>18</v>
      </c>
      <c r="J833" t="s">
        <v>1529</v>
      </c>
    </row>
    <row r="834" spans="1:10" hidden="1" x14ac:dyDescent="0.25">
      <c r="A834">
        <v>122284</v>
      </c>
      <c r="B834">
        <v>29</v>
      </c>
      <c r="C834" t="s">
        <v>56</v>
      </c>
      <c r="D834">
        <v>394</v>
      </c>
      <c r="E834" t="s">
        <v>248</v>
      </c>
      <c r="F834">
        <v>96728</v>
      </c>
      <c r="G834" t="s">
        <v>3115</v>
      </c>
      <c r="H834" t="s">
        <v>18</v>
      </c>
      <c r="I834" t="s">
        <v>18</v>
      </c>
      <c r="J834" t="s">
        <v>3116</v>
      </c>
    </row>
    <row r="835" spans="1:10" hidden="1" x14ac:dyDescent="0.25">
      <c r="A835">
        <v>44530</v>
      </c>
      <c r="B835">
        <v>30</v>
      </c>
      <c r="C835" t="s">
        <v>370</v>
      </c>
      <c r="D835">
        <v>363</v>
      </c>
      <c r="E835" t="s">
        <v>401</v>
      </c>
      <c r="F835">
        <v>129</v>
      </c>
      <c r="G835" t="s">
        <v>2230</v>
      </c>
      <c r="H835" t="s">
        <v>18</v>
      </c>
      <c r="I835" t="s">
        <v>18</v>
      </c>
      <c r="J835" t="s">
        <v>2231</v>
      </c>
    </row>
    <row r="836" spans="1:10" hidden="1" x14ac:dyDescent="0.25">
      <c r="A836">
        <v>4503</v>
      </c>
      <c r="B836">
        <v>30</v>
      </c>
      <c r="C836" t="s">
        <v>370</v>
      </c>
      <c r="D836">
        <v>366</v>
      </c>
      <c r="E836" t="s">
        <v>403</v>
      </c>
      <c r="F836">
        <v>129</v>
      </c>
      <c r="G836" t="s">
        <v>2230</v>
      </c>
      <c r="H836" t="s">
        <v>18</v>
      </c>
      <c r="I836" t="s">
        <v>18</v>
      </c>
      <c r="J836" t="s">
        <v>2232</v>
      </c>
    </row>
    <row r="837" spans="1:10" hidden="1" x14ac:dyDescent="0.25">
      <c r="A837">
        <v>1146</v>
      </c>
      <c r="B837">
        <v>30</v>
      </c>
      <c r="C837" t="s">
        <v>370</v>
      </c>
      <c r="D837">
        <v>373</v>
      </c>
      <c r="E837" t="s">
        <v>405</v>
      </c>
      <c r="F837">
        <v>129</v>
      </c>
      <c r="G837" t="s">
        <v>2230</v>
      </c>
      <c r="H837" t="s">
        <v>18</v>
      </c>
      <c r="I837" t="s">
        <v>18</v>
      </c>
      <c r="J837" t="s">
        <v>2233</v>
      </c>
    </row>
    <row r="838" spans="1:10" hidden="1" x14ac:dyDescent="0.25">
      <c r="A838">
        <v>101515</v>
      </c>
      <c r="B838">
        <v>30</v>
      </c>
      <c r="C838" t="s">
        <v>370</v>
      </c>
      <c r="D838">
        <v>2788</v>
      </c>
      <c r="E838" t="s">
        <v>407</v>
      </c>
      <c r="F838">
        <v>129</v>
      </c>
      <c r="G838" t="s">
        <v>2230</v>
      </c>
      <c r="H838" t="s">
        <v>18</v>
      </c>
      <c r="I838" t="s">
        <v>18</v>
      </c>
      <c r="J838" t="s">
        <v>2234</v>
      </c>
    </row>
    <row r="839" spans="1:10" hidden="1" x14ac:dyDescent="0.25">
      <c r="A839">
        <v>1866</v>
      </c>
      <c r="B839">
        <v>30</v>
      </c>
      <c r="C839" t="s">
        <v>370</v>
      </c>
      <c r="D839">
        <v>437</v>
      </c>
      <c r="E839" t="s">
        <v>2370</v>
      </c>
      <c r="F839">
        <v>129</v>
      </c>
      <c r="G839" t="s">
        <v>2230</v>
      </c>
      <c r="H839" t="s">
        <v>18</v>
      </c>
      <c r="I839" t="s">
        <v>18</v>
      </c>
      <c r="J839" t="s">
        <v>2401</v>
      </c>
    </row>
    <row r="840" spans="1:10" hidden="1" x14ac:dyDescent="0.25">
      <c r="A840">
        <v>3090</v>
      </c>
      <c r="B840">
        <v>30</v>
      </c>
      <c r="C840" t="s">
        <v>370</v>
      </c>
      <c r="D840">
        <v>436</v>
      </c>
      <c r="E840" t="s">
        <v>2372</v>
      </c>
      <c r="F840">
        <v>129</v>
      </c>
      <c r="G840" t="s">
        <v>2230</v>
      </c>
      <c r="H840" t="s">
        <v>18</v>
      </c>
      <c r="I840" t="s">
        <v>18</v>
      </c>
      <c r="J840" t="s">
        <v>2402</v>
      </c>
    </row>
    <row r="841" spans="1:10" hidden="1" x14ac:dyDescent="0.25">
      <c r="A841">
        <v>101525</v>
      </c>
      <c r="B841">
        <v>30</v>
      </c>
      <c r="C841" t="s">
        <v>370</v>
      </c>
      <c r="D841">
        <v>2789</v>
      </c>
      <c r="E841" t="s">
        <v>2374</v>
      </c>
      <c r="F841">
        <v>129</v>
      </c>
      <c r="G841" t="s">
        <v>2230</v>
      </c>
      <c r="H841" t="s">
        <v>18</v>
      </c>
      <c r="I841" t="s">
        <v>18</v>
      </c>
      <c r="J841" t="s">
        <v>2403</v>
      </c>
    </row>
    <row r="842" spans="1:10" hidden="1" x14ac:dyDescent="0.25">
      <c r="A842">
        <v>87944</v>
      </c>
      <c r="B842">
        <v>30</v>
      </c>
      <c r="C842" t="s">
        <v>370</v>
      </c>
      <c r="D842">
        <v>2663</v>
      </c>
      <c r="E842" t="s">
        <v>409</v>
      </c>
      <c r="F842">
        <v>129</v>
      </c>
      <c r="G842" t="s">
        <v>2230</v>
      </c>
      <c r="H842" t="s">
        <v>18</v>
      </c>
      <c r="I842" t="s">
        <v>18</v>
      </c>
      <c r="J842" t="s">
        <v>2235</v>
      </c>
    </row>
    <row r="843" spans="1:10" hidden="1" x14ac:dyDescent="0.25">
      <c r="A843">
        <v>121469</v>
      </c>
      <c r="B843">
        <v>30</v>
      </c>
      <c r="C843" t="s">
        <v>370</v>
      </c>
      <c r="D843">
        <v>2628</v>
      </c>
      <c r="E843" t="s">
        <v>411</v>
      </c>
      <c r="F843">
        <v>129</v>
      </c>
      <c r="G843" t="s">
        <v>2230</v>
      </c>
      <c r="H843" t="s">
        <v>18</v>
      </c>
      <c r="I843" t="s">
        <v>18</v>
      </c>
      <c r="J843" t="s">
        <v>3056</v>
      </c>
    </row>
    <row r="844" spans="1:10" hidden="1" x14ac:dyDescent="0.25">
      <c r="A844">
        <v>95470</v>
      </c>
      <c r="B844">
        <v>28</v>
      </c>
      <c r="C844" t="s">
        <v>55</v>
      </c>
      <c r="D844">
        <v>2057</v>
      </c>
      <c r="E844" t="s">
        <v>3483</v>
      </c>
      <c r="F844">
        <v>129</v>
      </c>
      <c r="G844" t="s">
        <v>2230</v>
      </c>
      <c r="H844" t="s">
        <v>18</v>
      </c>
      <c r="I844" t="s">
        <v>18</v>
      </c>
      <c r="J844" t="s">
        <v>3485</v>
      </c>
    </row>
    <row r="845" spans="1:10" hidden="1" x14ac:dyDescent="0.25">
      <c r="A845">
        <v>101345</v>
      </c>
      <c r="B845">
        <v>28</v>
      </c>
      <c r="C845" t="s">
        <v>55</v>
      </c>
      <c r="D845">
        <v>2806</v>
      </c>
      <c r="E845" t="s">
        <v>86</v>
      </c>
      <c r="F845">
        <v>129</v>
      </c>
      <c r="G845" t="s">
        <v>2230</v>
      </c>
      <c r="H845" t="s">
        <v>18</v>
      </c>
      <c r="I845" t="s">
        <v>18</v>
      </c>
      <c r="J845" t="s">
        <v>2785</v>
      </c>
    </row>
    <row r="846" spans="1:10" hidden="1" x14ac:dyDescent="0.25">
      <c r="A846">
        <v>4162</v>
      </c>
      <c r="B846">
        <v>28</v>
      </c>
      <c r="C846" t="s">
        <v>55</v>
      </c>
      <c r="D846">
        <v>2001</v>
      </c>
      <c r="E846" t="s">
        <v>2624</v>
      </c>
      <c r="F846">
        <v>129</v>
      </c>
      <c r="G846" t="s">
        <v>2230</v>
      </c>
      <c r="H846" t="s">
        <v>18</v>
      </c>
      <c r="I846" t="s">
        <v>18</v>
      </c>
      <c r="J846" t="s">
        <v>2786</v>
      </c>
    </row>
    <row r="847" spans="1:10" hidden="1" x14ac:dyDescent="0.25">
      <c r="A847">
        <v>119416</v>
      </c>
      <c r="B847">
        <v>28</v>
      </c>
      <c r="C847" t="s">
        <v>55</v>
      </c>
      <c r="D847">
        <v>2864</v>
      </c>
      <c r="E847" t="s">
        <v>2586</v>
      </c>
      <c r="F847">
        <v>129</v>
      </c>
      <c r="G847" t="s">
        <v>2230</v>
      </c>
      <c r="H847" t="s">
        <v>18</v>
      </c>
      <c r="I847" t="s">
        <v>18</v>
      </c>
      <c r="J847" t="s">
        <v>2787</v>
      </c>
    </row>
    <row r="848" spans="1:10" hidden="1" x14ac:dyDescent="0.25">
      <c r="A848">
        <v>2134</v>
      </c>
      <c r="B848">
        <v>28</v>
      </c>
      <c r="C848" t="s">
        <v>55</v>
      </c>
      <c r="D848">
        <v>155</v>
      </c>
      <c r="E848" t="s">
        <v>256</v>
      </c>
      <c r="F848">
        <v>129</v>
      </c>
      <c r="G848" t="s">
        <v>2230</v>
      </c>
      <c r="H848" t="s">
        <v>18</v>
      </c>
      <c r="I848" t="s">
        <v>18</v>
      </c>
      <c r="J848" t="s">
        <v>2788</v>
      </c>
    </row>
    <row r="849" spans="1:10" hidden="1" x14ac:dyDescent="0.25">
      <c r="A849">
        <v>107880</v>
      </c>
      <c r="B849">
        <v>2507</v>
      </c>
      <c r="C849" t="s">
        <v>4365</v>
      </c>
      <c r="D849">
        <v>165</v>
      </c>
      <c r="E849" t="s">
        <v>3633</v>
      </c>
      <c r="F849">
        <v>5295</v>
      </c>
      <c r="G849" t="s">
        <v>2389</v>
      </c>
      <c r="H849" t="s">
        <v>18</v>
      </c>
      <c r="I849" t="s">
        <v>18</v>
      </c>
      <c r="J849" t="s">
        <v>4479</v>
      </c>
    </row>
    <row r="850" spans="1:10" hidden="1" x14ac:dyDescent="0.25">
      <c r="A850">
        <v>86292</v>
      </c>
      <c r="B850">
        <v>29</v>
      </c>
      <c r="C850" t="s">
        <v>56</v>
      </c>
      <c r="D850">
        <v>2434</v>
      </c>
      <c r="E850" t="s">
        <v>2827</v>
      </c>
      <c r="F850">
        <v>5295</v>
      </c>
      <c r="G850" t="s">
        <v>2389</v>
      </c>
      <c r="H850" t="s">
        <v>18</v>
      </c>
      <c r="I850" t="s">
        <v>18</v>
      </c>
      <c r="J850" t="s">
        <v>2837</v>
      </c>
    </row>
    <row r="851" spans="1:10" hidden="1" x14ac:dyDescent="0.25">
      <c r="A851">
        <v>152448</v>
      </c>
      <c r="B851">
        <v>29</v>
      </c>
      <c r="C851" t="s">
        <v>56</v>
      </c>
      <c r="D851">
        <v>2927</v>
      </c>
      <c r="E851" t="s">
        <v>2834</v>
      </c>
      <c r="F851">
        <v>5295</v>
      </c>
      <c r="G851" t="s">
        <v>2389</v>
      </c>
      <c r="H851" t="s">
        <v>18</v>
      </c>
      <c r="I851" t="s">
        <v>18</v>
      </c>
      <c r="J851" t="s">
        <v>4480</v>
      </c>
    </row>
    <row r="852" spans="1:10" hidden="1" x14ac:dyDescent="0.25">
      <c r="A852">
        <v>107868</v>
      </c>
      <c r="B852">
        <v>29</v>
      </c>
      <c r="C852" t="s">
        <v>56</v>
      </c>
      <c r="D852">
        <v>2630</v>
      </c>
      <c r="E852" t="s">
        <v>3627</v>
      </c>
      <c r="F852">
        <v>5295</v>
      </c>
      <c r="G852" t="s">
        <v>2389</v>
      </c>
      <c r="H852" t="s">
        <v>18</v>
      </c>
      <c r="I852" t="s">
        <v>18</v>
      </c>
      <c r="J852" t="s">
        <v>4481</v>
      </c>
    </row>
    <row r="853" spans="1:10" hidden="1" x14ac:dyDescent="0.25">
      <c r="A853">
        <v>36962</v>
      </c>
      <c r="B853">
        <v>29</v>
      </c>
      <c r="C853" t="s">
        <v>56</v>
      </c>
      <c r="D853">
        <v>394</v>
      </c>
      <c r="E853" t="s">
        <v>248</v>
      </c>
      <c r="F853">
        <v>5295</v>
      </c>
      <c r="G853" t="s">
        <v>2389</v>
      </c>
      <c r="H853" t="s">
        <v>18</v>
      </c>
      <c r="I853" t="s">
        <v>18</v>
      </c>
      <c r="J853" t="s">
        <v>2390</v>
      </c>
    </row>
    <row r="854" spans="1:10" hidden="1" x14ac:dyDescent="0.25">
      <c r="A854">
        <v>4208</v>
      </c>
      <c r="B854">
        <v>450</v>
      </c>
      <c r="C854" t="s">
        <v>4052</v>
      </c>
      <c r="D854">
        <v>473</v>
      </c>
      <c r="E854" t="s">
        <v>255</v>
      </c>
      <c r="F854">
        <v>5295</v>
      </c>
      <c r="G854" t="s">
        <v>2389</v>
      </c>
      <c r="H854" t="s">
        <v>18</v>
      </c>
      <c r="I854" t="s">
        <v>18</v>
      </c>
      <c r="J854" t="s">
        <v>4065</v>
      </c>
    </row>
    <row r="855" spans="1:10" hidden="1" x14ac:dyDescent="0.25">
      <c r="A855">
        <v>788</v>
      </c>
      <c r="B855">
        <v>450</v>
      </c>
      <c r="C855" t="s">
        <v>4052</v>
      </c>
      <c r="D855">
        <v>477</v>
      </c>
      <c r="E855" t="s">
        <v>285</v>
      </c>
      <c r="F855">
        <v>5295</v>
      </c>
      <c r="G855" t="s">
        <v>2389</v>
      </c>
      <c r="H855" t="s">
        <v>18</v>
      </c>
      <c r="I855" t="s">
        <v>18</v>
      </c>
      <c r="J855" t="s">
        <v>4066</v>
      </c>
    </row>
    <row r="856" spans="1:10" hidden="1" x14ac:dyDescent="0.25">
      <c r="A856">
        <v>107190</v>
      </c>
      <c r="B856">
        <v>2512</v>
      </c>
      <c r="C856" t="s">
        <v>180</v>
      </c>
      <c r="D856">
        <v>429</v>
      </c>
      <c r="E856" t="s">
        <v>180</v>
      </c>
      <c r="F856">
        <v>85304</v>
      </c>
      <c r="G856" t="s">
        <v>3218</v>
      </c>
      <c r="H856" t="s">
        <v>18</v>
      </c>
      <c r="I856" t="s">
        <v>18</v>
      </c>
      <c r="J856" t="s">
        <v>3219</v>
      </c>
    </row>
    <row r="857" spans="1:10" hidden="1" x14ac:dyDescent="0.25">
      <c r="A857">
        <v>130314</v>
      </c>
      <c r="B857">
        <v>362</v>
      </c>
      <c r="C857" t="s">
        <v>50</v>
      </c>
      <c r="D857">
        <v>2467</v>
      </c>
      <c r="E857" t="s">
        <v>51</v>
      </c>
      <c r="F857">
        <v>85304</v>
      </c>
      <c r="G857" t="s">
        <v>3218</v>
      </c>
      <c r="H857" t="s">
        <v>18</v>
      </c>
      <c r="I857" t="s">
        <v>18</v>
      </c>
      <c r="J857" t="s">
        <v>3301</v>
      </c>
    </row>
    <row r="858" spans="1:10" hidden="1" x14ac:dyDescent="0.25">
      <c r="A858">
        <v>93320</v>
      </c>
      <c r="B858">
        <v>453</v>
      </c>
      <c r="C858" t="s">
        <v>188</v>
      </c>
      <c r="D858">
        <v>2620</v>
      </c>
      <c r="E858" t="s">
        <v>4054</v>
      </c>
      <c r="F858">
        <v>19069</v>
      </c>
      <c r="G858" t="s">
        <v>1573</v>
      </c>
      <c r="H858" t="s">
        <v>18</v>
      </c>
      <c r="I858" t="s">
        <v>18</v>
      </c>
      <c r="J858" t="s">
        <v>4482</v>
      </c>
    </row>
    <row r="859" spans="1:10" hidden="1" x14ac:dyDescent="0.25">
      <c r="A859">
        <v>1921</v>
      </c>
      <c r="B859">
        <v>453</v>
      </c>
      <c r="C859" t="s">
        <v>188</v>
      </c>
      <c r="D859">
        <v>464</v>
      </c>
      <c r="E859" t="s">
        <v>189</v>
      </c>
      <c r="F859">
        <v>19069</v>
      </c>
      <c r="G859" t="s">
        <v>1573</v>
      </c>
      <c r="H859" t="s">
        <v>18</v>
      </c>
      <c r="I859" t="s">
        <v>18</v>
      </c>
      <c r="J859" t="s">
        <v>1574</v>
      </c>
    </row>
    <row r="860" spans="1:10" hidden="1" x14ac:dyDescent="0.25">
      <c r="A860">
        <v>152521</v>
      </c>
      <c r="B860">
        <v>450</v>
      </c>
      <c r="C860" t="s">
        <v>4052</v>
      </c>
      <c r="D860">
        <v>2951</v>
      </c>
      <c r="E860" t="s">
        <v>233</v>
      </c>
      <c r="F860">
        <v>19069</v>
      </c>
      <c r="G860" t="s">
        <v>1573</v>
      </c>
      <c r="H860" t="s">
        <v>18</v>
      </c>
      <c r="I860" t="s">
        <v>18</v>
      </c>
      <c r="J860" t="s">
        <v>4483</v>
      </c>
    </row>
    <row r="861" spans="1:10" hidden="1" x14ac:dyDescent="0.25">
      <c r="A861">
        <v>31408</v>
      </c>
      <c r="B861">
        <v>450</v>
      </c>
      <c r="C861" t="s">
        <v>4052</v>
      </c>
      <c r="D861">
        <v>478</v>
      </c>
      <c r="E861" t="s">
        <v>4059</v>
      </c>
      <c r="F861">
        <v>19069</v>
      </c>
      <c r="G861" t="s">
        <v>1573</v>
      </c>
      <c r="H861" t="s">
        <v>18</v>
      </c>
      <c r="I861" t="s">
        <v>18</v>
      </c>
      <c r="J861" t="s">
        <v>4067</v>
      </c>
    </row>
    <row r="862" spans="1:10" hidden="1" x14ac:dyDescent="0.25">
      <c r="A862">
        <v>117429</v>
      </c>
      <c r="B862">
        <v>313</v>
      </c>
      <c r="C862" t="s">
        <v>3604</v>
      </c>
      <c r="D862">
        <v>2843</v>
      </c>
      <c r="E862" t="s">
        <v>2537</v>
      </c>
      <c r="F862">
        <v>84362</v>
      </c>
      <c r="G862" t="s">
        <v>1264</v>
      </c>
      <c r="H862" t="s">
        <v>18</v>
      </c>
      <c r="I862" t="s">
        <v>18</v>
      </c>
      <c r="J862" t="s">
        <v>3687</v>
      </c>
    </row>
    <row r="863" spans="1:10" hidden="1" x14ac:dyDescent="0.25">
      <c r="A863">
        <v>106173</v>
      </c>
      <c r="B863">
        <v>313</v>
      </c>
      <c r="C863" t="s">
        <v>3604</v>
      </c>
      <c r="D863">
        <v>2196</v>
      </c>
      <c r="E863" t="s">
        <v>2600</v>
      </c>
      <c r="F863">
        <v>84362</v>
      </c>
      <c r="G863" t="s">
        <v>1264</v>
      </c>
      <c r="H863" t="s">
        <v>18</v>
      </c>
      <c r="I863" t="s">
        <v>18</v>
      </c>
      <c r="J863" t="s">
        <v>3688</v>
      </c>
    </row>
    <row r="864" spans="1:10" hidden="1" x14ac:dyDescent="0.25">
      <c r="A864">
        <v>106171</v>
      </c>
      <c r="B864">
        <v>315</v>
      </c>
      <c r="C864" t="s">
        <v>379</v>
      </c>
      <c r="D864">
        <v>2215</v>
      </c>
      <c r="E864" t="s">
        <v>864</v>
      </c>
      <c r="F864">
        <v>84362</v>
      </c>
      <c r="G864" t="s">
        <v>1264</v>
      </c>
      <c r="H864" t="s">
        <v>18</v>
      </c>
      <c r="I864" t="s">
        <v>18</v>
      </c>
      <c r="J864" t="s">
        <v>1882</v>
      </c>
    </row>
    <row r="865" spans="1:10" hidden="1" x14ac:dyDescent="0.25">
      <c r="A865">
        <v>120906</v>
      </c>
      <c r="B865">
        <v>362</v>
      </c>
      <c r="C865" t="s">
        <v>50</v>
      </c>
      <c r="D865">
        <v>2467</v>
      </c>
      <c r="E865" t="s">
        <v>51</v>
      </c>
      <c r="F865">
        <v>95521</v>
      </c>
      <c r="G865" t="s">
        <v>2838</v>
      </c>
      <c r="H865" t="s">
        <v>18</v>
      </c>
      <c r="I865" t="s">
        <v>18</v>
      </c>
      <c r="J865" t="s">
        <v>2839</v>
      </c>
    </row>
    <row r="866" spans="1:10" hidden="1" x14ac:dyDescent="0.25">
      <c r="A866">
        <v>93336</v>
      </c>
      <c r="B866">
        <v>453</v>
      </c>
      <c r="C866" t="s">
        <v>188</v>
      </c>
      <c r="D866">
        <v>2773</v>
      </c>
      <c r="E866" t="s">
        <v>4394</v>
      </c>
      <c r="F866">
        <v>1160</v>
      </c>
      <c r="G866" t="s">
        <v>1575</v>
      </c>
      <c r="H866" t="s">
        <v>18</v>
      </c>
      <c r="I866" t="s">
        <v>18</v>
      </c>
      <c r="J866" t="s">
        <v>4484</v>
      </c>
    </row>
    <row r="867" spans="1:10" hidden="1" x14ac:dyDescent="0.25">
      <c r="A867">
        <v>1158</v>
      </c>
      <c r="B867">
        <v>453</v>
      </c>
      <c r="C867" t="s">
        <v>188</v>
      </c>
      <c r="D867">
        <v>464</v>
      </c>
      <c r="E867" t="s">
        <v>189</v>
      </c>
      <c r="F867">
        <v>1160</v>
      </c>
      <c r="G867" t="s">
        <v>1575</v>
      </c>
      <c r="H867" t="s">
        <v>18</v>
      </c>
      <c r="I867" t="s">
        <v>18</v>
      </c>
      <c r="J867" t="s">
        <v>1576</v>
      </c>
    </row>
    <row r="868" spans="1:10" hidden="1" x14ac:dyDescent="0.25">
      <c r="A868">
        <v>31704</v>
      </c>
      <c r="B868">
        <v>293</v>
      </c>
      <c r="C868" t="s">
        <v>4264</v>
      </c>
      <c r="D868">
        <v>295</v>
      </c>
      <c r="E868" t="s">
        <v>3111</v>
      </c>
      <c r="F868">
        <v>1160</v>
      </c>
      <c r="G868" t="s">
        <v>1575</v>
      </c>
      <c r="H868" t="s">
        <v>18</v>
      </c>
      <c r="I868" t="s">
        <v>18</v>
      </c>
      <c r="J868" t="s">
        <v>4272</v>
      </c>
    </row>
    <row r="869" spans="1:10" hidden="1" x14ac:dyDescent="0.25">
      <c r="A869">
        <v>122659</v>
      </c>
      <c r="B869">
        <v>293</v>
      </c>
      <c r="C869" t="s">
        <v>4264</v>
      </c>
      <c r="D869">
        <v>2872</v>
      </c>
      <c r="E869" t="s">
        <v>3112</v>
      </c>
      <c r="F869">
        <v>1160</v>
      </c>
      <c r="G869" t="s">
        <v>1575</v>
      </c>
      <c r="H869" t="s">
        <v>18</v>
      </c>
      <c r="I869" t="s">
        <v>18</v>
      </c>
      <c r="J869" t="s">
        <v>4273</v>
      </c>
    </row>
    <row r="870" spans="1:10" hidden="1" x14ac:dyDescent="0.25">
      <c r="A870">
        <v>122666</v>
      </c>
      <c r="B870">
        <v>293</v>
      </c>
      <c r="C870" t="s">
        <v>4264</v>
      </c>
      <c r="D870">
        <v>2873</v>
      </c>
      <c r="E870" t="s">
        <v>3113</v>
      </c>
      <c r="F870">
        <v>1160</v>
      </c>
      <c r="G870" t="s">
        <v>1575</v>
      </c>
      <c r="H870" t="s">
        <v>18</v>
      </c>
      <c r="I870" t="s">
        <v>18</v>
      </c>
      <c r="J870" t="s">
        <v>4274</v>
      </c>
    </row>
    <row r="871" spans="1:10" hidden="1" x14ac:dyDescent="0.25">
      <c r="A871">
        <v>132564</v>
      </c>
      <c r="B871">
        <v>451</v>
      </c>
      <c r="C871" t="s">
        <v>61</v>
      </c>
      <c r="D871">
        <v>466</v>
      </c>
      <c r="E871" t="s">
        <v>62</v>
      </c>
      <c r="F871">
        <v>1160</v>
      </c>
      <c r="G871" t="s">
        <v>1575</v>
      </c>
      <c r="H871" t="s">
        <v>18</v>
      </c>
      <c r="I871" t="s">
        <v>18</v>
      </c>
      <c r="J871" t="s">
        <v>3333</v>
      </c>
    </row>
    <row r="872" spans="1:10" hidden="1" x14ac:dyDescent="0.25">
      <c r="A872">
        <v>158583</v>
      </c>
      <c r="B872">
        <v>2512</v>
      </c>
      <c r="C872" t="s">
        <v>180</v>
      </c>
      <c r="D872">
        <v>429</v>
      </c>
      <c r="E872" t="s">
        <v>180</v>
      </c>
      <c r="F872">
        <v>125675</v>
      </c>
      <c r="G872" t="s">
        <v>5010</v>
      </c>
      <c r="H872" t="s">
        <v>18</v>
      </c>
      <c r="I872" t="s">
        <v>18</v>
      </c>
      <c r="J872" t="s">
        <v>5011</v>
      </c>
    </row>
    <row r="873" spans="1:10" hidden="1" x14ac:dyDescent="0.25">
      <c r="A873">
        <v>93350</v>
      </c>
      <c r="B873">
        <v>453</v>
      </c>
      <c r="C873" t="s">
        <v>188</v>
      </c>
      <c r="D873">
        <v>2773</v>
      </c>
      <c r="E873" t="s">
        <v>4394</v>
      </c>
      <c r="F873">
        <v>5455</v>
      </c>
      <c r="G873" t="s">
        <v>1577</v>
      </c>
      <c r="H873" t="s">
        <v>18</v>
      </c>
      <c r="I873" t="s">
        <v>18</v>
      </c>
      <c r="J873" t="s">
        <v>4485</v>
      </c>
    </row>
    <row r="874" spans="1:10" hidden="1" x14ac:dyDescent="0.25">
      <c r="A874">
        <v>81368</v>
      </c>
      <c r="B874">
        <v>453</v>
      </c>
      <c r="C874" t="s">
        <v>188</v>
      </c>
      <c r="D874">
        <v>464</v>
      </c>
      <c r="E874" t="s">
        <v>189</v>
      </c>
      <c r="F874">
        <v>5455</v>
      </c>
      <c r="G874" t="s">
        <v>1577</v>
      </c>
      <c r="H874" t="s">
        <v>18</v>
      </c>
      <c r="I874" t="s">
        <v>18</v>
      </c>
      <c r="J874" t="s">
        <v>1578</v>
      </c>
    </row>
    <row r="875" spans="1:10" hidden="1" x14ac:dyDescent="0.25">
      <c r="A875">
        <v>151508</v>
      </c>
      <c r="B875">
        <v>313</v>
      </c>
      <c r="C875" t="s">
        <v>3604</v>
      </c>
      <c r="D875">
        <v>2522</v>
      </c>
      <c r="E875" t="s">
        <v>458</v>
      </c>
      <c r="F875">
        <v>45423</v>
      </c>
      <c r="G875" t="s">
        <v>2088</v>
      </c>
      <c r="H875" t="s">
        <v>18</v>
      </c>
      <c r="I875" t="s">
        <v>18</v>
      </c>
      <c r="J875" t="s">
        <v>3689</v>
      </c>
    </row>
    <row r="876" spans="1:10" hidden="1" x14ac:dyDescent="0.25">
      <c r="A876">
        <v>81318</v>
      </c>
      <c r="B876">
        <v>362</v>
      </c>
      <c r="C876" t="s">
        <v>50</v>
      </c>
      <c r="D876">
        <v>2467</v>
      </c>
      <c r="E876" t="s">
        <v>51</v>
      </c>
      <c r="F876">
        <v>45423</v>
      </c>
      <c r="G876" t="s">
        <v>2088</v>
      </c>
      <c r="H876" t="s">
        <v>18</v>
      </c>
      <c r="I876" t="s">
        <v>18</v>
      </c>
      <c r="J876" t="s">
        <v>2089</v>
      </c>
    </row>
    <row r="877" spans="1:10" hidden="1" x14ac:dyDescent="0.25">
      <c r="A877">
        <v>159374</v>
      </c>
      <c r="B877">
        <v>362</v>
      </c>
      <c r="C877" t="s">
        <v>50</v>
      </c>
      <c r="D877">
        <v>1974</v>
      </c>
      <c r="E877" t="s">
        <v>276</v>
      </c>
      <c r="F877">
        <v>45423</v>
      </c>
      <c r="G877" t="s">
        <v>2088</v>
      </c>
      <c r="H877" t="s">
        <v>18</v>
      </c>
      <c r="I877" t="s">
        <v>18</v>
      </c>
      <c r="J877" t="s">
        <v>5012</v>
      </c>
    </row>
    <row r="878" spans="1:10" hidden="1" x14ac:dyDescent="0.25">
      <c r="A878">
        <v>117332</v>
      </c>
      <c r="B878">
        <v>6</v>
      </c>
      <c r="C878" t="s">
        <v>65</v>
      </c>
      <c r="D878">
        <v>2848</v>
      </c>
      <c r="E878" t="s">
        <v>2543</v>
      </c>
      <c r="F878">
        <v>31391</v>
      </c>
      <c r="G878" t="s">
        <v>1298</v>
      </c>
      <c r="H878" t="s">
        <v>18</v>
      </c>
      <c r="I878" t="s">
        <v>18</v>
      </c>
      <c r="J878" t="s">
        <v>2553</v>
      </c>
    </row>
    <row r="879" spans="1:10" hidden="1" x14ac:dyDescent="0.25">
      <c r="A879">
        <v>80796</v>
      </c>
      <c r="B879">
        <v>6</v>
      </c>
      <c r="C879" t="s">
        <v>65</v>
      </c>
      <c r="D879">
        <v>2391</v>
      </c>
      <c r="E879" t="s">
        <v>2622</v>
      </c>
      <c r="F879">
        <v>31391</v>
      </c>
      <c r="G879" t="s">
        <v>1298</v>
      </c>
      <c r="H879" t="s">
        <v>18</v>
      </c>
      <c r="I879" t="s">
        <v>18</v>
      </c>
      <c r="J879" t="s">
        <v>2657</v>
      </c>
    </row>
    <row r="880" spans="1:10" hidden="1" x14ac:dyDescent="0.25">
      <c r="A880">
        <v>1737</v>
      </c>
      <c r="B880">
        <v>2507</v>
      </c>
      <c r="C880" t="s">
        <v>4365</v>
      </c>
      <c r="D880">
        <v>165</v>
      </c>
      <c r="E880" t="s">
        <v>3633</v>
      </c>
      <c r="F880">
        <v>6621</v>
      </c>
      <c r="G880" t="s">
        <v>2526</v>
      </c>
      <c r="H880" t="s">
        <v>18</v>
      </c>
      <c r="I880" t="s">
        <v>18</v>
      </c>
      <c r="J880" t="s">
        <v>4486</v>
      </c>
    </row>
    <row r="881" spans="1:10" hidden="1" x14ac:dyDescent="0.25">
      <c r="A881">
        <v>152450</v>
      </c>
      <c r="B881">
        <v>29</v>
      </c>
      <c r="C881" t="s">
        <v>56</v>
      </c>
      <c r="D881">
        <v>2927</v>
      </c>
      <c r="E881" t="s">
        <v>2834</v>
      </c>
      <c r="F881">
        <v>6621</v>
      </c>
      <c r="G881" t="s">
        <v>2526</v>
      </c>
      <c r="H881" t="s">
        <v>18</v>
      </c>
      <c r="I881" t="s">
        <v>18</v>
      </c>
      <c r="J881" t="s">
        <v>4487</v>
      </c>
    </row>
    <row r="882" spans="1:10" hidden="1" x14ac:dyDescent="0.25">
      <c r="A882">
        <v>108709</v>
      </c>
      <c r="B882">
        <v>453</v>
      </c>
      <c r="C882" t="s">
        <v>188</v>
      </c>
      <c r="D882">
        <v>2773</v>
      </c>
      <c r="E882" t="s">
        <v>4394</v>
      </c>
      <c r="F882">
        <v>86721</v>
      </c>
      <c r="G882" t="s">
        <v>1579</v>
      </c>
      <c r="H882" t="s">
        <v>18</v>
      </c>
      <c r="I882" t="s">
        <v>18</v>
      </c>
      <c r="J882" t="s">
        <v>4488</v>
      </c>
    </row>
    <row r="883" spans="1:10" hidden="1" x14ac:dyDescent="0.25">
      <c r="A883">
        <v>152594</v>
      </c>
      <c r="B883">
        <v>453</v>
      </c>
      <c r="C883" t="s">
        <v>188</v>
      </c>
      <c r="D883">
        <v>2953</v>
      </c>
      <c r="E883" t="s">
        <v>4396</v>
      </c>
      <c r="F883">
        <v>86721</v>
      </c>
      <c r="G883" t="s">
        <v>1579</v>
      </c>
      <c r="H883" t="s">
        <v>18</v>
      </c>
      <c r="I883" t="s">
        <v>18</v>
      </c>
      <c r="J883" t="s">
        <v>4489</v>
      </c>
    </row>
    <row r="884" spans="1:10" hidden="1" x14ac:dyDescent="0.25">
      <c r="A884">
        <v>108707</v>
      </c>
      <c r="B884">
        <v>453</v>
      </c>
      <c r="C884" t="s">
        <v>188</v>
      </c>
      <c r="D884">
        <v>464</v>
      </c>
      <c r="E884" t="s">
        <v>189</v>
      </c>
      <c r="F884">
        <v>86721</v>
      </c>
      <c r="G884" t="s">
        <v>1579</v>
      </c>
      <c r="H884" t="s">
        <v>18</v>
      </c>
      <c r="I884" t="s">
        <v>18</v>
      </c>
      <c r="J884" t="s">
        <v>1580</v>
      </c>
    </row>
    <row r="885" spans="1:10" hidden="1" x14ac:dyDescent="0.25">
      <c r="A885">
        <v>93344</v>
      </c>
      <c r="B885">
        <v>453</v>
      </c>
      <c r="C885" t="s">
        <v>188</v>
      </c>
      <c r="D885">
        <v>2773</v>
      </c>
      <c r="E885" t="s">
        <v>4394</v>
      </c>
      <c r="F885">
        <v>4445</v>
      </c>
      <c r="G885" t="s">
        <v>1581</v>
      </c>
      <c r="H885" t="s">
        <v>18</v>
      </c>
      <c r="I885" t="s">
        <v>18</v>
      </c>
      <c r="J885" t="s">
        <v>4490</v>
      </c>
    </row>
    <row r="886" spans="1:10" hidden="1" x14ac:dyDescent="0.25">
      <c r="A886">
        <v>1817</v>
      </c>
      <c r="B886">
        <v>453</v>
      </c>
      <c r="C886" t="s">
        <v>188</v>
      </c>
      <c r="D886">
        <v>464</v>
      </c>
      <c r="E886" t="s">
        <v>189</v>
      </c>
      <c r="F886">
        <v>4445</v>
      </c>
      <c r="G886" t="s">
        <v>1581</v>
      </c>
      <c r="H886" t="s">
        <v>18</v>
      </c>
      <c r="I886" t="s">
        <v>18</v>
      </c>
      <c r="J886" t="s">
        <v>1582</v>
      </c>
    </row>
    <row r="887" spans="1:10" hidden="1" x14ac:dyDescent="0.25">
      <c r="A887">
        <v>3171</v>
      </c>
      <c r="B887">
        <v>450</v>
      </c>
      <c r="C887" t="s">
        <v>4052</v>
      </c>
      <c r="D887">
        <v>473</v>
      </c>
      <c r="E887" t="s">
        <v>255</v>
      </c>
      <c r="F887">
        <v>4445</v>
      </c>
      <c r="G887" t="s">
        <v>1581</v>
      </c>
      <c r="H887" t="s">
        <v>18</v>
      </c>
      <c r="I887" t="s">
        <v>18</v>
      </c>
      <c r="J887" t="s">
        <v>4068</v>
      </c>
    </row>
    <row r="888" spans="1:10" hidden="1" x14ac:dyDescent="0.25">
      <c r="A888">
        <v>2202</v>
      </c>
      <c r="B888">
        <v>450</v>
      </c>
      <c r="C888" t="s">
        <v>4052</v>
      </c>
      <c r="D888">
        <v>478</v>
      </c>
      <c r="E888" t="s">
        <v>4059</v>
      </c>
      <c r="F888">
        <v>4445</v>
      </c>
      <c r="G888" t="s">
        <v>1581</v>
      </c>
      <c r="H888" t="s">
        <v>18</v>
      </c>
      <c r="I888" t="s">
        <v>18</v>
      </c>
      <c r="J888" t="s">
        <v>4069</v>
      </c>
    </row>
    <row r="889" spans="1:10" hidden="1" x14ac:dyDescent="0.25">
      <c r="A889">
        <v>2020</v>
      </c>
      <c r="B889">
        <v>362</v>
      </c>
      <c r="C889" t="s">
        <v>50</v>
      </c>
      <c r="D889">
        <v>1974</v>
      </c>
      <c r="E889" t="s">
        <v>276</v>
      </c>
      <c r="F889">
        <v>5393</v>
      </c>
      <c r="G889" t="s">
        <v>2191</v>
      </c>
      <c r="H889" t="s">
        <v>18</v>
      </c>
      <c r="I889" t="s">
        <v>18</v>
      </c>
      <c r="J889" t="s">
        <v>2192</v>
      </c>
    </row>
    <row r="890" spans="1:10" hidden="1" x14ac:dyDescent="0.25">
      <c r="A890">
        <v>106329</v>
      </c>
      <c r="B890">
        <v>315</v>
      </c>
      <c r="C890" t="s">
        <v>379</v>
      </c>
      <c r="D890">
        <v>356</v>
      </c>
      <c r="E890" t="s">
        <v>860</v>
      </c>
      <c r="F890">
        <v>84515</v>
      </c>
      <c r="G890" t="s">
        <v>1805</v>
      </c>
      <c r="H890" t="s">
        <v>18</v>
      </c>
      <c r="I890" t="s">
        <v>18</v>
      </c>
      <c r="J890" t="s">
        <v>1806</v>
      </c>
    </row>
    <row r="891" spans="1:10" hidden="1" x14ac:dyDescent="0.25">
      <c r="A891">
        <v>145816</v>
      </c>
      <c r="B891">
        <v>450</v>
      </c>
      <c r="C891" t="s">
        <v>4052</v>
      </c>
      <c r="D891">
        <v>478</v>
      </c>
      <c r="E891" t="s">
        <v>4059</v>
      </c>
      <c r="F891">
        <v>84515</v>
      </c>
      <c r="G891" t="s">
        <v>1805</v>
      </c>
      <c r="H891" t="s">
        <v>18</v>
      </c>
      <c r="I891" t="s">
        <v>18</v>
      </c>
      <c r="J891" t="s">
        <v>4070</v>
      </c>
    </row>
    <row r="892" spans="1:10" hidden="1" x14ac:dyDescent="0.25">
      <c r="A892">
        <v>2532</v>
      </c>
      <c r="B892">
        <v>315</v>
      </c>
      <c r="C892" t="s">
        <v>379</v>
      </c>
      <c r="D892">
        <v>348</v>
      </c>
      <c r="E892" t="s">
        <v>862</v>
      </c>
      <c r="F892">
        <v>50</v>
      </c>
      <c r="G892" t="s">
        <v>1844</v>
      </c>
      <c r="H892" t="s">
        <v>18</v>
      </c>
      <c r="I892" t="s">
        <v>18</v>
      </c>
      <c r="J892" t="s">
        <v>1845</v>
      </c>
    </row>
    <row r="893" spans="1:10" hidden="1" x14ac:dyDescent="0.25">
      <c r="A893">
        <v>98843</v>
      </c>
      <c r="B893">
        <v>453</v>
      </c>
      <c r="C893" t="s">
        <v>188</v>
      </c>
      <c r="D893">
        <v>2773</v>
      </c>
      <c r="E893" t="s">
        <v>4394</v>
      </c>
      <c r="F893">
        <v>78304</v>
      </c>
      <c r="G893" t="s">
        <v>1737</v>
      </c>
      <c r="H893" t="s">
        <v>18</v>
      </c>
      <c r="I893" t="s">
        <v>18</v>
      </c>
      <c r="J893" t="s">
        <v>4491</v>
      </c>
    </row>
    <row r="894" spans="1:10" hidden="1" x14ac:dyDescent="0.25">
      <c r="A894">
        <v>152592</v>
      </c>
      <c r="B894">
        <v>453</v>
      </c>
      <c r="C894" t="s">
        <v>188</v>
      </c>
      <c r="D894">
        <v>2953</v>
      </c>
      <c r="E894" t="s">
        <v>4396</v>
      </c>
      <c r="F894">
        <v>78304</v>
      </c>
      <c r="G894" t="s">
        <v>1737</v>
      </c>
      <c r="H894" t="s">
        <v>18</v>
      </c>
      <c r="I894" t="s">
        <v>18</v>
      </c>
      <c r="J894" t="s">
        <v>4492</v>
      </c>
    </row>
    <row r="895" spans="1:10" hidden="1" x14ac:dyDescent="0.25">
      <c r="A895">
        <v>29040</v>
      </c>
      <c r="B895">
        <v>451</v>
      </c>
      <c r="C895" t="s">
        <v>61</v>
      </c>
      <c r="D895">
        <v>466</v>
      </c>
      <c r="E895" t="s">
        <v>62</v>
      </c>
      <c r="F895">
        <v>25778</v>
      </c>
      <c r="G895" t="s">
        <v>1955</v>
      </c>
      <c r="H895" t="s">
        <v>18</v>
      </c>
      <c r="I895" t="s">
        <v>18</v>
      </c>
      <c r="J895" t="s">
        <v>1956</v>
      </c>
    </row>
    <row r="896" spans="1:10" hidden="1" x14ac:dyDescent="0.25">
      <c r="A896">
        <v>101668</v>
      </c>
      <c r="B896">
        <v>451</v>
      </c>
      <c r="C896" t="s">
        <v>61</v>
      </c>
      <c r="D896">
        <v>2813</v>
      </c>
      <c r="E896" t="s">
        <v>116</v>
      </c>
      <c r="F896">
        <v>25778</v>
      </c>
      <c r="G896" t="s">
        <v>1955</v>
      </c>
      <c r="H896" t="s">
        <v>18</v>
      </c>
      <c r="I896" t="s">
        <v>18</v>
      </c>
      <c r="J896" t="s">
        <v>2041</v>
      </c>
    </row>
    <row r="897" spans="1:10" hidden="1" x14ac:dyDescent="0.25">
      <c r="A897">
        <v>31721</v>
      </c>
      <c r="B897">
        <v>293</v>
      </c>
      <c r="C897" t="s">
        <v>4264</v>
      </c>
      <c r="D897">
        <v>295</v>
      </c>
      <c r="E897" t="s">
        <v>3111</v>
      </c>
      <c r="F897">
        <v>28064</v>
      </c>
      <c r="G897" t="s">
        <v>3388</v>
      </c>
      <c r="H897" t="s">
        <v>18</v>
      </c>
      <c r="I897" t="s">
        <v>18</v>
      </c>
      <c r="J897" t="s">
        <v>4275</v>
      </c>
    </row>
    <row r="898" spans="1:10" hidden="1" x14ac:dyDescent="0.25">
      <c r="A898">
        <v>122661</v>
      </c>
      <c r="B898">
        <v>293</v>
      </c>
      <c r="C898" t="s">
        <v>4264</v>
      </c>
      <c r="D898">
        <v>2872</v>
      </c>
      <c r="E898" t="s">
        <v>3112</v>
      </c>
      <c r="F898">
        <v>28064</v>
      </c>
      <c r="G898" t="s">
        <v>3388</v>
      </c>
      <c r="H898" t="s">
        <v>18</v>
      </c>
      <c r="I898" t="s">
        <v>18</v>
      </c>
      <c r="J898" t="s">
        <v>4276</v>
      </c>
    </row>
    <row r="899" spans="1:10" hidden="1" x14ac:dyDescent="0.25">
      <c r="A899">
        <v>122668</v>
      </c>
      <c r="B899">
        <v>293</v>
      </c>
      <c r="C899" t="s">
        <v>4264</v>
      </c>
      <c r="D899">
        <v>2873</v>
      </c>
      <c r="E899" t="s">
        <v>3113</v>
      </c>
      <c r="F899">
        <v>28064</v>
      </c>
      <c r="G899" t="s">
        <v>3388</v>
      </c>
      <c r="H899" t="s">
        <v>18</v>
      </c>
      <c r="I899" t="s">
        <v>18</v>
      </c>
      <c r="J899" t="s">
        <v>4277</v>
      </c>
    </row>
    <row r="900" spans="1:10" hidden="1" x14ac:dyDescent="0.25">
      <c r="A900">
        <v>1441</v>
      </c>
      <c r="B900">
        <v>453</v>
      </c>
      <c r="C900" t="s">
        <v>188</v>
      </c>
      <c r="D900">
        <v>464</v>
      </c>
      <c r="E900" t="s">
        <v>189</v>
      </c>
      <c r="F900">
        <v>13817</v>
      </c>
      <c r="G900" t="s">
        <v>3057</v>
      </c>
      <c r="H900" t="s">
        <v>18</v>
      </c>
      <c r="I900" t="s">
        <v>18</v>
      </c>
      <c r="J900" t="s">
        <v>3058</v>
      </c>
    </row>
    <row r="901" spans="1:10" hidden="1" x14ac:dyDescent="0.25">
      <c r="A901">
        <v>121877</v>
      </c>
      <c r="B901">
        <v>450</v>
      </c>
      <c r="C901" t="s">
        <v>4052</v>
      </c>
      <c r="D901">
        <v>473</v>
      </c>
      <c r="E901" t="s">
        <v>255</v>
      </c>
      <c r="F901">
        <v>13817</v>
      </c>
      <c r="G901" t="s">
        <v>3057</v>
      </c>
      <c r="H901" t="s">
        <v>18</v>
      </c>
      <c r="I901" t="s">
        <v>18</v>
      </c>
      <c r="J901" t="s">
        <v>4071</v>
      </c>
    </row>
    <row r="902" spans="1:10" hidden="1" x14ac:dyDescent="0.25">
      <c r="A902">
        <v>85978</v>
      </c>
      <c r="B902">
        <v>450</v>
      </c>
      <c r="C902" t="s">
        <v>4052</v>
      </c>
      <c r="D902">
        <v>477</v>
      </c>
      <c r="E902" t="s">
        <v>285</v>
      </c>
      <c r="F902">
        <v>13817</v>
      </c>
      <c r="G902" t="s">
        <v>3057</v>
      </c>
      <c r="H902" t="s">
        <v>18</v>
      </c>
      <c r="I902" t="s">
        <v>18</v>
      </c>
      <c r="J902" t="s">
        <v>4072</v>
      </c>
    </row>
    <row r="903" spans="1:10" hidden="1" x14ac:dyDescent="0.25">
      <c r="A903">
        <v>152476</v>
      </c>
      <c r="B903">
        <v>450</v>
      </c>
      <c r="C903" t="s">
        <v>4052</v>
      </c>
      <c r="D903">
        <v>2897</v>
      </c>
      <c r="E903" t="s">
        <v>3419</v>
      </c>
      <c r="F903">
        <v>13817</v>
      </c>
      <c r="G903" t="s">
        <v>3057</v>
      </c>
      <c r="H903" t="s">
        <v>18</v>
      </c>
      <c r="I903" t="s">
        <v>18</v>
      </c>
      <c r="J903" t="s">
        <v>4493</v>
      </c>
    </row>
    <row r="904" spans="1:10" hidden="1" x14ac:dyDescent="0.25">
      <c r="A904">
        <v>55219</v>
      </c>
      <c r="B904">
        <v>450</v>
      </c>
      <c r="C904" t="s">
        <v>4052</v>
      </c>
      <c r="D904">
        <v>478</v>
      </c>
      <c r="E904" t="s">
        <v>4059</v>
      </c>
      <c r="F904">
        <v>13817</v>
      </c>
      <c r="G904" t="s">
        <v>3057</v>
      </c>
      <c r="H904" t="s">
        <v>18</v>
      </c>
      <c r="I904" t="s">
        <v>18</v>
      </c>
      <c r="J904" t="s">
        <v>4073</v>
      </c>
    </row>
    <row r="905" spans="1:10" hidden="1" x14ac:dyDescent="0.25">
      <c r="A905">
        <v>152569</v>
      </c>
      <c r="B905">
        <v>453</v>
      </c>
      <c r="C905" t="s">
        <v>188</v>
      </c>
      <c r="D905">
        <v>2953</v>
      </c>
      <c r="E905" t="s">
        <v>4396</v>
      </c>
      <c r="F905">
        <v>13870</v>
      </c>
      <c r="G905" t="s">
        <v>1744</v>
      </c>
      <c r="H905" t="s">
        <v>18</v>
      </c>
      <c r="I905" t="s">
        <v>18</v>
      </c>
      <c r="J905" t="s">
        <v>4494</v>
      </c>
    </row>
    <row r="906" spans="1:10" hidden="1" x14ac:dyDescent="0.25">
      <c r="A906">
        <v>95083</v>
      </c>
      <c r="B906">
        <v>453</v>
      </c>
      <c r="C906" t="s">
        <v>188</v>
      </c>
      <c r="D906">
        <v>2776</v>
      </c>
      <c r="E906" t="s">
        <v>4403</v>
      </c>
      <c r="F906">
        <v>13870</v>
      </c>
      <c r="G906" t="s">
        <v>1744</v>
      </c>
      <c r="H906" t="s">
        <v>18</v>
      </c>
      <c r="I906" t="s">
        <v>18</v>
      </c>
      <c r="J906" t="s">
        <v>4495</v>
      </c>
    </row>
    <row r="907" spans="1:10" hidden="1" x14ac:dyDescent="0.25">
      <c r="A907">
        <v>5405</v>
      </c>
      <c r="B907">
        <v>450</v>
      </c>
      <c r="C907" t="s">
        <v>4052</v>
      </c>
      <c r="D907">
        <v>473</v>
      </c>
      <c r="E907" t="s">
        <v>255</v>
      </c>
      <c r="F907">
        <v>13870</v>
      </c>
      <c r="G907" t="s">
        <v>1744</v>
      </c>
      <c r="H907" t="s">
        <v>18</v>
      </c>
      <c r="I907" t="s">
        <v>18</v>
      </c>
      <c r="J907" t="s">
        <v>4074</v>
      </c>
    </row>
    <row r="908" spans="1:10" hidden="1" x14ac:dyDescent="0.25">
      <c r="A908">
        <v>130691</v>
      </c>
      <c r="B908">
        <v>362</v>
      </c>
      <c r="C908" t="s">
        <v>50</v>
      </c>
      <c r="D908">
        <v>2467</v>
      </c>
      <c r="E908" t="s">
        <v>51</v>
      </c>
      <c r="F908">
        <v>15283</v>
      </c>
      <c r="G908" t="s">
        <v>2295</v>
      </c>
      <c r="H908" t="s">
        <v>18</v>
      </c>
      <c r="I908" t="s">
        <v>18</v>
      </c>
      <c r="J908" t="s">
        <v>3302</v>
      </c>
    </row>
    <row r="909" spans="1:10" hidden="1" x14ac:dyDescent="0.25">
      <c r="A909">
        <v>113894</v>
      </c>
      <c r="B909">
        <v>362</v>
      </c>
      <c r="C909" t="s">
        <v>50</v>
      </c>
      <c r="D909">
        <v>2469</v>
      </c>
      <c r="E909" t="s">
        <v>91</v>
      </c>
      <c r="F909">
        <v>15283</v>
      </c>
      <c r="G909" t="s">
        <v>2295</v>
      </c>
      <c r="H909" t="s">
        <v>18</v>
      </c>
      <c r="I909" t="s">
        <v>18</v>
      </c>
      <c r="J909" t="s">
        <v>2296</v>
      </c>
    </row>
    <row r="910" spans="1:10" hidden="1" x14ac:dyDescent="0.25">
      <c r="A910">
        <v>31732</v>
      </c>
      <c r="B910">
        <v>293</v>
      </c>
      <c r="C910" t="s">
        <v>4264</v>
      </c>
      <c r="D910">
        <v>295</v>
      </c>
      <c r="E910" t="s">
        <v>3111</v>
      </c>
      <c r="F910">
        <v>28002</v>
      </c>
      <c r="G910" t="s">
        <v>3380</v>
      </c>
      <c r="H910" t="s">
        <v>18</v>
      </c>
      <c r="I910" t="s">
        <v>18</v>
      </c>
      <c r="J910" t="s">
        <v>4278</v>
      </c>
    </row>
    <row r="911" spans="1:10" hidden="1" x14ac:dyDescent="0.25">
      <c r="A911">
        <v>100326</v>
      </c>
      <c r="B911">
        <v>2508</v>
      </c>
      <c r="C911" t="s">
        <v>353</v>
      </c>
      <c r="D911">
        <v>233</v>
      </c>
      <c r="E911" t="s">
        <v>353</v>
      </c>
      <c r="F911">
        <v>79654</v>
      </c>
      <c r="G911" t="s">
        <v>2080</v>
      </c>
      <c r="H911" t="s">
        <v>18</v>
      </c>
      <c r="I911" t="s">
        <v>18</v>
      </c>
      <c r="J911" t="s">
        <v>2081</v>
      </c>
    </row>
    <row r="912" spans="1:10" hidden="1" x14ac:dyDescent="0.25">
      <c r="A912">
        <v>93351</v>
      </c>
      <c r="B912">
        <v>453</v>
      </c>
      <c r="C912" t="s">
        <v>188</v>
      </c>
      <c r="D912">
        <v>2773</v>
      </c>
      <c r="E912" t="s">
        <v>4394</v>
      </c>
      <c r="F912">
        <v>6992</v>
      </c>
      <c r="G912" t="s">
        <v>1583</v>
      </c>
      <c r="H912" t="s">
        <v>18</v>
      </c>
      <c r="I912" t="s">
        <v>18</v>
      </c>
      <c r="J912" t="s">
        <v>4496</v>
      </c>
    </row>
    <row r="913" spans="1:10" hidden="1" x14ac:dyDescent="0.25">
      <c r="A913">
        <v>598</v>
      </c>
      <c r="B913">
        <v>453</v>
      </c>
      <c r="C913" t="s">
        <v>188</v>
      </c>
      <c r="D913">
        <v>464</v>
      </c>
      <c r="E913" t="s">
        <v>189</v>
      </c>
      <c r="F913">
        <v>6992</v>
      </c>
      <c r="G913" t="s">
        <v>1583</v>
      </c>
      <c r="H913" t="s">
        <v>18</v>
      </c>
      <c r="I913" t="s">
        <v>18</v>
      </c>
      <c r="J913" t="s">
        <v>1584</v>
      </c>
    </row>
    <row r="914" spans="1:10" hidden="1" x14ac:dyDescent="0.25">
      <c r="A914">
        <v>2360</v>
      </c>
      <c r="B914">
        <v>2512</v>
      </c>
      <c r="C914" t="s">
        <v>180</v>
      </c>
      <c r="D914">
        <v>429</v>
      </c>
      <c r="E914" t="s">
        <v>180</v>
      </c>
      <c r="F914">
        <v>30</v>
      </c>
      <c r="G914" t="s">
        <v>3220</v>
      </c>
      <c r="H914" t="s">
        <v>18</v>
      </c>
      <c r="I914" t="s">
        <v>18</v>
      </c>
      <c r="J914" t="s">
        <v>3221</v>
      </c>
    </row>
    <row r="915" spans="1:10" hidden="1" x14ac:dyDescent="0.25">
      <c r="A915">
        <v>31706</v>
      </c>
      <c r="B915">
        <v>293</v>
      </c>
      <c r="C915" t="s">
        <v>4264</v>
      </c>
      <c r="D915">
        <v>295</v>
      </c>
      <c r="E915" t="s">
        <v>3111</v>
      </c>
      <c r="F915">
        <v>30</v>
      </c>
      <c r="G915" t="s">
        <v>3220</v>
      </c>
      <c r="H915" t="s">
        <v>18</v>
      </c>
      <c r="I915" t="s">
        <v>18</v>
      </c>
      <c r="J915" t="s">
        <v>4279</v>
      </c>
    </row>
    <row r="916" spans="1:10" hidden="1" x14ac:dyDescent="0.25">
      <c r="A916">
        <v>122655</v>
      </c>
      <c r="B916">
        <v>293</v>
      </c>
      <c r="C916" t="s">
        <v>4264</v>
      </c>
      <c r="D916">
        <v>2872</v>
      </c>
      <c r="E916" t="s">
        <v>3112</v>
      </c>
      <c r="F916">
        <v>30</v>
      </c>
      <c r="G916" t="s">
        <v>3220</v>
      </c>
      <c r="H916" t="s">
        <v>18</v>
      </c>
      <c r="I916" t="s">
        <v>18</v>
      </c>
      <c r="J916" t="s">
        <v>4280</v>
      </c>
    </row>
    <row r="917" spans="1:10" hidden="1" x14ac:dyDescent="0.25">
      <c r="A917">
        <v>122663</v>
      </c>
      <c r="B917">
        <v>293</v>
      </c>
      <c r="C917" t="s">
        <v>4264</v>
      </c>
      <c r="D917">
        <v>2873</v>
      </c>
      <c r="E917" t="s">
        <v>3113</v>
      </c>
      <c r="F917">
        <v>30</v>
      </c>
      <c r="G917" t="s">
        <v>3220</v>
      </c>
      <c r="H917" t="s">
        <v>18</v>
      </c>
      <c r="I917" t="s">
        <v>18</v>
      </c>
      <c r="J917" t="s">
        <v>4281</v>
      </c>
    </row>
    <row r="918" spans="1:10" hidden="1" x14ac:dyDescent="0.25">
      <c r="A918">
        <v>120670</v>
      </c>
      <c r="B918">
        <v>293</v>
      </c>
      <c r="C918" t="s">
        <v>4264</v>
      </c>
      <c r="D918">
        <v>295</v>
      </c>
      <c r="E918" t="s">
        <v>3111</v>
      </c>
      <c r="F918">
        <v>95163</v>
      </c>
      <c r="G918" t="s">
        <v>3389</v>
      </c>
      <c r="H918" t="s">
        <v>18</v>
      </c>
      <c r="I918" t="s">
        <v>18</v>
      </c>
      <c r="J918" t="s">
        <v>4282</v>
      </c>
    </row>
    <row r="919" spans="1:10" hidden="1" x14ac:dyDescent="0.25">
      <c r="A919">
        <v>122671</v>
      </c>
      <c r="B919">
        <v>293</v>
      </c>
      <c r="C919" t="s">
        <v>4264</v>
      </c>
      <c r="D919">
        <v>2873</v>
      </c>
      <c r="E919" t="s">
        <v>3113</v>
      </c>
      <c r="F919">
        <v>95163</v>
      </c>
      <c r="G919" t="s">
        <v>3389</v>
      </c>
      <c r="H919" t="s">
        <v>18</v>
      </c>
      <c r="I919" t="s">
        <v>18</v>
      </c>
      <c r="J919" t="s">
        <v>4283</v>
      </c>
    </row>
    <row r="920" spans="1:10" hidden="1" x14ac:dyDescent="0.25">
      <c r="A920">
        <v>2547</v>
      </c>
      <c r="B920">
        <v>2512</v>
      </c>
      <c r="C920" t="s">
        <v>180</v>
      </c>
      <c r="D920">
        <v>429</v>
      </c>
      <c r="E920" t="s">
        <v>180</v>
      </c>
      <c r="F920">
        <v>16532</v>
      </c>
      <c r="G920" t="s">
        <v>3222</v>
      </c>
      <c r="H920" t="s">
        <v>18</v>
      </c>
      <c r="I920" t="s">
        <v>18</v>
      </c>
      <c r="J920" t="s">
        <v>3223</v>
      </c>
    </row>
    <row r="921" spans="1:10" hidden="1" x14ac:dyDescent="0.25">
      <c r="A921">
        <v>134342</v>
      </c>
      <c r="B921">
        <v>315</v>
      </c>
      <c r="C921" t="s">
        <v>379</v>
      </c>
      <c r="D921">
        <v>2215</v>
      </c>
      <c r="E921" t="s">
        <v>864</v>
      </c>
      <c r="F921">
        <v>105497</v>
      </c>
      <c r="G921" t="s">
        <v>3334</v>
      </c>
      <c r="H921" t="s">
        <v>18</v>
      </c>
      <c r="I921" t="s">
        <v>18</v>
      </c>
      <c r="J921" t="s">
        <v>3335</v>
      </c>
    </row>
    <row r="922" spans="1:10" hidden="1" x14ac:dyDescent="0.25">
      <c r="A922">
        <v>95075</v>
      </c>
      <c r="B922">
        <v>453</v>
      </c>
      <c r="C922" t="s">
        <v>188</v>
      </c>
      <c r="D922">
        <v>2620</v>
      </c>
      <c r="E922" t="s">
        <v>4054</v>
      </c>
      <c r="F922">
        <v>5378</v>
      </c>
      <c r="G922" t="s">
        <v>1585</v>
      </c>
      <c r="H922" t="s">
        <v>18</v>
      </c>
      <c r="I922" t="s">
        <v>18</v>
      </c>
      <c r="J922" t="s">
        <v>4497</v>
      </c>
    </row>
    <row r="923" spans="1:10" hidden="1" x14ac:dyDescent="0.25">
      <c r="A923">
        <v>5547</v>
      </c>
      <c r="B923">
        <v>453</v>
      </c>
      <c r="C923" t="s">
        <v>188</v>
      </c>
      <c r="D923">
        <v>464</v>
      </c>
      <c r="E923" t="s">
        <v>189</v>
      </c>
      <c r="F923">
        <v>5378</v>
      </c>
      <c r="G923" t="s">
        <v>1585</v>
      </c>
      <c r="H923" t="s">
        <v>18</v>
      </c>
      <c r="I923" t="s">
        <v>18</v>
      </c>
      <c r="J923" t="s">
        <v>1586</v>
      </c>
    </row>
    <row r="924" spans="1:10" hidden="1" x14ac:dyDescent="0.25">
      <c r="A924">
        <v>152518</v>
      </c>
      <c r="B924">
        <v>450</v>
      </c>
      <c r="C924" t="s">
        <v>4052</v>
      </c>
      <c r="D924">
        <v>2951</v>
      </c>
      <c r="E924" t="s">
        <v>233</v>
      </c>
      <c r="F924">
        <v>5378</v>
      </c>
      <c r="G924" t="s">
        <v>1585</v>
      </c>
      <c r="H924" t="s">
        <v>18</v>
      </c>
      <c r="I924" t="s">
        <v>18</v>
      </c>
      <c r="J924" t="s">
        <v>4498</v>
      </c>
    </row>
    <row r="925" spans="1:10" hidden="1" x14ac:dyDescent="0.25">
      <c r="A925">
        <v>4405</v>
      </c>
      <c r="B925">
        <v>450</v>
      </c>
      <c r="C925" t="s">
        <v>4052</v>
      </c>
      <c r="D925">
        <v>473</v>
      </c>
      <c r="E925" t="s">
        <v>255</v>
      </c>
      <c r="F925">
        <v>5378</v>
      </c>
      <c r="G925" t="s">
        <v>1585</v>
      </c>
      <c r="H925" t="s">
        <v>18</v>
      </c>
      <c r="I925" t="s">
        <v>18</v>
      </c>
      <c r="J925" t="s">
        <v>4075</v>
      </c>
    </row>
    <row r="926" spans="1:10" hidden="1" x14ac:dyDescent="0.25">
      <c r="A926">
        <v>152488</v>
      </c>
      <c r="B926">
        <v>450</v>
      </c>
      <c r="C926" t="s">
        <v>4052</v>
      </c>
      <c r="D926">
        <v>2950</v>
      </c>
      <c r="E926" t="s">
        <v>284</v>
      </c>
      <c r="F926">
        <v>5378</v>
      </c>
      <c r="G926" t="s">
        <v>1585</v>
      </c>
      <c r="H926" t="s">
        <v>18</v>
      </c>
      <c r="I926" t="s">
        <v>18</v>
      </c>
      <c r="J926" t="s">
        <v>4499</v>
      </c>
    </row>
    <row r="927" spans="1:10" hidden="1" x14ac:dyDescent="0.25">
      <c r="A927">
        <v>67872</v>
      </c>
      <c r="B927">
        <v>450</v>
      </c>
      <c r="C927" t="s">
        <v>4052</v>
      </c>
      <c r="D927">
        <v>477</v>
      </c>
      <c r="E927" t="s">
        <v>285</v>
      </c>
      <c r="F927">
        <v>5378</v>
      </c>
      <c r="G927" t="s">
        <v>1585</v>
      </c>
      <c r="H927" t="s">
        <v>18</v>
      </c>
      <c r="I927" t="s">
        <v>18</v>
      </c>
      <c r="J927" t="s">
        <v>4076</v>
      </c>
    </row>
    <row r="928" spans="1:10" hidden="1" x14ac:dyDescent="0.25">
      <c r="A928">
        <v>1374</v>
      </c>
      <c r="B928">
        <v>450</v>
      </c>
      <c r="C928" t="s">
        <v>4052</v>
      </c>
      <c r="D928">
        <v>478</v>
      </c>
      <c r="E928" t="s">
        <v>4059</v>
      </c>
      <c r="F928">
        <v>5378</v>
      </c>
      <c r="G928" t="s">
        <v>1585</v>
      </c>
      <c r="H928" t="s">
        <v>18</v>
      </c>
      <c r="I928" t="s">
        <v>18</v>
      </c>
      <c r="J928" t="s">
        <v>4077</v>
      </c>
    </row>
    <row r="929" spans="1:10" hidden="1" x14ac:dyDescent="0.25">
      <c r="A929">
        <v>159476</v>
      </c>
      <c r="B929">
        <v>2507</v>
      </c>
      <c r="C929" t="s">
        <v>4365</v>
      </c>
      <c r="D929">
        <v>2890</v>
      </c>
      <c r="E929" t="s">
        <v>4370</v>
      </c>
      <c r="F929">
        <v>1109</v>
      </c>
      <c r="G929" t="s">
        <v>5013</v>
      </c>
      <c r="H929" t="s">
        <v>18</v>
      </c>
      <c r="I929" t="s">
        <v>18</v>
      </c>
      <c r="J929" t="s">
        <v>5014</v>
      </c>
    </row>
    <row r="930" spans="1:10" hidden="1" x14ac:dyDescent="0.25">
      <c r="A930">
        <v>117385</v>
      </c>
      <c r="B930">
        <v>313</v>
      </c>
      <c r="C930" t="s">
        <v>3604</v>
      </c>
      <c r="D930">
        <v>2843</v>
      </c>
      <c r="E930" t="s">
        <v>2537</v>
      </c>
      <c r="F930">
        <v>943</v>
      </c>
      <c r="G930" t="s">
        <v>1265</v>
      </c>
      <c r="H930" t="s">
        <v>18</v>
      </c>
      <c r="I930" t="s">
        <v>18</v>
      </c>
      <c r="J930" t="s">
        <v>3690</v>
      </c>
    </row>
    <row r="931" spans="1:10" hidden="1" x14ac:dyDescent="0.25">
      <c r="A931">
        <v>66764</v>
      </c>
      <c r="B931">
        <v>313</v>
      </c>
      <c r="C931" t="s">
        <v>3604</v>
      </c>
      <c r="D931">
        <v>353</v>
      </c>
      <c r="E931" t="s">
        <v>456</v>
      </c>
      <c r="F931">
        <v>943</v>
      </c>
      <c r="G931" t="s">
        <v>1265</v>
      </c>
      <c r="H931" t="s">
        <v>18</v>
      </c>
      <c r="I931" t="s">
        <v>18</v>
      </c>
      <c r="J931" t="s">
        <v>3691</v>
      </c>
    </row>
    <row r="932" spans="1:10" hidden="1" x14ac:dyDescent="0.25">
      <c r="A932">
        <v>117478</v>
      </c>
      <c r="B932">
        <v>313</v>
      </c>
      <c r="C932" t="s">
        <v>3604</v>
      </c>
      <c r="D932">
        <v>2844</v>
      </c>
      <c r="E932" t="s">
        <v>2539</v>
      </c>
      <c r="F932">
        <v>943</v>
      </c>
      <c r="G932" t="s">
        <v>1265</v>
      </c>
      <c r="H932" t="s">
        <v>18</v>
      </c>
      <c r="I932" t="s">
        <v>18</v>
      </c>
      <c r="J932" t="s">
        <v>3692</v>
      </c>
    </row>
    <row r="933" spans="1:10" hidden="1" x14ac:dyDescent="0.25">
      <c r="A933">
        <v>98908</v>
      </c>
      <c r="B933">
        <v>313</v>
      </c>
      <c r="C933" t="s">
        <v>3604</v>
      </c>
      <c r="D933">
        <v>2196</v>
      </c>
      <c r="E933" t="s">
        <v>2600</v>
      </c>
      <c r="F933">
        <v>943</v>
      </c>
      <c r="G933" t="s">
        <v>1265</v>
      </c>
      <c r="H933" t="s">
        <v>18</v>
      </c>
      <c r="I933" t="s">
        <v>18</v>
      </c>
      <c r="J933" t="s">
        <v>3693</v>
      </c>
    </row>
    <row r="934" spans="1:10" hidden="1" x14ac:dyDescent="0.25">
      <c r="A934">
        <v>81237</v>
      </c>
      <c r="B934">
        <v>313</v>
      </c>
      <c r="C934" t="s">
        <v>3604</v>
      </c>
      <c r="D934">
        <v>333</v>
      </c>
      <c r="E934" t="s">
        <v>2601</v>
      </c>
      <c r="F934">
        <v>943</v>
      </c>
      <c r="G934" t="s">
        <v>1265</v>
      </c>
      <c r="H934" t="s">
        <v>18</v>
      </c>
      <c r="I934" t="s">
        <v>18</v>
      </c>
      <c r="J934" t="s">
        <v>3694</v>
      </c>
    </row>
    <row r="935" spans="1:10" hidden="1" x14ac:dyDescent="0.25">
      <c r="A935">
        <v>107214</v>
      </c>
      <c r="B935">
        <v>313</v>
      </c>
      <c r="C935" t="s">
        <v>3604</v>
      </c>
      <c r="D935">
        <v>2791</v>
      </c>
      <c r="E935" t="s">
        <v>2605</v>
      </c>
      <c r="F935">
        <v>943</v>
      </c>
      <c r="G935" t="s">
        <v>1265</v>
      </c>
      <c r="H935" t="s">
        <v>18</v>
      </c>
      <c r="I935" t="s">
        <v>18</v>
      </c>
      <c r="J935" t="s">
        <v>3695</v>
      </c>
    </row>
    <row r="936" spans="1:10" hidden="1" x14ac:dyDescent="0.25">
      <c r="A936">
        <v>106495</v>
      </c>
      <c r="B936">
        <v>316</v>
      </c>
      <c r="C936" t="s">
        <v>3647</v>
      </c>
      <c r="D936">
        <v>2817</v>
      </c>
      <c r="E936" t="s">
        <v>2637</v>
      </c>
      <c r="F936">
        <v>943</v>
      </c>
      <c r="G936" t="s">
        <v>1265</v>
      </c>
      <c r="H936" t="s">
        <v>18</v>
      </c>
      <c r="I936" t="s">
        <v>18</v>
      </c>
      <c r="J936" t="s">
        <v>3696</v>
      </c>
    </row>
    <row r="937" spans="1:10" hidden="1" x14ac:dyDescent="0.25">
      <c r="A937">
        <v>98935</v>
      </c>
      <c r="B937">
        <v>450</v>
      </c>
      <c r="C937" t="s">
        <v>4052</v>
      </c>
      <c r="D937">
        <v>477</v>
      </c>
      <c r="E937" t="s">
        <v>285</v>
      </c>
      <c r="F937">
        <v>4463</v>
      </c>
      <c r="G937" t="s">
        <v>1784</v>
      </c>
      <c r="H937" t="s">
        <v>18</v>
      </c>
      <c r="I937" t="s">
        <v>18</v>
      </c>
      <c r="J937" t="s">
        <v>4078</v>
      </c>
    </row>
    <row r="938" spans="1:10" hidden="1" x14ac:dyDescent="0.25">
      <c r="A938">
        <v>25761</v>
      </c>
      <c r="B938">
        <v>2512</v>
      </c>
      <c r="C938" t="s">
        <v>180</v>
      </c>
      <c r="D938">
        <v>429</v>
      </c>
      <c r="E938" t="s">
        <v>180</v>
      </c>
      <c r="F938">
        <v>23595</v>
      </c>
      <c r="G938" t="s">
        <v>3224</v>
      </c>
      <c r="H938" t="s">
        <v>18</v>
      </c>
      <c r="I938" t="s">
        <v>18</v>
      </c>
      <c r="J938" t="s">
        <v>3225</v>
      </c>
    </row>
    <row r="939" spans="1:10" hidden="1" x14ac:dyDescent="0.25">
      <c r="A939">
        <v>140382</v>
      </c>
      <c r="B939">
        <v>362</v>
      </c>
      <c r="C939" t="s">
        <v>50</v>
      </c>
      <c r="D939">
        <v>2469</v>
      </c>
      <c r="E939" t="s">
        <v>91</v>
      </c>
      <c r="F939">
        <v>110487</v>
      </c>
      <c r="G939" t="s">
        <v>3422</v>
      </c>
      <c r="H939" t="s">
        <v>18</v>
      </c>
      <c r="I939" t="s">
        <v>18</v>
      </c>
      <c r="J939" t="s">
        <v>3423</v>
      </c>
    </row>
    <row r="940" spans="1:10" hidden="1" x14ac:dyDescent="0.25">
      <c r="A940">
        <v>26274</v>
      </c>
      <c r="B940">
        <v>453</v>
      </c>
      <c r="C940" t="s">
        <v>188</v>
      </c>
      <c r="D940">
        <v>464</v>
      </c>
      <c r="E940" t="s">
        <v>189</v>
      </c>
      <c r="F940">
        <v>4388</v>
      </c>
      <c r="G940" t="s">
        <v>1587</v>
      </c>
      <c r="H940" t="s">
        <v>18</v>
      </c>
      <c r="I940" t="s">
        <v>18</v>
      </c>
      <c r="J940" t="s">
        <v>1588</v>
      </c>
    </row>
    <row r="941" spans="1:10" hidden="1" x14ac:dyDescent="0.25">
      <c r="A941">
        <v>2252</v>
      </c>
      <c r="B941">
        <v>450</v>
      </c>
      <c r="C941" t="s">
        <v>4052</v>
      </c>
      <c r="D941">
        <v>473</v>
      </c>
      <c r="E941" t="s">
        <v>255</v>
      </c>
      <c r="F941">
        <v>4388</v>
      </c>
      <c r="G941" t="s">
        <v>1587</v>
      </c>
      <c r="H941" t="s">
        <v>18</v>
      </c>
      <c r="I941" t="s">
        <v>18</v>
      </c>
      <c r="J941" t="s">
        <v>4079</v>
      </c>
    </row>
    <row r="942" spans="1:10" hidden="1" x14ac:dyDescent="0.25">
      <c r="A942">
        <v>152486</v>
      </c>
      <c r="B942">
        <v>450</v>
      </c>
      <c r="C942" t="s">
        <v>4052</v>
      </c>
      <c r="D942">
        <v>2950</v>
      </c>
      <c r="E942" t="s">
        <v>284</v>
      </c>
      <c r="F942">
        <v>4388</v>
      </c>
      <c r="G942" t="s">
        <v>1587</v>
      </c>
      <c r="H942" t="s">
        <v>18</v>
      </c>
      <c r="I942" t="s">
        <v>18</v>
      </c>
      <c r="J942" t="s">
        <v>4500</v>
      </c>
    </row>
    <row r="943" spans="1:10" hidden="1" x14ac:dyDescent="0.25">
      <c r="A943">
        <v>47822</v>
      </c>
      <c r="B943">
        <v>450</v>
      </c>
      <c r="C943" t="s">
        <v>4052</v>
      </c>
      <c r="D943">
        <v>477</v>
      </c>
      <c r="E943" t="s">
        <v>285</v>
      </c>
      <c r="F943">
        <v>4388</v>
      </c>
      <c r="G943" t="s">
        <v>1587</v>
      </c>
      <c r="H943" t="s">
        <v>18</v>
      </c>
      <c r="I943" t="s">
        <v>18</v>
      </c>
      <c r="J943" t="s">
        <v>4080</v>
      </c>
    </row>
    <row r="944" spans="1:10" hidden="1" x14ac:dyDescent="0.25">
      <c r="A944">
        <v>4302</v>
      </c>
      <c r="B944">
        <v>450</v>
      </c>
      <c r="C944" t="s">
        <v>4052</v>
      </c>
      <c r="D944">
        <v>478</v>
      </c>
      <c r="E944" t="s">
        <v>4059</v>
      </c>
      <c r="F944">
        <v>4388</v>
      </c>
      <c r="G944" t="s">
        <v>1587</v>
      </c>
      <c r="H944" t="s">
        <v>18</v>
      </c>
      <c r="I944" t="s">
        <v>18</v>
      </c>
      <c r="J944" t="s">
        <v>4081</v>
      </c>
    </row>
    <row r="945" spans="1:10" hidden="1" x14ac:dyDescent="0.25">
      <c r="A945">
        <v>81259</v>
      </c>
      <c r="B945">
        <v>313</v>
      </c>
      <c r="C945" t="s">
        <v>3604</v>
      </c>
      <c r="D945">
        <v>2522</v>
      </c>
      <c r="E945" t="s">
        <v>458</v>
      </c>
      <c r="F945">
        <v>36685</v>
      </c>
      <c r="G945" t="s">
        <v>1269</v>
      </c>
      <c r="H945" t="s">
        <v>18</v>
      </c>
      <c r="I945" t="s">
        <v>18</v>
      </c>
      <c r="J945" t="s">
        <v>3697</v>
      </c>
    </row>
    <row r="946" spans="1:10" hidden="1" x14ac:dyDescent="0.25">
      <c r="A946">
        <v>117072</v>
      </c>
      <c r="B946">
        <v>6</v>
      </c>
      <c r="C946" t="s">
        <v>65</v>
      </c>
      <c r="D946">
        <v>2847</v>
      </c>
      <c r="E946" t="s">
        <v>2541</v>
      </c>
      <c r="F946">
        <v>85</v>
      </c>
      <c r="G946" t="s">
        <v>1284</v>
      </c>
      <c r="H946" t="s">
        <v>18</v>
      </c>
      <c r="I946" t="s">
        <v>18</v>
      </c>
      <c r="J946" t="s">
        <v>2554</v>
      </c>
    </row>
    <row r="947" spans="1:10" hidden="1" x14ac:dyDescent="0.25">
      <c r="A947">
        <v>101301</v>
      </c>
      <c r="B947">
        <v>6</v>
      </c>
      <c r="C947" t="s">
        <v>65</v>
      </c>
      <c r="D947">
        <v>2794</v>
      </c>
      <c r="E947" t="s">
        <v>2610</v>
      </c>
      <c r="F947">
        <v>85</v>
      </c>
      <c r="G947" t="s">
        <v>1284</v>
      </c>
      <c r="H947" t="s">
        <v>18</v>
      </c>
      <c r="I947" t="s">
        <v>18</v>
      </c>
      <c r="J947" t="s">
        <v>2658</v>
      </c>
    </row>
    <row r="948" spans="1:10" hidden="1" x14ac:dyDescent="0.25">
      <c r="A948">
        <v>101312</v>
      </c>
      <c r="B948">
        <v>6</v>
      </c>
      <c r="C948" t="s">
        <v>65</v>
      </c>
      <c r="D948">
        <v>2795</v>
      </c>
      <c r="E948" t="s">
        <v>2614</v>
      </c>
      <c r="F948">
        <v>85</v>
      </c>
      <c r="G948" t="s">
        <v>1284</v>
      </c>
      <c r="H948" t="s">
        <v>18</v>
      </c>
      <c r="I948" t="s">
        <v>18</v>
      </c>
      <c r="J948" t="s">
        <v>2659</v>
      </c>
    </row>
    <row r="949" spans="1:10" hidden="1" x14ac:dyDescent="0.25">
      <c r="A949">
        <v>80873</v>
      </c>
      <c r="B949">
        <v>6</v>
      </c>
      <c r="C949" t="s">
        <v>65</v>
      </c>
      <c r="D949">
        <v>2390</v>
      </c>
      <c r="E949" t="s">
        <v>2618</v>
      </c>
      <c r="F949">
        <v>85</v>
      </c>
      <c r="G949" t="s">
        <v>1284</v>
      </c>
      <c r="H949" t="s">
        <v>18</v>
      </c>
      <c r="I949" t="s">
        <v>18</v>
      </c>
      <c r="J949" t="s">
        <v>2660</v>
      </c>
    </row>
    <row r="950" spans="1:10" hidden="1" x14ac:dyDescent="0.25">
      <c r="A950">
        <v>80879</v>
      </c>
      <c r="B950">
        <v>6</v>
      </c>
      <c r="C950" t="s">
        <v>65</v>
      </c>
      <c r="D950">
        <v>2391</v>
      </c>
      <c r="E950" t="s">
        <v>2622</v>
      </c>
      <c r="F950">
        <v>85</v>
      </c>
      <c r="G950" t="s">
        <v>1284</v>
      </c>
      <c r="H950" t="s">
        <v>18</v>
      </c>
      <c r="I950" t="s">
        <v>18</v>
      </c>
      <c r="J950" t="s">
        <v>2661</v>
      </c>
    </row>
    <row r="951" spans="1:10" hidden="1" x14ac:dyDescent="0.25">
      <c r="A951">
        <v>101727</v>
      </c>
      <c r="B951">
        <v>2509</v>
      </c>
      <c r="C951" t="s">
        <v>47</v>
      </c>
      <c r="D951">
        <v>2818</v>
      </c>
      <c r="E951" t="s">
        <v>48</v>
      </c>
      <c r="F951">
        <v>85</v>
      </c>
      <c r="G951" t="s">
        <v>1284</v>
      </c>
      <c r="H951" t="s">
        <v>18</v>
      </c>
      <c r="I951" t="s">
        <v>18</v>
      </c>
      <c r="J951" t="s">
        <v>1301</v>
      </c>
    </row>
    <row r="952" spans="1:10" hidden="1" x14ac:dyDescent="0.25">
      <c r="A952">
        <v>101737</v>
      </c>
      <c r="B952">
        <v>2509</v>
      </c>
      <c r="C952" t="s">
        <v>47</v>
      </c>
      <c r="D952">
        <v>2819</v>
      </c>
      <c r="E952" t="s">
        <v>71</v>
      </c>
      <c r="F952">
        <v>85</v>
      </c>
      <c r="G952" t="s">
        <v>1284</v>
      </c>
      <c r="H952" t="s">
        <v>18</v>
      </c>
      <c r="I952" t="s">
        <v>18</v>
      </c>
      <c r="J952" t="s">
        <v>1308</v>
      </c>
    </row>
    <row r="953" spans="1:10" hidden="1" x14ac:dyDescent="0.25">
      <c r="A953">
        <v>2557</v>
      </c>
      <c r="B953">
        <v>2509</v>
      </c>
      <c r="C953" t="s">
        <v>47</v>
      </c>
      <c r="D953">
        <v>2016</v>
      </c>
      <c r="E953" t="s">
        <v>95</v>
      </c>
      <c r="F953">
        <v>85</v>
      </c>
      <c r="G953" t="s">
        <v>1284</v>
      </c>
      <c r="H953" t="s">
        <v>18</v>
      </c>
      <c r="I953" t="s">
        <v>18</v>
      </c>
      <c r="J953" t="s">
        <v>1324</v>
      </c>
    </row>
    <row r="954" spans="1:10" hidden="1" x14ac:dyDescent="0.25">
      <c r="A954">
        <v>86935</v>
      </c>
      <c r="B954">
        <v>2507</v>
      </c>
      <c r="C954" t="s">
        <v>4365</v>
      </c>
      <c r="D954">
        <v>165</v>
      </c>
      <c r="E954" t="s">
        <v>3633</v>
      </c>
      <c r="F954">
        <v>85</v>
      </c>
      <c r="G954" t="s">
        <v>1284</v>
      </c>
      <c r="H954" t="s">
        <v>18</v>
      </c>
      <c r="I954" t="s">
        <v>18</v>
      </c>
      <c r="J954" t="s">
        <v>4501</v>
      </c>
    </row>
    <row r="955" spans="1:10" hidden="1" x14ac:dyDescent="0.25">
      <c r="A955">
        <v>101441</v>
      </c>
      <c r="B955">
        <v>29</v>
      </c>
      <c r="C955" t="s">
        <v>56</v>
      </c>
      <c r="D955">
        <v>2801</v>
      </c>
      <c r="E955" t="s">
        <v>57</v>
      </c>
      <c r="F955">
        <v>85</v>
      </c>
      <c r="G955" t="s">
        <v>1284</v>
      </c>
      <c r="H955" t="s">
        <v>18</v>
      </c>
      <c r="I955" t="s">
        <v>18</v>
      </c>
      <c r="J955" t="s">
        <v>1402</v>
      </c>
    </row>
    <row r="956" spans="1:10" hidden="1" x14ac:dyDescent="0.25">
      <c r="A956">
        <v>137579</v>
      </c>
      <c r="B956">
        <v>29</v>
      </c>
      <c r="C956" t="s">
        <v>56</v>
      </c>
      <c r="D956">
        <v>2434</v>
      </c>
      <c r="E956" t="s">
        <v>2827</v>
      </c>
      <c r="F956">
        <v>85</v>
      </c>
      <c r="G956" t="s">
        <v>1284</v>
      </c>
      <c r="H956" t="s">
        <v>18</v>
      </c>
      <c r="I956" t="s">
        <v>18</v>
      </c>
      <c r="J956" t="s">
        <v>3336</v>
      </c>
    </row>
    <row r="957" spans="1:10" hidden="1" x14ac:dyDescent="0.25">
      <c r="A957">
        <v>152438</v>
      </c>
      <c r="B957">
        <v>29</v>
      </c>
      <c r="C957" t="s">
        <v>56</v>
      </c>
      <c r="D957">
        <v>2927</v>
      </c>
      <c r="E957" t="s">
        <v>2834</v>
      </c>
      <c r="F957">
        <v>85</v>
      </c>
      <c r="G957" t="s">
        <v>1284</v>
      </c>
      <c r="H957" t="s">
        <v>18</v>
      </c>
      <c r="I957" t="s">
        <v>18</v>
      </c>
      <c r="J957" t="s">
        <v>4502</v>
      </c>
    </row>
    <row r="958" spans="1:10" hidden="1" x14ac:dyDescent="0.25">
      <c r="A958">
        <v>101414</v>
      </c>
      <c r="B958">
        <v>29</v>
      </c>
      <c r="C958" t="s">
        <v>56</v>
      </c>
      <c r="D958">
        <v>2800</v>
      </c>
      <c r="E958" t="s">
        <v>112</v>
      </c>
      <c r="F958">
        <v>85</v>
      </c>
      <c r="G958" t="s">
        <v>1284</v>
      </c>
      <c r="H958" t="s">
        <v>18</v>
      </c>
      <c r="I958" t="s">
        <v>18</v>
      </c>
      <c r="J958" t="s">
        <v>1470</v>
      </c>
    </row>
    <row r="959" spans="1:10" hidden="1" x14ac:dyDescent="0.25">
      <c r="A959">
        <v>51880</v>
      </c>
      <c r="B959">
        <v>29</v>
      </c>
      <c r="C959" t="s">
        <v>56</v>
      </c>
      <c r="D959">
        <v>2425</v>
      </c>
      <c r="E959" t="s">
        <v>2829</v>
      </c>
      <c r="F959">
        <v>85</v>
      </c>
      <c r="G959" t="s">
        <v>1284</v>
      </c>
      <c r="H959" t="s">
        <v>18</v>
      </c>
      <c r="I959" t="s">
        <v>18</v>
      </c>
      <c r="J959" t="s">
        <v>2840</v>
      </c>
    </row>
    <row r="960" spans="1:10" hidden="1" x14ac:dyDescent="0.25">
      <c r="A960">
        <v>1066</v>
      </c>
      <c r="B960">
        <v>29</v>
      </c>
      <c r="C960" t="s">
        <v>56</v>
      </c>
      <c r="D960">
        <v>394</v>
      </c>
      <c r="E960" t="s">
        <v>248</v>
      </c>
      <c r="F960">
        <v>85</v>
      </c>
      <c r="G960" t="s">
        <v>1284</v>
      </c>
      <c r="H960" t="s">
        <v>18</v>
      </c>
      <c r="I960" t="s">
        <v>18</v>
      </c>
      <c r="J960" t="s">
        <v>1530</v>
      </c>
    </row>
    <row r="961" spans="1:10" hidden="1" x14ac:dyDescent="0.25">
      <c r="A961">
        <v>101577</v>
      </c>
      <c r="B961">
        <v>360</v>
      </c>
      <c r="C961" t="s">
        <v>66</v>
      </c>
      <c r="D961">
        <v>2809</v>
      </c>
      <c r="E961" t="s">
        <v>893</v>
      </c>
      <c r="F961">
        <v>85</v>
      </c>
      <c r="G961" t="s">
        <v>1284</v>
      </c>
      <c r="H961" t="s">
        <v>18</v>
      </c>
      <c r="I961" t="s">
        <v>18</v>
      </c>
      <c r="J961" t="s">
        <v>1907</v>
      </c>
    </row>
    <row r="962" spans="1:10" hidden="1" x14ac:dyDescent="0.25">
      <c r="A962">
        <v>5466</v>
      </c>
      <c r="B962">
        <v>360</v>
      </c>
      <c r="C962" t="s">
        <v>66</v>
      </c>
      <c r="D962">
        <v>2009</v>
      </c>
      <c r="E962" t="s">
        <v>67</v>
      </c>
      <c r="F962">
        <v>85</v>
      </c>
      <c r="G962" t="s">
        <v>1284</v>
      </c>
      <c r="H962" t="s">
        <v>18</v>
      </c>
      <c r="I962" t="s">
        <v>18</v>
      </c>
      <c r="J962" t="s">
        <v>1915</v>
      </c>
    </row>
    <row r="963" spans="1:10" hidden="1" x14ac:dyDescent="0.25">
      <c r="A963">
        <v>101587</v>
      </c>
      <c r="B963">
        <v>360</v>
      </c>
      <c r="C963" t="s">
        <v>66</v>
      </c>
      <c r="D963">
        <v>2810</v>
      </c>
      <c r="E963" t="s">
        <v>100</v>
      </c>
      <c r="F963">
        <v>85</v>
      </c>
      <c r="G963" t="s">
        <v>1284</v>
      </c>
      <c r="H963" t="s">
        <v>18</v>
      </c>
      <c r="I963" t="s">
        <v>18</v>
      </c>
      <c r="J963" t="s">
        <v>1943</v>
      </c>
    </row>
    <row r="964" spans="1:10" hidden="1" x14ac:dyDescent="0.25">
      <c r="A964">
        <v>124325</v>
      </c>
      <c r="B964">
        <v>360</v>
      </c>
      <c r="C964" t="s">
        <v>66</v>
      </c>
      <c r="D964">
        <v>2824</v>
      </c>
      <c r="E964" t="s">
        <v>897</v>
      </c>
      <c r="F964">
        <v>85</v>
      </c>
      <c r="G964" t="s">
        <v>1284</v>
      </c>
      <c r="H964" t="s">
        <v>18</v>
      </c>
      <c r="I964" t="s">
        <v>18</v>
      </c>
      <c r="J964" t="s">
        <v>3117</v>
      </c>
    </row>
    <row r="965" spans="1:10" hidden="1" x14ac:dyDescent="0.25">
      <c r="A965">
        <v>2881</v>
      </c>
      <c r="B965">
        <v>451</v>
      </c>
      <c r="C965" t="s">
        <v>61</v>
      </c>
      <c r="D965">
        <v>466</v>
      </c>
      <c r="E965" t="s">
        <v>62</v>
      </c>
      <c r="F965">
        <v>85</v>
      </c>
      <c r="G965" t="s">
        <v>1284</v>
      </c>
      <c r="H965" t="s">
        <v>18</v>
      </c>
      <c r="I965" t="s">
        <v>18</v>
      </c>
      <c r="J965" t="s">
        <v>1957</v>
      </c>
    </row>
    <row r="966" spans="1:10" hidden="1" x14ac:dyDescent="0.25">
      <c r="A966">
        <v>101647</v>
      </c>
      <c r="B966">
        <v>451</v>
      </c>
      <c r="C966" t="s">
        <v>61</v>
      </c>
      <c r="D966">
        <v>2813</v>
      </c>
      <c r="E966" t="s">
        <v>116</v>
      </c>
      <c r="F966">
        <v>85</v>
      </c>
      <c r="G966" t="s">
        <v>1284</v>
      </c>
      <c r="H966" t="s">
        <v>18</v>
      </c>
      <c r="I966" t="s">
        <v>18</v>
      </c>
      <c r="J966" t="s">
        <v>2042</v>
      </c>
    </row>
    <row r="967" spans="1:10" hidden="1" x14ac:dyDescent="0.25">
      <c r="A967">
        <v>126034</v>
      </c>
      <c r="B967">
        <v>362</v>
      </c>
      <c r="C967" t="s">
        <v>50</v>
      </c>
      <c r="D967">
        <v>2467</v>
      </c>
      <c r="E967" t="s">
        <v>51</v>
      </c>
      <c r="F967">
        <v>85</v>
      </c>
      <c r="G967" t="s">
        <v>1284</v>
      </c>
      <c r="H967" t="s">
        <v>18</v>
      </c>
      <c r="I967" t="s">
        <v>18</v>
      </c>
      <c r="J967" t="s">
        <v>3193</v>
      </c>
    </row>
    <row r="968" spans="1:10" hidden="1" x14ac:dyDescent="0.25">
      <c r="A968">
        <v>5423</v>
      </c>
      <c r="B968">
        <v>450</v>
      </c>
      <c r="C968" t="s">
        <v>4052</v>
      </c>
      <c r="D968">
        <v>473</v>
      </c>
      <c r="E968" t="s">
        <v>255</v>
      </c>
      <c r="F968">
        <v>13764</v>
      </c>
      <c r="G968" t="s">
        <v>1751</v>
      </c>
      <c r="H968" t="s">
        <v>18</v>
      </c>
      <c r="I968" t="s">
        <v>18</v>
      </c>
      <c r="J968" t="s">
        <v>4082</v>
      </c>
    </row>
    <row r="969" spans="1:10" hidden="1" x14ac:dyDescent="0.25">
      <c r="A969">
        <v>2292</v>
      </c>
      <c r="B969">
        <v>2512</v>
      </c>
      <c r="C969" t="s">
        <v>180</v>
      </c>
      <c r="D969">
        <v>429</v>
      </c>
      <c r="E969" t="s">
        <v>180</v>
      </c>
      <c r="F969">
        <v>127</v>
      </c>
      <c r="G969" t="s">
        <v>1954</v>
      </c>
      <c r="H969" t="s">
        <v>18</v>
      </c>
      <c r="I969" t="s">
        <v>18</v>
      </c>
      <c r="J969" t="s">
        <v>3226</v>
      </c>
    </row>
    <row r="970" spans="1:10" hidden="1" x14ac:dyDescent="0.25">
      <c r="A970">
        <v>98334</v>
      </c>
      <c r="B970">
        <v>2514</v>
      </c>
      <c r="C970" t="s">
        <v>308</v>
      </c>
      <c r="D970">
        <v>2263</v>
      </c>
      <c r="E970" t="s">
        <v>4454</v>
      </c>
      <c r="F970">
        <v>127</v>
      </c>
      <c r="G970" t="s">
        <v>1954</v>
      </c>
      <c r="H970" t="s">
        <v>18</v>
      </c>
      <c r="I970" t="s">
        <v>18</v>
      </c>
      <c r="J970" t="s">
        <v>4503</v>
      </c>
    </row>
    <row r="971" spans="1:10" hidden="1" x14ac:dyDescent="0.25">
      <c r="A971">
        <v>152622</v>
      </c>
      <c r="B971">
        <v>2514</v>
      </c>
      <c r="C971" t="s">
        <v>308</v>
      </c>
      <c r="D971">
        <v>2924</v>
      </c>
      <c r="E971" t="s">
        <v>4456</v>
      </c>
      <c r="F971">
        <v>127</v>
      </c>
      <c r="G971" t="s">
        <v>1954</v>
      </c>
      <c r="H971" t="s">
        <v>18</v>
      </c>
      <c r="I971" t="s">
        <v>18</v>
      </c>
      <c r="J971" t="s">
        <v>4504</v>
      </c>
    </row>
    <row r="972" spans="1:10" hidden="1" x14ac:dyDescent="0.25">
      <c r="A972">
        <v>45108</v>
      </c>
      <c r="B972">
        <v>315</v>
      </c>
      <c r="C972" t="s">
        <v>379</v>
      </c>
      <c r="D972">
        <v>356</v>
      </c>
      <c r="E972" t="s">
        <v>860</v>
      </c>
      <c r="F972">
        <v>21</v>
      </c>
      <c r="G972" t="s">
        <v>1807</v>
      </c>
      <c r="H972" t="s">
        <v>18</v>
      </c>
      <c r="I972" t="s">
        <v>18</v>
      </c>
      <c r="J972" t="s">
        <v>1808</v>
      </c>
    </row>
    <row r="973" spans="1:10" hidden="1" x14ac:dyDescent="0.25">
      <c r="A973">
        <v>123159</v>
      </c>
      <c r="B973">
        <v>453</v>
      </c>
      <c r="C973" t="s">
        <v>188</v>
      </c>
      <c r="D973">
        <v>2773</v>
      </c>
      <c r="E973" t="s">
        <v>4394</v>
      </c>
      <c r="F973">
        <v>97501</v>
      </c>
      <c r="G973" t="s">
        <v>3118</v>
      </c>
      <c r="H973" t="s">
        <v>18</v>
      </c>
      <c r="I973" t="s">
        <v>18</v>
      </c>
      <c r="J973" t="s">
        <v>4505</v>
      </c>
    </row>
    <row r="974" spans="1:10" hidden="1" x14ac:dyDescent="0.25">
      <c r="A974">
        <v>152601</v>
      </c>
      <c r="B974">
        <v>453</v>
      </c>
      <c r="C974" t="s">
        <v>188</v>
      </c>
      <c r="D974">
        <v>2953</v>
      </c>
      <c r="E974" t="s">
        <v>4396</v>
      </c>
      <c r="F974">
        <v>97501</v>
      </c>
      <c r="G974" t="s">
        <v>3118</v>
      </c>
      <c r="H974" t="s">
        <v>18</v>
      </c>
      <c r="I974" t="s">
        <v>18</v>
      </c>
      <c r="J974" t="s">
        <v>4506</v>
      </c>
    </row>
    <row r="975" spans="1:10" hidden="1" x14ac:dyDescent="0.25">
      <c r="A975">
        <v>81316</v>
      </c>
      <c r="B975">
        <v>362</v>
      </c>
      <c r="C975" t="s">
        <v>50</v>
      </c>
      <c r="D975">
        <v>2467</v>
      </c>
      <c r="E975" t="s">
        <v>51</v>
      </c>
      <c r="F975">
        <v>23901</v>
      </c>
      <c r="G975" t="s">
        <v>3227</v>
      </c>
      <c r="H975" t="s">
        <v>18</v>
      </c>
      <c r="I975" t="s">
        <v>18</v>
      </c>
      <c r="J975" t="s">
        <v>3228</v>
      </c>
    </row>
    <row r="976" spans="1:10" hidden="1" x14ac:dyDescent="0.25">
      <c r="A976">
        <v>45113</v>
      </c>
      <c r="B976">
        <v>315</v>
      </c>
      <c r="C976" t="s">
        <v>379</v>
      </c>
      <c r="D976">
        <v>356</v>
      </c>
      <c r="E976" t="s">
        <v>860</v>
      </c>
      <c r="F976">
        <v>38589</v>
      </c>
      <c r="G976" t="s">
        <v>1809</v>
      </c>
      <c r="H976" t="s">
        <v>18</v>
      </c>
      <c r="I976" t="s">
        <v>18</v>
      </c>
      <c r="J976" t="s">
        <v>1810</v>
      </c>
    </row>
    <row r="977" spans="1:10" hidden="1" x14ac:dyDescent="0.25">
      <c r="A977">
        <v>143221</v>
      </c>
      <c r="B977">
        <v>313</v>
      </c>
      <c r="C977" t="s">
        <v>3604</v>
      </c>
      <c r="D977">
        <v>329</v>
      </c>
      <c r="E977" t="s">
        <v>2606</v>
      </c>
      <c r="F977">
        <v>112101</v>
      </c>
      <c r="G977" t="s">
        <v>3513</v>
      </c>
      <c r="H977" t="s">
        <v>18</v>
      </c>
      <c r="I977" t="s">
        <v>18</v>
      </c>
      <c r="J977" t="s">
        <v>3698</v>
      </c>
    </row>
    <row r="978" spans="1:10" hidden="1" x14ac:dyDescent="0.25">
      <c r="A978">
        <v>143222</v>
      </c>
      <c r="B978">
        <v>313</v>
      </c>
      <c r="C978" t="s">
        <v>3604</v>
      </c>
      <c r="D978">
        <v>496</v>
      </c>
      <c r="E978" t="s">
        <v>2607</v>
      </c>
      <c r="F978">
        <v>112101</v>
      </c>
      <c r="G978" t="s">
        <v>3513</v>
      </c>
      <c r="H978" t="s">
        <v>18</v>
      </c>
      <c r="I978" t="s">
        <v>18</v>
      </c>
      <c r="J978" t="s">
        <v>3699</v>
      </c>
    </row>
    <row r="979" spans="1:10" hidden="1" x14ac:dyDescent="0.25">
      <c r="A979">
        <v>93345</v>
      </c>
      <c r="B979">
        <v>453</v>
      </c>
      <c r="C979" t="s">
        <v>188</v>
      </c>
      <c r="D979">
        <v>2773</v>
      </c>
      <c r="E979" t="s">
        <v>4394</v>
      </c>
      <c r="F979">
        <v>5282</v>
      </c>
      <c r="G979" t="s">
        <v>1589</v>
      </c>
      <c r="H979" t="s">
        <v>18</v>
      </c>
      <c r="I979" t="s">
        <v>18</v>
      </c>
      <c r="J979" t="s">
        <v>4507</v>
      </c>
    </row>
    <row r="980" spans="1:10" hidden="1" x14ac:dyDescent="0.25">
      <c r="A980">
        <v>152560</v>
      </c>
      <c r="B980">
        <v>453</v>
      </c>
      <c r="C980" t="s">
        <v>188</v>
      </c>
      <c r="D980">
        <v>2953</v>
      </c>
      <c r="E980" t="s">
        <v>4396</v>
      </c>
      <c r="F980">
        <v>5282</v>
      </c>
      <c r="G980" t="s">
        <v>1589</v>
      </c>
      <c r="H980" t="s">
        <v>18</v>
      </c>
      <c r="I980" t="s">
        <v>18</v>
      </c>
      <c r="J980" t="s">
        <v>4508</v>
      </c>
    </row>
    <row r="981" spans="1:10" hidden="1" x14ac:dyDescent="0.25">
      <c r="A981">
        <v>159399</v>
      </c>
      <c r="B981">
        <v>453</v>
      </c>
      <c r="C981" t="s">
        <v>188</v>
      </c>
      <c r="D981">
        <v>2874</v>
      </c>
      <c r="E981" t="s">
        <v>4398</v>
      </c>
      <c r="F981">
        <v>5282</v>
      </c>
      <c r="G981" t="s">
        <v>1589</v>
      </c>
      <c r="H981" t="s">
        <v>18</v>
      </c>
      <c r="I981" t="s">
        <v>18</v>
      </c>
      <c r="J981" t="s">
        <v>5015</v>
      </c>
    </row>
    <row r="982" spans="1:10" hidden="1" x14ac:dyDescent="0.25">
      <c r="A982">
        <v>84507</v>
      </c>
      <c r="B982">
        <v>453</v>
      </c>
      <c r="C982" t="s">
        <v>188</v>
      </c>
      <c r="D982">
        <v>2619</v>
      </c>
      <c r="E982" t="s">
        <v>4405</v>
      </c>
      <c r="F982">
        <v>5282</v>
      </c>
      <c r="G982" t="s">
        <v>1589</v>
      </c>
      <c r="H982" t="s">
        <v>18</v>
      </c>
      <c r="I982" t="s">
        <v>18</v>
      </c>
      <c r="J982" t="s">
        <v>4509</v>
      </c>
    </row>
    <row r="983" spans="1:10" hidden="1" x14ac:dyDescent="0.25">
      <c r="A983">
        <v>81364</v>
      </c>
      <c r="B983">
        <v>453</v>
      </c>
      <c r="C983" t="s">
        <v>188</v>
      </c>
      <c r="D983">
        <v>464</v>
      </c>
      <c r="E983" t="s">
        <v>189</v>
      </c>
      <c r="F983">
        <v>5282</v>
      </c>
      <c r="G983" t="s">
        <v>1589</v>
      </c>
      <c r="H983" t="s">
        <v>18</v>
      </c>
      <c r="I983" t="s">
        <v>18</v>
      </c>
      <c r="J983" t="s">
        <v>1590</v>
      </c>
    </row>
    <row r="984" spans="1:10" hidden="1" x14ac:dyDescent="0.25">
      <c r="A984">
        <v>2638</v>
      </c>
      <c r="B984">
        <v>450</v>
      </c>
      <c r="C984" t="s">
        <v>4052</v>
      </c>
      <c r="D984">
        <v>473</v>
      </c>
      <c r="E984" t="s">
        <v>255</v>
      </c>
      <c r="F984">
        <v>5282</v>
      </c>
      <c r="G984" t="s">
        <v>1589</v>
      </c>
      <c r="H984" t="s">
        <v>18</v>
      </c>
      <c r="I984" t="s">
        <v>18</v>
      </c>
      <c r="J984" t="s">
        <v>4083</v>
      </c>
    </row>
    <row r="985" spans="1:10" hidden="1" x14ac:dyDescent="0.25">
      <c r="A985">
        <v>151828</v>
      </c>
      <c r="B985">
        <v>29</v>
      </c>
      <c r="C985" t="s">
        <v>56</v>
      </c>
      <c r="D985">
        <v>2801</v>
      </c>
      <c r="E985" t="s">
        <v>57</v>
      </c>
      <c r="F985">
        <v>9101</v>
      </c>
      <c r="G985" t="s">
        <v>4284</v>
      </c>
      <c r="H985" t="s">
        <v>18</v>
      </c>
      <c r="I985" t="s">
        <v>18</v>
      </c>
      <c r="J985" t="s">
        <v>4285</v>
      </c>
    </row>
    <row r="986" spans="1:10" hidden="1" x14ac:dyDescent="0.25">
      <c r="A986">
        <v>117834</v>
      </c>
      <c r="B986">
        <v>316</v>
      </c>
      <c r="C986" t="s">
        <v>3647</v>
      </c>
      <c r="D986">
        <v>2853</v>
      </c>
      <c r="E986" t="s">
        <v>2547</v>
      </c>
      <c r="F986">
        <v>5482</v>
      </c>
      <c r="G986" t="s">
        <v>2078</v>
      </c>
      <c r="H986" t="s">
        <v>18</v>
      </c>
      <c r="I986" t="s">
        <v>18</v>
      </c>
      <c r="J986" t="s">
        <v>3700</v>
      </c>
    </row>
    <row r="987" spans="1:10" hidden="1" x14ac:dyDescent="0.25">
      <c r="A987">
        <v>92495</v>
      </c>
      <c r="B987">
        <v>316</v>
      </c>
      <c r="C987" t="s">
        <v>3647</v>
      </c>
      <c r="D987">
        <v>2771</v>
      </c>
      <c r="E987" t="s">
        <v>2634</v>
      </c>
      <c r="F987">
        <v>5482</v>
      </c>
      <c r="G987" t="s">
        <v>2078</v>
      </c>
      <c r="H987" t="s">
        <v>18</v>
      </c>
      <c r="I987" t="s">
        <v>18</v>
      </c>
      <c r="J987" t="s">
        <v>3701</v>
      </c>
    </row>
    <row r="988" spans="1:10" hidden="1" x14ac:dyDescent="0.25">
      <c r="A988">
        <v>80762</v>
      </c>
      <c r="B988">
        <v>316</v>
      </c>
      <c r="C988" t="s">
        <v>3647</v>
      </c>
      <c r="D988">
        <v>330</v>
      </c>
      <c r="E988" t="s">
        <v>2638</v>
      </c>
      <c r="F988">
        <v>5482</v>
      </c>
      <c r="G988" t="s">
        <v>2078</v>
      </c>
      <c r="H988" t="s">
        <v>18</v>
      </c>
      <c r="I988" t="s">
        <v>18</v>
      </c>
      <c r="J988" t="s">
        <v>3702</v>
      </c>
    </row>
    <row r="989" spans="1:10" hidden="1" x14ac:dyDescent="0.25">
      <c r="A989">
        <v>81381</v>
      </c>
      <c r="B989">
        <v>453</v>
      </c>
      <c r="C989" t="s">
        <v>188</v>
      </c>
      <c r="D989">
        <v>464</v>
      </c>
      <c r="E989" t="s">
        <v>189</v>
      </c>
      <c r="F989">
        <v>27315</v>
      </c>
      <c r="G989" t="s">
        <v>1591</v>
      </c>
      <c r="H989" t="s">
        <v>18</v>
      </c>
      <c r="I989" t="s">
        <v>18</v>
      </c>
      <c r="J989" t="s">
        <v>1592</v>
      </c>
    </row>
    <row r="990" spans="1:10" hidden="1" x14ac:dyDescent="0.25">
      <c r="A990">
        <v>115972</v>
      </c>
      <c r="B990">
        <v>453</v>
      </c>
      <c r="C990" t="s">
        <v>188</v>
      </c>
      <c r="D990">
        <v>2773</v>
      </c>
      <c r="E990" t="s">
        <v>4394</v>
      </c>
      <c r="F990">
        <v>93027</v>
      </c>
      <c r="G990" t="s">
        <v>2520</v>
      </c>
      <c r="H990" t="s">
        <v>18</v>
      </c>
      <c r="I990" t="s">
        <v>18</v>
      </c>
      <c r="J990" t="s">
        <v>4510</v>
      </c>
    </row>
    <row r="991" spans="1:10" hidden="1" x14ac:dyDescent="0.25">
      <c r="A991">
        <v>152598</v>
      </c>
      <c r="B991">
        <v>453</v>
      </c>
      <c r="C991" t="s">
        <v>188</v>
      </c>
      <c r="D991">
        <v>2953</v>
      </c>
      <c r="E991" t="s">
        <v>4396</v>
      </c>
      <c r="F991">
        <v>93027</v>
      </c>
      <c r="G991" t="s">
        <v>2520</v>
      </c>
      <c r="H991" t="s">
        <v>18</v>
      </c>
      <c r="I991" t="s">
        <v>18</v>
      </c>
      <c r="J991" t="s">
        <v>4511</v>
      </c>
    </row>
    <row r="992" spans="1:10" hidden="1" x14ac:dyDescent="0.25">
      <c r="A992">
        <v>93318</v>
      </c>
      <c r="B992">
        <v>453</v>
      </c>
      <c r="C992" t="s">
        <v>188</v>
      </c>
      <c r="D992">
        <v>2620</v>
      </c>
      <c r="E992" t="s">
        <v>4054</v>
      </c>
      <c r="F992">
        <v>2735</v>
      </c>
      <c r="G992" t="s">
        <v>1593</v>
      </c>
      <c r="H992" t="s">
        <v>18</v>
      </c>
      <c r="I992" t="s">
        <v>18</v>
      </c>
      <c r="J992" t="s">
        <v>4512</v>
      </c>
    </row>
    <row r="993" spans="1:10" hidden="1" x14ac:dyDescent="0.25">
      <c r="A993">
        <v>3551</v>
      </c>
      <c r="B993">
        <v>453</v>
      </c>
      <c r="C993" t="s">
        <v>188</v>
      </c>
      <c r="D993">
        <v>464</v>
      </c>
      <c r="E993" t="s">
        <v>189</v>
      </c>
      <c r="F993">
        <v>2735</v>
      </c>
      <c r="G993" t="s">
        <v>1593</v>
      </c>
      <c r="H993" t="s">
        <v>18</v>
      </c>
      <c r="I993" t="s">
        <v>18</v>
      </c>
      <c r="J993" t="s">
        <v>1594</v>
      </c>
    </row>
    <row r="994" spans="1:10" hidden="1" x14ac:dyDescent="0.25">
      <c r="A994">
        <v>152516</v>
      </c>
      <c r="B994">
        <v>450</v>
      </c>
      <c r="C994" t="s">
        <v>4052</v>
      </c>
      <c r="D994">
        <v>2951</v>
      </c>
      <c r="E994" t="s">
        <v>233</v>
      </c>
      <c r="F994">
        <v>2735</v>
      </c>
      <c r="G994" t="s">
        <v>1593</v>
      </c>
      <c r="H994" t="s">
        <v>18</v>
      </c>
      <c r="I994" t="s">
        <v>18</v>
      </c>
      <c r="J994" t="s">
        <v>4513</v>
      </c>
    </row>
    <row r="995" spans="1:10" hidden="1" x14ac:dyDescent="0.25">
      <c r="A995">
        <v>5247</v>
      </c>
      <c r="B995">
        <v>450</v>
      </c>
      <c r="C995" t="s">
        <v>4052</v>
      </c>
      <c r="D995">
        <v>478</v>
      </c>
      <c r="E995" t="s">
        <v>4059</v>
      </c>
      <c r="F995">
        <v>2735</v>
      </c>
      <c r="G995" t="s">
        <v>1593</v>
      </c>
      <c r="H995" t="s">
        <v>18</v>
      </c>
      <c r="I995" t="s">
        <v>18</v>
      </c>
      <c r="J995" t="s">
        <v>4084</v>
      </c>
    </row>
    <row r="996" spans="1:10" hidden="1" x14ac:dyDescent="0.25">
      <c r="A996">
        <v>81856</v>
      </c>
      <c r="B996">
        <v>2520</v>
      </c>
      <c r="C996" t="s">
        <v>4254</v>
      </c>
      <c r="D996">
        <v>2537</v>
      </c>
      <c r="E996" t="s">
        <v>4254</v>
      </c>
      <c r="F996">
        <v>10410</v>
      </c>
      <c r="G996" t="s">
        <v>1399</v>
      </c>
      <c r="H996" t="s">
        <v>18</v>
      </c>
      <c r="I996" t="s">
        <v>18</v>
      </c>
      <c r="J996" t="s">
        <v>4286</v>
      </c>
    </row>
    <row r="997" spans="1:10" hidden="1" x14ac:dyDescent="0.25">
      <c r="A997">
        <v>3558</v>
      </c>
      <c r="B997">
        <v>450</v>
      </c>
      <c r="C997" t="s">
        <v>4052</v>
      </c>
      <c r="D997">
        <v>473</v>
      </c>
      <c r="E997" t="s">
        <v>255</v>
      </c>
      <c r="F997">
        <v>5419</v>
      </c>
      <c r="G997" t="s">
        <v>1752</v>
      </c>
      <c r="H997" t="s">
        <v>18</v>
      </c>
      <c r="I997" t="s">
        <v>18</v>
      </c>
      <c r="J997" t="s">
        <v>4085</v>
      </c>
    </row>
    <row r="998" spans="1:10" hidden="1" x14ac:dyDescent="0.25">
      <c r="A998">
        <v>152597</v>
      </c>
      <c r="B998">
        <v>453</v>
      </c>
      <c r="C998" t="s">
        <v>188</v>
      </c>
      <c r="D998">
        <v>2953</v>
      </c>
      <c r="E998" t="s">
        <v>4396</v>
      </c>
      <c r="F998">
        <v>90878</v>
      </c>
      <c r="G998" t="s">
        <v>2297</v>
      </c>
      <c r="H998" t="s">
        <v>18</v>
      </c>
      <c r="I998" t="s">
        <v>18</v>
      </c>
      <c r="J998" t="s">
        <v>4514</v>
      </c>
    </row>
    <row r="999" spans="1:10" hidden="1" x14ac:dyDescent="0.25">
      <c r="A999">
        <v>113339</v>
      </c>
      <c r="B999">
        <v>453</v>
      </c>
      <c r="C999" t="s">
        <v>188</v>
      </c>
      <c r="D999">
        <v>2776</v>
      </c>
      <c r="E999" t="s">
        <v>4403</v>
      </c>
      <c r="F999">
        <v>90878</v>
      </c>
      <c r="G999" t="s">
        <v>2297</v>
      </c>
      <c r="H999" t="s">
        <v>18</v>
      </c>
      <c r="I999" t="s">
        <v>18</v>
      </c>
      <c r="J999" t="s">
        <v>4515</v>
      </c>
    </row>
    <row r="1000" spans="1:10" hidden="1" x14ac:dyDescent="0.25">
      <c r="A1000">
        <v>92688</v>
      </c>
      <c r="B1000">
        <v>453</v>
      </c>
      <c r="C1000" t="s">
        <v>188</v>
      </c>
      <c r="D1000">
        <v>464</v>
      </c>
      <c r="E1000" t="s">
        <v>189</v>
      </c>
      <c r="F1000">
        <v>73644</v>
      </c>
      <c r="G1000" t="s">
        <v>1595</v>
      </c>
      <c r="H1000" t="s">
        <v>18</v>
      </c>
      <c r="I1000" t="s">
        <v>18</v>
      </c>
      <c r="J1000" t="s">
        <v>1596</v>
      </c>
    </row>
    <row r="1001" spans="1:10" hidden="1" x14ac:dyDescent="0.25">
      <c r="A1001">
        <v>135441</v>
      </c>
      <c r="B1001">
        <v>450</v>
      </c>
      <c r="C1001" t="s">
        <v>4052</v>
      </c>
      <c r="D1001">
        <v>478</v>
      </c>
      <c r="E1001" t="s">
        <v>4059</v>
      </c>
      <c r="F1001">
        <v>73644</v>
      </c>
      <c r="G1001" t="s">
        <v>1595</v>
      </c>
      <c r="H1001" t="s">
        <v>18</v>
      </c>
      <c r="I1001" t="s">
        <v>18</v>
      </c>
      <c r="J1001" t="s">
        <v>4086</v>
      </c>
    </row>
    <row r="1002" spans="1:10" hidden="1" x14ac:dyDescent="0.25">
      <c r="A1002">
        <v>1757</v>
      </c>
      <c r="B1002">
        <v>29</v>
      </c>
      <c r="C1002" t="s">
        <v>56</v>
      </c>
      <c r="D1002">
        <v>394</v>
      </c>
      <c r="E1002" t="s">
        <v>248</v>
      </c>
      <c r="F1002">
        <v>29</v>
      </c>
      <c r="G1002" t="s">
        <v>3119</v>
      </c>
      <c r="H1002" t="s">
        <v>18</v>
      </c>
      <c r="I1002" t="s">
        <v>18</v>
      </c>
      <c r="J1002" t="s">
        <v>3120</v>
      </c>
    </row>
    <row r="1003" spans="1:10" hidden="1" x14ac:dyDescent="0.25">
      <c r="A1003">
        <v>5422</v>
      </c>
      <c r="B1003">
        <v>315</v>
      </c>
      <c r="C1003" t="s">
        <v>379</v>
      </c>
      <c r="D1003">
        <v>348</v>
      </c>
      <c r="E1003" t="s">
        <v>862</v>
      </c>
      <c r="F1003">
        <v>2737</v>
      </c>
      <c r="G1003" t="s">
        <v>1846</v>
      </c>
      <c r="H1003" t="s">
        <v>18</v>
      </c>
      <c r="I1003" t="s">
        <v>18</v>
      </c>
      <c r="J1003" t="s">
        <v>1847</v>
      </c>
    </row>
    <row r="1004" spans="1:10" hidden="1" x14ac:dyDescent="0.25">
      <c r="A1004">
        <v>2095</v>
      </c>
      <c r="B1004">
        <v>15</v>
      </c>
      <c r="C1004" t="s">
        <v>2</v>
      </c>
      <c r="D1004">
        <v>393</v>
      </c>
      <c r="E1004" t="s">
        <v>22</v>
      </c>
      <c r="F1004">
        <v>7794</v>
      </c>
      <c r="G1004" t="s">
        <v>1386</v>
      </c>
      <c r="H1004" t="s">
        <v>18</v>
      </c>
      <c r="I1004" t="s">
        <v>18</v>
      </c>
      <c r="J1004" t="s">
        <v>1387</v>
      </c>
    </row>
    <row r="1005" spans="1:10" hidden="1" x14ac:dyDescent="0.25">
      <c r="A1005">
        <v>2046</v>
      </c>
      <c r="B1005">
        <v>451</v>
      </c>
      <c r="C1005" t="s">
        <v>61</v>
      </c>
      <c r="D1005">
        <v>466</v>
      </c>
      <c r="E1005" t="s">
        <v>62</v>
      </c>
      <c r="F1005">
        <v>1155</v>
      </c>
      <c r="G1005" t="s">
        <v>1958</v>
      </c>
      <c r="H1005" t="s">
        <v>18</v>
      </c>
      <c r="I1005" t="s">
        <v>18</v>
      </c>
      <c r="J1005" t="s">
        <v>1959</v>
      </c>
    </row>
    <row r="1006" spans="1:10" hidden="1" x14ac:dyDescent="0.25">
      <c r="A1006">
        <v>101682</v>
      </c>
      <c r="B1006">
        <v>451</v>
      </c>
      <c r="C1006" t="s">
        <v>61</v>
      </c>
      <c r="D1006">
        <v>2814</v>
      </c>
      <c r="E1006" t="s">
        <v>74</v>
      </c>
      <c r="F1006">
        <v>1155</v>
      </c>
      <c r="G1006" t="s">
        <v>1958</v>
      </c>
      <c r="H1006" t="s">
        <v>18</v>
      </c>
      <c r="I1006" t="s">
        <v>18</v>
      </c>
      <c r="J1006" t="s">
        <v>2005</v>
      </c>
    </row>
    <row r="1007" spans="1:10" hidden="1" x14ac:dyDescent="0.25">
      <c r="A1007">
        <v>101703</v>
      </c>
      <c r="B1007">
        <v>451</v>
      </c>
      <c r="C1007" t="s">
        <v>61</v>
      </c>
      <c r="D1007">
        <v>2815</v>
      </c>
      <c r="E1007" t="s">
        <v>80</v>
      </c>
      <c r="F1007">
        <v>1155</v>
      </c>
      <c r="G1007" t="s">
        <v>1958</v>
      </c>
      <c r="H1007" t="s">
        <v>18</v>
      </c>
      <c r="I1007" t="s">
        <v>18</v>
      </c>
      <c r="J1007" t="s">
        <v>2025</v>
      </c>
    </row>
    <row r="1008" spans="1:10" hidden="1" x14ac:dyDescent="0.25">
      <c r="A1008">
        <v>101658</v>
      </c>
      <c r="B1008">
        <v>451</v>
      </c>
      <c r="C1008" t="s">
        <v>61</v>
      </c>
      <c r="D1008">
        <v>2813</v>
      </c>
      <c r="E1008" t="s">
        <v>116</v>
      </c>
      <c r="F1008">
        <v>1155</v>
      </c>
      <c r="G1008" t="s">
        <v>1958</v>
      </c>
      <c r="H1008" t="s">
        <v>18</v>
      </c>
      <c r="I1008" t="s">
        <v>18</v>
      </c>
      <c r="J1008" t="s">
        <v>2043</v>
      </c>
    </row>
    <row r="1009" spans="1:10" hidden="1" x14ac:dyDescent="0.25">
      <c r="A1009">
        <v>81393</v>
      </c>
      <c r="B1009">
        <v>453</v>
      </c>
      <c r="C1009" t="s">
        <v>188</v>
      </c>
      <c r="D1009">
        <v>464</v>
      </c>
      <c r="E1009" t="s">
        <v>189</v>
      </c>
      <c r="F1009">
        <v>64286</v>
      </c>
      <c r="G1009" t="s">
        <v>1597</v>
      </c>
      <c r="H1009" t="s">
        <v>18</v>
      </c>
      <c r="I1009" t="s">
        <v>18</v>
      </c>
      <c r="J1009" t="s">
        <v>1598</v>
      </c>
    </row>
    <row r="1010" spans="1:10" hidden="1" x14ac:dyDescent="0.25">
      <c r="A1010">
        <v>3594</v>
      </c>
      <c r="B1010">
        <v>16</v>
      </c>
      <c r="C1010" t="s">
        <v>125</v>
      </c>
      <c r="D1010">
        <v>89</v>
      </c>
      <c r="E1010" t="s">
        <v>3543</v>
      </c>
      <c r="F1010">
        <v>12</v>
      </c>
      <c r="G1010" t="s">
        <v>1280</v>
      </c>
      <c r="H1010" t="s">
        <v>18</v>
      </c>
      <c r="I1010" t="s">
        <v>18</v>
      </c>
      <c r="J1010" t="s">
        <v>3555</v>
      </c>
    </row>
    <row r="1011" spans="1:10" hidden="1" x14ac:dyDescent="0.25">
      <c r="A1011">
        <v>3113</v>
      </c>
      <c r="B1011">
        <v>2515</v>
      </c>
      <c r="C1011" t="s">
        <v>4250</v>
      </c>
      <c r="D1011">
        <v>48</v>
      </c>
      <c r="E1011" t="s">
        <v>3547</v>
      </c>
      <c r="F1011">
        <v>12</v>
      </c>
      <c r="G1011" t="s">
        <v>1280</v>
      </c>
      <c r="H1011" t="s">
        <v>18</v>
      </c>
      <c r="I1011" t="s">
        <v>18</v>
      </c>
      <c r="J1011" t="s">
        <v>4287</v>
      </c>
    </row>
    <row r="1012" spans="1:10" hidden="1" x14ac:dyDescent="0.25">
      <c r="A1012">
        <v>143225</v>
      </c>
      <c r="B1012">
        <v>2515</v>
      </c>
      <c r="C1012" t="s">
        <v>4250</v>
      </c>
      <c r="D1012">
        <v>2900</v>
      </c>
      <c r="E1012" t="s">
        <v>3548</v>
      </c>
      <c r="F1012">
        <v>12</v>
      </c>
      <c r="G1012" t="s">
        <v>1280</v>
      </c>
      <c r="H1012" t="s">
        <v>18</v>
      </c>
      <c r="I1012" t="s">
        <v>18</v>
      </c>
      <c r="J1012" t="s">
        <v>4288</v>
      </c>
    </row>
    <row r="1013" spans="1:10" hidden="1" x14ac:dyDescent="0.25">
      <c r="A1013">
        <v>115521</v>
      </c>
      <c r="B1013">
        <v>6</v>
      </c>
      <c r="C1013" t="s">
        <v>65</v>
      </c>
      <c r="D1013">
        <v>2847</v>
      </c>
      <c r="E1013" t="s">
        <v>2541</v>
      </c>
      <c r="F1013">
        <v>12</v>
      </c>
      <c r="G1013" t="s">
        <v>1280</v>
      </c>
      <c r="H1013" t="s">
        <v>18</v>
      </c>
      <c r="I1013" t="s">
        <v>18</v>
      </c>
      <c r="J1013" t="s">
        <v>2555</v>
      </c>
    </row>
    <row r="1014" spans="1:10" hidden="1" x14ac:dyDescent="0.25">
      <c r="A1014">
        <v>115523</v>
      </c>
      <c r="B1014">
        <v>6</v>
      </c>
      <c r="C1014" t="s">
        <v>65</v>
      </c>
      <c r="D1014">
        <v>2848</v>
      </c>
      <c r="E1014" t="s">
        <v>2543</v>
      </c>
      <c r="F1014">
        <v>12</v>
      </c>
      <c r="G1014" t="s">
        <v>1280</v>
      </c>
      <c r="H1014" t="s">
        <v>18</v>
      </c>
      <c r="I1014" t="s">
        <v>18</v>
      </c>
      <c r="J1014" t="s">
        <v>2556</v>
      </c>
    </row>
    <row r="1015" spans="1:10" hidden="1" x14ac:dyDescent="0.25">
      <c r="A1015">
        <v>106753</v>
      </c>
      <c r="B1015">
        <v>6</v>
      </c>
      <c r="C1015" t="s">
        <v>65</v>
      </c>
      <c r="D1015">
        <v>2792</v>
      </c>
      <c r="E1015" t="s">
        <v>2608</v>
      </c>
      <c r="F1015">
        <v>12</v>
      </c>
      <c r="G1015" t="s">
        <v>1280</v>
      </c>
      <c r="H1015" t="s">
        <v>18</v>
      </c>
      <c r="I1015" t="s">
        <v>18</v>
      </c>
      <c r="J1015" t="s">
        <v>2662</v>
      </c>
    </row>
    <row r="1016" spans="1:10" hidden="1" x14ac:dyDescent="0.25">
      <c r="A1016">
        <v>101294</v>
      </c>
      <c r="B1016">
        <v>6</v>
      </c>
      <c r="C1016" t="s">
        <v>65</v>
      </c>
      <c r="D1016">
        <v>2794</v>
      </c>
      <c r="E1016" t="s">
        <v>2610</v>
      </c>
      <c r="F1016">
        <v>12</v>
      </c>
      <c r="G1016" t="s">
        <v>1280</v>
      </c>
      <c r="H1016" t="s">
        <v>18</v>
      </c>
      <c r="I1016" t="s">
        <v>18</v>
      </c>
      <c r="J1016" t="s">
        <v>2663</v>
      </c>
    </row>
    <row r="1017" spans="1:10" hidden="1" x14ac:dyDescent="0.25">
      <c r="A1017">
        <v>106751</v>
      </c>
      <c r="B1017">
        <v>6</v>
      </c>
      <c r="C1017" t="s">
        <v>65</v>
      </c>
      <c r="D1017">
        <v>2793</v>
      </c>
      <c r="E1017" t="s">
        <v>2612</v>
      </c>
      <c r="F1017">
        <v>12</v>
      </c>
      <c r="G1017" t="s">
        <v>1280</v>
      </c>
      <c r="H1017" t="s">
        <v>18</v>
      </c>
      <c r="I1017" t="s">
        <v>18</v>
      </c>
      <c r="J1017" t="s">
        <v>2664</v>
      </c>
    </row>
    <row r="1018" spans="1:10" hidden="1" x14ac:dyDescent="0.25">
      <c r="A1018">
        <v>101308</v>
      </c>
      <c r="B1018">
        <v>6</v>
      </c>
      <c r="C1018" t="s">
        <v>65</v>
      </c>
      <c r="D1018">
        <v>2795</v>
      </c>
      <c r="E1018" t="s">
        <v>2614</v>
      </c>
      <c r="F1018">
        <v>12</v>
      </c>
      <c r="G1018" t="s">
        <v>1280</v>
      </c>
      <c r="H1018" t="s">
        <v>18</v>
      </c>
      <c r="I1018" t="s">
        <v>18</v>
      </c>
      <c r="J1018" t="s">
        <v>2665</v>
      </c>
    </row>
    <row r="1019" spans="1:10" hidden="1" x14ac:dyDescent="0.25">
      <c r="A1019">
        <v>51182</v>
      </c>
      <c r="B1019">
        <v>6</v>
      </c>
      <c r="C1019" t="s">
        <v>65</v>
      </c>
      <c r="D1019">
        <v>2392</v>
      </c>
      <c r="E1019" t="s">
        <v>2616</v>
      </c>
      <c r="F1019">
        <v>12</v>
      </c>
      <c r="G1019" t="s">
        <v>1280</v>
      </c>
      <c r="H1019" t="s">
        <v>18</v>
      </c>
      <c r="I1019" t="s">
        <v>18</v>
      </c>
      <c r="J1019" t="s">
        <v>2666</v>
      </c>
    </row>
    <row r="1020" spans="1:10" hidden="1" x14ac:dyDescent="0.25">
      <c r="A1020">
        <v>51060</v>
      </c>
      <c r="B1020">
        <v>6</v>
      </c>
      <c r="C1020" t="s">
        <v>65</v>
      </c>
      <c r="D1020">
        <v>2390</v>
      </c>
      <c r="E1020" t="s">
        <v>2618</v>
      </c>
      <c r="F1020">
        <v>12</v>
      </c>
      <c r="G1020" t="s">
        <v>1280</v>
      </c>
      <c r="H1020" t="s">
        <v>18</v>
      </c>
      <c r="I1020" t="s">
        <v>18</v>
      </c>
      <c r="J1020" t="s">
        <v>2667</v>
      </c>
    </row>
    <row r="1021" spans="1:10" hidden="1" x14ac:dyDescent="0.25">
      <c r="A1021">
        <v>51219</v>
      </c>
      <c r="B1021">
        <v>6</v>
      </c>
      <c r="C1021" t="s">
        <v>65</v>
      </c>
      <c r="D1021">
        <v>2393</v>
      </c>
      <c r="E1021" t="s">
        <v>2620</v>
      </c>
      <c r="F1021">
        <v>12</v>
      </c>
      <c r="G1021" t="s">
        <v>1280</v>
      </c>
      <c r="H1021" t="s">
        <v>18</v>
      </c>
      <c r="I1021" t="s">
        <v>18</v>
      </c>
      <c r="J1021" t="s">
        <v>2668</v>
      </c>
    </row>
    <row r="1022" spans="1:10" hidden="1" x14ac:dyDescent="0.25">
      <c r="A1022">
        <v>51123</v>
      </c>
      <c r="B1022">
        <v>6</v>
      </c>
      <c r="C1022" t="s">
        <v>65</v>
      </c>
      <c r="D1022">
        <v>2391</v>
      </c>
      <c r="E1022" t="s">
        <v>2622</v>
      </c>
      <c r="F1022">
        <v>12</v>
      </c>
      <c r="G1022" t="s">
        <v>1280</v>
      </c>
      <c r="H1022" t="s">
        <v>18</v>
      </c>
      <c r="I1022" t="s">
        <v>18</v>
      </c>
      <c r="J1022" t="s">
        <v>2669</v>
      </c>
    </row>
    <row r="1023" spans="1:10" hidden="1" x14ac:dyDescent="0.25">
      <c r="A1023">
        <v>4465</v>
      </c>
      <c r="B1023">
        <v>2603</v>
      </c>
      <c r="C1023" t="s">
        <v>4338</v>
      </c>
      <c r="D1023">
        <v>94</v>
      </c>
      <c r="E1023" t="s">
        <v>3624</v>
      </c>
      <c r="F1023">
        <v>12</v>
      </c>
      <c r="G1023" t="s">
        <v>1280</v>
      </c>
      <c r="H1023" t="s">
        <v>18</v>
      </c>
      <c r="I1023" t="s">
        <v>18</v>
      </c>
      <c r="J1023" t="s">
        <v>4516</v>
      </c>
    </row>
    <row r="1024" spans="1:10" hidden="1" x14ac:dyDescent="0.25">
      <c r="A1024">
        <v>145682</v>
      </c>
      <c r="B1024">
        <v>2509</v>
      </c>
      <c r="C1024" t="s">
        <v>47</v>
      </c>
      <c r="D1024">
        <v>2818</v>
      </c>
      <c r="E1024" t="s">
        <v>48</v>
      </c>
      <c r="F1024">
        <v>12</v>
      </c>
      <c r="G1024" t="s">
        <v>1280</v>
      </c>
      <c r="H1024" t="s">
        <v>18</v>
      </c>
      <c r="I1024" t="s">
        <v>18</v>
      </c>
      <c r="J1024" t="s">
        <v>3586</v>
      </c>
    </row>
    <row r="1025" spans="1:10" hidden="1" x14ac:dyDescent="0.25">
      <c r="A1025">
        <v>101732</v>
      </c>
      <c r="B1025">
        <v>2509</v>
      </c>
      <c r="C1025" t="s">
        <v>47</v>
      </c>
      <c r="D1025">
        <v>2819</v>
      </c>
      <c r="E1025" t="s">
        <v>71</v>
      </c>
      <c r="F1025">
        <v>12</v>
      </c>
      <c r="G1025" t="s">
        <v>1280</v>
      </c>
      <c r="H1025" t="s">
        <v>18</v>
      </c>
      <c r="I1025" t="s">
        <v>18</v>
      </c>
      <c r="J1025" t="s">
        <v>1309</v>
      </c>
    </row>
    <row r="1026" spans="1:10" hidden="1" x14ac:dyDescent="0.25">
      <c r="A1026">
        <v>3408</v>
      </c>
      <c r="B1026">
        <v>2509</v>
      </c>
      <c r="C1026" t="s">
        <v>47</v>
      </c>
      <c r="D1026">
        <v>2016</v>
      </c>
      <c r="E1026" t="s">
        <v>95</v>
      </c>
      <c r="F1026">
        <v>12</v>
      </c>
      <c r="G1026" t="s">
        <v>1280</v>
      </c>
      <c r="H1026" t="s">
        <v>18</v>
      </c>
      <c r="I1026" t="s">
        <v>18</v>
      </c>
      <c r="J1026" t="s">
        <v>1325</v>
      </c>
    </row>
    <row r="1027" spans="1:10" hidden="1" x14ac:dyDescent="0.25">
      <c r="A1027">
        <v>51450</v>
      </c>
      <c r="B1027">
        <v>2506</v>
      </c>
      <c r="C1027" t="s">
        <v>19</v>
      </c>
      <c r="D1027">
        <v>2400</v>
      </c>
      <c r="E1027" t="s">
        <v>20</v>
      </c>
      <c r="F1027">
        <v>12</v>
      </c>
      <c r="G1027" t="s">
        <v>1280</v>
      </c>
      <c r="H1027" t="s">
        <v>18</v>
      </c>
      <c r="I1027" t="s">
        <v>18</v>
      </c>
      <c r="J1027" t="s">
        <v>1349</v>
      </c>
    </row>
    <row r="1028" spans="1:10" hidden="1" x14ac:dyDescent="0.25">
      <c r="A1028">
        <v>101711</v>
      </c>
      <c r="B1028">
        <v>2506</v>
      </c>
      <c r="C1028" t="s">
        <v>19</v>
      </c>
      <c r="D1028">
        <v>2799</v>
      </c>
      <c r="E1028" t="s">
        <v>21</v>
      </c>
      <c r="F1028">
        <v>12</v>
      </c>
      <c r="G1028" t="s">
        <v>1280</v>
      </c>
      <c r="H1028" t="s">
        <v>18</v>
      </c>
      <c r="I1028" t="s">
        <v>18</v>
      </c>
      <c r="J1028" t="s">
        <v>1361</v>
      </c>
    </row>
    <row r="1029" spans="1:10" hidden="1" x14ac:dyDescent="0.25">
      <c r="A1029">
        <v>118050</v>
      </c>
      <c r="B1029">
        <v>2507</v>
      </c>
      <c r="C1029" t="s">
        <v>4365</v>
      </c>
      <c r="D1029">
        <v>165</v>
      </c>
      <c r="E1029" t="s">
        <v>3633</v>
      </c>
      <c r="F1029">
        <v>12</v>
      </c>
      <c r="G1029" t="s">
        <v>1280</v>
      </c>
      <c r="H1029" t="s">
        <v>18</v>
      </c>
      <c r="I1029" t="s">
        <v>18</v>
      </c>
      <c r="J1029" t="s">
        <v>4517</v>
      </c>
    </row>
    <row r="1030" spans="1:10" hidden="1" x14ac:dyDescent="0.25">
      <c r="A1030">
        <v>1836</v>
      </c>
      <c r="B1030">
        <v>2512</v>
      </c>
      <c r="C1030" t="s">
        <v>180</v>
      </c>
      <c r="D1030">
        <v>429</v>
      </c>
      <c r="E1030" t="s">
        <v>180</v>
      </c>
      <c r="F1030">
        <v>12</v>
      </c>
      <c r="G1030" t="s">
        <v>1280</v>
      </c>
      <c r="H1030" t="s">
        <v>18</v>
      </c>
      <c r="I1030" t="s">
        <v>18</v>
      </c>
      <c r="J1030" t="s">
        <v>2452</v>
      </c>
    </row>
    <row r="1031" spans="1:10" hidden="1" x14ac:dyDescent="0.25">
      <c r="A1031">
        <v>51837</v>
      </c>
      <c r="B1031">
        <v>15</v>
      </c>
      <c r="C1031" t="s">
        <v>2</v>
      </c>
      <c r="D1031">
        <v>2423</v>
      </c>
      <c r="E1031" t="s">
        <v>5</v>
      </c>
      <c r="F1031">
        <v>12</v>
      </c>
      <c r="G1031" t="s">
        <v>1280</v>
      </c>
      <c r="H1031" t="s">
        <v>18</v>
      </c>
      <c r="I1031" t="s">
        <v>18</v>
      </c>
      <c r="J1031" t="s">
        <v>1365</v>
      </c>
    </row>
    <row r="1032" spans="1:10" hidden="1" x14ac:dyDescent="0.25">
      <c r="A1032">
        <v>101316</v>
      </c>
      <c r="B1032">
        <v>15</v>
      </c>
      <c r="C1032" t="s">
        <v>2</v>
      </c>
      <c r="D1032">
        <v>2796</v>
      </c>
      <c r="E1032" t="s">
        <v>6</v>
      </c>
      <c r="F1032">
        <v>12</v>
      </c>
      <c r="G1032" t="s">
        <v>1280</v>
      </c>
      <c r="H1032" t="s">
        <v>18</v>
      </c>
      <c r="I1032" t="s">
        <v>18</v>
      </c>
      <c r="J1032" t="s">
        <v>1378</v>
      </c>
    </row>
    <row r="1033" spans="1:10" hidden="1" x14ac:dyDescent="0.25">
      <c r="A1033">
        <v>51550</v>
      </c>
      <c r="B1033">
        <v>15</v>
      </c>
      <c r="C1033" t="s">
        <v>2</v>
      </c>
      <c r="D1033">
        <v>2410</v>
      </c>
      <c r="E1033" t="s">
        <v>3103</v>
      </c>
      <c r="F1033">
        <v>12</v>
      </c>
      <c r="G1033" t="s">
        <v>1280</v>
      </c>
      <c r="H1033" t="s">
        <v>18</v>
      </c>
      <c r="I1033" t="s">
        <v>18</v>
      </c>
      <c r="J1033" t="s">
        <v>3121</v>
      </c>
    </row>
    <row r="1034" spans="1:10" hidden="1" x14ac:dyDescent="0.25">
      <c r="A1034">
        <v>137715</v>
      </c>
      <c r="B1034">
        <v>15</v>
      </c>
      <c r="C1034" t="s">
        <v>2</v>
      </c>
      <c r="D1034">
        <v>2797</v>
      </c>
      <c r="E1034" t="s">
        <v>3105</v>
      </c>
      <c r="F1034">
        <v>12</v>
      </c>
      <c r="G1034" t="s">
        <v>1280</v>
      </c>
      <c r="H1034" t="s">
        <v>18</v>
      </c>
      <c r="I1034" t="s">
        <v>18</v>
      </c>
      <c r="J1034" t="s">
        <v>3337</v>
      </c>
    </row>
    <row r="1035" spans="1:10" hidden="1" x14ac:dyDescent="0.25">
      <c r="A1035">
        <v>2117</v>
      </c>
      <c r="B1035">
        <v>15</v>
      </c>
      <c r="C1035" t="s">
        <v>2</v>
      </c>
      <c r="D1035">
        <v>393</v>
      </c>
      <c r="E1035" t="s">
        <v>22</v>
      </c>
      <c r="F1035">
        <v>12</v>
      </c>
      <c r="G1035" t="s">
        <v>1280</v>
      </c>
      <c r="H1035" t="s">
        <v>18</v>
      </c>
      <c r="I1035" t="s">
        <v>18</v>
      </c>
      <c r="J1035" t="s">
        <v>1388</v>
      </c>
    </row>
    <row r="1036" spans="1:10" hidden="1" x14ac:dyDescent="0.25">
      <c r="A1036">
        <v>90213</v>
      </c>
      <c r="B1036">
        <v>2505</v>
      </c>
      <c r="C1036" t="s">
        <v>129</v>
      </c>
      <c r="D1036">
        <v>2008</v>
      </c>
      <c r="E1036" t="s">
        <v>134</v>
      </c>
      <c r="F1036">
        <v>12</v>
      </c>
      <c r="G1036" t="s">
        <v>1280</v>
      </c>
      <c r="H1036" t="s">
        <v>18</v>
      </c>
      <c r="I1036" t="s">
        <v>18</v>
      </c>
      <c r="J1036" t="s">
        <v>2453</v>
      </c>
    </row>
    <row r="1037" spans="1:10" hidden="1" x14ac:dyDescent="0.25">
      <c r="A1037">
        <v>95862</v>
      </c>
      <c r="B1037">
        <v>2505</v>
      </c>
      <c r="C1037" t="s">
        <v>129</v>
      </c>
      <c r="D1037">
        <v>2054</v>
      </c>
      <c r="E1037" t="s">
        <v>145</v>
      </c>
      <c r="F1037">
        <v>12</v>
      </c>
      <c r="G1037" t="s">
        <v>1280</v>
      </c>
      <c r="H1037" t="s">
        <v>18</v>
      </c>
      <c r="I1037" t="s">
        <v>18</v>
      </c>
      <c r="J1037" t="s">
        <v>2454</v>
      </c>
    </row>
    <row r="1038" spans="1:10" hidden="1" x14ac:dyDescent="0.25">
      <c r="A1038">
        <v>81905</v>
      </c>
      <c r="B1038">
        <v>2505</v>
      </c>
      <c r="C1038" t="s">
        <v>129</v>
      </c>
      <c r="D1038">
        <v>2581</v>
      </c>
      <c r="E1038" t="s">
        <v>148</v>
      </c>
      <c r="F1038">
        <v>12</v>
      </c>
      <c r="G1038" t="s">
        <v>1280</v>
      </c>
      <c r="H1038" t="s">
        <v>18</v>
      </c>
      <c r="I1038" t="s">
        <v>18</v>
      </c>
      <c r="J1038" t="s">
        <v>2455</v>
      </c>
    </row>
    <row r="1039" spans="1:10" hidden="1" x14ac:dyDescent="0.25">
      <c r="A1039">
        <v>3324</v>
      </c>
      <c r="B1039">
        <v>2505</v>
      </c>
      <c r="C1039" t="s">
        <v>129</v>
      </c>
      <c r="D1039">
        <v>2123</v>
      </c>
      <c r="E1039" t="s">
        <v>154</v>
      </c>
      <c r="F1039">
        <v>12</v>
      </c>
      <c r="G1039" t="s">
        <v>1280</v>
      </c>
      <c r="H1039" t="s">
        <v>18</v>
      </c>
      <c r="I1039" t="s">
        <v>18</v>
      </c>
      <c r="J1039" t="s">
        <v>2456</v>
      </c>
    </row>
    <row r="1040" spans="1:10" hidden="1" x14ac:dyDescent="0.25">
      <c r="A1040">
        <v>81862</v>
      </c>
      <c r="B1040">
        <v>2505</v>
      </c>
      <c r="C1040" t="s">
        <v>129</v>
      </c>
      <c r="D1040">
        <v>2579</v>
      </c>
      <c r="E1040" t="s">
        <v>158</v>
      </c>
      <c r="F1040">
        <v>12</v>
      </c>
      <c r="G1040" t="s">
        <v>1280</v>
      </c>
      <c r="H1040" t="s">
        <v>18</v>
      </c>
      <c r="I1040" t="s">
        <v>18</v>
      </c>
      <c r="J1040" t="s">
        <v>2457</v>
      </c>
    </row>
    <row r="1041" spans="1:10" hidden="1" x14ac:dyDescent="0.25">
      <c r="A1041">
        <v>4714</v>
      </c>
      <c r="B1041">
        <v>2505</v>
      </c>
      <c r="C1041" t="s">
        <v>129</v>
      </c>
      <c r="D1041">
        <v>2000</v>
      </c>
      <c r="E1041" t="s">
        <v>4963</v>
      </c>
      <c r="F1041">
        <v>12</v>
      </c>
      <c r="G1041" t="s">
        <v>1280</v>
      </c>
      <c r="H1041" t="s">
        <v>18</v>
      </c>
      <c r="I1041" t="s">
        <v>18</v>
      </c>
      <c r="J1041" t="s">
        <v>5016</v>
      </c>
    </row>
    <row r="1042" spans="1:10" hidden="1" x14ac:dyDescent="0.25">
      <c r="A1042">
        <v>5382</v>
      </c>
      <c r="B1042">
        <v>2505</v>
      </c>
      <c r="C1042" t="s">
        <v>129</v>
      </c>
      <c r="D1042">
        <v>1962</v>
      </c>
      <c r="E1042" t="s">
        <v>210</v>
      </c>
      <c r="F1042">
        <v>12</v>
      </c>
      <c r="G1042" t="s">
        <v>1280</v>
      </c>
      <c r="H1042" t="s">
        <v>18</v>
      </c>
      <c r="I1042" t="s">
        <v>18</v>
      </c>
      <c r="J1042" t="s">
        <v>2458</v>
      </c>
    </row>
    <row r="1043" spans="1:10" hidden="1" x14ac:dyDescent="0.25">
      <c r="A1043">
        <v>81672</v>
      </c>
      <c r="B1043">
        <v>2505</v>
      </c>
      <c r="C1043" t="s">
        <v>129</v>
      </c>
      <c r="D1043">
        <v>2114</v>
      </c>
      <c r="E1043" t="s">
        <v>241</v>
      </c>
      <c r="F1043">
        <v>12</v>
      </c>
      <c r="G1043" t="s">
        <v>1280</v>
      </c>
      <c r="H1043" t="s">
        <v>18</v>
      </c>
      <c r="I1043" t="s">
        <v>18</v>
      </c>
      <c r="J1043" t="s">
        <v>2459</v>
      </c>
    </row>
    <row r="1044" spans="1:10" hidden="1" x14ac:dyDescent="0.25">
      <c r="A1044">
        <v>4426</v>
      </c>
      <c r="B1044">
        <v>2505</v>
      </c>
      <c r="C1044" t="s">
        <v>129</v>
      </c>
      <c r="D1044">
        <v>2012</v>
      </c>
      <c r="E1044" t="s">
        <v>290</v>
      </c>
      <c r="F1044">
        <v>12</v>
      </c>
      <c r="G1044" t="s">
        <v>1280</v>
      </c>
      <c r="H1044" t="s">
        <v>18</v>
      </c>
      <c r="I1044" t="s">
        <v>18</v>
      </c>
      <c r="J1044" t="s">
        <v>2460</v>
      </c>
    </row>
    <row r="1045" spans="1:10" hidden="1" x14ac:dyDescent="0.25">
      <c r="A1045">
        <v>102870</v>
      </c>
      <c r="B1045">
        <v>2505</v>
      </c>
      <c r="C1045" t="s">
        <v>129</v>
      </c>
      <c r="D1045">
        <v>2048</v>
      </c>
      <c r="E1045" t="s">
        <v>300</v>
      </c>
      <c r="F1045">
        <v>12</v>
      </c>
      <c r="G1045" t="s">
        <v>1280</v>
      </c>
      <c r="H1045" t="s">
        <v>18</v>
      </c>
      <c r="I1045" t="s">
        <v>18</v>
      </c>
      <c r="J1045" t="s">
        <v>2461</v>
      </c>
    </row>
    <row r="1046" spans="1:10" hidden="1" x14ac:dyDescent="0.25">
      <c r="A1046">
        <v>101433</v>
      </c>
      <c r="B1046">
        <v>29</v>
      </c>
      <c r="C1046" t="s">
        <v>56</v>
      </c>
      <c r="D1046">
        <v>2801</v>
      </c>
      <c r="E1046" t="s">
        <v>57</v>
      </c>
      <c r="F1046">
        <v>12</v>
      </c>
      <c r="G1046" t="s">
        <v>1280</v>
      </c>
      <c r="H1046" t="s">
        <v>18</v>
      </c>
      <c r="I1046" t="s">
        <v>18</v>
      </c>
      <c r="J1046" t="s">
        <v>1403</v>
      </c>
    </row>
    <row r="1047" spans="1:10" hidden="1" x14ac:dyDescent="0.25">
      <c r="A1047">
        <v>101493</v>
      </c>
      <c r="B1047">
        <v>29</v>
      </c>
      <c r="C1047" t="s">
        <v>56</v>
      </c>
      <c r="D1047">
        <v>2804</v>
      </c>
      <c r="E1047" t="s">
        <v>76</v>
      </c>
      <c r="F1047">
        <v>12</v>
      </c>
      <c r="G1047" t="s">
        <v>1280</v>
      </c>
      <c r="H1047" t="s">
        <v>18</v>
      </c>
      <c r="I1047" t="s">
        <v>18</v>
      </c>
      <c r="J1047" t="s">
        <v>1424</v>
      </c>
    </row>
    <row r="1048" spans="1:10" hidden="1" x14ac:dyDescent="0.25">
      <c r="A1048">
        <v>52223</v>
      </c>
      <c r="B1048">
        <v>29</v>
      </c>
      <c r="C1048" t="s">
        <v>56</v>
      </c>
      <c r="D1048">
        <v>2434</v>
      </c>
      <c r="E1048" t="s">
        <v>2827</v>
      </c>
      <c r="F1048">
        <v>12</v>
      </c>
      <c r="G1048" t="s">
        <v>1280</v>
      </c>
      <c r="H1048" t="s">
        <v>18</v>
      </c>
      <c r="I1048" t="s">
        <v>18</v>
      </c>
      <c r="J1048" t="s">
        <v>2841</v>
      </c>
    </row>
    <row r="1049" spans="1:10" hidden="1" x14ac:dyDescent="0.25">
      <c r="A1049">
        <v>152431</v>
      </c>
      <c r="B1049">
        <v>29</v>
      </c>
      <c r="C1049" t="s">
        <v>56</v>
      </c>
      <c r="D1049">
        <v>2927</v>
      </c>
      <c r="E1049" t="s">
        <v>2834</v>
      </c>
      <c r="F1049">
        <v>12</v>
      </c>
      <c r="G1049" t="s">
        <v>1280</v>
      </c>
      <c r="H1049" t="s">
        <v>18</v>
      </c>
      <c r="I1049" t="s">
        <v>18</v>
      </c>
      <c r="J1049" t="s">
        <v>4518</v>
      </c>
    </row>
    <row r="1050" spans="1:10" hidden="1" x14ac:dyDescent="0.25">
      <c r="A1050">
        <v>101457</v>
      </c>
      <c r="B1050">
        <v>29</v>
      </c>
      <c r="C1050" t="s">
        <v>56</v>
      </c>
      <c r="D1050">
        <v>2802</v>
      </c>
      <c r="E1050" t="s">
        <v>107</v>
      </c>
      <c r="F1050">
        <v>12</v>
      </c>
      <c r="G1050" t="s">
        <v>1280</v>
      </c>
      <c r="H1050" t="s">
        <v>18</v>
      </c>
      <c r="I1050" t="s">
        <v>18</v>
      </c>
      <c r="J1050" t="s">
        <v>1448</v>
      </c>
    </row>
    <row r="1051" spans="1:10" hidden="1" x14ac:dyDescent="0.25">
      <c r="A1051">
        <v>101406</v>
      </c>
      <c r="B1051">
        <v>29</v>
      </c>
      <c r="C1051" t="s">
        <v>56</v>
      </c>
      <c r="D1051">
        <v>2800</v>
      </c>
      <c r="E1051" t="s">
        <v>112</v>
      </c>
      <c r="F1051">
        <v>12</v>
      </c>
      <c r="G1051" t="s">
        <v>1280</v>
      </c>
      <c r="H1051" t="s">
        <v>18</v>
      </c>
      <c r="I1051" t="s">
        <v>18</v>
      </c>
      <c r="J1051" t="s">
        <v>1471</v>
      </c>
    </row>
    <row r="1052" spans="1:10" hidden="1" x14ac:dyDescent="0.25">
      <c r="A1052">
        <v>51982</v>
      </c>
      <c r="B1052">
        <v>29</v>
      </c>
      <c r="C1052" t="s">
        <v>56</v>
      </c>
      <c r="D1052">
        <v>2426</v>
      </c>
      <c r="E1052" t="s">
        <v>118</v>
      </c>
      <c r="F1052">
        <v>12</v>
      </c>
      <c r="G1052" t="s">
        <v>1280</v>
      </c>
      <c r="H1052" t="s">
        <v>18</v>
      </c>
      <c r="I1052" t="s">
        <v>18</v>
      </c>
      <c r="J1052" t="s">
        <v>1497</v>
      </c>
    </row>
    <row r="1053" spans="1:10" hidden="1" x14ac:dyDescent="0.25">
      <c r="A1053">
        <v>51907</v>
      </c>
      <c r="B1053">
        <v>29</v>
      </c>
      <c r="C1053" t="s">
        <v>56</v>
      </c>
      <c r="D1053">
        <v>2425</v>
      </c>
      <c r="E1053" t="s">
        <v>2829</v>
      </c>
      <c r="F1053">
        <v>12</v>
      </c>
      <c r="G1053" t="s">
        <v>1280</v>
      </c>
      <c r="H1053" t="s">
        <v>18</v>
      </c>
      <c r="I1053" t="s">
        <v>18</v>
      </c>
      <c r="J1053" t="s">
        <v>2842</v>
      </c>
    </row>
    <row r="1054" spans="1:10" hidden="1" x14ac:dyDescent="0.25">
      <c r="A1054">
        <v>52594</v>
      </c>
      <c r="B1054">
        <v>29</v>
      </c>
      <c r="C1054" t="s">
        <v>56</v>
      </c>
      <c r="D1054">
        <v>2442</v>
      </c>
      <c r="E1054" t="s">
        <v>2437</v>
      </c>
      <c r="F1054">
        <v>12</v>
      </c>
      <c r="G1054" t="s">
        <v>1280</v>
      </c>
      <c r="H1054" t="s">
        <v>18</v>
      </c>
      <c r="I1054" t="s">
        <v>18</v>
      </c>
      <c r="J1054" t="s">
        <v>2473</v>
      </c>
    </row>
    <row r="1055" spans="1:10" hidden="1" x14ac:dyDescent="0.25">
      <c r="A1055">
        <v>101482</v>
      </c>
      <c r="B1055">
        <v>29</v>
      </c>
      <c r="C1055" t="s">
        <v>56</v>
      </c>
      <c r="D1055">
        <v>2803</v>
      </c>
      <c r="E1055" t="s">
        <v>2439</v>
      </c>
      <c r="F1055">
        <v>12</v>
      </c>
      <c r="G1055" t="s">
        <v>1280</v>
      </c>
      <c r="H1055" t="s">
        <v>18</v>
      </c>
      <c r="I1055" t="s">
        <v>18</v>
      </c>
      <c r="J1055" t="s">
        <v>2474</v>
      </c>
    </row>
    <row r="1056" spans="1:10" hidden="1" x14ac:dyDescent="0.25">
      <c r="A1056">
        <v>54747</v>
      </c>
      <c r="B1056">
        <v>29</v>
      </c>
      <c r="C1056" t="s">
        <v>56</v>
      </c>
      <c r="D1056">
        <v>2454</v>
      </c>
      <c r="E1056" t="s">
        <v>2441</v>
      </c>
      <c r="F1056">
        <v>12</v>
      </c>
      <c r="G1056" t="s">
        <v>1280</v>
      </c>
      <c r="H1056" t="s">
        <v>18</v>
      </c>
      <c r="I1056" t="s">
        <v>18</v>
      </c>
      <c r="J1056" t="s">
        <v>2475</v>
      </c>
    </row>
    <row r="1057" spans="1:10" hidden="1" x14ac:dyDescent="0.25">
      <c r="A1057">
        <v>142081</v>
      </c>
      <c r="B1057">
        <v>29</v>
      </c>
      <c r="C1057" t="s">
        <v>56</v>
      </c>
      <c r="D1057">
        <v>2857</v>
      </c>
      <c r="E1057" t="s">
        <v>3629</v>
      </c>
      <c r="F1057">
        <v>12</v>
      </c>
      <c r="G1057" t="s">
        <v>1280</v>
      </c>
      <c r="H1057" t="s">
        <v>18</v>
      </c>
      <c r="I1057" t="s">
        <v>18</v>
      </c>
      <c r="J1057" t="s">
        <v>4519</v>
      </c>
    </row>
    <row r="1058" spans="1:10" hidden="1" x14ac:dyDescent="0.25">
      <c r="A1058">
        <v>2713</v>
      </c>
      <c r="B1058">
        <v>29</v>
      </c>
      <c r="C1058" t="s">
        <v>56</v>
      </c>
      <c r="D1058">
        <v>394</v>
      </c>
      <c r="E1058" t="s">
        <v>248</v>
      </c>
      <c r="F1058">
        <v>12</v>
      </c>
      <c r="G1058" t="s">
        <v>1280</v>
      </c>
      <c r="H1058" t="s">
        <v>18</v>
      </c>
      <c r="I1058" t="s">
        <v>18</v>
      </c>
      <c r="J1058" t="s">
        <v>1531</v>
      </c>
    </row>
    <row r="1059" spans="1:10" hidden="1" x14ac:dyDescent="0.25">
      <c r="A1059">
        <v>2164</v>
      </c>
      <c r="B1059">
        <v>25</v>
      </c>
      <c r="C1059" t="s">
        <v>206</v>
      </c>
      <c r="D1059">
        <v>224</v>
      </c>
      <c r="E1059" t="s">
        <v>326</v>
      </c>
      <c r="F1059">
        <v>12</v>
      </c>
      <c r="G1059" t="s">
        <v>1280</v>
      </c>
      <c r="H1059" t="s">
        <v>18</v>
      </c>
      <c r="I1059" t="s">
        <v>18</v>
      </c>
      <c r="J1059" t="s">
        <v>2462</v>
      </c>
    </row>
    <row r="1060" spans="1:10" hidden="1" x14ac:dyDescent="0.25">
      <c r="A1060">
        <v>154057</v>
      </c>
      <c r="B1060">
        <v>2973</v>
      </c>
      <c r="C1060" t="s">
        <v>4961</v>
      </c>
      <c r="D1060">
        <v>2975</v>
      </c>
      <c r="E1060" t="s">
        <v>2380</v>
      </c>
      <c r="F1060">
        <v>12</v>
      </c>
      <c r="G1060" t="s">
        <v>1280</v>
      </c>
      <c r="H1060" t="s">
        <v>18</v>
      </c>
      <c r="I1060" t="s">
        <v>18</v>
      </c>
      <c r="J1060" t="s">
        <v>5017</v>
      </c>
    </row>
    <row r="1061" spans="1:10" hidden="1" x14ac:dyDescent="0.25">
      <c r="A1061">
        <v>80991</v>
      </c>
      <c r="B1061">
        <v>23</v>
      </c>
      <c r="C1061" t="s">
        <v>260</v>
      </c>
      <c r="D1061">
        <v>2194</v>
      </c>
      <c r="E1061" t="s">
        <v>716</v>
      </c>
      <c r="F1061">
        <v>12</v>
      </c>
      <c r="G1061" t="s">
        <v>1280</v>
      </c>
      <c r="H1061" t="s">
        <v>18</v>
      </c>
      <c r="I1061" t="s">
        <v>18</v>
      </c>
      <c r="J1061" t="s">
        <v>2463</v>
      </c>
    </row>
    <row r="1062" spans="1:10" hidden="1" x14ac:dyDescent="0.25">
      <c r="A1062">
        <v>152687</v>
      </c>
      <c r="B1062">
        <v>2911</v>
      </c>
      <c r="C1062" t="s">
        <v>4409</v>
      </c>
      <c r="D1062">
        <v>2918</v>
      </c>
      <c r="E1062" t="s">
        <v>2516</v>
      </c>
      <c r="F1062">
        <v>12</v>
      </c>
      <c r="G1062" t="s">
        <v>1280</v>
      </c>
      <c r="H1062" t="s">
        <v>18</v>
      </c>
      <c r="I1062" t="s">
        <v>18</v>
      </c>
      <c r="J1062" t="s">
        <v>4520</v>
      </c>
    </row>
    <row r="1063" spans="1:10" hidden="1" x14ac:dyDescent="0.25">
      <c r="A1063">
        <v>1988</v>
      </c>
      <c r="B1063">
        <v>32</v>
      </c>
      <c r="C1063" t="s">
        <v>229</v>
      </c>
      <c r="D1063">
        <v>1991</v>
      </c>
      <c r="E1063" t="s">
        <v>229</v>
      </c>
      <c r="F1063">
        <v>12</v>
      </c>
      <c r="G1063" t="s">
        <v>1280</v>
      </c>
      <c r="H1063" t="s">
        <v>18</v>
      </c>
      <c r="I1063" t="s">
        <v>18</v>
      </c>
      <c r="J1063" t="s">
        <v>2464</v>
      </c>
    </row>
    <row r="1064" spans="1:10" hidden="1" x14ac:dyDescent="0.25">
      <c r="A1064">
        <v>5433</v>
      </c>
      <c r="B1064">
        <v>31</v>
      </c>
      <c r="C1064" t="s">
        <v>245</v>
      </c>
      <c r="D1064">
        <v>130</v>
      </c>
      <c r="E1064" t="s">
        <v>245</v>
      </c>
      <c r="F1064">
        <v>12</v>
      </c>
      <c r="G1064" t="s">
        <v>1280</v>
      </c>
      <c r="H1064" t="s">
        <v>18</v>
      </c>
      <c r="I1064" t="s">
        <v>18</v>
      </c>
      <c r="J1064" t="s">
        <v>2465</v>
      </c>
    </row>
    <row r="1065" spans="1:10" hidden="1" x14ac:dyDescent="0.25">
      <c r="A1065">
        <v>129971</v>
      </c>
      <c r="B1065">
        <v>230</v>
      </c>
      <c r="C1065" t="s">
        <v>4</v>
      </c>
      <c r="D1065">
        <v>2860</v>
      </c>
      <c r="E1065" t="s">
        <v>2517</v>
      </c>
      <c r="F1065">
        <v>12</v>
      </c>
      <c r="G1065" t="s">
        <v>1280</v>
      </c>
      <c r="H1065" t="s">
        <v>18</v>
      </c>
      <c r="I1065" t="s">
        <v>18</v>
      </c>
      <c r="J1065" t="s">
        <v>3229</v>
      </c>
    </row>
    <row r="1066" spans="1:10" hidden="1" x14ac:dyDescent="0.25">
      <c r="A1066">
        <v>131012</v>
      </c>
      <c r="B1066">
        <v>230</v>
      </c>
      <c r="C1066" t="s">
        <v>4</v>
      </c>
      <c r="D1066">
        <v>231</v>
      </c>
      <c r="E1066" t="s">
        <v>23</v>
      </c>
      <c r="F1066">
        <v>12</v>
      </c>
      <c r="G1066" t="s">
        <v>1280</v>
      </c>
      <c r="H1066" t="s">
        <v>18</v>
      </c>
      <c r="I1066" t="s">
        <v>18</v>
      </c>
      <c r="J1066" t="s">
        <v>3303</v>
      </c>
    </row>
    <row r="1067" spans="1:10" hidden="1" x14ac:dyDescent="0.25">
      <c r="A1067">
        <v>136246</v>
      </c>
      <c r="B1067">
        <v>2513</v>
      </c>
      <c r="C1067" t="s">
        <v>293</v>
      </c>
      <c r="D1067">
        <v>427</v>
      </c>
      <c r="E1067" t="s">
        <v>293</v>
      </c>
      <c r="F1067">
        <v>12</v>
      </c>
      <c r="G1067" t="s">
        <v>1280</v>
      </c>
      <c r="H1067" t="s">
        <v>18</v>
      </c>
      <c r="I1067" t="s">
        <v>18</v>
      </c>
      <c r="J1067" t="s">
        <v>3338</v>
      </c>
    </row>
    <row r="1068" spans="1:10" hidden="1" x14ac:dyDescent="0.25">
      <c r="A1068">
        <v>133661</v>
      </c>
      <c r="B1068">
        <v>2627</v>
      </c>
      <c r="C1068" t="s">
        <v>303</v>
      </c>
      <c r="D1068">
        <v>2626</v>
      </c>
      <c r="E1068" t="s">
        <v>304</v>
      </c>
      <c r="F1068">
        <v>12</v>
      </c>
      <c r="G1068" t="s">
        <v>1280</v>
      </c>
      <c r="H1068" t="s">
        <v>18</v>
      </c>
      <c r="I1068" t="s">
        <v>18</v>
      </c>
      <c r="J1068" t="s">
        <v>3339</v>
      </c>
    </row>
    <row r="1069" spans="1:10" hidden="1" x14ac:dyDescent="0.25">
      <c r="A1069">
        <v>81325</v>
      </c>
      <c r="B1069">
        <v>452</v>
      </c>
      <c r="C1069" t="s">
        <v>3640</v>
      </c>
      <c r="D1069">
        <v>468</v>
      </c>
      <c r="E1069" t="s">
        <v>3640</v>
      </c>
      <c r="F1069">
        <v>12</v>
      </c>
      <c r="G1069" t="s">
        <v>1280</v>
      </c>
      <c r="H1069" t="s">
        <v>18</v>
      </c>
      <c r="I1069" t="s">
        <v>18</v>
      </c>
      <c r="J1069" t="s">
        <v>3703</v>
      </c>
    </row>
    <row r="1070" spans="1:10" hidden="1" x14ac:dyDescent="0.25">
      <c r="A1070">
        <v>3919</v>
      </c>
      <c r="B1070">
        <v>2511</v>
      </c>
      <c r="C1070" t="s">
        <v>280</v>
      </c>
      <c r="D1070">
        <v>428</v>
      </c>
      <c r="E1070" t="s">
        <v>281</v>
      </c>
      <c r="F1070">
        <v>12</v>
      </c>
      <c r="G1070" t="s">
        <v>1280</v>
      </c>
      <c r="H1070" t="s">
        <v>18</v>
      </c>
      <c r="I1070" t="s">
        <v>18</v>
      </c>
      <c r="J1070" t="s">
        <v>2466</v>
      </c>
    </row>
    <row r="1071" spans="1:10" hidden="1" x14ac:dyDescent="0.25">
      <c r="A1071">
        <v>1202</v>
      </c>
      <c r="B1071">
        <v>2511</v>
      </c>
      <c r="C1071" t="s">
        <v>280</v>
      </c>
      <c r="D1071">
        <v>430</v>
      </c>
      <c r="E1071" t="s">
        <v>306</v>
      </c>
      <c r="F1071">
        <v>12</v>
      </c>
      <c r="G1071" t="s">
        <v>1280</v>
      </c>
      <c r="H1071" t="s">
        <v>18</v>
      </c>
      <c r="I1071" t="s">
        <v>18</v>
      </c>
      <c r="J1071" t="s">
        <v>2467</v>
      </c>
    </row>
    <row r="1072" spans="1:10" hidden="1" x14ac:dyDescent="0.25">
      <c r="A1072">
        <v>101575</v>
      </c>
      <c r="B1072">
        <v>360</v>
      </c>
      <c r="C1072" t="s">
        <v>66</v>
      </c>
      <c r="D1072">
        <v>2809</v>
      </c>
      <c r="E1072" t="s">
        <v>893</v>
      </c>
      <c r="F1072">
        <v>12</v>
      </c>
      <c r="G1072" t="s">
        <v>1280</v>
      </c>
      <c r="H1072" t="s">
        <v>18</v>
      </c>
      <c r="I1072" t="s">
        <v>18</v>
      </c>
      <c r="J1072" t="s">
        <v>1908</v>
      </c>
    </row>
    <row r="1073" spans="1:10" hidden="1" x14ac:dyDescent="0.25">
      <c r="A1073">
        <v>4463</v>
      </c>
      <c r="B1073">
        <v>360</v>
      </c>
      <c r="C1073" t="s">
        <v>66</v>
      </c>
      <c r="D1073">
        <v>2009</v>
      </c>
      <c r="E1073" t="s">
        <v>67</v>
      </c>
      <c r="F1073">
        <v>12</v>
      </c>
      <c r="G1073" t="s">
        <v>1280</v>
      </c>
      <c r="H1073" t="s">
        <v>18</v>
      </c>
      <c r="I1073" t="s">
        <v>18</v>
      </c>
      <c r="J1073" t="s">
        <v>1916</v>
      </c>
    </row>
    <row r="1074" spans="1:10" hidden="1" x14ac:dyDescent="0.25">
      <c r="A1074">
        <v>101583</v>
      </c>
      <c r="B1074">
        <v>360</v>
      </c>
      <c r="C1074" t="s">
        <v>66</v>
      </c>
      <c r="D1074">
        <v>2810</v>
      </c>
      <c r="E1074" t="s">
        <v>100</v>
      </c>
      <c r="F1074">
        <v>12</v>
      </c>
      <c r="G1074" t="s">
        <v>1280</v>
      </c>
      <c r="H1074" t="s">
        <v>18</v>
      </c>
      <c r="I1074" t="s">
        <v>18</v>
      </c>
      <c r="J1074" t="s">
        <v>1944</v>
      </c>
    </row>
    <row r="1075" spans="1:10" hidden="1" x14ac:dyDescent="0.25">
      <c r="A1075">
        <v>124307</v>
      </c>
      <c r="B1075">
        <v>360</v>
      </c>
      <c r="C1075" t="s">
        <v>66</v>
      </c>
      <c r="D1075">
        <v>2824</v>
      </c>
      <c r="E1075" t="s">
        <v>897</v>
      </c>
      <c r="F1075">
        <v>12</v>
      </c>
      <c r="G1075" t="s">
        <v>1280</v>
      </c>
      <c r="H1075" t="s">
        <v>18</v>
      </c>
      <c r="I1075" t="s">
        <v>18</v>
      </c>
      <c r="J1075" t="s">
        <v>3122</v>
      </c>
    </row>
    <row r="1076" spans="1:10" hidden="1" x14ac:dyDescent="0.25">
      <c r="A1076">
        <v>575</v>
      </c>
      <c r="B1076">
        <v>451</v>
      </c>
      <c r="C1076" t="s">
        <v>61</v>
      </c>
      <c r="D1076">
        <v>466</v>
      </c>
      <c r="E1076" t="s">
        <v>62</v>
      </c>
      <c r="F1076">
        <v>12</v>
      </c>
      <c r="G1076" t="s">
        <v>1280</v>
      </c>
      <c r="H1076" t="s">
        <v>18</v>
      </c>
      <c r="I1076" t="s">
        <v>18</v>
      </c>
      <c r="J1076" t="s">
        <v>1960</v>
      </c>
    </row>
    <row r="1077" spans="1:10" hidden="1" x14ac:dyDescent="0.25">
      <c r="A1077">
        <v>101637</v>
      </c>
      <c r="B1077">
        <v>451</v>
      </c>
      <c r="C1077" t="s">
        <v>61</v>
      </c>
      <c r="D1077">
        <v>2813</v>
      </c>
      <c r="E1077" t="s">
        <v>116</v>
      </c>
      <c r="F1077">
        <v>12</v>
      </c>
      <c r="G1077" t="s">
        <v>1280</v>
      </c>
      <c r="H1077" t="s">
        <v>18</v>
      </c>
      <c r="I1077" t="s">
        <v>18</v>
      </c>
      <c r="J1077" t="s">
        <v>2044</v>
      </c>
    </row>
    <row r="1078" spans="1:10" hidden="1" x14ac:dyDescent="0.25">
      <c r="A1078">
        <v>139932</v>
      </c>
      <c r="B1078">
        <v>2300</v>
      </c>
      <c r="C1078" t="s">
        <v>185</v>
      </c>
      <c r="D1078">
        <v>2585</v>
      </c>
      <c r="E1078" t="s">
        <v>288</v>
      </c>
      <c r="F1078">
        <v>12</v>
      </c>
      <c r="G1078" t="s">
        <v>1280</v>
      </c>
      <c r="H1078" t="s">
        <v>18</v>
      </c>
      <c r="I1078" t="s">
        <v>18</v>
      </c>
      <c r="J1078" t="s">
        <v>3424</v>
      </c>
    </row>
    <row r="1079" spans="1:10" hidden="1" x14ac:dyDescent="0.25">
      <c r="A1079">
        <v>81542</v>
      </c>
      <c r="B1079">
        <v>1953</v>
      </c>
      <c r="C1079" t="s">
        <v>271</v>
      </c>
      <c r="D1079">
        <v>40</v>
      </c>
      <c r="E1079" t="s">
        <v>272</v>
      </c>
      <c r="F1079">
        <v>12</v>
      </c>
      <c r="G1079" t="s">
        <v>1280</v>
      </c>
      <c r="H1079" t="s">
        <v>18</v>
      </c>
      <c r="I1079" t="s">
        <v>18</v>
      </c>
      <c r="J1079" t="s">
        <v>2468</v>
      </c>
    </row>
    <row r="1080" spans="1:10" hidden="1" x14ac:dyDescent="0.25">
      <c r="A1080">
        <v>4101</v>
      </c>
      <c r="B1080">
        <v>3</v>
      </c>
      <c r="C1080" t="s">
        <v>99</v>
      </c>
      <c r="D1080">
        <v>2045</v>
      </c>
      <c r="E1080" t="s">
        <v>2640</v>
      </c>
      <c r="F1080">
        <v>12</v>
      </c>
      <c r="G1080" t="s">
        <v>1280</v>
      </c>
      <c r="H1080" t="s">
        <v>18</v>
      </c>
      <c r="I1080" t="s">
        <v>18</v>
      </c>
      <c r="J1080" t="s">
        <v>2670</v>
      </c>
    </row>
    <row r="1081" spans="1:10" hidden="1" x14ac:dyDescent="0.25">
      <c r="A1081">
        <v>4306</v>
      </c>
      <c r="B1081">
        <v>3</v>
      </c>
      <c r="C1081" t="s">
        <v>99</v>
      </c>
      <c r="D1081">
        <v>367</v>
      </c>
      <c r="E1081" t="s">
        <v>2642</v>
      </c>
      <c r="F1081">
        <v>12</v>
      </c>
      <c r="G1081" t="s">
        <v>1280</v>
      </c>
      <c r="H1081" t="s">
        <v>18</v>
      </c>
      <c r="I1081" t="s">
        <v>18</v>
      </c>
      <c r="J1081" t="s">
        <v>2671</v>
      </c>
    </row>
    <row r="1082" spans="1:10" hidden="1" x14ac:dyDescent="0.25">
      <c r="A1082">
        <v>4517</v>
      </c>
      <c r="B1082">
        <v>3</v>
      </c>
      <c r="C1082" t="s">
        <v>99</v>
      </c>
      <c r="D1082">
        <v>2071</v>
      </c>
      <c r="E1082" t="s">
        <v>2644</v>
      </c>
      <c r="F1082">
        <v>12</v>
      </c>
      <c r="G1082" t="s">
        <v>1280</v>
      </c>
      <c r="H1082" t="s">
        <v>18</v>
      </c>
      <c r="I1082" t="s">
        <v>18</v>
      </c>
      <c r="J1082" t="s">
        <v>2672</v>
      </c>
    </row>
    <row r="1083" spans="1:10" hidden="1" x14ac:dyDescent="0.25">
      <c r="A1083">
        <v>42319</v>
      </c>
      <c r="B1083">
        <v>3</v>
      </c>
      <c r="C1083" t="s">
        <v>99</v>
      </c>
      <c r="D1083">
        <v>374</v>
      </c>
      <c r="E1083" t="s">
        <v>2646</v>
      </c>
      <c r="F1083">
        <v>12</v>
      </c>
      <c r="G1083" t="s">
        <v>1280</v>
      </c>
      <c r="H1083" t="s">
        <v>18</v>
      </c>
      <c r="I1083" t="s">
        <v>18</v>
      </c>
      <c r="J1083" t="s">
        <v>2673</v>
      </c>
    </row>
    <row r="1084" spans="1:10" hidden="1" x14ac:dyDescent="0.25">
      <c r="A1084">
        <v>5287</v>
      </c>
      <c r="B1084">
        <v>3</v>
      </c>
      <c r="C1084" t="s">
        <v>99</v>
      </c>
      <c r="D1084">
        <v>228</v>
      </c>
      <c r="E1084" t="s">
        <v>200</v>
      </c>
      <c r="F1084">
        <v>12</v>
      </c>
      <c r="G1084" t="s">
        <v>1280</v>
      </c>
      <c r="H1084" t="s">
        <v>18</v>
      </c>
      <c r="I1084" t="s">
        <v>18</v>
      </c>
      <c r="J1084" t="s">
        <v>2469</v>
      </c>
    </row>
    <row r="1085" spans="1:10" hidden="1" x14ac:dyDescent="0.25">
      <c r="A1085">
        <v>116242</v>
      </c>
      <c r="B1085">
        <v>3</v>
      </c>
      <c r="C1085" t="s">
        <v>99</v>
      </c>
      <c r="D1085">
        <v>2854</v>
      </c>
      <c r="E1085" t="s">
        <v>2550</v>
      </c>
      <c r="F1085">
        <v>12</v>
      </c>
      <c r="G1085" t="s">
        <v>1280</v>
      </c>
      <c r="H1085" t="s">
        <v>18</v>
      </c>
      <c r="I1085" t="s">
        <v>18</v>
      </c>
      <c r="J1085" t="s">
        <v>2557</v>
      </c>
    </row>
    <row r="1086" spans="1:10" hidden="1" x14ac:dyDescent="0.25">
      <c r="A1086">
        <v>3736</v>
      </c>
      <c r="B1086">
        <v>20</v>
      </c>
      <c r="C1086" t="s">
        <v>382</v>
      </c>
      <c r="D1086">
        <v>95</v>
      </c>
      <c r="E1086" t="s">
        <v>1156</v>
      </c>
      <c r="F1086">
        <v>12</v>
      </c>
      <c r="G1086" t="s">
        <v>1280</v>
      </c>
      <c r="H1086" t="s">
        <v>18</v>
      </c>
      <c r="I1086" t="s">
        <v>18</v>
      </c>
      <c r="J1086" t="s">
        <v>2470</v>
      </c>
    </row>
    <row r="1087" spans="1:10" hidden="1" x14ac:dyDescent="0.25">
      <c r="A1087">
        <v>3907</v>
      </c>
      <c r="B1087">
        <v>20</v>
      </c>
      <c r="C1087" t="s">
        <v>382</v>
      </c>
      <c r="D1087">
        <v>96</v>
      </c>
      <c r="E1087" t="s">
        <v>1160</v>
      </c>
      <c r="F1087">
        <v>12</v>
      </c>
      <c r="G1087" t="s">
        <v>1280</v>
      </c>
      <c r="H1087" t="s">
        <v>18</v>
      </c>
      <c r="I1087" t="s">
        <v>18</v>
      </c>
      <c r="J1087" t="s">
        <v>2471</v>
      </c>
    </row>
    <row r="1088" spans="1:10" hidden="1" x14ac:dyDescent="0.25">
      <c r="A1088">
        <v>1188</v>
      </c>
      <c r="B1088">
        <v>20</v>
      </c>
      <c r="C1088" t="s">
        <v>382</v>
      </c>
      <c r="D1088">
        <v>98</v>
      </c>
      <c r="E1088" t="s">
        <v>383</v>
      </c>
      <c r="F1088">
        <v>12</v>
      </c>
      <c r="G1088" t="s">
        <v>1280</v>
      </c>
      <c r="H1088" t="s">
        <v>18</v>
      </c>
      <c r="I1088" t="s">
        <v>18</v>
      </c>
      <c r="J1088" t="s">
        <v>2472</v>
      </c>
    </row>
    <row r="1089" spans="1:10" hidden="1" x14ac:dyDescent="0.25">
      <c r="A1089">
        <v>4952</v>
      </c>
      <c r="B1089">
        <v>450</v>
      </c>
      <c r="C1089" t="s">
        <v>4052</v>
      </c>
      <c r="D1089">
        <v>473</v>
      </c>
      <c r="E1089" t="s">
        <v>255</v>
      </c>
      <c r="F1089">
        <v>12</v>
      </c>
      <c r="G1089" t="s">
        <v>1280</v>
      </c>
      <c r="H1089" t="s">
        <v>18</v>
      </c>
      <c r="I1089" t="s">
        <v>18</v>
      </c>
      <c r="J1089" t="s">
        <v>4087</v>
      </c>
    </row>
    <row r="1090" spans="1:10" hidden="1" x14ac:dyDescent="0.25">
      <c r="A1090">
        <v>53599</v>
      </c>
      <c r="B1090">
        <v>362</v>
      </c>
      <c r="C1090" t="s">
        <v>50</v>
      </c>
      <c r="D1090">
        <v>2467</v>
      </c>
      <c r="E1090" t="s">
        <v>51</v>
      </c>
      <c r="F1090">
        <v>12</v>
      </c>
      <c r="G1090" t="s">
        <v>1280</v>
      </c>
      <c r="H1090" t="s">
        <v>18</v>
      </c>
      <c r="I1090" t="s">
        <v>18</v>
      </c>
      <c r="J1090" t="s">
        <v>2090</v>
      </c>
    </row>
    <row r="1091" spans="1:10" hidden="1" x14ac:dyDescent="0.25">
      <c r="A1091">
        <v>101602</v>
      </c>
      <c r="B1091">
        <v>362</v>
      </c>
      <c r="C1091" t="s">
        <v>50</v>
      </c>
      <c r="D1091">
        <v>2821</v>
      </c>
      <c r="E1091" t="s">
        <v>82</v>
      </c>
      <c r="F1091">
        <v>12</v>
      </c>
      <c r="G1091" t="s">
        <v>1280</v>
      </c>
      <c r="H1091" t="s">
        <v>18</v>
      </c>
      <c r="I1091" t="s">
        <v>18</v>
      </c>
      <c r="J1091" t="s">
        <v>2134</v>
      </c>
    </row>
    <row r="1092" spans="1:10" hidden="1" x14ac:dyDescent="0.25">
      <c r="A1092">
        <v>53773</v>
      </c>
      <c r="B1092">
        <v>362</v>
      </c>
      <c r="C1092" t="s">
        <v>50</v>
      </c>
      <c r="D1092">
        <v>2469</v>
      </c>
      <c r="E1092" t="s">
        <v>91</v>
      </c>
      <c r="F1092">
        <v>12</v>
      </c>
      <c r="G1092" t="s">
        <v>1280</v>
      </c>
      <c r="H1092" t="s">
        <v>18</v>
      </c>
      <c r="I1092" t="s">
        <v>18</v>
      </c>
      <c r="J1092" t="s">
        <v>2156</v>
      </c>
    </row>
    <row r="1093" spans="1:10" hidden="1" x14ac:dyDescent="0.25">
      <c r="A1093">
        <v>101625</v>
      </c>
      <c r="B1093">
        <v>362</v>
      </c>
      <c r="C1093" t="s">
        <v>50</v>
      </c>
      <c r="D1093">
        <v>2822</v>
      </c>
      <c r="E1093" t="s">
        <v>103</v>
      </c>
      <c r="F1093">
        <v>12</v>
      </c>
      <c r="G1093" t="s">
        <v>1280</v>
      </c>
      <c r="H1093" t="s">
        <v>18</v>
      </c>
      <c r="I1093" t="s">
        <v>18</v>
      </c>
      <c r="J1093" t="s">
        <v>2179</v>
      </c>
    </row>
    <row r="1094" spans="1:10" hidden="1" x14ac:dyDescent="0.25">
      <c r="A1094">
        <v>5221</v>
      </c>
      <c r="B1094">
        <v>362</v>
      </c>
      <c r="C1094" t="s">
        <v>50</v>
      </c>
      <c r="D1094">
        <v>1974</v>
      </c>
      <c r="E1094" t="s">
        <v>276</v>
      </c>
      <c r="F1094">
        <v>12</v>
      </c>
      <c r="G1094" t="s">
        <v>1280</v>
      </c>
      <c r="H1094" t="s">
        <v>18</v>
      </c>
      <c r="I1094" t="s">
        <v>18</v>
      </c>
      <c r="J1094" t="s">
        <v>2193</v>
      </c>
    </row>
    <row r="1095" spans="1:10" hidden="1" x14ac:dyDescent="0.25">
      <c r="A1095">
        <v>80957</v>
      </c>
      <c r="B1095">
        <v>17</v>
      </c>
      <c r="C1095" t="s">
        <v>172</v>
      </c>
      <c r="D1095">
        <v>418</v>
      </c>
      <c r="E1095" t="s">
        <v>173</v>
      </c>
      <c r="F1095">
        <v>31</v>
      </c>
      <c r="G1095" t="s">
        <v>7</v>
      </c>
      <c r="H1095" t="s">
        <v>18</v>
      </c>
      <c r="I1095" t="s">
        <v>18</v>
      </c>
      <c r="J1095" t="s">
        <v>175</v>
      </c>
    </row>
    <row r="1096" spans="1:10" hidden="1" x14ac:dyDescent="0.25">
      <c r="A1096">
        <v>3737</v>
      </c>
      <c r="B1096">
        <v>17</v>
      </c>
      <c r="C1096" t="s">
        <v>172</v>
      </c>
      <c r="D1096">
        <v>91</v>
      </c>
      <c r="E1096" t="s">
        <v>234</v>
      </c>
      <c r="F1096">
        <v>31</v>
      </c>
      <c r="G1096" t="s">
        <v>7</v>
      </c>
      <c r="H1096" t="s">
        <v>18</v>
      </c>
      <c r="I1096" t="s">
        <v>18</v>
      </c>
      <c r="J1096" t="s">
        <v>235</v>
      </c>
    </row>
    <row r="1097" spans="1:10" hidden="1" x14ac:dyDescent="0.25">
      <c r="A1097">
        <v>2984</v>
      </c>
      <c r="B1097">
        <v>16</v>
      </c>
      <c r="C1097" t="s">
        <v>125</v>
      </c>
      <c r="D1097">
        <v>89</v>
      </c>
      <c r="E1097" t="s">
        <v>3543</v>
      </c>
      <c r="F1097">
        <v>31</v>
      </c>
      <c r="G1097" t="s">
        <v>7</v>
      </c>
      <c r="H1097" t="s">
        <v>18</v>
      </c>
      <c r="I1097" t="s">
        <v>18</v>
      </c>
      <c r="J1097" t="s">
        <v>3556</v>
      </c>
    </row>
    <row r="1098" spans="1:10" hidden="1" x14ac:dyDescent="0.25">
      <c r="A1098">
        <v>143217</v>
      </c>
      <c r="B1098">
        <v>30</v>
      </c>
      <c r="C1098" t="s">
        <v>370</v>
      </c>
      <c r="D1098">
        <v>437</v>
      </c>
      <c r="E1098" t="s">
        <v>2370</v>
      </c>
      <c r="F1098">
        <v>31</v>
      </c>
      <c r="G1098" t="s">
        <v>7</v>
      </c>
      <c r="H1098" t="s">
        <v>18</v>
      </c>
      <c r="I1098" t="s">
        <v>18</v>
      </c>
      <c r="J1098" t="s">
        <v>3514</v>
      </c>
    </row>
    <row r="1099" spans="1:10" hidden="1" x14ac:dyDescent="0.25">
      <c r="A1099">
        <v>143212</v>
      </c>
      <c r="B1099">
        <v>30</v>
      </c>
      <c r="C1099" t="s">
        <v>370</v>
      </c>
      <c r="D1099">
        <v>436</v>
      </c>
      <c r="E1099" t="s">
        <v>2372</v>
      </c>
      <c r="F1099">
        <v>31</v>
      </c>
      <c r="G1099" t="s">
        <v>7</v>
      </c>
      <c r="H1099" t="s">
        <v>18</v>
      </c>
      <c r="I1099" t="s">
        <v>18</v>
      </c>
      <c r="J1099" t="s">
        <v>3515</v>
      </c>
    </row>
    <row r="1100" spans="1:10" hidden="1" x14ac:dyDescent="0.25">
      <c r="A1100">
        <v>3876</v>
      </c>
      <c r="B1100">
        <v>2589</v>
      </c>
      <c r="C1100" t="s">
        <v>236</v>
      </c>
      <c r="D1100">
        <v>392</v>
      </c>
      <c r="E1100" t="s">
        <v>237</v>
      </c>
      <c r="F1100">
        <v>31</v>
      </c>
      <c r="G1100" t="s">
        <v>7</v>
      </c>
      <c r="H1100" t="s">
        <v>18</v>
      </c>
      <c r="I1100" t="s">
        <v>18</v>
      </c>
      <c r="J1100" t="s">
        <v>238</v>
      </c>
    </row>
    <row r="1101" spans="1:10" hidden="1" x14ac:dyDescent="0.25">
      <c r="A1101">
        <v>3761</v>
      </c>
      <c r="B1101">
        <v>2515</v>
      </c>
      <c r="C1101" t="s">
        <v>4250</v>
      </c>
      <c r="D1101">
        <v>48</v>
      </c>
      <c r="E1101" t="s">
        <v>3547</v>
      </c>
      <c r="F1101">
        <v>31</v>
      </c>
      <c r="G1101" t="s">
        <v>7</v>
      </c>
      <c r="H1101" t="s">
        <v>18</v>
      </c>
      <c r="I1101" t="s">
        <v>18</v>
      </c>
      <c r="J1101" t="s">
        <v>4289</v>
      </c>
    </row>
    <row r="1102" spans="1:10" hidden="1" x14ac:dyDescent="0.25">
      <c r="A1102">
        <v>142903</v>
      </c>
      <c r="B1102">
        <v>2515</v>
      </c>
      <c r="C1102" t="s">
        <v>4250</v>
      </c>
      <c r="D1102">
        <v>2900</v>
      </c>
      <c r="E1102" t="s">
        <v>3548</v>
      </c>
      <c r="F1102">
        <v>31</v>
      </c>
      <c r="G1102" t="s">
        <v>7</v>
      </c>
      <c r="H1102" t="s">
        <v>18</v>
      </c>
      <c r="I1102" t="s">
        <v>18</v>
      </c>
      <c r="J1102" t="s">
        <v>4290</v>
      </c>
    </row>
    <row r="1103" spans="1:10" hidden="1" x14ac:dyDescent="0.25">
      <c r="A1103">
        <v>1124</v>
      </c>
      <c r="B1103">
        <v>2515</v>
      </c>
      <c r="C1103" t="s">
        <v>4250</v>
      </c>
      <c r="D1103">
        <v>2073</v>
      </c>
      <c r="E1103" t="s">
        <v>4336</v>
      </c>
      <c r="F1103">
        <v>31</v>
      </c>
      <c r="G1103" t="s">
        <v>7</v>
      </c>
      <c r="H1103" t="s">
        <v>18</v>
      </c>
      <c r="I1103" t="s">
        <v>18</v>
      </c>
      <c r="J1103" t="s">
        <v>4521</v>
      </c>
    </row>
    <row r="1104" spans="1:10" hidden="1" x14ac:dyDescent="0.25">
      <c r="A1104">
        <v>143223</v>
      </c>
      <c r="B1104">
        <v>313</v>
      </c>
      <c r="C1104" t="s">
        <v>3604</v>
      </c>
      <c r="D1104">
        <v>2790</v>
      </c>
      <c r="E1104" t="s">
        <v>2604</v>
      </c>
      <c r="F1104">
        <v>31</v>
      </c>
      <c r="G1104" t="s">
        <v>7</v>
      </c>
      <c r="H1104" t="s">
        <v>18</v>
      </c>
      <c r="I1104" t="s">
        <v>18</v>
      </c>
      <c r="J1104" t="s">
        <v>3704</v>
      </c>
    </row>
    <row r="1105" spans="1:10" hidden="1" x14ac:dyDescent="0.25">
      <c r="A1105">
        <v>143224</v>
      </c>
      <c r="B1105">
        <v>313</v>
      </c>
      <c r="C1105" t="s">
        <v>3604</v>
      </c>
      <c r="D1105">
        <v>2791</v>
      </c>
      <c r="E1105" t="s">
        <v>2605</v>
      </c>
      <c r="F1105">
        <v>31</v>
      </c>
      <c r="G1105" t="s">
        <v>7</v>
      </c>
      <c r="H1105" t="s">
        <v>18</v>
      </c>
      <c r="I1105" t="s">
        <v>18</v>
      </c>
      <c r="J1105" t="s">
        <v>3705</v>
      </c>
    </row>
    <row r="1106" spans="1:10" hidden="1" x14ac:dyDescent="0.25">
      <c r="A1106">
        <v>115073</v>
      </c>
      <c r="B1106">
        <v>6</v>
      </c>
      <c r="C1106" t="s">
        <v>65</v>
      </c>
      <c r="D1106">
        <v>2847</v>
      </c>
      <c r="E1106" t="s">
        <v>2541</v>
      </c>
      <c r="F1106">
        <v>31</v>
      </c>
      <c r="G1106" t="s">
        <v>7</v>
      </c>
      <c r="H1106" t="s">
        <v>18</v>
      </c>
      <c r="I1106" t="s">
        <v>18</v>
      </c>
      <c r="J1106" t="s">
        <v>2558</v>
      </c>
    </row>
    <row r="1107" spans="1:10" hidden="1" x14ac:dyDescent="0.25">
      <c r="A1107">
        <v>115075</v>
      </c>
      <c r="B1107">
        <v>6</v>
      </c>
      <c r="C1107" t="s">
        <v>65</v>
      </c>
      <c r="D1107">
        <v>2848</v>
      </c>
      <c r="E1107" t="s">
        <v>2543</v>
      </c>
      <c r="F1107">
        <v>31</v>
      </c>
      <c r="G1107" t="s">
        <v>7</v>
      </c>
      <c r="H1107" t="s">
        <v>18</v>
      </c>
      <c r="I1107" t="s">
        <v>18</v>
      </c>
      <c r="J1107" t="s">
        <v>2559</v>
      </c>
    </row>
    <row r="1108" spans="1:10" hidden="1" x14ac:dyDescent="0.25">
      <c r="A1108">
        <v>101288</v>
      </c>
      <c r="B1108">
        <v>6</v>
      </c>
      <c r="C1108" t="s">
        <v>65</v>
      </c>
      <c r="D1108">
        <v>2792</v>
      </c>
      <c r="E1108" t="s">
        <v>2608</v>
      </c>
      <c r="F1108">
        <v>31</v>
      </c>
      <c r="G1108" t="s">
        <v>7</v>
      </c>
      <c r="H1108" t="s">
        <v>18</v>
      </c>
      <c r="I1108" t="s">
        <v>18</v>
      </c>
      <c r="J1108" t="s">
        <v>2674</v>
      </c>
    </row>
    <row r="1109" spans="1:10" hidden="1" x14ac:dyDescent="0.25">
      <c r="A1109">
        <v>101297</v>
      </c>
      <c r="B1109">
        <v>6</v>
      </c>
      <c r="C1109" t="s">
        <v>65</v>
      </c>
      <c r="D1109">
        <v>2794</v>
      </c>
      <c r="E1109" t="s">
        <v>2610</v>
      </c>
      <c r="F1109">
        <v>31</v>
      </c>
      <c r="G1109" t="s">
        <v>7</v>
      </c>
      <c r="H1109" t="s">
        <v>18</v>
      </c>
      <c r="I1109" t="s">
        <v>18</v>
      </c>
      <c r="J1109" t="s">
        <v>2675</v>
      </c>
    </row>
    <row r="1110" spans="1:10" hidden="1" x14ac:dyDescent="0.25">
      <c r="A1110">
        <v>101291</v>
      </c>
      <c r="B1110">
        <v>6</v>
      </c>
      <c r="C1110" t="s">
        <v>65</v>
      </c>
      <c r="D1110">
        <v>2793</v>
      </c>
      <c r="E1110" t="s">
        <v>2612</v>
      </c>
      <c r="F1110">
        <v>31</v>
      </c>
      <c r="G1110" t="s">
        <v>7</v>
      </c>
      <c r="H1110" t="s">
        <v>18</v>
      </c>
      <c r="I1110" t="s">
        <v>18</v>
      </c>
      <c r="J1110" t="s">
        <v>2676</v>
      </c>
    </row>
    <row r="1111" spans="1:10" hidden="1" x14ac:dyDescent="0.25">
      <c r="A1111">
        <v>101310</v>
      </c>
      <c r="B1111">
        <v>6</v>
      </c>
      <c r="C1111" t="s">
        <v>65</v>
      </c>
      <c r="D1111">
        <v>2795</v>
      </c>
      <c r="E1111" t="s">
        <v>2614</v>
      </c>
      <c r="F1111">
        <v>31</v>
      </c>
      <c r="G1111" t="s">
        <v>7</v>
      </c>
      <c r="H1111" t="s">
        <v>18</v>
      </c>
      <c r="I1111" t="s">
        <v>18</v>
      </c>
      <c r="J1111" t="s">
        <v>2677</v>
      </c>
    </row>
    <row r="1112" spans="1:10" hidden="1" x14ac:dyDescent="0.25">
      <c r="A1112">
        <v>51196</v>
      </c>
      <c r="B1112">
        <v>6</v>
      </c>
      <c r="C1112" t="s">
        <v>65</v>
      </c>
      <c r="D1112">
        <v>2392</v>
      </c>
      <c r="E1112" t="s">
        <v>2616</v>
      </c>
      <c r="F1112">
        <v>31</v>
      </c>
      <c r="G1112" t="s">
        <v>7</v>
      </c>
      <c r="H1112" t="s">
        <v>18</v>
      </c>
      <c r="I1112" t="s">
        <v>18</v>
      </c>
      <c r="J1112" t="s">
        <v>2678</v>
      </c>
    </row>
    <row r="1113" spans="1:10" hidden="1" x14ac:dyDescent="0.25">
      <c r="A1113">
        <v>51075</v>
      </c>
      <c r="B1113">
        <v>6</v>
      </c>
      <c r="C1113" t="s">
        <v>65</v>
      </c>
      <c r="D1113">
        <v>2390</v>
      </c>
      <c r="E1113" t="s">
        <v>2618</v>
      </c>
      <c r="F1113">
        <v>31</v>
      </c>
      <c r="G1113" t="s">
        <v>7</v>
      </c>
      <c r="H1113" t="s">
        <v>18</v>
      </c>
      <c r="I1113" t="s">
        <v>18</v>
      </c>
      <c r="J1113" t="s">
        <v>2679</v>
      </c>
    </row>
    <row r="1114" spans="1:10" hidden="1" x14ac:dyDescent="0.25">
      <c r="A1114">
        <v>51236</v>
      </c>
      <c r="B1114">
        <v>6</v>
      </c>
      <c r="C1114" t="s">
        <v>65</v>
      </c>
      <c r="D1114">
        <v>2393</v>
      </c>
      <c r="E1114" t="s">
        <v>2620</v>
      </c>
      <c r="F1114">
        <v>31</v>
      </c>
      <c r="G1114" t="s">
        <v>7</v>
      </c>
      <c r="H1114" t="s">
        <v>18</v>
      </c>
      <c r="I1114" t="s">
        <v>18</v>
      </c>
      <c r="J1114" t="s">
        <v>2680</v>
      </c>
    </row>
    <row r="1115" spans="1:10" hidden="1" x14ac:dyDescent="0.25">
      <c r="A1115">
        <v>51140</v>
      </c>
      <c r="B1115">
        <v>6</v>
      </c>
      <c r="C1115" t="s">
        <v>65</v>
      </c>
      <c r="D1115">
        <v>2391</v>
      </c>
      <c r="E1115" t="s">
        <v>2622</v>
      </c>
      <c r="F1115">
        <v>31</v>
      </c>
      <c r="G1115" t="s">
        <v>7</v>
      </c>
      <c r="H1115" t="s">
        <v>18</v>
      </c>
      <c r="I1115" t="s">
        <v>18</v>
      </c>
      <c r="J1115" t="s">
        <v>2681</v>
      </c>
    </row>
    <row r="1116" spans="1:10" hidden="1" x14ac:dyDescent="0.25">
      <c r="A1116">
        <v>88431</v>
      </c>
      <c r="B1116">
        <v>6</v>
      </c>
      <c r="C1116" t="s">
        <v>65</v>
      </c>
      <c r="D1116">
        <v>2637</v>
      </c>
      <c r="E1116" t="s">
        <v>239</v>
      </c>
      <c r="F1116">
        <v>31</v>
      </c>
      <c r="G1116" t="s">
        <v>7</v>
      </c>
      <c r="H1116" t="s">
        <v>18</v>
      </c>
      <c r="I1116" t="s">
        <v>18</v>
      </c>
      <c r="J1116" t="s">
        <v>240</v>
      </c>
    </row>
    <row r="1117" spans="1:10" hidden="1" x14ac:dyDescent="0.25">
      <c r="A1117">
        <v>159299</v>
      </c>
      <c r="B1117">
        <v>2612</v>
      </c>
      <c r="C1117" t="s">
        <v>461</v>
      </c>
      <c r="D1117">
        <v>45</v>
      </c>
      <c r="E1117" t="s">
        <v>463</v>
      </c>
      <c r="F1117">
        <v>31</v>
      </c>
      <c r="G1117" t="s">
        <v>7</v>
      </c>
      <c r="H1117" t="s">
        <v>18</v>
      </c>
      <c r="I1117" t="s">
        <v>18</v>
      </c>
      <c r="J1117" t="s">
        <v>5018</v>
      </c>
    </row>
    <row r="1118" spans="1:10" hidden="1" x14ac:dyDescent="0.25">
      <c r="A1118">
        <v>101726</v>
      </c>
      <c r="B1118">
        <v>2509</v>
      </c>
      <c r="C1118" t="s">
        <v>47</v>
      </c>
      <c r="D1118">
        <v>2818</v>
      </c>
      <c r="E1118" t="s">
        <v>48</v>
      </c>
      <c r="F1118">
        <v>31</v>
      </c>
      <c r="G1118" t="s">
        <v>7</v>
      </c>
      <c r="H1118" t="s">
        <v>18</v>
      </c>
      <c r="I1118" t="s">
        <v>18</v>
      </c>
      <c r="J1118" t="s">
        <v>49</v>
      </c>
    </row>
    <row r="1119" spans="1:10" hidden="1" x14ac:dyDescent="0.25">
      <c r="A1119">
        <v>101735</v>
      </c>
      <c r="B1119">
        <v>2509</v>
      </c>
      <c r="C1119" t="s">
        <v>47</v>
      </c>
      <c r="D1119">
        <v>2819</v>
      </c>
      <c r="E1119" t="s">
        <v>71</v>
      </c>
      <c r="F1119">
        <v>31</v>
      </c>
      <c r="G1119" t="s">
        <v>7</v>
      </c>
      <c r="H1119" t="s">
        <v>18</v>
      </c>
      <c r="I1119" t="s">
        <v>18</v>
      </c>
      <c r="J1119" t="s">
        <v>72</v>
      </c>
    </row>
    <row r="1120" spans="1:10" hidden="1" x14ac:dyDescent="0.25">
      <c r="A1120">
        <v>4100</v>
      </c>
      <c r="B1120">
        <v>2509</v>
      </c>
      <c r="C1120" t="s">
        <v>47</v>
      </c>
      <c r="D1120">
        <v>2016</v>
      </c>
      <c r="E1120" t="s">
        <v>95</v>
      </c>
      <c r="F1120">
        <v>31</v>
      </c>
      <c r="G1120" t="s">
        <v>7</v>
      </c>
      <c r="H1120" t="s">
        <v>18</v>
      </c>
      <c r="I1120" t="s">
        <v>18</v>
      </c>
      <c r="J1120" t="s">
        <v>97</v>
      </c>
    </row>
    <row r="1121" spans="1:10" hidden="1" x14ac:dyDescent="0.25">
      <c r="A1121">
        <v>51448</v>
      </c>
      <c r="B1121">
        <v>2506</v>
      </c>
      <c r="C1121" t="s">
        <v>19</v>
      </c>
      <c r="D1121">
        <v>2400</v>
      </c>
      <c r="E1121" t="s">
        <v>20</v>
      </c>
      <c r="F1121">
        <v>31</v>
      </c>
      <c r="G1121" t="s">
        <v>7</v>
      </c>
      <c r="H1121" t="s">
        <v>18</v>
      </c>
      <c r="I1121" t="s">
        <v>18</v>
      </c>
      <c r="J1121" t="s">
        <v>24</v>
      </c>
    </row>
    <row r="1122" spans="1:10" hidden="1" x14ac:dyDescent="0.25">
      <c r="A1122">
        <v>101712</v>
      </c>
      <c r="B1122">
        <v>2506</v>
      </c>
      <c r="C1122" t="s">
        <v>19</v>
      </c>
      <c r="D1122">
        <v>2799</v>
      </c>
      <c r="E1122" t="s">
        <v>21</v>
      </c>
      <c r="F1122">
        <v>31</v>
      </c>
      <c r="G1122" t="s">
        <v>7</v>
      </c>
      <c r="H1122" t="s">
        <v>18</v>
      </c>
      <c r="I1122" t="s">
        <v>18</v>
      </c>
      <c r="J1122" t="s">
        <v>25</v>
      </c>
    </row>
    <row r="1123" spans="1:10" hidden="1" x14ac:dyDescent="0.25">
      <c r="A1123">
        <v>51612</v>
      </c>
      <c r="B1123">
        <v>2506</v>
      </c>
      <c r="C1123" t="s">
        <v>19</v>
      </c>
      <c r="D1123">
        <v>2412</v>
      </c>
      <c r="E1123" t="s">
        <v>3099</v>
      </c>
      <c r="F1123">
        <v>31</v>
      </c>
      <c r="G1123" t="s">
        <v>7</v>
      </c>
      <c r="H1123" t="s">
        <v>18</v>
      </c>
      <c r="I1123" t="s">
        <v>18</v>
      </c>
      <c r="J1123" t="s">
        <v>3123</v>
      </c>
    </row>
    <row r="1124" spans="1:10" hidden="1" x14ac:dyDescent="0.25">
      <c r="A1124">
        <v>125035</v>
      </c>
      <c r="B1124">
        <v>2506</v>
      </c>
      <c r="C1124" t="s">
        <v>19</v>
      </c>
      <c r="D1124">
        <v>2798</v>
      </c>
      <c r="E1124" t="s">
        <v>540</v>
      </c>
      <c r="F1124">
        <v>31</v>
      </c>
      <c r="G1124" t="s">
        <v>7</v>
      </c>
      <c r="H1124" t="s">
        <v>18</v>
      </c>
      <c r="I1124" t="s">
        <v>18</v>
      </c>
      <c r="J1124" t="s">
        <v>3194</v>
      </c>
    </row>
    <row r="1125" spans="1:10" hidden="1" x14ac:dyDescent="0.25">
      <c r="A1125">
        <v>152255</v>
      </c>
      <c r="B1125">
        <v>2958</v>
      </c>
      <c r="C1125" t="s">
        <v>4359</v>
      </c>
      <c r="D1125">
        <v>2960</v>
      </c>
      <c r="E1125" t="s">
        <v>4359</v>
      </c>
      <c r="F1125">
        <v>31</v>
      </c>
      <c r="G1125" t="s">
        <v>7</v>
      </c>
      <c r="H1125" t="s">
        <v>18</v>
      </c>
      <c r="I1125" t="s">
        <v>18</v>
      </c>
      <c r="J1125" t="s">
        <v>4522</v>
      </c>
    </row>
    <row r="1126" spans="1:10" hidden="1" x14ac:dyDescent="0.25">
      <c r="A1126">
        <v>67133</v>
      </c>
      <c r="B1126">
        <v>18</v>
      </c>
      <c r="C1126" t="s">
        <v>182</v>
      </c>
      <c r="D1126">
        <v>93</v>
      </c>
      <c r="E1126" t="s">
        <v>183</v>
      </c>
      <c r="F1126">
        <v>31</v>
      </c>
      <c r="G1126" t="s">
        <v>7</v>
      </c>
      <c r="H1126" t="s">
        <v>18</v>
      </c>
      <c r="I1126" t="s">
        <v>18</v>
      </c>
      <c r="J1126" t="s">
        <v>184</v>
      </c>
    </row>
    <row r="1127" spans="1:10" hidden="1" x14ac:dyDescent="0.25">
      <c r="A1127">
        <v>142093</v>
      </c>
      <c r="B1127">
        <v>2507</v>
      </c>
      <c r="C1127" t="s">
        <v>4365</v>
      </c>
      <c r="D1127">
        <v>2863</v>
      </c>
      <c r="E1127" t="s">
        <v>3626</v>
      </c>
      <c r="F1127">
        <v>31</v>
      </c>
      <c r="G1127" t="s">
        <v>7</v>
      </c>
      <c r="H1127" t="s">
        <v>18</v>
      </c>
      <c r="I1127" t="s">
        <v>18</v>
      </c>
      <c r="J1127" t="s">
        <v>4523</v>
      </c>
    </row>
    <row r="1128" spans="1:10" hidden="1" x14ac:dyDescent="0.25">
      <c r="A1128">
        <v>1474</v>
      </c>
      <c r="B1128">
        <v>2507</v>
      </c>
      <c r="C1128" t="s">
        <v>4365</v>
      </c>
      <c r="D1128">
        <v>165</v>
      </c>
      <c r="E1128" t="s">
        <v>3633</v>
      </c>
      <c r="F1128">
        <v>31</v>
      </c>
      <c r="G1128" t="s">
        <v>7</v>
      </c>
      <c r="H1128" t="s">
        <v>18</v>
      </c>
      <c r="I1128" t="s">
        <v>18</v>
      </c>
      <c r="J1128" t="s">
        <v>4524</v>
      </c>
    </row>
    <row r="1129" spans="1:10" hidden="1" x14ac:dyDescent="0.25">
      <c r="A1129">
        <v>101716</v>
      </c>
      <c r="B1129">
        <v>2507</v>
      </c>
      <c r="C1129" t="s">
        <v>4365</v>
      </c>
      <c r="D1129">
        <v>2823</v>
      </c>
      <c r="E1129" t="s">
        <v>3634</v>
      </c>
      <c r="F1129">
        <v>31</v>
      </c>
      <c r="G1129" t="s">
        <v>7</v>
      </c>
      <c r="H1129" t="s">
        <v>18</v>
      </c>
      <c r="I1129" t="s">
        <v>18</v>
      </c>
      <c r="J1129" t="s">
        <v>4525</v>
      </c>
    </row>
    <row r="1130" spans="1:10" hidden="1" x14ac:dyDescent="0.25">
      <c r="A1130">
        <v>85980</v>
      </c>
      <c r="B1130">
        <v>2507</v>
      </c>
      <c r="C1130" t="s">
        <v>4365</v>
      </c>
      <c r="D1130">
        <v>2631</v>
      </c>
      <c r="E1130" t="s">
        <v>3628</v>
      </c>
      <c r="F1130">
        <v>31</v>
      </c>
      <c r="G1130" t="s">
        <v>7</v>
      </c>
      <c r="H1130" t="s">
        <v>18</v>
      </c>
      <c r="I1130" t="s">
        <v>18</v>
      </c>
      <c r="J1130" t="s">
        <v>4526</v>
      </c>
    </row>
    <row r="1131" spans="1:10" hidden="1" x14ac:dyDescent="0.25">
      <c r="A1131">
        <v>141833</v>
      </c>
      <c r="B1131">
        <v>2507</v>
      </c>
      <c r="C1131" t="s">
        <v>4365</v>
      </c>
      <c r="D1131">
        <v>2861</v>
      </c>
      <c r="E1131" t="s">
        <v>3630</v>
      </c>
      <c r="F1131">
        <v>31</v>
      </c>
      <c r="G1131" t="s">
        <v>7</v>
      </c>
      <c r="H1131" t="s">
        <v>18</v>
      </c>
      <c r="I1131" t="s">
        <v>18</v>
      </c>
      <c r="J1131" t="s">
        <v>4527</v>
      </c>
    </row>
    <row r="1132" spans="1:10" hidden="1" x14ac:dyDescent="0.25">
      <c r="A1132">
        <v>3830</v>
      </c>
      <c r="B1132">
        <v>2512</v>
      </c>
      <c r="C1132" t="s">
        <v>180</v>
      </c>
      <c r="D1132">
        <v>429</v>
      </c>
      <c r="E1132" t="s">
        <v>180</v>
      </c>
      <c r="F1132">
        <v>31</v>
      </c>
      <c r="G1132" t="s">
        <v>7</v>
      </c>
      <c r="H1132" t="s">
        <v>18</v>
      </c>
      <c r="I1132" t="s">
        <v>18</v>
      </c>
      <c r="J1132" t="s">
        <v>181</v>
      </c>
    </row>
    <row r="1133" spans="1:10" hidden="1" x14ac:dyDescent="0.25">
      <c r="A1133">
        <v>51831</v>
      </c>
      <c r="B1133">
        <v>15</v>
      </c>
      <c r="C1133" t="s">
        <v>2</v>
      </c>
      <c r="D1133">
        <v>2423</v>
      </c>
      <c r="E1133" t="s">
        <v>5</v>
      </c>
      <c r="F1133">
        <v>31</v>
      </c>
      <c r="G1133" t="s">
        <v>7</v>
      </c>
      <c r="H1133" t="s">
        <v>18</v>
      </c>
      <c r="I1133" t="s">
        <v>18</v>
      </c>
      <c r="J1133" t="s">
        <v>26</v>
      </c>
    </row>
    <row r="1134" spans="1:10" hidden="1" x14ac:dyDescent="0.25">
      <c r="A1134">
        <v>101317</v>
      </c>
      <c r="B1134">
        <v>15</v>
      </c>
      <c r="C1134" t="s">
        <v>2</v>
      </c>
      <c r="D1134">
        <v>2796</v>
      </c>
      <c r="E1134" t="s">
        <v>6</v>
      </c>
      <c r="F1134">
        <v>31</v>
      </c>
      <c r="G1134" t="s">
        <v>7</v>
      </c>
      <c r="H1134" t="s">
        <v>18</v>
      </c>
      <c r="I1134" t="s">
        <v>18</v>
      </c>
      <c r="J1134" t="s">
        <v>27</v>
      </c>
    </row>
    <row r="1135" spans="1:10" hidden="1" x14ac:dyDescent="0.25">
      <c r="A1135">
        <v>51538</v>
      </c>
      <c r="B1135">
        <v>15</v>
      </c>
      <c r="C1135" t="s">
        <v>2</v>
      </c>
      <c r="D1135">
        <v>2410</v>
      </c>
      <c r="E1135" t="s">
        <v>3103</v>
      </c>
      <c r="F1135">
        <v>31</v>
      </c>
      <c r="G1135" t="s">
        <v>7</v>
      </c>
      <c r="H1135" t="s">
        <v>18</v>
      </c>
      <c r="I1135" t="s">
        <v>18</v>
      </c>
      <c r="J1135" t="s">
        <v>3124</v>
      </c>
    </row>
    <row r="1136" spans="1:10" hidden="1" x14ac:dyDescent="0.25">
      <c r="A1136">
        <v>101324</v>
      </c>
      <c r="B1136">
        <v>15</v>
      </c>
      <c r="C1136" t="s">
        <v>2</v>
      </c>
      <c r="D1136">
        <v>2797</v>
      </c>
      <c r="E1136" t="s">
        <v>3105</v>
      </c>
      <c r="F1136">
        <v>31</v>
      </c>
      <c r="G1136" t="s">
        <v>7</v>
      </c>
      <c r="H1136" t="s">
        <v>18</v>
      </c>
      <c r="I1136" t="s">
        <v>18</v>
      </c>
      <c r="J1136" t="s">
        <v>3125</v>
      </c>
    </row>
    <row r="1137" spans="1:10" hidden="1" x14ac:dyDescent="0.25">
      <c r="A1137">
        <v>4104</v>
      </c>
      <c r="B1137">
        <v>15</v>
      </c>
      <c r="C1137" t="s">
        <v>2</v>
      </c>
      <c r="D1137">
        <v>393</v>
      </c>
      <c r="E1137" t="s">
        <v>22</v>
      </c>
      <c r="F1137">
        <v>31</v>
      </c>
      <c r="G1137" t="s">
        <v>7</v>
      </c>
      <c r="H1137" t="s">
        <v>18</v>
      </c>
      <c r="I1137" t="s">
        <v>18</v>
      </c>
      <c r="J1137" t="s">
        <v>28</v>
      </c>
    </row>
    <row r="1138" spans="1:10" hidden="1" x14ac:dyDescent="0.25">
      <c r="A1138">
        <v>96639</v>
      </c>
      <c r="B1138">
        <v>2609</v>
      </c>
      <c r="C1138" t="s">
        <v>314</v>
      </c>
      <c r="D1138">
        <v>2059</v>
      </c>
      <c r="E1138" t="s">
        <v>315</v>
      </c>
      <c r="F1138">
        <v>31</v>
      </c>
      <c r="G1138" t="s">
        <v>7</v>
      </c>
      <c r="H1138" t="s">
        <v>18</v>
      </c>
      <c r="I1138" t="s">
        <v>18</v>
      </c>
      <c r="J1138" t="s">
        <v>316</v>
      </c>
    </row>
    <row r="1139" spans="1:10" hidden="1" x14ac:dyDescent="0.25">
      <c r="A1139">
        <v>68033</v>
      </c>
      <c r="B1139">
        <v>2609</v>
      </c>
      <c r="C1139" t="s">
        <v>314</v>
      </c>
      <c r="D1139">
        <v>2151</v>
      </c>
      <c r="E1139" t="s">
        <v>340</v>
      </c>
      <c r="F1139">
        <v>31</v>
      </c>
      <c r="G1139" t="s">
        <v>7</v>
      </c>
      <c r="H1139" t="s">
        <v>18</v>
      </c>
      <c r="I1139" t="s">
        <v>18</v>
      </c>
      <c r="J1139" t="s">
        <v>341</v>
      </c>
    </row>
    <row r="1140" spans="1:10" hidden="1" x14ac:dyDescent="0.25">
      <c r="A1140">
        <v>31863</v>
      </c>
      <c r="B1140">
        <v>2505</v>
      </c>
      <c r="C1140" t="s">
        <v>129</v>
      </c>
      <c r="D1140">
        <v>2118</v>
      </c>
      <c r="E1140" t="s">
        <v>130</v>
      </c>
      <c r="F1140">
        <v>31</v>
      </c>
      <c r="G1140" t="s">
        <v>7</v>
      </c>
      <c r="H1140" t="s">
        <v>18</v>
      </c>
      <c r="I1140" t="s">
        <v>18</v>
      </c>
      <c r="J1140" t="s">
        <v>133</v>
      </c>
    </row>
    <row r="1141" spans="1:10" hidden="1" x14ac:dyDescent="0.25">
      <c r="A1141">
        <v>763</v>
      </c>
      <c r="B1141">
        <v>2505</v>
      </c>
      <c r="C1141" t="s">
        <v>129</v>
      </c>
      <c r="D1141">
        <v>2008</v>
      </c>
      <c r="E1141" t="s">
        <v>134</v>
      </c>
      <c r="F1141">
        <v>31</v>
      </c>
      <c r="G1141" t="s">
        <v>7</v>
      </c>
      <c r="H1141" t="s">
        <v>18</v>
      </c>
      <c r="I1141" t="s">
        <v>18</v>
      </c>
      <c r="J1141" t="s">
        <v>135</v>
      </c>
    </row>
    <row r="1142" spans="1:10" hidden="1" x14ac:dyDescent="0.25">
      <c r="A1142">
        <v>90505</v>
      </c>
      <c r="B1142">
        <v>2505</v>
      </c>
      <c r="C1142" t="s">
        <v>129</v>
      </c>
      <c r="D1142">
        <v>2669</v>
      </c>
      <c r="E1142" t="s">
        <v>137</v>
      </c>
      <c r="F1142">
        <v>31</v>
      </c>
      <c r="G1142" t="s">
        <v>7</v>
      </c>
      <c r="H1142" t="s">
        <v>18</v>
      </c>
      <c r="I1142" t="s">
        <v>18</v>
      </c>
      <c r="J1142" t="s">
        <v>138</v>
      </c>
    </row>
    <row r="1143" spans="1:10" hidden="1" x14ac:dyDescent="0.25">
      <c r="A1143">
        <v>92873</v>
      </c>
      <c r="B1143">
        <v>2505</v>
      </c>
      <c r="C1143" t="s">
        <v>129</v>
      </c>
      <c r="D1143">
        <v>2634</v>
      </c>
      <c r="E1143" t="s">
        <v>143</v>
      </c>
      <c r="F1143">
        <v>31</v>
      </c>
      <c r="G1143" t="s">
        <v>7</v>
      </c>
      <c r="H1143" t="s">
        <v>18</v>
      </c>
      <c r="I1143" t="s">
        <v>18</v>
      </c>
      <c r="J1143" t="s">
        <v>144</v>
      </c>
    </row>
    <row r="1144" spans="1:10" hidden="1" x14ac:dyDescent="0.25">
      <c r="A1144">
        <v>2028</v>
      </c>
      <c r="B1144">
        <v>2505</v>
      </c>
      <c r="C1144" t="s">
        <v>129</v>
      </c>
      <c r="D1144">
        <v>2054</v>
      </c>
      <c r="E1144" t="s">
        <v>145</v>
      </c>
      <c r="F1144">
        <v>31</v>
      </c>
      <c r="G1144" t="s">
        <v>7</v>
      </c>
      <c r="H1144" t="s">
        <v>18</v>
      </c>
      <c r="I1144" t="s">
        <v>18</v>
      </c>
      <c r="J1144" t="s">
        <v>146</v>
      </c>
    </row>
    <row r="1145" spans="1:10" hidden="1" x14ac:dyDescent="0.25">
      <c r="A1145">
        <v>94625</v>
      </c>
      <c r="B1145">
        <v>2505</v>
      </c>
      <c r="C1145" t="s">
        <v>129</v>
      </c>
      <c r="D1145">
        <v>2642</v>
      </c>
      <c r="E1145" t="s">
        <v>152</v>
      </c>
      <c r="F1145">
        <v>31</v>
      </c>
      <c r="G1145" t="s">
        <v>7</v>
      </c>
      <c r="H1145" t="s">
        <v>18</v>
      </c>
      <c r="I1145" t="s">
        <v>18</v>
      </c>
      <c r="J1145" t="s">
        <v>153</v>
      </c>
    </row>
    <row r="1146" spans="1:10" hidden="1" x14ac:dyDescent="0.25">
      <c r="A1146">
        <v>81908</v>
      </c>
      <c r="B1146">
        <v>2505</v>
      </c>
      <c r="C1146" t="s">
        <v>129</v>
      </c>
      <c r="D1146">
        <v>2581</v>
      </c>
      <c r="E1146" t="s">
        <v>148</v>
      </c>
      <c r="F1146">
        <v>31</v>
      </c>
      <c r="G1146" t="s">
        <v>7</v>
      </c>
      <c r="H1146" t="s">
        <v>18</v>
      </c>
      <c r="I1146" t="s">
        <v>18</v>
      </c>
      <c r="J1146" t="s">
        <v>150</v>
      </c>
    </row>
    <row r="1147" spans="1:10" hidden="1" x14ac:dyDescent="0.25">
      <c r="A1147">
        <v>5268</v>
      </c>
      <c r="B1147">
        <v>2505</v>
      </c>
      <c r="C1147" t="s">
        <v>129</v>
      </c>
      <c r="D1147">
        <v>2123</v>
      </c>
      <c r="E1147" t="s">
        <v>154</v>
      </c>
      <c r="F1147">
        <v>31</v>
      </c>
      <c r="G1147" t="s">
        <v>7</v>
      </c>
      <c r="H1147" t="s">
        <v>18</v>
      </c>
      <c r="I1147" t="s">
        <v>18</v>
      </c>
      <c r="J1147" t="s">
        <v>155</v>
      </c>
    </row>
    <row r="1148" spans="1:10" hidden="1" x14ac:dyDescent="0.25">
      <c r="A1148">
        <v>81867</v>
      </c>
      <c r="B1148">
        <v>2505</v>
      </c>
      <c r="C1148" t="s">
        <v>129</v>
      </c>
      <c r="D1148">
        <v>2579</v>
      </c>
      <c r="E1148" t="s">
        <v>158</v>
      </c>
      <c r="F1148">
        <v>31</v>
      </c>
      <c r="G1148" t="s">
        <v>7</v>
      </c>
      <c r="H1148" t="s">
        <v>18</v>
      </c>
      <c r="I1148" t="s">
        <v>18</v>
      </c>
      <c r="J1148" t="s">
        <v>159</v>
      </c>
    </row>
    <row r="1149" spans="1:10" hidden="1" x14ac:dyDescent="0.25">
      <c r="A1149">
        <v>63511</v>
      </c>
      <c r="B1149">
        <v>2505</v>
      </c>
      <c r="C1149" t="s">
        <v>129</v>
      </c>
      <c r="D1149">
        <v>2126</v>
      </c>
      <c r="E1149" t="s">
        <v>167</v>
      </c>
      <c r="F1149">
        <v>31</v>
      </c>
      <c r="G1149" t="s">
        <v>7</v>
      </c>
      <c r="H1149" t="s">
        <v>18</v>
      </c>
      <c r="I1149" t="s">
        <v>18</v>
      </c>
      <c r="J1149" t="s">
        <v>168</v>
      </c>
    </row>
    <row r="1150" spans="1:10" hidden="1" x14ac:dyDescent="0.25">
      <c r="A1150">
        <v>93391</v>
      </c>
      <c r="B1150">
        <v>2505</v>
      </c>
      <c r="C1150" t="s">
        <v>129</v>
      </c>
      <c r="D1150">
        <v>2633</v>
      </c>
      <c r="E1150" t="s">
        <v>170</v>
      </c>
      <c r="F1150">
        <v>31</v>
      </c>
      <c r="G1150" t="s">
        <v>7</v>
      </c>
      <c r="H1150" t="s">
        <v>18</v>
      </c>
      <c r="I1150" t="s">
        <v>18</v>
      </c>
      <c r="J1150" t="s">
        <v>171</v>
      </c>
    </row>
    <row r="1151" spans="1:10" hidden="1" x14ac:dyDescent="0.25">
      <c r="A1151">
        <v>5286</v>
      </c>
      <c r="B1151">
        <v>2505</v>
      </c>
      <c r="C1151" t="s">
        <v>129</v>
      </c>
      <c r="D1151">
        <v>2000</v>
      </c>
      <c r="E1151" t="s">
        <v>4963</v>
      </c>
      <c r="F1151">
        <v>31</v>
      </c>
      <c r="G1151" t="s">
        <v>7</v>
      </c>
      <c r="H1151" t="s">
        <v>18</v>
      </c>
      <c r="I1151" t="s">
        <v>18</v>
      </c>
      <c r="J1151" t="s">
        <v>5019</v>
      </c>
    </row>
    <row r="1152" spans="1:10" hidden="1" x14ac:dyDescent="0.25">
      <c r="A1152">
        <v>130586</v>
      </c>
      <c r="B1152">
        <v>2505</v>
      </c>
      <c r="C1152" t="s">
        <v>129</v>
      </c>
      <c r="D1152">
        <v>2784</v>
      </c>
      <c r="E1152" t="s">
        <v>4964</v>
      </c>
      <c r="F1152">
        <v>31</v>
      </c>
      <c r="G1152" t="s">
        <v>7</v>
      </c>
      <c r="H1152" t="s">
        <v>18</v>
      </c>
      <c r="I1152" t="s">
        <v>18</v>
      </c>
      <c r="J1152" t="s">
        <v>5020</v>
      </c>
    </row>
    <row r="1153" spans="1:10" hidden="1" x14ac:dyDescent="0.25">
      <c r="A1153">
        <v>55544</v>
      </c>
      <c r="B1153">
        <v>2505</v>
      </c>
      <c r="C1153" t="s">
        <v>129</v>
      </c>
      <c r="D1153">
        <v>1962</v>
      </c>
      <c r="E1153" t="s">
        <v>210</v>
      </c>
      <c r="F1153">
        <v>31</v>
      </c>
      <c r="G1153" t="s">
        <v>7</v>
      </c>
      <c r="H1153" t="s">
        <v>18</v>
      </c>
      <c r="I1153" t="s">
        <v>18</v>
      </c>
      <c r="J1153" t="s">
        <v>212</v>
      </c>
    </row>
    <row r="1154" spans="1:10" hidden="1" x14ac:dyDescent="0.25">
      <c r="A1154">
        <v>31857</v>
      </c>
      <c r="B1154">
        <v>2505</v>
      </c>
      <c r="C1154" t="s">
        <v>129</v>
      </c>
      <c r="D1154">
        <v>2161</v>
      </c>
      <c r="E1154" t="s">
        <v>216</v>
      </c>
      <c r="F1154">
        <v>31</v>
      </c>
      <c r="G1154" t="s">
        <v>7</v>
      </c>
      <c r="H1154" t="s">
        <v>18</v>
      </c>
      <c r="I1154" t="s">
        <v>18</v>
      </c>
      <c r="J1154" t="s">
        <v>217</v>
      </c>
    </row>
    <row r="1155" spans="1:10" hidden="1" x14ac:dyDescent="0.25">
      <c r="A1155">
        <v>68024</v>
      </c>
      <c r="B1155">
        <v>2505</v>
      </c>
      <c r="C1155" t="s">
        <v>129</v>
      </c>
      <c r="D1155">
        <v>2069</v>
      </c>
      <c r="E1155" t="s">
        <v>221</v>
      </c>
      <c r="F1155">
        <v>31</v>
      </c>
      <c r="G1155" t="s">
        <v>7</v>
      </c>
      <c r="H1155" t="s">
        <v>18</v>
      </c>
      <c r="I1155" t="s">
        <v>18</v>
      </c>
      <c r="J1155" t="s">
        <v>222</v>
      </c>
    </row>
    <row r="1156" spans="1:10" hidden="1" x14ac:dyDescent="0.25">
      <c r="A1156">
        <v>1399</v>
      </c>
      <c r="B1156">
        <v>2505</v>
      </c>
      <c r="C1156" t="s">
        <v>129</v>
      </c>
      <c r="D1156">
        <v>2114</v>
      </c>
      <c r="E1156" t="s">
        <v>241</v>
      </c>
      <c r="F1156">
        <v>31</v>
      </c>
      <c r="G1156" t="s">
        <v>7</v>
      </c>
      <c r="H1156" t="s">
        <v>18</v>
      </c>
      <c r="I1156" t="s">
        <v>18</v>
      </c>
      <c r="J1156" t="s">
        <v>243</v>
      </c>
    </row>
    <row r="1157" spans="1:10" hidden="1" x14ac:dyDescent="0.25">
      <c r="A1157">
        <v>5130</v>
      </c>
      <c r="B1157">
        <v>2505</v>
      </c>
      <c r="C1157" t="s">
        <v>129</v>
      </c>
      <c r="D1157">
        <v>2012</v>
      </c>
      <c r="E1157" t="s">
        <v>290</v>
      </c>
      <c r="F1157">
        <v>31</v>
      </c>
      <c r="G1157" t="s">
        <v>7</v>
      </c>
      <c r="H1157" t="s">
        <v>18</v>
      </c>
      <c r="I1157" t="s">
        <v>18</v>
      </c>
      <c r="J1157" t="s">
        <v>291</v>
      </c>
    </row>
    <row r="1158" spans="1:10" hidden="1" x14ac:dyDescent="0.25">
      <c r="A1158">
        <v>4884</v>
      </c>
      <c r="B1158">
        <v>2505</v>
      </c>
      <c r="C1158" t="s">
        <v>129</v>
      </c>
      <c r="D1158">
        <v>2048</v>
      </c>
      <c r="E1158" t="s">
        <v>300</v>
      </c>
      <c r="F1158">
        <v>31</v>
      </c>
      <c r="G1158" t="s">
        <v>7</v>
      </c>
      <c r="H1158" t="s">
        <v>18</v>
      </c>
      <c r="I1158" t="s">
        <v>18</v>
      </c>
      <c r="J1158" t="s">
        <v>301</v>
      </c>
    </row>
    <row r="1159" spans="1:10" hidden="1" x14ac:dyDescent="0.25">
      <c r="A1159">
        <v>1288</v>
      </c>
      <c r="B1159">
        <v>2505</v>
      </c>
      <c r="C1159" t="s">
        <v>129</v>
      </c>
      <c r="D1159">
        <v>2181</v>
      </c>
      <c r="E1159" t="s">
        <v>323</v>
      </c>
      <c r="F1159">
        <v>31</v>
      </c>
      <c r="G1159" t="s">
        <v>7</v>
      </c>
      <c r="H1159" t="s">
        <v>18</v>
      </c>
      <c r="I1159" t="s">
        <v>18</v>
      </c>
      <c r="J1159" t="s">
        <v>324</v>
      </c>
    </row>
    <row r="1160" spans="1:10" hidden="1" x14ac:dyDescent="0.25">
      <c r="A1160">
        <v>31734</v>
      </c>
      <c r="B1160">
        <v>33</v>
      </c>
      <c r="C1160" t="s">
        <v>197</v>
      </c>
      <c r="D1160">
        <v>2230</v>
      </c>
      <c r="E1160" t="s">
        <v>197</v>
      </c>
      <c r="F1160">
        <v>31</v>
      </c>
      <c r="G1160" t="s">
        <v>7</v>
      </c>
      <c r="H1160" t="s">
        <v>18</v>
      </c>
      <c r="I1160" t="s">
        <v>18</v>
      </c>
      <c r="J1160" t="s">
        <v>199</v>
      </c>
    </row>
    <row r="1161" spans="1:10" hidden="1" x14ac:dyDescent="0.25">
      <c r="A1161">
        <v>101437</v>
      </c>
      <c r="B1161">
        <v>29</v>
      </c>
      <c r="C1161" t="s">
        <v>56</v>
      </c>
      <c r="D1161">
        <v>2801</v>
      </c>
      <c r="E1161" t="s">
        <v>57</v>
      </c>
      <c r="F1161">
        <v>31</v>
      </c>
      <c r="G1161" t="s">
        <v>7</v>
      </c>
      <c r="H1161" t="s">
        <v>18</v>
      </c>
      <c r="I1161" t="s">
        <v>18</v>
      </c>
      <c r="J1161" t="s">
        <v>58</v>
      </c>
    </row>
    <row r="1162" spans="1:10" hidden="1" x14ac:dyDescent="0.25">
      <c r="A1162">
        <v>101495</v>
      </c>
      <c r="B1162">
        <v>29</v>
      </c>
      <c r="C1162" t="s">
        <v>56</v>
      </c>
      <c r="D1162">
        <v>2804</v>
      </c>
      <c r="E1162" t="s">
        <v>76</v>
      </c>
      <c r="F1162">
        <v>31</v>
      </c>
      <c r="G1162" t="s">
        <v>7</v>
      </c>
      <c r="H1162" t="s">
        <v>18</v>
      </c>
      <c r="I1162" t="s">
        <v>18</v>
      </c>
      <c r="J1162" t="s">
        <v>77</v>
      </c>
    </row>
    <row r="1163" spans="1:10" hidden="1" x14ac:dyDescent="0.25">
      <c r="A1163">
        <v>52231</v>
      </c>
      <c r="B1163">
        <v>29</v>
      </c>
      <c r="C1163" t="s">
        <v>56</v>
      </c>
      <c r="D1163">
        <v>2434</v>
      </c>
      <c r="E1163" t="s">
        <v>2827</v>
      </c>
      <c r="F1163">
        <v>31</v>
      </c>
      <c r="G1163" t="s">
        <v>7</v>
      </c>
      <c r="H1163" t="s">
        <v>18</v>
      </c>
      <c r="I1163" t="s">
        <v>18</v>
      </c>
      <c r="J1163" t="s">
        <v>2843</v>
      </c>
    </row>
    <row r="1164" spans="1:10" hidden="1" x14ac:dyDescent="0.25">
      <c r="A1164">
        <v>152435</v>
      </c>
      <c r="B1164">
        <v>29</v>
      </c>
      <c r="C1164" t="s">
        <v>56</v>
      </c>
      <c r="D1164">
        <v>2927</v>
      </c>
      <c r="E1164" t="s">
        <v>2834</v>
      </c>
      <c r="F1164">
        <v>31</v>
      </c>
      <c r="G1164" t="s">
        <v>7</v>
      </c>
      <c r="H1164" t="s">
        <v>18</v>
      </c>
      <c r="I1164" t="s">
        <v>18</v>
      </c>
      <c r="J1164" t="s">
        <v>4528</v>
      </c>
    </row>
    <row r="1165" spans="1:10" hidden="1" x14ac:dyDescent="0.25">
      <c r="A1165">
        <v>101460</v>
      </c>
      <c r="B1165">
        <v>29</v>
      </c>
      <c r="C1165" t="s">
        <v>56</v>
      </c>
      <c r="D1165">
        <v>2802</v>
      </c>
      <c r="E1165" t="s">
        <v>107</v>
      </c>
      <c r="F1165">
        <v>31</v>
      </c>
      <c r="G1165" t="s">
        <v>7</v>
      </c>
      <c r="H1165" t="s">
        <v>18</v>
      </c>
      <c r="I1165" t="s">
        <v>18</v>
      </c>
      <c r="J1165" t="s">
        <v>108</v>
      </c>
    </row>
    <row r="1166" spans="1:10" hidden="1" x14ac:dyDescent="0.25">
      <c r="A1166">
        <v>152420</v>
      </c>
      <c r="B1166">
        <v>29</v>
      </c>
      <c r="C1166" t="s">
        <v>56</v>
      </c>
      <c r="D1166">
        <v>2926</v>
      </c>
      <c r="E1166" t="s">
        <v>111</v>
      </c>
      <c r="F1166">
        <v>31</v>
      </c>
      <c r="G1166" t="s">
        <v>7</v>
      </c>
      <c r="H1166" t="s">
        <v>18</v>
      </c>
      <c r="I1166" t="s">
        <v>18</v>
      </c>
      <c r="J1166" t="s">
        <v>4529</v>
      </c>
    </row>
    <row r="1167" spans="1:10" hidden="1" x14ac:dyDescent="0.25">
      <c r="A1167">
        <v>101410</v>
      </c>
      <c r="B1167">
        <v>29</v>
      </c>
      <c r="C1167" t="s">
        <v>56</v>
      </c>
      <c r="D1167">
        <v>2800</v>
      </c>
      <c r="E1167" t="s">
        <v>112</v>
      </c>
      <c r="F1167">
        <v>31</v>
      </c>
      <c r="G1167" t="s">
        <v>7</v>
      </c>
      <c r="H1167" t="s">
        <v>18</v>
      </c>
      <c r="I1167" t="s">
        <v>18</v>
      </c>
      <c r="J1167" t="s">
        <v>113</v>
      </c>
    </row>
    <row r="1168" spans="1:10" hidden="1" x14ac:dyDescent="0.25">
      <c r="A1168">
        <v>51974</v>
      </c>
      <c r="B1168">
        <v>29</v>
      </c>
      <c r="C1168" t="s">
        <v>56</v>
      </c>
      <c r="D1168">
        <v>2426</v>
      </c>
      <c r="E1168" t="s">
        <v>118</v>
      </c>
      <c r="F1168">
        <v>31</v>
      </c>
      <c r="G1168" t="s">
        <v>7</v>
      </c>
      <c r="H1168" t="s">
        <v>18</v>
      </c>
      <c r="I1168" t="s">
        <v>18</v>
      </c>
      <c r="J1168" t="s">
        <v>119</v>
      </c>
    </row>
    <row r="1169" spans="1:10" hidden="1" x14ac:dyDescent="0.25">
      <c r="A1169">
        <v>51918</v>
      </c>
      <c r="B1169">
        <v>29</v>
      </c>
      <c r="C1169" t="s">
        <v>56</v>
      </c>
      <c r="D1169">
        <v>2425</v>
      </c>
      <c r="E1169" t="s">
        <v>2829</v>
      </c>
      <c r="F1169">
        <v>31</v>
      </c>
      <c r="G1169" t="s">
        <v>7</v>
      </c>
      <c r="H1169" t="s">
        <v>18</v>
      </c>
      <c r="I1169" t="s">
        <v>18</v>
      </c>
      <c r="J1169" t="s">
        <v>2844</v>
      </c>
    </row>
    <row r="1170" spans="1:10" hidden="1" x14ac:dyDescent="0.25">
      <c r="A1170">
        <v>101509</v>
      </c>
      <c r="B1170">
        <v>29</v>
      </c>
      <c r="C1170" t="s">
        <v>56</v>
      </c>
      <c r="D1170">
        <v>2805</v>
      </c>
      <c r="E1170" t="s">
        <v>2435</v>
      </c>
      <c r="F1170">
        <v>31</v>
      </c>
      <c r="G1170" t="s">
        <v>7</v>
      </c>
      <c r="H1170" t="s">
        <v>18</v>
      </c>
      <c r="I1170" t="s">
        <v>18</v>
      </c>
      <c r="J1170" t="s">
        <v>2476</v>
      </c>
    </row>
    <row r="1171" spans="1:10" hidden="1" x14ac:dyDescent="0.25">
      <c r="A1171">
        <v>116220</v>
      </c>
      <c r="B1171">
        <v>29</v>
      </c>
      <c r="C1171" t="s">
        <v>56</v>
      </c>
      <c r="D1171">
        <v>2856</v>
      </c>
      <c r="E1171" t="s">
        <v>3625</v>
      </c>
      <c r="F1171">
        <v>31</v>
      </c>
      <c r="G1171" t="s">
        <v>7</v>
      </c>
      <c r="H1171" t="s">
        <v>18</v>
      </c>
      <c r="I1171" t="s">
        <v>18</v>
      </c>
      <c r="J1171" t="s">
        <v>4530</v>
      </c>
    </row>
    <row r="1172" spans="1:10" hidden="1" x14ac:dyDescent="0.25">
      <c r="A1172">
        <v>81126</v>
      </c>
      <c r="B1172">
        <v>29</v>
      </c>
      <c r="C1172" t="s">
        <v>56</v>
      </c>
      <c r="D1172">
        <v>2442</v>
      </c>
      <c r="E1172" t="s">
        <v>2437</v>
      </c>
      <c r="F1172">
        <v>31</v>
      </c>
      <c r="G1172" t="s">
        <v>7</v>
      </c>
      <c r="H1172" t="s">
        <v>18</v>
      </c>
      <c r="I1172" t="s">
        <v>18</v>
      </c>
      <c r="J1172" t="s">
        <v>2477</v>
      </c>
    </row>
    <row r="1173" spans="1:10" hidden="1" x14ac:dyDescent="0.25">
      <c r="A1173">
        <v>101484</v>
      </c>
      <c r="B1173">
        <v>29</v>
      </c>
      <c r="C1173" t="s">
        <v>56</v>
      </c>
      <c r="D1173">
        <v>2803</v>
      </c>
      <c r="E1173" t="s">
        <v>2439</v>
      </c>
      <c r="F1173">
        <v>31</v>
      </c>
      <c r="G1173" t="s">
        <v>7</v>
      </c>
      <c r="H1173" t="s">
        <v>18</v>
      </c>
      <c r="I1173" t="s">
        <v>18</v>
      </c>
      <c r="J1173" t="s">
        <v>2478</v>
      </c>
    </row>
    <row r="1174" spans="1:10" hidden="1" x14ac:dyDescent="0.25">
      <c r="A1174">
        <v>85972</v>
      </c>
      <c r="B1174">
        <v>29</v>
      </c>
      <c r="C1174" t="s">
        <v>56</v>
      </c>
      <c r="D1174">
        <v>2630</v>
      </c>
      <c r="E1174" t="s">
        <v>3627</v>
      </c>
      <c r="F1174">
        <v>31</v>
      </c>
      <c r="G1174" t="s">
        <v>7</v>
      </c>
      <c r="H1174" t="s">
        <v>18</v>
      </c>
      <c r="I1174" t="s">
        <v>18</v>
      </c>
      <c r="J1174" t="s">
        <v>4531</v>
      </c>
    </row>
    <row r="1175" spans="1:10" hidden="1" x14ac:dyDescent="0.25">
      <c r="A1175">
        <v>53135</v>
      </c>
      <c r="B1175">
        <v>29</v>
      </c>
      <c r="C1175" t="s">
        <v>56</v>
      </c>
      <c r="D1175">
        <v>2454</v>
      </c>
      <c r="E1175" t="s">
        <v>2441</v>
      </c>
      <c r="F1175">
        <v>31</v>
      </c>
      <c r="G1175" t="s">
        <v>7</v>
      </c>
      <c r="H1175" t="s">
        <v>18</v>
      </c>
      <c r="I1175" t="s">
        <v>18</v>
      </c>
      <c r="J1175" t="s">
        <v>2479</v>
      </c>
    </row>
    <row r="1176" spans="1:10" hidden="1" x14ac:dyDescent="0.25">
      <c r="A1176">
        <v>116224</v>
      </c>
      <c r="B1176">
        <v>29</v>
      </c>
      <c r="C1176" t="s">
        <v>56</v>
      </c>
      <c r="D1176">
        <v>2857</v>
      </c>
      <c r="E1176" t="s">
        <v>3629</v>
      </c>
      <c r="F1176">
        <v>31</v>
      </c>
      <c r="G1176" t="s">
        <v>7</v>
      </c>
      <c r="H1176" t="s">
        <v>18</v>
      </c>
      <c r="I1176" t="s">
        <v>18</v>
      </c>
      <c r="J1176" t="s">
        <v>4532</v>
      </c>
    </row>
    <row r="1177" spans="1:10" hidden="1" x14ac:dyDescent="0.25">
      <c r="A1177">
        <v>51997</v>
      </c>
      <c r="B1177">
        <v>29</v>
      </c>
      <c r="C1177" t="s">
        <v>56</v>
      </c>
      <c r="D1177">
        <v>2427</v>
      </c>
      <c r="E1177" t="s">
        <v>2381</v>
      </c>
      <c r="F1177">
        <v>31</v>
      </c>
      <c r="G1177" t="s">
        <v>7</v>
      </c>
      <c r="H1177" t="s">
        <v>18</v>
      </c>
      <c r="I1177" t="s">
        <v>18</v>
      </c>
      <c r="J1177" t="s">
        <v>2404</v>
      </c>
    </row>
    <row r="1178" spans="1:10" hidden="1" x14ac:dyDescent="0.25">
      <c r="A1178">
        <v>2079</v>
      </c>
      <c r="B1178">
        <v>29</v>
      </c>
      <c r="C1178" t="s">
        <v>56</v>
      </c>
      <c r="D1178">
        <v>394</v>
      </c>
      <c r="E1178" t="s">
        <v>248</v>
      </c>
      <c r="F1178">
        <v>31</v>
      </c>
      <c r="G1178" t="s">
        <v>7</v>
      </c>
      <c r="H1178" t="s">
        <v>18</v>
      </c>
      <c r="I1178" t="s">
        <v>18</v>
      </c>
      <c r="J1178" t="s">
        <v>249</v>
      </c>
    </row>
    <row r="1179" spans="1:10" hidden="1" x14ac:dyDescent="0.25">
      <c r="A1179">
        <v>88265</v>
      </c>
      <c r="B1179">
        <v>25</v>
      </c>
      <c r="C1179" t="s">
        <v>206</v>
      </c>
      <c r="D1179">
        <v>2647</v>
      </c>
      <c r="E1179" t="s">
        <v>207</v>
      </c>
      <c r="F1179">
        <v>31</v>
      </c>
      <c r="G1179" t="s">
        <v>7</v>
      </c>
      <c r="H1179" t="s">
        <v>18</v>
      </c>
      <c r="I1179" t="s">
        <v>18</v>
      </c>
      <c r="J1179" t="s">
        <v>209</v>
      </c>
    </row>
    <row r="1180" spans="1:10" hidden="1" x14ac:dyDescent="0.25">
      <c r="A1180">
        <v>2359</v>
      </c>
      <c r="B1180">
        <v>25</v>
      </c>
      <c r="C1180" t="s">
        <v>206</v>
      </c>
      <c r="D1180">
        <v>198</v>
      </c>
      <c r="E1180" t="s">
        <v>252</v>
      </c>
      <c r="F1180">
        <v>31</v>
      </c>
      <c r="G1180" t="s">
        <v>7</v>
      </c>
      <c r="H1180" t="s">
        <v>18</v>
      </c>
      <c r="I1180" t="s">
        <v>18</v>
      </c>
      <c r="J1180" t="s">
        <v>253</v>
      </c>
    </row>
    <row r="1181" spans="1:10" hidden="1" x14ac:dyDescent="0.25">
      <c r="A1181">
        <v>2773</v>
      </c>
      <c r="B1181">
        <v>25</v>
      </c>
      <c r="C1181" t="s">
        <v>206</v>
      </c>
      <c r="D1181">
        <v>224</v>
      </c>
      <c r="E1181" t="s">
        <v>326</v>
      </c>
      <c r="F1181">
        <v>31</v>
      </c>
      <c r="G1181" t="s">
        <v>7</v>
      </c>
      <c r="H1181" t="s">
        <v>18</v>
      </c>
      <c r="I1181" t="s">
        <v>18</v>
      </c>
      <c r="J1181" t="s">
        <v>327</v>
      </c>
    </row>
    <row r="1182" spans="1:10" hidden="1" x14ac:dyDescent="0.25">
      <c r="A1182">
        <v>3380</v>
      </c>
      <c r="B1182">
        <v>25</v>
      </c>
      <c r="C1182" t="s">
        <v>206</v>
      </c>
      <c r="D1182">
        <v>440</v>
      </c>
      <c r="E1182" t="s">
        <v>356</v>
      </c>
      <c r="F1182">
        <v>31</v>
      </c>
      <c r="G1182" t="s">
        <v>7</v>
      </c>
      <c r="H1182" t="s">
        <v>18</v>
      </c>
      <c r="I1182" t="s">
        <v>18</v>
      </c>
      <c r="J1182" t="s">
        <v>358</v>
      </c>
    </row>
    <row r="1183" spans="1:10" hidden="1" x14ac:dyDescent="0.25">
      <c r="A1183">
        <v>81415</v>
      </c>
      <c r="B1183">
        <v>1951</v>
      </c>
      <c r="C1183" t="s">
        <v>4049</v>
      </c>
      <c r="D1183">
        <v>475</v>
      </c>
      <c r="E1183" t="s">
        <v>4049</v>
      </c>
      <c r="F1183">
        <v>31</v>
      </c>
      <c r="G1183" t="s">
        <v>7</v>
      </c>
      <c r="H1183" t="s">
        <v>18</v>
      </c>
      <c r="I1183" t="s">
        <v>18</v>
      </c>
      <c r="J1183" t="s">
        <v>4088</v>
      </c>
    </row>
    <row r="1184" spans="1:10" hidden="1" x14ac:dyDescent="0.25">
      <c r="A1184">
        <v>93323</v>
      </c>
      <c r="B1184">
        <v>453</v>
      </c>
      <c r="C1184" t="s">
        <v>188</v>
      </c>
      <c r="D1184">
        <v>2773</v>
      </c>
      <c r="E1184" t="s">
        <v>4394</v>
      </c>
      <c r="F1184">
        <v>31</v>
      </c>
      <c r="G1184" t="s">
        <v>7</v>
      </c>
      <c r="H1184" t="s">
        <v>18</v>
      </c>
      <c r="I1184" t="s">
        <v>18</v>
      </c>
      <c r="J1184" t="s">
        <v>4533</v>
      </c>
    </row>
    <row r="1185" spans="1:10" hidden="1" x14ac:dyDescent="0.25">
      <c r="A1185">
        <v>152544</v>
      </c>
      <c r="B1185">
        <v>453</v>
      </c>
      <c r="C1185" t="s">
        <v>188</v>
      </c>
      <c r="D1185">
        <v>2953</v>
      </c>
      <c r="E1185" t="s">
        <v>4396</v>
      </c>
      <c r="F1185">
        <v>31</v>
      </c>
      <c r="G1185" t="s">
        <v>7</v>
      </c>
      <c r="H1185" t="s">
        <v>18</v>
      </c>
      <c r="I1185" t="s">
        <v>18</v>
      </c>
      <c r="J1185" t="s">
        <v>4534</v>
      </c>
    </row>
    <row r="1186" spans="1:10" hidden="1" x14ac:dyDescent="0.25">
      <c r="A1186">
        <v>123420</v>
      </c>
      <c r="B1186">
        <v>453</v>
      </c>
      <c r="C1186" t="s">
        <v>188</v>
      </c>
      <c r="D1186">
        <v>2874</v>
      </c>
      <c r="E1186" t="s">
        <v>4398</v>
      </c>
      <c r="F1186">
        <v>31</v>
      </c>
      <c r="G1186" t="s">
        <v>7</v>
      </c>
      <c r="H1186" t="s">
        <v>18</v>
      </c>
      <c r="I1186" t="s">
        <v>18</v>
      </c>
      <c r="J1186" t="s">
        <v>4535</v>
      </c>
    </row>
    <row r="1187" spans="1:10" hidden="1" x14ac:dyDescent="0.25">
      <c r="A1187">
        <v>152605</v>
      </c>
      <c r="B1187">
        <v>453</v>
      </c>
      <c r="C1187" t="s">
        <v>188</v>
      </c>
      <c r="D1187">
        <v>2954</v>
      </c>
      <c r="E1187" t="s">
        <v>4400</v>
      </c>
      <c r="F1187">
        <v>31</v>
      </c>
      <c r="G1187" t="s">
        <v>7</v>
      </c>
      <c r="H1187" t="s">
        <v>18</v>
      </c>
      <c r="I1187" t="s">
        <v>18</v>
      </c>
      <c r="J1187" t="s">
        <v>4536</v>
      </c>
    </row>
    <row r="1188" spans="1:10" hidden="1" x14ac:dyDescent="0.25">
      <c r="A1188">
        <v>124536</v>
      </c>
      <c r="B1188">
        <v>453</v>
      </c>
      <c r="C1188" t="s">
        <v>188</v>
      </c>
      <c r="D1188">
        <v>2776</v>
      </c>
      <c r="E1188" t="s">
        <v>4403</v>
      </c>
      <c r="F1188">
        <v>31</v>
      </c>
      <c r="G1188" t="s">
        <v>7</v>
      </c>
      <c r="H1188" t="s">
        <v>18</v>
      </c>
      <c r="I1188" t="s">
        <v>18</v>
      </c>
      <c r="J1188" t="s">
        <v>4537</v>
      </c>
    </row>
    <row r="1189" spans="1:10" hidden="1" x14ac:dyDescent="0.25">
      <c r="A1189">
        <v>122601</v>
      </c>
      <c r="B1189">
        <v>453</v>
      </c>
      <c r="C1189" t="s">
        <v>188</v>
      </c>
      <c r="D1189">
        <v>2619</v>
      </c>
      <c r="E1189" t="s">
        <v>4405</v>
      </c>
      <c r="F1189">
        <v>31</v>
      </c>
      <c r="G1189" t="s">
        <v>7</v>
      </c>
      <c r="H1189" t="s">
        <v>18</v>
      </c>
      <c r="I1189" t="s">
        <v>18</v>
      </c>
      <c r="J1189" t="s">
        <v>4538</v>
      </c>
    </row>
    <row r="1190" spans="1:10" hidden="1" x14ac:dyDescent="0.25">
      <c r="A1190">
        <v>5544</v>
      </c>
      <c r="B1190">
        <v>453</v>
      </c>
      <c r="C1190" t="s">
        <v>188</v>
      </c>
      <c r="D1190">
        <v>464</v>
      </c>
      <c r="E1190" t="s">
        <v>189</v>
      </c>
      <c r="F1190">
        <v>31</v>
      </c>
      <c r="G1190" t="s">
        <v>7</v>
      </c>
      <c r="H1190" t="s">
        <v>18</v>
      </c>
      <c r="I1190" t="s">
        <v>18</v>
      </c>
      <c r="J1190" t="s">
        <v>191</v>
      </c>
    </row>
    <row r="1191" spans="1:10" hidden="1" x14ac:dyDescent="0.25">
      <c r="A1191">
        <v>80793</v>
      </c>
      <c r="B1191">
        <v>2520</v>
      </c>
      <c r="C1191" t="s">
        <v>4254</v>
      </c>
      <c r="D1191">
        <v>2537</v>
      </c>
      <c r="E1191" t="s">
        <v>4254</v>
      </c>
      <c r="F1191">
        <v>31</v>
      </c>
      <c r="G1191" t="s">
        <v>7</v>
      </c>
      <c r="H1191" t="s">
        <v>18</v>
      </c>
      <c r="I1191" t="s">
        <v>18</v>
      </c>
      <c r="J1191" t="s">
        <v>4291</v>
      </c>
    </row>
    <row r="1192" spans="1:10" hidden="1" x14ac:dyDescent="0.25">
      <c r="A1192">
        <v>94610</v>
      </c>
      <c r="B1192">
        <v>28</v>
      </c>
      <c r="C1192" t="s">
        <v>55</v>
      </c>
      <c r="D1192">
        <v>2057</v>
      </c>
      <c r="E1192" t="s">
        <v>3483</v>
      </c>
      <c r="F1192">
        <v>31</v>
      </c>
      <c r="G1192" t="s">
        <v>7</v>
      </c>
      <c r="H1192" t="s">
        <v>18</v>
      </c>
      <c r="I1192" t="s">
        <v>18</v>
      </c>
      <c r="J1192" t="s">
        <v>3486</v>
      </c>
    </row>
    <row r="1193" spans="1:10" hidden="1" x14ac:dyDescent="0.25">
      <c r="A1193">
        <v>101341</v>
      </c>
      <c r="B1193">
        <v>28</v>
      </c>
      <c r="C1193" t="s">
        <v>55</v>
      </c>
      <c r="D1193">
        <v>2806</v>
      </c>
      <c r="E1193" t="s">
        <v>86</v>
      </c>
      <c r="F1193">
        <v>31</v>
      </c>
      <c r="G1193" t="s">
        <v>7</v>
      </c>
      <c r="H1193" t="s">
        <v>18</v>
      </c>
      <c r="I1193" t="s">
        <v>18</v>
      </c>
      <c r="J1193" t="s">
        <v>87</v>
      </c>
    </row>
    <row r="1194" spans="1:10" hidden="1" x14ac:dyDescent="0.25">
      <c r="A1194">
        <v>101401</v>
      </c>
      <c r="B1194">
        <v>28</v>
      </c>
      <c r="C1194" t="s">
        <v>55</v>
      </c>
      <c r="D1194">
        <v>2808</v>
      </c>
      <c r="E1194" t="s">
        <v>89</v>
      </c>
      <c r="F1194">
        <v>31</v>
      </c>
      <c r="G1194" t="s">
        <v>7</v>
      </c>
      <c r="H1194" t="s">
        <v>18</v>
      </c>
      <c r="I1194" t="s">
        <v>18</v>
      </c>
      <c r="J1194" t="s">
        <v>90</v>
      </c>
    </row>
    <row r="1195" spans="1:10" hidden="1" x14ac:dyDescent="0.25">
      <c r="A1195">
        <v>5511</v>
      </c>
      <c r="B1195">
        <v>28</v>
      </c>
      <c r="C1195" t="s">
        <v>55</v>
      </c>
      <c r="D1195">
        <v>2001</v>
      </c>
      <c r="E1195" t="s">
        <v>2624</v>
      </c>
      <c r="F1195">
        <v>31</v>
      </c>
      <c r="G1195" t="s">
        <v>7</v>
      </c>
      <c r="H1195" t="s">
        <v>18</v>
      </c>
      <c r="I1195" t="s">
        <v>18</v>
      </c>
      <c r="J1195" t="s">
        <v>2682</v>
      </c>
    </row>
    <row r="1196" spans="1:10" hidden="1" x14ac:dyDescent="0.25">
      <c r="A1196">
        <v>86617</v>
      </c>
      <c r="B1196">
        <v>28</v>
      </c>
      <c r="C1196" t="s">
        <v>55</v>
      </c>
      <c r="D1196">
        <v>2636</v>
      </c>
      <c r="E1196" t="s">
        <v>2626</v>
      </c>
      <c r="F1196">
        <v>31</v>
      </c>
      <c r="G1196" t="s">
        <v>7</v>
      </c>
      <c r="H1196" t="s">
        <v>18</v>
      </c>
      <c r="I1196" t="s">
        <v>18</v>
      </c>
      <c r="J1196" t="s">
        <v>2683</v>
      </c>
    </row>
    <row r="1197" spans="1:10" hidden="1" x14ac:dyDescent="0.25">
      <c r="A1197">
        <v>119410</v>
      </c>
      <c r="B1197">
        <v>28</v>
      </c>
      <c r="C1197" t="s">
        <v>55</v>
      </c>
      <c r="D1197">
        <v>2864</v>
      </c>
      <c r="E1197" t="s">
        <v>2586</v>
      </c>
      <c r="F1197">
        <v>31</v>
      </c>
      <c r="G1197" t="s">
        <v>7</v>
      </c>
      <c r="H1197" t="s">
        <v>18</v>
      </c>
      <c r="I1197" t="s">
        <v>18</v>
      </c>
      <c r="J1197" t="s">
        <v>2684</v>
      </c>
    </row>
    <row r="1198" spans="1:10" hidden="1" x14ac:dyDescent="0.25">
      <c r="A1198">
        <v>119486</v>
      </c>
      <c r="B1198">
        <v>28</v>
      </c>
      <c r="C1198" t="s">
        <v>55</v>
      </c>
      <c r="D1198">
        <v>2865</v>
      </c>
      <c r="E1198" t="s">
        <v>2588</v>
      </c>
      <c r="F1198">
        <v>31</v>
      </c>
      <c r="G1198" t="s">
        <v>7</v>
      </c>
      <c r="H1198" t="s">
        <v>18</v>
      </c>
      <c r="I1198" t="s">
        <v>18</v>
      </c>
      <c r="J1198" t="s">
        <v>2685</v>
      </c>
    </row>
    <row r="1199" spans="1:10" hidden="1" x14ac:dyDescent="0.25">
      <c r="A1199">
        <v>101383</v>
      </c>
      <c r="B1199">
        <v>28</v>
      </c>
      <c r="C1199" t="s">
        <v>55</v>
      </c>
      <c r="D1199">
        <v>2807</v>
      </c>
      <c r="E1199" t="s">
        <v>2383</v>
      </c>
      <c r="F1199">
        <v>31</v>
      </c>
      <c r="G1199" t="s">
        <v>7</v>
      </c>
      <c r="H1199" t="s">
        <v>18</v>
      </c>
      <c r="I1199" t="s">
        <v>18</v>
      </c>
      <c r="J1199" t="s">
        <v>2405</v>
      </c>
    </row>
    <row r="1200" spans="1:10" hidden="1" x14ac:dyDescent="0.25">
      <c r="A1200">
        <v>5240</v>
      </c>
      <c r="B1200">
        <v>28</v>
      </c>
      <c r="C1200" t="s">
        <v>55</v>
      </c>
      <c r="D1200">
        <v>2037</v>
      </c>
      <c r="E1200" t="s">
        <v>2385</v>
      </c>
      <c r="F1200">
        <v>31</v>
      </c>
      <c r="G1200" t="s">
        <v>7</v>
      </c>
      <c r="H1200" t="s">
        <v>18</v>
      </c>
      <c r="I1200" t="s">
        <v>18</v>
      </c>
      <c r="J1200" t="s">
        <v>2406</v>
      </c>
    </row>
    <row r="1201" spans="1:10" hidden="1" x14ac:dyDescent="0.25">
      <c r="A1201">
        <v>3670</v>
      </c>
      <c r="B1201">
        <v>28</v>
      </c>
      <c r="C1201" t="s">
        <v>55</v>
      </c>
      <c r="D1201">
        <v>155</v>
      </c>
      <c r="E1201" t="s">
        <v>256</v>
      </c>
      <c r="F1201">
        <v>31</v>
      </c>
      <c r="G1201" t="s">
        <v>7</v>
      </c>
      <c r="H1201" t="s">
        <v>18</v>
      </c>
      <c r="I1201" t="s">
        <v>18</v>
      </c>
      <c r="J1201" t="s">
        <v>257</v>
      </c>
    </row>
    <row r="1202" spans="1:10" hidden="1" x14ac:dyDescent="0.25">
      <c r="A1202">
        <v>120327</v>
      </c>
      <c r="B1202">
        <v>28</v>
      </c>
      <c r="C1202" t="s">
        <v>55</v>
      </c>
      <c r="D1202">
        <v>2867</v>
      </c>
      <c r="E1202" t="s">
        <v>2794</v>
      </c>
      <c r="F1202">
        <v>31</v>
      </c>
      <c r="G1202" t="s">
        <v>7</v>
      </c>
      <c r="H1202" t="s">
        <v>18</v>
      </c>
      <c r="I1202" t="s">
        <v>18</v>
      </c>
      <c r="J1202" t="s">
        <v>2845</v>
      </c>
    </row>
    <row r="1203" spans="1:10" hidden="1" x14ac:dyDescent="0.25">
      <c r="A1203">
        <v>154061</v>
      </c>
      <c r="B1203">
        <v>2973</v>
      </c>
      <c r="C1203" t="s">
        <v>4961</v>
      </c>
      <c r="D1203">
        <v>2975</v>
      </c>
      <c r="E1203" t="s">
        <v>2380</v>
      </c>
      <c r="F1203">
        <v>31</v>
      </c>
      <c r="G1203" t="s">
        <v>7</v>
      </c>
      <c r="H1203" t="s">
        <v>18</v>
      </c>
      <c r="I1203" t="s">
        <v>18</v>
      </c>
      <c r="J1203" t="s">
        <v>5021</v>
      </c>
    </row>
    <row r="1204" spans="1:10" hidden="1" x14ac:dyDescent="0.25">
      <c r="A1204">
        <v>154037</v>
      </c>
      <c r="B1204">
        <v>2973</v>
      </c>
      <c r="C1204" t="s">
        <v>4961</v>
      </c>
      <c r="D1204">
        <v>2974</v>
      </c>
      <c r="E1204" t="s">
        <v>591</v>
      </c>
      <c r="F1204">
        <v>31</v>
      </c>
      <c r="G1204" t="s">
        <v>7</v>
      </c>
      <c r="H1204" t="s">
        <v>18</v>
      </c>
      <c r="I1204" t="s">
        <v>18</v>
      </c>
      <c r="J1204" t="s">
        <v>5022</v>
      </c>
    </row>
    <row r="1205" spans="1:10" hidden="1" x14ac:dyDescent="0.25">
      <c r="A1205">
        <v>1198</v>
      </c>
      <c r="B1205">
        <v>2525</v>
      </c>
      <c r="C1205" t="s">
        <v>126</v>
      </c>
      <c r="D1205">
        <v>1990</v>
      </c>
      <c r="E1205" t="s">
        <v>127</v>
      </c>
      <c r="F1205">
        <v>31</v>
      </c>
      <c r="G1205" t="s">
        <v>7</v>
      </c>
      <c r="H1205" t="s">
        <v>18</v>
      </c>
      <c r="I1205" t="s">
        <v>18</v>
      </c>
      <c r="J1205" t="s">
        <v>128</v>
      </c>
    </row>
    <row r="1206" spans="1:10" hidden="1" x14ac:dyDescent="0.25">
      <c r="A1206">
        <v>65019</v>
      </c>
      <c r="B1206">
        <v>2525</v>
      </c>
      <c r="C1206" t="s">
        <v>126</v>
      </c>
      <c r="D1206">
        <v>2058</v>
      </c>
      <c r="E1206" t="s">
        <v>165</v>
      </c>
      <c r="F1206">
        <v>31</v>
      </c>
      <c r="G1206" t="s">
        <v>7</v>
      </c>
      <c r="H1206" t="s">
        <v>18</v>
      </c>
      <c r="I1206" t="s">
        <v>18</v>
      </c>
      <c r="J1206" t="s">
        <v>166</v>
      </c>
    </row>
    <row r="1207" spans="1:10" hidden="1" x14ac:dyDescent="0.25">
      <c r="A1207">
        <v>134101</v>
      </c>
      <c r="B1207">
        <v>2525</v>
      </c>
      <c r="C1207" t="s">
        <v>126</v>
      </c>
      <c r="D1207">
        <v>2738</v>
      </c>
      <c r="E1207" t="s">
        <v>654</v>
      </c>
      <c r="F1207">
        <v>31</v>
      </c>
      <c r="G1207" t="s">
        <v>7</v>
      </c>
      <c r="H1207" t="s">
        <v>18</v>
      </c>
      <c r="I1207" t="s">
        <v>18</v>
      </c>
      <c r="J1207" t="s">
        <v>3340</v>
      </c>
    </row>
    <row r="1208" spans="1:10" hidden="1" x14ac:dyDescent="0.25">
      <c r="A1208">
        <v>89473</v>
      </c>
      <c r="B1208">
        <v>2525</v>
      </c>
      <c r="C1208" t="s">
        <v>126</v>
      </c>
      <c r="D1208">
        <v>2667</v>
      </c>
      <c r="E1208" t="s">
        <v>192</v>
      </c>
      <c r="F1208">
        <v>31</v>
      </c>
      <c r="G1208" t="s">
        <v>7</v>
      </c>
      <c r="H1208" t="s">
        <v>18</v>
      </c>
      <c r="I1208" t="s">
        <v>18</v>
      </c>
      <c r="J1208" t="s">
        <v>193</v>
      </c>
    </row>
    <row r="1209" spans="1:10" hidden="1" x14ac:dyDescent="0.25">
      <c r="A1209">
        <v>31965</v>
      </c>
      <c r="B1209">
        <v>2525</v>
      </c>
      <c r="C1209" t="s">
        <v>126</v>
      </c>
      <c r="D1209">
        <v>414</v>
      </c>
      <c r="E1209" t="s">
        <v>218</v>
      </c>
      <c r="F1209">
        <v>31</v>
      </c>
      <c r="G1209" t="s">
        <v>7</v>
      </c>
      <c r="H1209" t="s">
        <v>18</v>
      </c>
      <c r="I1209" t="s">
        <v>18</v>
      </c>
      <c r="J1209" t="s">
        <v>220</v>
      </c>
    </row>
    <row r="1210" spans="1:10" hidden="1" x14ac:dyDescent="0.25">
      <c r="A1210">
        <v>58621</v>
      </c>
      <c r="B1210">
        <v>23</v>
      </c>
      <c r="C1210" t="s">
        <v>260</v>
      </c>
      <c r="D1210">
        <v>102</v>
      </c>
      <c r="E1210" t="s">
        <v>261</v>
      </c>
      <c r="F1210">
        <v>31</v>
      </c>
      <c r="G1210" t="s">
        <v>7</v>
      </c>
      <c r="H1210" t="s">
        <v>18</v>
      </c>
      <c r="I1210" t="s">
        <v>18</v>
      </c>
      <c r="J1210" t="s">
        <v>262</v>
      </c>
    </row>
    <row r="1211" spans="1:10" hidden="1" x14ac:dyDescent="0.25">
      <c r="A1211">
        <v>1991</v>
      </c>
      <c r="B1211">
        <v>2624</v>
      </c>
      <c r="C1211" t="s">
        <v>347</v>
      </c>
      <c r="D1211">
        <v>136</v>
      </c>
      <c r="E1211" t="s">
        <v>348</v>
      </c>
      <c r="F1211">
        <v>31</v>
      </c>
      <c r="G1211" t="s">
        <v>7</v>
      </c>
      <c r="H1211" t="s">
        <v>18</v>
      </c>
      <c r="I1211" t="s">
        <v>18</v>
      </c>
      <c r="J1211" t="s">
        <v>349</v>
      </c>
    </row>
    <row r="1212" spans="1:10" hidden="1" x14ac:dyDescent="0.25">
      <c r="A1212">
        <v>100022</v>
      </c>
      <c r="B1212">
        <v>2225</v>
      </c>
      <c r="C1212" t="s">
        <v>227</v>
      </c>
      <c r="D1212">
        <v>2226</v>
      </c>
      <c r="E1212" t="s">
        <v>227</v>
      </c>
      <c r="F1212">
        <v>31</v>
      </c>
      <c r="G1212" t="s">
        <v>7</v>
      </c>
      <c r="H1212" t="s">
        <v>18</v>
      </c>
      <c r="I1212" t="s">
        <v>18</v>
      </c>
      <c r="J1212" t="s">
        <v>228</v>
      </c>
    </row>
    <row r="1213" spans="1:10" hidden="1" x14ac:dyDescent="0.25">
      <c r="A1213">
        <v>148550</v>
      </c>
      <c r="B1213">
        <v>2911</v>
      </c>
      <c r="C1213" t="s">
        <v>4409</v>
      </c>
      <c r="D1213">
        <v>2916</v>
      </c>
      <c r="E1213" t="s">
        <v>2515</v>
      </c>
      <c r="F1213">
        <v>31</v>
      </c>
      <c r="G1213" t="s">
        <v>7</v>
      </c>
      <c r="H1213" t="s">
        <v>18</v>
      </c>
      <c r="I1213" t="s">
        <v>18</v>
      </c>
      <c r="J1213" t="s">
        <v>4539</v>
      </c>
    </row>
    <row r="1214" spans="1:10" hidden="1" x14ac:dyDescent="0.25">
      <c r="A1214">
        <v>152674</v>
      </c>
      <c r="B1214">
        <v>2911</v>
      </c>
      <c r="C1214" t="s">
        <v>4409</v>
      </c>
      <c r="D1214">
        <v>2915</v>
      </c>
      <c r="E1214" t="s">
        <v>2524</v>
      </c>
      <c r="F1214">
        <v>31</v>
      </c>
      <c r="G1214" t="s">
        <v>7</v>
      </c>
      <c r="H1214" t="s">
        <v>18</v>
      </c>
      <c r="I1214" t="s">
        <v>18</v>
      </c>
      <c r="J1214" t="s">
        <v>4540</v>
      </c>
    </row>
    <row r="1215" spans="1:10" hidden="1" x14ac:dyDescent="0.25">
      <c r="A1215">
        <v>148552</v>
      </c>
      <c r="B1215">
        <v>2911</v>
      </c>
      <c r="C1215" t="s">
        <v>4409</v>
      </c>
      <c r="D1215">
        <v>2917</v>
      </c>
      <c r="E1215" t="s">
        <v>2290</v>
      </c>
      <c r="F1215">
        <v>31</v>
      </c>
      <c r="G1215" t="s">
        <v>7</v>
      </c>
      <c r="H1215" t="s">
        <v>18</v>
      </c>
      <c r="I1215" t="s">
        <v>18</v>
      </c>
      <c r="J1215" t="s">
        <v>4541</v>
      </c>
    </row>
    <row r="1216" spans="1:10" hidden="1" x14ac:dyDescent="0.25">
      <c r="A1216">
        <v>148556</v>
      </c>
      <c r="B1216">
        <v>2911</v>
      </c>
      <c r="C1216" t="s">
        <v>4409</v>
      </c>
      <c r="D1216">
        <v>2913</v>
      </c>
      <c r="E1216" t="s">
        <v>2291</v>
      </c>
      <c r="F1216">
        <v>31</v>
      </c>
      <c r="G1216" t="s">
        <v>7</v>
      </c>
      <c r="H1216" t="s">
        <v>18</v>
      </c>
      <c r="I1216" t="s">
        <v>18</v>
      </c>
      <c r="J1216" t="s">
        <v>4542</v>
      </c>
    </row>
    <row r="1217" spans="1:10" hidden="1" x14ac:dyDescent="0.25">
      <c r="A1217">
        <v>148554</v>
      </c>
      <c r="B1217">
        <v>2911</v>
      </c>
      <c r="C1217" t="s">
        <v>4409</v>
      </c>
      <c r="D1217">
        <v>2918</v>
      </c>
      <c r="E1217" t="s">
        <v>2516</v>
      </c>
      <c r="F1217">
        <v>31</v>
      </c>
      <c r="G1217" t="s">
        <v>7</v>
      </c>
      <c r="H1217" t="s">
        <v>18</v>
      </c>
      <c r="I1217" t="s">
        <v>18</v>
      </c>
      <c r="J1217" t="s">
        <v>4543</v>
      </c>
    </row>
    <row r="1218" spans="1:10" hidden="1" x14ac:dyDescent="0.25">
      <c r="A1218">
        <v>152662</v>
      </c>
      <c r="B1218">
        <v>2911</v>
      </c>
      <c r="C1218" t="s">
        <v>4409</v>
      </c>
      <c r="D1218">
        <v>2912</v>
      </c>
      <c r="E1218" t="s">
        <v>2525</v>
      </c>
      <c r="F1218">
        <v>31</v>
      </c>
      <c r="G1218" t="s">
        <v>7</v>
      </c>
      <c r="H1218" t="s">
        <v>18</v>
      </c>
      <c r="I1218" t="s">
        <v>18</v>
      </c>
      <c r="J1218" t="s">
        <v>4544</v>
      </c>
    </row>
    <row r="1219" spans="1:10" hidden="1" x14ac:dyDescent="0.25">
      <c r="A1219">
        <v>90521</v>
      </c>
      <c r="B1219">
        <v>2558</v>
      </c>
      <c r="C1219" t="s">
        <v>283</v>
      </c>
      <c r="D1219">
        <v>2749</v>
      </c>
      <c r="E1219" t="s">
        <v>4055</v>
      </c>
      <c r="F1219">
        <v>31</v>
      </c>
      <c r="G1219" t="s">
        <v>7</v>
      </c>
      <c r="H1219" t="s">
        <v>18</v>
      </c>
      <c r="I1219" t="s">
        <v>18</v>
      </c>
      <c r="J1219" t="s">
        <v>4545</v>
      </c>
    </row>
    <row r="1220" spans="1:10" hidden="1" x14ac:dyDescent="0.25">
      <c r="A1220">
        <v>1423</v>
      </c>
      <c r="B1220">
        <v>32</v>
      </c>
      <c r="C1220" t="s">
        <v>229</v>
      </c>
      <c r="D1220">
        <v>1991</v>
      </c>
      <c r="E1220" t="s">
        <v>229</v>
      </c>
      <c r="F1220">
        <v>31</v>
      </c>
      <c r="G1220" t="s">
        <v>7</v>
      </c>
      <c r="H1220" t="s">
        <v>18</v>
      </c>
      <c r="I1220" t="s">
        <v>18</v>
      </c>
      <c r="J1220" t="s">
        <v>230</v>
      </c>
    </row>
    <row r="1221" spans="1:10" hidden="1" x14ac:dyDescent="0.25">
      <c r="A1221">
        <v>84119</v>
      </c>
      <c r="B1221">
        <v>2599</v>
      </c>
      <c r="C1221" t="s">
        <v>4259</v>
      </c>
      <c r="D1221">
        <v>2598</v>
      </c>
      <c r="E1221" t="s">
        <v>4423</v>
      </c>
      <c r="F1221">
        <v>31</v>
      </c>
      <c r="G1221" t="s">
        <v>7</v>
      </c>
      <c r="H1221" t="s">
        <v>18</v>
      </c>
      <c r="I1221" t="s">
        <v>18</v>
      </c>
      <c r="J1221" t="s">
        <v>4546</v>
      </c>
    </row>
    <row r="1222" spans="1:10" hidden="1" x14ac:dyDescent="0.25">
      <c r="A1222">
        <v>84113</v>
      </c>
      <c r="B1222">
        <v>2599</v>
      </c>
      <c r="C1222" t="s">
        <v>4259</v>
      </c>
      <c r="D1222">
        <v>2597</v>
      </c>
      <c r="E1222" t="s">
        <v>4259</v>
      </c>
      <c r="F1222">
        <v>31</v>
      </c>
      <c r="G1222" t="s">
        <v>7</v>
      </c>
      <c r="H1222" t="s">
        <v>18</v>
      </c>
      <c r="I1222" t="s">
        <v>18</v>
      </c>
      <c r="J1222" t="s">
        <v>4292</v>
      </c>
    </row>
    <row r="1223" spans="1:10" hidden="1" x14ac:dyDescent="0.25">
      <c r="A1223">
        <v>152698</v>
      </c>
      <c r="B1223">
        <v>2920</v>
      </c>
      <c r="C1223" t="s">
        <v>4425</v>
      </c>
      <c r="D1223">
        <v>2922</v>
      </c>
      <c r="E1223" t="s">
        <v>4427</v>
      </c>
      <c r="F1223">
        <v>31</v>
      </c>
      <c r="G1223" t="s">
        <v>7</v>
      </c>
      <c r="H1223" t="s">
        <v>18</v>
      </c>
      <c r="I1223" t="s">
        <v>18</v>
      </c>
      <c r="J1223" t="s">
        <v>4547</v>
      </c>
    </row>
    <row r="1224" spans="1:10" hidden="1" x14ac:dyDescent="0.25">
      <c r="A1224">
        <v>152691</v>
      </c>
      <c r="B1224">
        <v>2920</v>
      </c>
      <c r="C1224" t="s">
        <v>4425</v>
      </c>
      <c r="D1224">
        <v>2921</v>
      </c>
      <c r="E1224" t="s">
        <v>4429</v>
      </c>
      <c r="F1224">
        <v>31</v>
      </c>
      <c r="G1224" t="s">
        <v>7</v>
      </c>
      <c r="H1224" t="s">
        <v>18</v>
      </c>
      <c r="I1224" t="s">
        <v>18</v>
      </c>
      <c r="J1224" t="s">
        <v>4548</v>
      </c>
    </row>
    <row r="1225" spans="1:10" hidden="1" x14ac:dyDescent="0.25">
      <c r="A1225">
        <v>152708</v>
      </c>
      <c r="B1225">
        <v>2920</v>
      </c>
      <c r="C1225" t="s">
        <v>4425</v>
      </c>
      <c r="D1225">
        <v>2923</v>
      </c>
      <c r="E1225" t="s">
        <v>4431</v>
      </c>
      <c r="F1225">
        <v>31</v>
      </c>
      <c r="G1225" t="s">
        <v>7</v>
      </c>
      <c r="H1225" t="s">
        <v>18</v>
      </c>
      <c r="I1225" t="s">
        <v>18</v>
      </c>
      <c r="J1225" t="s">
        <v>4549</v>
      </c>
    </row>
    <row r="1226" spans="1:10" hidden="1" x14ac:dyDescent="0.25">
      <c r="A1226">
        <v>22847</v>
      </c>
      <c r="B1226">
        <v>31</v>
      </c>
      <c r="C1226" t="s">
        <v>245</v>
      </c>
      <c r="D1226">
        <v>130</v>
      </c>
      <c r="E1226" t="s">
        <v>245</v>
      </c>
      <c r="F1226">
        <v>31</v>
      </c>
      <c r="G1226" t="s">
        <v>7</v>
      </c>
      <c r="H1226" t="s">
        <v>18</v>
      </c>
      <c r="I1226" t="s">
        <v>18</v>
      </c>
      <c r="J1226" t="s">
        <v>247</v>
      </c>
    </row>
    <row r="1227" spans="1:10" hidden="1" x14ac:dyDescent="0.25">
      <c r="A1227">
        <v>120343</v>
      </c>
      <c r="B1227">
        <v>5</v>
      </c>
      <c r="C1227" t="s">
        <v>213</v>
      </c>
      <c r="D1227">
        <v>2022</v>
      </c>
      <c r="E1227" t="s">
        <v>778</v>
      </c>
      <c r="F1227">
        <v>31</v>
      </c>
      <c r="G1227" t="s">
        <v>7</v>
      </c>
      <c r="H1227" t="s">
        <v>18</v>
      </c>
      <c r="I1227" t="s">
        <v>18</v>
      </c>
      <c r="J1227" t="s">
        <v>2846</v>
      </c>
    </row>
    <row r="1228" spans="1:10" hidden="1" x14ac:dyDescent="0.25">
      <c r="A1228">
        <v>70587</v>
      </c>
      <c r="B1228">
        <v>5</v>
      </c>
      <c r="C1228" t="s">
        <v>213</v>
      </c>
      <c r="D1228">
        <v>2217</v>
      </c>
      <c r="E1228" t="s">
        <v>214</v>
      </c>
      <c r="F1228">
        <v>31</v>
      </c>
      <c r="G1228" t="s">
        <v>7</v>
      </c>
      <c r="H1228" t="s">
        <v>18</v>
      </c>
      <c r="I1228" t="s">
        <v>18</v>
      </c>
      <c r="J1228" t="s">
        <v>215</v>
      </c>
    </row>
    <row r="1229" spans="1:10" hidden="1" x14ac:dyDescent="0.25">
      <c r="A1229">
        <v>136208</v>
      </c>
      <c r="B1229">
        <v>5</v>
      </c>
      <c r="C1229" t="s">
        <v>213</v>
      </c>
      <c r="D1229">
        <v>2166</v>
      </c>
      <c r="E1229" t="s">
        <v>787</v>
      </c>
      <c r="F1229">
        <v>31</v>
      </c>
      <c r="G1229" t="s">
        <v>7</v>
      </c>
      <c r="H1229" t="s">
        <v>18</v>
      </c>
      <c r="I1229" t="s">
        <v>18</v>
      </c>
      <c r="J1229" t="s">
        <v>3341</v>
      </c>
    </row>
    <row r="1230" spans="1:10" hidden="1" x14ac:dyDescent="0.25">
      <c r="A1230">
        <v>58750</v>
      </c>
      <c r="B1230">
        <v>5</v>
      </c>
      <c r="C1230" t="s">
        <v>213</v>
      </c>
      <c r="D1230">
        <v>2025</v>
      </c>
      <c r="E1230" t="s">
        <v>351</v>
      </c>
      <c r="F1230">
        <v>31</v>
      </c>
      <c r="G1230" t="s">
        <v>7</v>
      </c>
      <c r="H1230" t="s">
        <v>18</v>
      </c>
      <c r="I1230" t="s">
        <v>18</v>
      </c>
      <c r="J1230" t="s">
        <v>352</v>
      </c>
    </row>
    <row r="1231" spans="1:10" hidden="1" x14ac:dyDescent="0.25">
      <c r="A1231">
        <v>2386</v>
      </c>
      <c r="B1231">
        <v>191</v>
      </c>
      <c r="C1231" t="s">
        <v>263</v>
      </c>
      <c r="D1231">
        <v>201</v>
      </c>
      <c r="E1231" t="s">
        <v>264</v>
      </c>
      <c r="F1231">
        <v>31</v>
      </c>
      <c r="G1231" t="s">
        <v>7</v>
      </c>
      <c r="H1231" t="s">
        <v>18</v>
      </c>
      <c r="I1231" t="s">
        <v>18</v>
      </c>
      <c r="J1231" t="s">
        <v>265</v>
      </c>
    </row>
    <row r="1232" spans="1:10" hidden="1" x14ac:dyDescent="0.25">
      <c r="A1232">
        <v>3727</v>
      </c>
      <c r="B1232">
        <v>191</v>
      </c>
      <c r="C1232" t="s">
        <v>263</v>
      </c>
      <c r="D1232">
        <v>214</v>
      </c>
      <c r="E1232" t="s">
        <v>286</v>
      </c>
      <c r="F1232">
        <v>31</v>
      </c>
      <c r="G1232" t="s">
        <v>7</v>
      </c>
      <c r="H1232" t="s">
        <v>18</v>
      </c>
      <c r="I1232" t="s">
        <v>18</v>
      </c>
      <c r="J1232" t="s">
        <v>287</v>
      </c>
    </row>
    <row r="1233" spans="1:10" hidden="1" x14ac:dyDescent="0.25">
      <c r="A1233">
        <v>152157</v>
      </c>
      <c r="B1233">
        <v>191</v>
      </c>
      <c r="C1233" t="s">
        <v>263</v>
      </c>
      <c r="D1233">
        <v>2831</v>
      </c>
      <c r="E1233" t="s">
        <v>815</v>
      </c>
      <c r="F1233">
        <v>31</v>
      </c>
      <c r="G1233" t="s">
        <v>7</v>
      </c>
      <c r="H1233" t="s">
        <v>18</v>
      </c>
      <c r="I1233" t="s">
        <v>18</v>
      </c>
      <c r="J1233" t="s">
        <v>4550</v>
      </c>
    </row>
    <row r="1234" spans="1:10" hidden="1" x14ac:dyDescent="0.25">
      <c r="A1234">
        <v>116230</v>
      </c>
      <c r="B1234">
        <v>230</v>
      </c>
      <c r="C1234" t="s">
        <v>4</v>
      </c>
      <c r="D1234">
        <v>2860</v>
      </c>
      <c r="E1234" t="s">
        <v>2517</v>
      </c>
      <c r="F1234">
        <v>31</v>
      </c>
      <c r="G1234" t="s">
        <v>7</v>
      </c>
      <c r="H1234" t="s">
        <v>18</v>
      </c>
      <c r="I1234" t="s">
        <v>18</v>
      </c>
      <c r="J1234" t="s">
        <v>2527</v>
      </c>
    </row>
    <row r="1235" spans="1:10" hidden="1" x14ac:dyDescent="0.25">
      <c r="A1235">
        <v>4695</v>
      </c>
      <c r="B1235">
        <v>230</v>
      </c>
      <c r="C1235" t="s">
        <v>4</v>
      </c>
      <c r="D1235">
        <v>231</v>
      </c>
      <c r="E1235" t="s">
        <v>23</v>
      </c>
      <c r="F1235">
        <v>31</v>
      </c>
      <c r="G1235" t="s">
        <v>7</v>
      </c>
      <c r="H1235" t="s">
        <v>18</v>
      </c>
      <c r="I1235" t="s">
        <v>18</v>
      </c>
      <c r="J1235" t="s">
        <v>29</v>
      </c>
    </row>
    <row r="1236" spans="1:10" hidden="1" x14ac:dyDescent="0.25">
      <c r="A1236">
        <v>85973</v>
      </c>
      <c r="B1236">
        <v>230</v>
      </c>
      <c r="C1236" t="s">
        <v>4</v>
      </c>
      <c r="D1236">
        <v>2625</v>
      </c>
      <c r="E1236" t="s">
        <v>3107</v>
      </c>
      <c r="F1236">
        <v>31</v>
      </c>
      <c r="G1236" t="s">
        <v>7</v>
      </c>
      <c r="H1236" t="s">
        <v>18</v>
      </c>
      <c r="I1236" t="s">
        <v>18</v>
      </c>
      <c r="J1236" t="s">
        <v>3126</v>
      </c>
    </row>
    <row r="1237" spans="1:10" hidden="1" x14ac:dyDescent="0.25">
      <c r="A1237">
        <v>116229</v>
      </c>
      <c r="B1237">
        <v>230</v>
      </c>
      <c r="C1237" t="s">
        <v>4</v>
      </c>
      <c r="D1237">
        <v>2859</v>
      </c>
      <c r="E1237" t="s">
        <v>3109</v>
      </c>
      <c r="F1237">
        <v>31</v>
      </c>
      <c r="G1237" t="s">
        <v>7</v>
      </c>
      <c r="H1237" t="s">
        <v>18</v>
      </c>
      <c r="I1237" t="s">
        <v>18</v>
      </c>
      <c r="J1237" t="s">
        <v>3127</v>
      </c>
    </row>
    <row r="1238" spans="1:10" hidden="1" x14ac:dyDescent="0.25">
      <c r="A1238">
        <v>5587</v>
      </c>
      <c r="B1238">
        <v>2513</v>
      </c>
      <c r="C1238" t="s">
        <v>293</v>
      </c>
      <c r="D1238">
        <v>427</v>
      </c>
      <c r="E1238" t="s">
        <v>293</v>
      </c>
      <c r="F1238">
        <v>31</v>
      </c>
      <c r="G1238" t="s">
        <v>7</v>
      </c>
      <c r="H1238" t="s">
        <v>18</v>
      </c>
      <c r="I1238" t="s">
        <v>18</v>
      </c>
      <c r="J1238" t="s">
        <v>294</v>
      </c>
    </row>
    <row r="1239" spans="1:10" hidden="1" x14ac:dyDescent="0.25">
      <c r="A1239">
        <v>113716</v>
      </c>
      <c r="B1239">
        <v>2516</v>
      </c>
      <c r="C1239" t="s">
        <v>266</v>
      </c>
      <c r="D1239">
        <v>409</v>
      </c>
      <c r="E1239" t="s">
        <v>828</v>
      </c>
      <c r="F1239">
        <v>31</v>
      </c>
      <c r="G1239" t="s">
        <v>7</v>
      </c>
      <c r="H1239" t="s">
        <v>18</v>
      </c>
      <c r="I1239" t="s">
        <v>18</v>
      </c>
      <c r="J1239" t="s">
        <v>2298</v>
      </c>
    </row>
    <row r="1240" spans="1:10" hidden="1" x14ac:dyDescent="0.25">
      <c r="A1240">
        <v>2335</v>
      </c>
      <c r="B1240">
        <v>2516</v>
      </c>
      <c r="C1240" t="s">
        <v>266</v>
      </c>
      <c r="D1240">
        <v>2190</v>
      </c>
      <c r="E1240" t="s">
        <v>267</v>
      </c>
      <c r="F1240">
        <v>31</v>
      </c>
      <c r="G1240" t="s">
        <v>7</v>
      </c>
      <c r="H1240" t="s">
        <v>18</v>
      </c>
      <c r="I1240" t="s">
        <v>18</v>
      </c>
      <c r="J1240" t="s">
        <v>268</v>
      </c>
    </row>
    <row r="1241" spans="1:10" hidden="1" x14ac:dyDescent="0.25">
      <c r="A1241">
        <v>64796</v>
      </c>
      <c r="B1241">
        <v>2516</v>
      </c>
      <c r="C1241" t="s">
        <v>266</v>
      </c>
      <c r="D1241">
        <v>2260</v>
      </c>
      <c r="E1241" t="s">
        <v>312</v>
      </c>
      <c r="F1241">
        <v>31</v>
      </c>
      <c r="G1241" t="s">
        <v>7</v>
      </c>
      <c r="H1241" t="s">
        <v>18</v>
      </c>
      <c r="I1241" t="s">
        <v>18</v>
      </c>
      <c r="J1241" t="s">
        <v>313</v>
      </c>
    </row>
    <row r="1242" spans="1:10" hidden="1" x14ac:dyDescent="0.25">
      <c r="A1242">
        <v>65772</v>
      </c>
      <c r="B1242">
        <v>2516</v>
      </c>
      <c r="C1242" t="s">
        <v>266</v>
      </c>
      <c r="D1242">
        <v>442</v>
      </c>
      <c r="E1242" t="s">
        <v>338</v>
      </c>
      <c r="F1242">
        <v>31</v>
      </c>
      <c r="G1242" t="s">
        <v>7</v>
      </c>
      <c r="H1242" t="s">
        <v>18</v>
      </c>
      <c r="I1242" t="s">
        <v>18</v>
      </c>
      <c r="J1242" t="s">
        <v>339</v>
      </c>
    </row>
    <row r="1243" spans="1:10" hidden="1" x14ac:dyDescent="0.25">
      <c r="A1243">
        <v>59095</v>
      </c>
      <c r="B1243">
        <v>35</v>
      </c>
      <c r="C1243" t="s">
        <v>162</v>
      </c>
      <c r="D1243">
        <v>143</v>
      </c>
      <c r="E1243" t="s">
        <v>269</v>
      </c>
      <c r="F1243">
        <v>31</v>
      </c>
      <c r="G1243" t="s">
        <v>7</v>
      </c>
      <c r="H1243" t="s">
        <v>18</v>
      </c>
      <c r="I1243" t="s">
        <v>18</v>
      </c>
      <c r="J1243" t="s">
        <v>270</v>
      </c>
    </row>
    <row r="1244" spans="1:10" hidden="1" x14ac:dyDescent="0.25">
      <c r="A1244">
        <v>81409</v>
      </c>
      <c r="B1244">
        <v>1950</v>
      </c>
      <c r="C1244" t="s">
        <v>298</v>
      </c>
      <c r="D1244">
        <v>2117</v>
      </c>
      <c r="E1244" t="s">
        <v>298</v>
      </c>
      <c r="F1244">
        <v>31</v>
      </c>
      <c r="G1244" t="s">
        <v>7</v>
      </c>
      <c r="H1244" t="s">
        <v>18</v>
      </c>
      <c r="I1244" t="s">
        <v>18</v>
      </c>
      <c r="J1244" t="s">
        <v>299</v>
      </c>
    </row>
    <row r="1245" spans="1:10" hidden="1" x14ac:dyDescent="0.25">
      <c r="A1245">
        <v>85992</v>
      </c>
      <c r="B1245">
        <v>2627</v>
      </c>
      <c r="C1245" t="s">
        <v>303</v>
      </c>
      <c r="D1245">
        <v>2626</v>
      </c>
      <c r="E1245" t="s">
        <v>304</v>
      </c>
      <c r="F1245">
        <v>31</v>
      </c>
      <c r="G1245" t="s">
        <v>7</v>
      </c>
      <c r="H1245" t="s">
        <v>18</v>
      </c>
      <c r="I1245" t="s">
        <v>18</v>
      </c>
      <c r="J1245" t="s">
        <v>305</v>
      </c>
    </row>
    <row r="1246" spans="1:10" hidden="1" x14ac:dyDescent="0.25">
      <c r="A1246">
        <v>81327</v>
      </c>
      <c r="B1246">
        <v>452</v>
      </c>
      <c r="C1246" t="s">
        <v>3640</v>
      </c>
      <c r="D1246">
        <v>468</v>
      </c>
      <c r="E1246" t="s">
        <v>3640</v>
      </c>
      <c r="F1246">
        <v>31</v>
      </c>
      <c r="G1246" t="s">
        <v>7</v>
      </c>
      <c r="H1246" t="s">
        <v>18</v>
      </c>
      <c r="I1246" t="s">
        <v>18</v>
      </c>
      <c r="J1246" t="s">
        <v>3706</v>
      </c>
    </row>
    <row r="1247" spans="1:10" hidden="1" x14ac:dyDescent="0.25">
      <c r="A1247">
        <v>2384</v>
      </c>
      <c r="B1247">
        <v>164</v>
      </c>
      <c r="C1247" t="s">
        <v>176</v>
      </c>
      <c r="D1247">
        <v>284</v>
      </c>
      <c r="E1247" t="s">
        <v>177</v>
      </c>
      <c r="F1247">
        <v>31</v>
      </c>
      <c r="G1247" t="s">
        <v>7</v>
      </c>
      <c r="H1247" t="s">
        <v>18</v>
      </c>
      <c r="I1247" t="s">
        <v>18</v>
      </c>
      <c r="J1247" t="s">
        <v>178</v>
      </c>
    </row>
    <row r="1248" spans="1:10" hidden="1" x14ac:dyDescent="0.25">
      <c r="A1248">
        <v>1201</v>
      </c>
      <c r="B1248">
        <v>164</v>
      </c>
      <c r="C1248" t="s">
        <v>176</v>
      </c>
      <c r="D1248">
        <v>1966</v>
      </c>
      <c r="E1248" t="s">
        <v>4450</v>
      </c>
      <c r="F1248">
        <v>31</v>
      </c>
      <c r="G1248" t="s">
        <v>7</v>
      </c>
      <c r="H1248" t="s">
        <v>18</v>
      </c>
      <c r="I1248" t="s">
        <v>18</v>
      </c>
      <c r="J1248" t="s">
        <v>4551</v>
      </c>
    </row>
    <row r="1249" spans="1:10" hidden="1" x14ac:dyDescent="0.25">
      <c r="A1249">
        <v>3587</v>
      </c>
      <c r="B1249">
        <v>164</v>
      </c>
      <c r="C1249" t="s">
        <v>176</v>
      </c>
      <c r="D1249">
        <v>232</v>
      </c>
      <c r="E1249" t="s">
        <v>194</v>
      </c>
      <c r="F1249">
        <v>31</v>
      </c>
      <c r="G1249" t="s">
        <v>7</v>
      </c>
      <c r="H1249" t="s">
        <v>18</v>
      </c>
      <c r="I1249" t="s">
        <v>18</v>
      </c>
      <c r="J1249" t="s">
        <v>195</v>
      </c>
    </row>
    <row r="1250" spans="1:10" hidden="1" x14ac:dyDescent="0.25">
      <c r="A1250">
        <v>136550</v>
      </c>
      <c r="B1250">
        <v>2613</v>
      </c>
      <c r="C1250" t="s">
        <v>875</v>
      </c>
      <c r="D1250">
        <v>240</v>
      </c>
      <c r="E1250" t="s">
        <v>877</v>
      </c>
      <c r="F1250">
        <v>31</v>
      </c>
      <c r="G1250" t="s">
        <v>7</v>
      </c>
      <c r="H1250" t="s">
        <v>18</v>
      </c>
      <c r="I1250" t="s">
        <v>18</v>
      </c>
      <c r="J1250" t="s">
        <v>3342</v>
      </c>
    </row>
    <row r="1251" spans="1:10" hidden="1" x14ac:dyDescent="0.25">
      <c r="A1251">
        <v>3273</v>
      </c>
      <c r="B1251">
        <v>2511</v>
      </c>
      <c r="C1251" t="s">
        <v>280</v>
      </c>
      <c r="D1251">
        <v>428</v>
      </c>
      <c r="E1251" t="s">
        <v>281</v>
      </c>
      <c r="F1251">
        <v>31</v>
      </c>
      <c r="G1251" t="s">
        <v>7</v>
      </c>
      <c r="H1251" t="s">
        <v>18</v>
      </c>
      <c r="I1251" t="s">
        <v>18</v>
      </c>
      <c r="J1251" t="s">
        <v>282</v>
      </c>
    </row>
    <row r="1252" spans="1:10" hidden="1" x14ac:dyDescent="0.25">
      <c r="A1252">
        <v>1789</v>
      </c>
      <c r="B1252">
        <v>2511</v>
      </c>
      <c r="C1252" t="s">
        <v>280</v>
      </c>
      <c r="D1252">
        <v>430</v>
      </c>
      <c r="E1252" t="s">
        <v>306</v>
      </c>
      <c r="F1252">
        <v>31</v>
      </c>
      <c r="G1252" t="s">
        <v>7</v>
      </c>
      <c r="H1252" t="s">
        <v>18</v>
      </c>
      <c r="I1252" t="s">
        <v>18</v>
      </c>
      <c r="J1252" t="s">
        <v>307</v>
      </c>
    </row>
    <row r="1253" spans="1:10" hidden="1" x14ac:dyDescent="0.25">
      <c r="A1253">
        <v>34378</v>
      </c>
      <c r="B1253">
        <v>2555</v>
      </c>
      <c r="C1253" t="s">
        <v>309</v>
      </c>
      <c r="D1253">
        <v>2056</v>
      </c>
      <c r="E1253" t="s">
        <v>310</v>
      </c>
      <c r="F1253">
        <v>31</v>
      </c>
      <c r="G1253" t="s">
        <v>7</v>
      </c>
      <c r="H1253" t="s">
        <v>18</v>
      </c>
      <c r="I1253" t="s">
        <v>18</v>
      </c>
      <c r="J1253" t="s">
        <v>311</v>
      </c>
    </row>
    <row r="1254" spans="1:10" hidden="1" x14ac:dyDescent="0.25">
      <c r="A1254">
        <v>145676</v>
      </c>
      <c r="B1254">
        <v>360</v>
      </c>
      <c r="C1254" t="s">
        <v>66</v>
      </c>
      <c r="D1254">
        <v>2809</v>
      </c>
      <c r="E1254" t="s">
        <v>893</v>
      </c>
      <c r="F1254">
        <v>31</v>
      </c>
      <c r="G1254" t="s">
        <v>7</v>
      </c>
      <c r="H1254" t="s">
        <v>18</v>
      </c>
      <c r="I1254" t="s">
        <v>18</v>
      </c>
      <c r="J1254" t="s">
        <v>3587</v>
      </c>
    </row>
    <row r="1255" spans="1:10" hidden="1" x14ac:dyDescent="0.25">
      <c r="A1255">
        <v>1278</v>
      </c>
      <c r="B1255">
        <v>360</v>
      </c>
      <c r="C1255" t="s">
        <v>66</v>
      </c>
      <c r="D1255">
        <v>2009</v>
      </c>
      <c r="E1255" t="s">
        <v>67</v>
      </c>
      <c r="F1255">
        <v>31</v>
      </c>
      <c r="G1255" t="s">
        <v>7</v>
      </c>
      <c r="H1255" t="s">
        <v>18</v>
      </c>
      <c r="I1255" t="s">
        <v>18</v>
      </c>
      <c r="J1255" t="s">
        <v>68</v>
      </c>
    </row>
    <row r="1256" spans="1:10" hidden="1" x14ac:dyDescent="0.25">
      <c r="A1256">
        <v>101585</v>
      </c>
      <c r="B1256">
        <v>360</v>
      </c>
      <c r="C1256" t="s">
        <v>66</v>
      </c>
      <c r="D1256">
        <v>2810</v>
      </c>
      <c r="E1256" t="s">
        <v>100</v>
      </c>
      <c r="F1256">
        <v>31</v>
      </c>
      <c r="G1256" t="s">
        <v>7</v>
      </c>
      <c r="H1256" t="s">
        <v>18</v>
      </c>
      <c r="I1256" t="s">
        <v>18</v>
      </c>
      <c r="J1256" t="s">
        <v>101</v>
      </c>
    </row>
    <row r="1257" spans="1:10" hidden="1" x14ac:dyDescent="0.25">
      <c r="A1257">
        <v>125074</v>
      </c>
      <c r="B1257">
        <v>360</v>
      </c>
      <c r="C1257" t="s">
        <v>66</v>
      </c>
      <c r="D1257">
        <v>2824</v>
      </c>
      <c r="E1257" t="s">
        <v>897</v>
      </c>
      <c r="F1257">
        <v>31</v>
      </c>
      <c r="G1257" t="s">
        <v>7</v>
      </c>
      <c r="H1257" t="s">
        <v>18</v>
      </c>
      <c r="I1257" t="s">
        <v>18</v>
      </c>
      <c r="J1257" t="s">
        <v>3195</v>
      </c>
    </row>
    <row r="1258" spans="1:10" hidden="1" x14ac:dyDescent="0.25">
      <c r="A1258">
        <v>32487</v>
      </c>
      <c r="B1258">
        <v>2514</v>
      </c>
      <c r="C1258" t="s">
        <v>308</v>
      </c>
      <c r="D1258">
        <v>2263</v>
      </c>
      <c r="E1258" t="s">
        <v>4454</v>
      </c>
      <c r="F1258">
        <v>31</v>
      </c>
      <c r="G1258" t="s">
        <v>7</v>
      </c>
      <c r="H1258" t="s">
        <v>18</v>
      </c>
      <c r="I1258" t="s">
        <v>18</v>
      </c>
      <c r="J1258" t="s">
        <v>4552</v>
      </c>
    </row>
    <row r="1259" spans="1:10" hidden="1" x14ac:dyDescent="0.25">
      <c r="A1259">
        <v>152621</v>
      </c>
      <c r="B1259">
        <v>2514</v>
      </c>
      <c r="C1259" t="s">
        <v>308</v>
      </c>
      <c r="D1259">
        <v>2924</v>
      </c>
      <c r="E1259" t="s">
        <v>4456</v>
      </c>
      <c r="F1259">
        <v>31</v>
      </c>
      <c r="G1259" t="s">
        <v>7</v>
      </c>
      <c r="H1259" t="s">
        <v>18</v>
      </c>
      <c r="I1259" t="s">
        <v>18</v>
      </c>
      <c r="J1259" t="s">
        <v>4553</v>
      </c>
    </row>
    <row r="1260" spans="1:10" hidden="1" x14ac:dyDescent="0.25">
      <c r="A1260">
        <v>150658</v>
      </c>
      <c r="B1260">
        <v>2554</v>
      </c>
      <c r="C1260" t="s">
        <v>295</v>
      </c>
      <c r="D1260">
        <v>133</v>
      </c>
      <c r="E1260" t="s">
        <v>296</v>
      </c>
      <c r="F1260">
        <v>31</v>
      </c>
      <c r="G1260" t="s">
        <v>7</v>
      </c>
      <c r="H1260" t="s">
        <v>18</v>
      </c>
      <c r="I1260" t="s">
        <v>18</v>
      </c>
      <c r="J1260" t="s">
        <v>3707</v>
      </c>
    </row>
    <row r="1261" spans="1:10" hidden="1" x14ac:dyDescent="0.25">
      <c r="A1261">
        <v>1243</v>
      </c>
      <c r="B1261">
        <v>451</v>
      </c>
      <c r="C1261" t="s">
        <v>61</v>
      </c>
      <c r="D1261">
        <v>466</v>
      </c>
      <c r="E1261" t="s">
        <v>62</v>
      </c>
      <c r="F1261">
        <v>31</v>
      </c>
      <c r="G1261" t="s">
        <v>7</v>
      </c>
      <c r="H1261" t="s">
        <v>18</v>
      </c>
      <c r="I1261" t="s">
        <v>18</v>
      </c>
      <c r="J1261" t="s">
        <v>63</v>
      </c>
    </row>
    <row r="1262" spans="1:10" hidden="1" x14ac:dyDescent="0.25">
      <c r="A1262">
        <v>101672</v>
      </c>
      <c r="B1262">
        <v>451</v>
      </c>
      <c r="C1262" t="s">
        <v>61</v>
      </c>
      <c r="D1262">
        <v>2814</v>
      </c>
      <c r="E1262" t="s">
        <v>74</v>
      </c>
      <c r="F1262">
        <v>31</v>
      </c>
      <c r="G1262" t="s">
        <v>7</v>
      </c>
      <c r="H1262" t="s">
        <v>18</v>
      </c>
      <c r="I1262" t="s">
        <v>18</v>
      </c>
      <c r="J1262" t="s">
        <v>75</v>
      </c>
    </row>
    <row r="1263" spans="1:10" hidden="1" x14ac:dyDescent="0.25">
      <c r="A1263">
        <v>101691</v>
      </c>
      <c r="B1263">
        <v>451</v>
      </c>
      <c r="C1263" t="s">
        <v>61</v>
      </c>
      <c r="D1263">
        <v>2815</v>
      </c>
      <c r="E1263" t="s">
        <v>80</v>
      </c>
      <c r="F1263">
        <v>31</v>
      </c>
      <c r="G1263" t="s">
        <v>7</v>
      </c>
      <c r="H1263" t="s">
        <v>18</v>
      </c>
      <c r="I1263" t="s">
        <v>18</v>
      </c>
      <c r="J1263" t="s">
        <v>81</v>
      </c>
    </row>
    <row r="1264" spans="1:10" hidden="1" x14ac:dyDescent="0.25">
      <c r="A1264">
        <v>101640</v>
      </c>
      <c r="B1264">
        <v>451</v>
      </c>
      <c r="C1264" t="s">
        <v>61</v>
      </c>
      <c r="D1264">
        <v>2813</v>
      </c>
      <c r="E1264" t="s">
        <v>116</v>
      </c>
      <c r="F1264">
        <v>31</v>
      </c>
      <c r="G1264" t="s">
        <v>7</v>
      </c>
      <c r="H1264" t="s">
        <v>18</v>
      </c>
      <c r="I1264" t="s">
        <v>18</v>
      </c>
      <c r="J1264" t="s">
        <v>117</v>
      </c>
    </row>
    <row r="1265" spans="1:10" hidden="1" x14ac:dyDescent="0.25">
      <c r="A1265">
        <v>119357</v>
      </c>
      <c r="B1265">
        <v>451</v>
      </c>
      <c r="C1265" t="s">
        <v>61</v>
      </c>
      <c r="D1265">
        <v>2825</v>
      </c>
      <c r="E1265" t="s">
        <v>1093</v>
      </c>
      <c r="F1265">
        <v>31</v>
      </c>
      <c r="G1265" t="s">
        <v>7</v>
      </c>
      <c r="H1265" t="s">
        <v>18</v>
      </c>
      <c r="I1265" t="s">
        <v>18</v>
      </c>
      <c r="J1265" t="s">
        <v>2686</v>
      </c>
    </row>
    <row r="1266" spans="1:10" hidden="1" x14ac:dyDescent="0.25">
      <c r="A1266">
        <v>82389</v>
      </c>
      <c r="B1266">
        <v>2300</v>
      </c>
      <c r="C1266" t="s">
        <v>185</v>
      </c>
      <c r="D1266">
        <v>2585</v>
      </c>
      <c r="E1266" t="s">
        <v>288</v>
      </c>
      <c r="F1266">
        <v>31</v>
      </c>
      <c r="G1266" t="s">
        <v>7</v>
      </c>
      <c r="H1266" t="s">
        <v>18</v>
      </c>
      <c r="I1266" t="s">
        <v>18</v>
      </c>
      <c r="J1266" t="s">
        <v>289</v>
      </c>
    </row>
    <row r="1267" spans="1:10" hidden="1" x14ac:dyDescent="0.25">
      <c r="A1267">
        <v>999</v>
      </c>
      <c r="B1267">
        <v>3</v>
      </c>
      <c r="C1267" t="s">
        <v>99</v>
      </c>
      <c r="D1267">
        <v>229</v>
      </c>
      <c r="E1267" t="s">
        <v>140</v>
      </c>
      <c r="F1267">
        <v>31</v>
      </c>
      <c r="G1267" t="s">
        <v>7</v>
      </c>
      <c r="H1267" t="s">
        <v>18</v>
      </c>
      <c r="I1267" t="s">
        <v>18</v>
      </c>
      <c r="J1267" t="s">
        <v>141</v>
      </c>
    </row>
    <row r="1268" spans="1:10" hidden="1" x14ac:dyDescent="0.25">
      <c r="A1268">
        <v>86938</v>
      </c>
      <c r="B1268">
        <v>3</v>
      </c>
      <c r="C1268" t="s">
        <v>99</v>
      </c>
      <c r="D1268">
        <v>2045</v>
      </c>
      <c r="E1268" t="s">
        <v>2640</v>
      </c>
      <c r="F1268">
        <v>31</v>
      </c>
      <c r="G1268" t="s">
        <v>7</v>
      </c>
      <c r="H1268" t="s">
        <v>18</v>
      </c>
      <c r="I1268" t="s">
        <v>18</v>
      </c>
      <c r="J1268" t="s">
        <v>2687</v>
      </c>
    </row>
    <row r="1269" spans="1:10" hidden="1" x14ac:dyDescent="0.25">
      <c r="A1269">
        <v>33119</v>
      </c>
      <c r="B1269">
        <v>3</v>
      </c>
      <c r="C1269" t="s">
        <v>99</v>
      </c>
      <c r="D1269">
        <v>2071</v>
      </c>
      <c r="E1269" t="s">
        <v>2644</v>
      </c>
      <c r="F1269">
        <v>31</v>
      </c>
      <c r="G1269" t="s">
        <v>7</v>
      </c>
      <c r="H1269" t="s">
        <v>18</v>
      </c>
      <c r="I1269" t="s">
        <v>18</v>
      </c>
      <c r="J1269" t="s">
        <v>2688</v>
      </c>
    </row>
    <row r="1270" spans="1:10" hidden="1" x14ac:dyDescent="0.25">
      <c r="A1270">
        <v>4585</v>
      </c>
      <c r="B1270">
        <v>3</v>
      </c>
      <c r="C1270" t="s">
        <v>99</v>
      </c>
      <c r="D1270">
        <v>228</v>
      </c>
      <c r="E1270" t="s">
        <v>200</v>
      </c>
      <c r="F1270">
        <v>31</v>
      </c>
      <c r="G1270" t="s">
        <v>7</v>
      </c>
      <c r="H1270" t="s">
        <v>18</v>
      </c>
      <c r="I1270" t="s">
        <v>18</v>
      </c>
      <c r="J1270" t="s">
        <v>201</v>
      </c>
    </row>
    <row r="1271" spans="1:10" hidden="1" x14ac:dyDescent="0.25">
      <c r="A1271">
        <v>116399</v>
      </c>
      <c r="B1271">
        <v>3</v>
      </c>
      <c r="C1271" t="s">
        <v>99</v>
      </c>
      <c r="D1271">
        <v>2854</v>
      </c>
      <c r="E1271" t="s">
        <v>2550</v>
      </c>
      <c r="F1271">
        <v>31</v>
      </c>
      <c r="G1271" t="s">
        <v>7</v>
      </c>
      <c r="H1271" t="s">
        <v>18</v>
      </c>
      <c r="I1271" t="s">
        <v>18</v>
      </c>
      <c r="J1271" t="s">
        <v>2560</v>
      </c>
    </row>
    <row r="1272" spans="1:10" hidden="1" x14ac:dyDescent="0.25">
      <c r="A1272">
        <v>70057</v>
      </c>
      <c r="B1272">
        <v>2610</v>
      </c>
      <c r="C1272" t="s">
        <v>203</v>
      </c>
      <c r="D1272">
        <v>2014</v>
      </c>
      <c r="E1272" t="s">
        <v>204</v>
      </c>
      <c r="F1272">
        <v>31</v>
      </c>
      <c r="G1272" t="s">
        <v>7</v>
      </c>
      <c r="H1272" t="s">
        <v>18</v>
      </c>
      <c r="I1272" t="s">
        <v>18</v>
      </c>
      <c r="J1272" t="s">
        <v>205</v>
      </c>
    </row>
    <row r="1273" spans="1:10" hidden="1" x14ac:dyDescent="0.25">
      <c r="A1273">
        <v>119020</v>
      </c>
      <c r="B1273">
        <v>2610</v>
      </c>
      <c r="C1273" t="s">
        <v>203</v>
      </c>
      <c r="D1273">
        <v>2175</v>
      </c>
      <c r="E1273" t="s">
        <v>3329</v>
      </c>
      <c r="F1273">
        <v>31</v>
      </c>
      <c r="G1273" t="s">
        <v>7</v>
      </c>
      <c r="H1273" t="s">
        <v>18</v>
      </c>
      <c r="I1273" t="s">
        <v>18</v>
      </c>
      <c r="J1273" t="s">
        <v>3343</v>
      </c>
    </row>
    <row r="1274" spans="1:10" hidden="1" x14ac:dyDescent="0.25">
      <c r="A1274">
        <v>32067</v>
      </c>
      <c r="B1274">
        <v>2576</v>
      </c>
      <c r="C1274" t="s">
        <v>344</v>
      </c>
      <c r="D1274">
        <v>50</v>
      </c>
      <c r="E1274" t="s">
        <v>344</v>
      </c>
      <c r="F1274">
        <v>31</v>
      </c>
      <c r="G1274" t="s">
        <v>7</v>
      </c>
      <c r="H1274" t="s">
        <v>18</v>
      </c>
      <c r="I1274" t="s">
        <v>18</v>
      </c>
      <c r="J1274" t="s">
        <v>345</v>
      </c>
    </row>
    <row r="1275" spans="1:10" x14ac:dyDescent="0.25">
      <c r="A1275">
        <v>158022</v>
      </c>
      <c r="B1275">
        <v>2616</v>
      </c>
      <c r="C1275" t="s">
        <v>317</v>
      </c>
      <c r="D1275">
        <v>2060</v>
      </c>
      <c r="E1275" t="s">
        <v>1166</v>
      </c>
      <c r="F1275">
        <v>31</v>
      </c>
      <c r="G1275" t="s">
        <v>7</v>
      </c>
      <c r="H1275" t="s">
        <v>18</v>
      </c>
      <c r="I1275" t="s">
        <v>18</v>
      </c>
      <c r="J1275" t="s">
        <v>5023</v>
      </c>
    </row>
    <row r="1276" spans="1:10" x14ac:dyDescent="0.25">
      <c r="A1276">
        <v>75077</v>
      </c>
      <c r="B1276">
        <v>2616</v>
      </c>
      <c r="C1276" t="s">
        <v>317</v>
      </c>
      <c r="D1276">
        <v>1964</v>
      </c>
      <c r="E1276" t="s">
        <v>318</v>
      </c>
      <c r="F1276">
        <v>31</v>
      </c>
      <c r="G1276" t="s">
        <v>7</v>
      </c>
      <c r="H1276" t="s">
        <v>18</v>
      </c>
      <c r="I1276" t="s">
        <v>18</v>
      </c>
      <c r="J1276" t="s">
        <v>319</v>
      </c>
    </row>
    <row r="1277" spans="1:10" x14ac:dyDescent="0.25">
      <c r="A1277">
        <v>99804</v>
      </c>
      <c r="B1277">
        <v>2616</v>
      </c>
      <c r="C1277" t="s">
        <v>317</v>
      </c>
      <c r="D1277">
        <v>2021</v>
      </c>
      <c r="E1277" t="s">
        <v>342</v>
      </c>
      <c r="F1277">
        <v>31</v>
      </c>
      <c r="G1277" t="s">
        <v>7</v>
      </c>
      <c r="H1277" t="s">
        <v>18</v>
      </c>
      <c r="I1277" t="s">
        <v>18</v>
      </c>
      <c r="J1277" t="s">
        <v>343</v>
      </c>
    </row>
    <row r="1278" spans="1:10" hidden="1" x14ac:dyDescent="0.25">
      <c r="A1278">
        <v>141245</v>
      </c>
      <c r="B1278">
        <v>2294</v>
      </c>
      <c r="C1278" t="s">
        <v>1172</v>
      </c>
      <c r="D1278">
        <v>2296</v>
      </c>
      <c r="E1278" t="s">
        <v>1172</v>
      </c>
      <c r="F1278">
        <v>31</v>
      </c>
      <c r="G1278" t="s">
        <v>7</v>
      </c>
      <c r="H1278" t="s">
        <v>18</v>
      </c>
      <c r="I1278" t="s">
        <v>18</v>
      </c>
      <c r="J1278" t="s">
        <v>3425</v>
      </c>
    </row>
    <row r="1279" spans="1:10" hidden="1" x14ac:dyDescent="0.25">
      <c r="A1279">
        <v>1831</v>
      </c>
      <c r="B1279">
        <v>450</v>
      </c>
      <c r="C1279" t="s">
        <v>4052</v>
      </c>
      <c r="D1279">
        <v>473</v>
      </c>
      <c r="E1279" t="s">
        <v>255</v>
      </c>
      <c r="F1279">
        <v>31</v>
      </c>
      <c r="G1279" t="s">
        <v>7</v>
      </c>
      <c r="H1279" t="s">
        <v>18</v>
      </c>
      <c r="I1279" t="s">
        <v>18</v>
      </c>
      <c r="J1279" t="s">
        <v>4089</v>
      </c>
    </row>
    <row r="1280" spans="1:10" hidden="1" x14ac:dyDescent="0.25">
      <c r="A1280">
        <v>30506</v>
      </c>
      <c r="B1280">
        <v>450</v>
      </c>
      <c r="C1280" t="s">
        <v>4052</v>
      </c>
      <c r="D1280">
        <v>477</v>
      </c>
      <c r="E1280" t="s">
        <v>285</v>
      </c>
      <c r="F1280">
        <v>31</v>
      </c>
      <c r="G1280" t="s">
        <v>7</v>
      </c>
      <c r="H1280" t="s">
        <v>18</v>
      </c>
      <c r="I1280" t="s">
        <v>18</v>
      </c>
      <c r="J1280" t="s">
        <v>4090</v>
      </c>
    </row>
    <row r="1281" spans="1:10" hidden="1" x14ac:dyDescent="0.25">
      <c r="A1281">
        <v>1330</v>
      </c>
      <c r="B1281">
        <v>450</v>
      </c>
      <c r="C1281" t="s">
        <v>4052</v>
      </c>
      <c r="D1281">
        <v>478</v>
      </c>
      <c r="E1281" t="s">
        <v>4059</v>
      </c>
      <c r="F1281">
        <v>31</v>
      </c>
      <c r="G1281" t="s">
        <v>7</v>
      </c>
      <c r="H1281" t="s">
        <v>18</v>
      </c>
      <c r="I1281" t="s">
        <v>18</v>
      </c>
      <c r="J1281" t="s">
        <v>4091</v>
      </c>
    </row>
    <row r="1282" spans="1:10" hidden="1" x14ac:dyDescent="0.25">
      <c r="A1282">
        <v>64687</v>
      </c>
      <c r="B1282">
        <v>2611</v>
      </c>
      <c r="C1282" t="s">
        <v>320</v>
      </c>
      <c r="D1282">
        <v>2040</v>
      </c>
      <c r="E1282" t="s">
        <v>321</v>
      </c>
      <c r="F1282">
        <v>31</v>
      </c>
      <c r="G1282" t="s">
        <v>7</v>
      </c>
      <c r="H1282" t="s">
        <v>18</v>
      </c>
      <c r="I1282" t="s">
        <v>18</v>
      </c>
      <c r="J1282" t="s">
        <v>322</v>
      </c>
    </row>
    <row r="1283" spans="1:10" hidden="1" x14ac:dyDescent="0.25">
      <c r="A1283">
        <v>134646</v>
      </c>
      <c r="B1283">
        <v>2611</v>
      </c>
      <c r="C1283" t="s">
        <v>320</v>
      </c>
      <c r="D1283">
        <v>2748</v>
      </c>
      <c r="E1283" t="s">
        <v>1196</v>
      </c>
      <c r="F1283">
        <v>31</v>
      </c>
      <c r="G1283" t="s">
        <v>7</v>
      </c>
      <c r="H1283" t="s">
        <v>18</v>
      </c>
      <c r="I1283" t="s">
        <v>18</v>
      </c>
      <c r="J1283" t="s">
        <v>3344</v>
      </c>
    </row>
    <row r="1284" spans="1:10" hidden="1" x14ac:dyDescent="0.25">
      <c r="A1284">
        <v>4111</v>
      </c>
      <c r="B1284">
        <v>2508</v>
      </c>
      <c r="C1284" t="s">
        <v>353</v>
      </c>
      <c r="D1284">
        <v>233</v>
      </c>
      <c r="E1284" t="s">
        <v>353</v>
      </c>
      <c r="F1284">
        <v>31</v>
      </c>
      <c r="G1284" t="s">
        <v>7</v>
      </c>
      <c r="H1284" t="s">
        <v>18</v>
      </c>
      <c r="I1284" t="s">
        <v>18</v>
      </c>
      <c r="J1284" t="s">
        <v>355</v>
      </c>
    </row>
    <row r="1285" spans="1:10" hidden="1" x14ac:dyDescent="0.25">
      <c r="A1285">
        <v>53592</v>
      </c>
      <c r="B1285">
        <v>362</v>
      </c>
      <c r="C1285" t="s">
        <v>50</v>
      </c>
      <c r="D1285">
        <v>2467</v>
      </c>
      <c r="E1285" t="s">
        <v>51</v>
      </c>
      <c r="F1285">
        <v>31</v>
      </c>
      <c r="G1285" t="s">
        <v>7</v>
      </c>
      <c r="H1285" t="s">
        <v>18</v>
      </c>
      <c r="I1285" t="s">
        <v>18</v>
      </c>
      <c r="J1285" t="s">
        <v>53</v>
      </c>
    </row>
    <row r="1286" spans="1:10" hidden="1" x14ac:dyDescent="0.25">
      <c r="A1286">
        <v>101604</v>
      </c>
      <c r="B1286">
        <v>362</v>
      </c>
      <c r="C1286" t="s">
        <v>50</v>
      </c>
      <c r="D1286">
        <v>2821</v>
      </c>
      <c r="E1286" t="s">
        <v>82</v>
      </c>
      <c r="F1286">
        <v>31</v>
      </c>
      <c r="G1286" t="s">
        <v>7</v>
      </c>
      <c r="H1286" t="s">
        <v>18</v>
      </c>
      <c r="I1286" t="s">
        <v>18</v>
      </c>
      <c r="J1286" t="s">
        <v>85</v>
      </c>
    </row>
    <row r="1287" spans="1:10" hidden="1" x14ac:dyDescent="0.25">
      <c r="A1287">
        <v>53707</v>
      </c>
      <c r="B1287">
        <v>362</v>
      </c>
      <c r="C1287" t="s">
        <v>50</v>
      </c>
      <c r="D1287">
        <v>2469</v>
      </c>
      <c r="E1287" t="s">
        <v>91</v>
      </c>
      <c r="F1287">
        <v>31</v>
      </c>
      <c r="G1287" t="s">
        <v>7</v>
      </c>
      <c r="H1287" t="s">
        <v>18</v>
      </c>
      <c r="I1287" t="s">
        <v>18</v>
      </c>
      <c r="J1287" t="s">
        <v>92</v>
      </c>
    </row>
    <row r="1288" spans="1:10" hidden="1" x14ac:dyDescent="0.25">
      <c r="A1288">
        <v>101627</v>
      </c>
      <c r="B1288">
        <v>362</v>
      </c>
      <c r="C1288" t="s">
        <v>50</v>
      </c>
      <c r="D1288">
        <v>2822</v>
      </c>
      <c r="E1288" t="s">
        <v>103</v>
      </c>
      <c r="F1288">
        <v>31</v>
      </c>
      <c r="G1288" t="s">
        <v>7</v>
      </c>
      <c r="H1288" t="s">
        <v>18</v>
      </c>
      <c r="I1288" t="s">
        <v>18</v>
      </c>
      <c r="J1288" t="s">
        <v>106</v>
      </c>
    </row>
    <row r="1289" spans="1:10" hidden="1" x14ac:dyDescent="0.25">
      <c r="A1289">
        <v>4641</v>
      </c>
      <c r="B1289">
        <v>362</v>
      </c>
      <c r="C1289" t="s">
        <v>50</v>
      </c>
      <c r="D1289">
        <v>1974</v>
      </c>
      <c r="E1289" t="s">
        <v>276</v>
      </c>
      <c r="F1289">
        <v>31</v>
      </c>
      <c r="G1289" t="s">
        <v>7</v>
      </c>
      <c r="H1289" t="s">
        <v>18</v>
      </c>
      <c r="I1289" t="s">
        <v>18</v>
      </c>
      <c r="J1289" t="s">
        <v>278</v>
      </c>
    </row>
    <row r="1290" spans="1:10" hidden="1" x14ac:dyDescent="0.25">
      <c r="A1290">
        <v>2213</v>
      </c>
      <c r="B1290">
        <v>29</v>
      </c>
      <c r="C1290" t="s">
        <v>56</v>
      </c>
      <c r="D1290">
        <v>394</v>
      </c>
      <c r="E1290" t="s">
        <v>248</v>
      </c>
      <c r="F1290">
        <v>10545</v>
      </c>
      <c r="G1290" t="s">
        <v>1532</v>
      </c>
      <c r="H1290" t="s">
        <v>18</v>
      </c>
      <c r="I1290" t="s">
        <v>18</v>
      </c>
      <c r="J1290" t="s">
        <v>1533</v>
      </c>
    </row>
    <row r="1291" spans="1:10" hidden="1" x14ac:dyDescent="0.25">
      <c r="A1291">
        <v>93384</v>
      </c>
      <c r="B1291">
        <v>453</v>
      </c>
      <c r="C1291" t="s">
        <v>188</v>
      </c>
      <c r="D1291">
        <v>2773</v>
      </c>
      <c r="E1291" t="s">
        <v>4394</v>
      </c>
      <c r="F1291">
        <v>69626</v>
      </c>
      <c r="G1291" t="s">
        <v>1599</v>
      </c>
      <c r="H1291" t="s">
        <v>18</v>
      </c>
      <c r="I1291" t="s">
        <v>18</v>
      </c>
      <c r="J1291" t="s">
        <v>4554</v>
      </c>
    </row>
    <row r="1292" spans="1:10" hidden="1" x14ac:dyDescent="0.25">
      <c r="A1292">
        <v>86937</v>
      </c>
      <c r="B1292">
        <v>453</v>
      </c>
      <c r="C1292" t="s">
        <v>188</v>
      </c>
      <c r="D1292">
        <v>464</v>
      </c>
      <c r="E1292" t="s">
        <v>189</v>
      </c>
      <c r="F1292">
        <v>69626</v>
      </c>
      <c r="G1292" t="s">
        <v>1599</v>
      </c>
      <c r="H1292" t="s">
        <v>18</v>
      </c>
      <c r="I1292" t="s">
        <v>18</v>
      </c>
      <c r="J1292" t="s">
        <v>1600</v>
      </c>
    </row>
    <row r="1293" spans="1:10" hidden="1" x14ac:dyDescent="0.25">
      <c r="A1293">
        <v>156776</v>
      </c>
      <c r="B1293">
        <v>453</v>
      </c>
      <c r="C1293" t="s">
        <v>188</v>
      </c>
      <c r="D1293">
        <v>2773</v>
      </c>
      <c r="E1293" t="s">
        <v>4394</v>
      </c>
      <c r="F1293">
        <v>1175</v>
      </c>
      <c r="G1293" t="s">
        <v>1753</v>
      </c>
      <c r="H1293" t="s">
        <v>18</v>
      </c>
      <c r="I1293" t="s">
        <v>18</v>
      </c>
      <c r="J1293" t="s">
        <v>5024</v>
      </c>
    </row>
    <row r="1294" spans="1:10" hidden="1" x14ac:dyDescent="0.25">
      <c r="A1294">
        <v>1635</v>
      </c>
      <c r="B1294">
        <v>451</v>
      </c>
      <c r="C1294" t="s">
        <v>61</v>
      </c>
      <c r="D1294">
        <v>466</v>
      </c>
      <c r="E1294" t="s">
        <v>62</v>
      </c>
      <c r="F1294">
        <v>1175</v>
      </c>
      <c r="G1294" t="s">
        <v>1753</v>
      </c>
      <c r="H1294" t="s">
        <v>18</v>
      </c>
      <c r="I1294" t="s">
        <v>18</v>
      </c>
      <c r="J1294" t="s">
        <v>1961</v>
      </c>
    </row>
    <row r="1295" spans="1:10" hidden="1" x14ac:dyDescent="0.25">
      <c r="A1295">
        <v>1237</v>
      </c>
      <c r="B1295">
        <v>450</v>
      </c>
      <c r="C1295" t="s">
        <v>4052</v>
      </c>
      <c r="D1295">
        <v>473</v>
      </c>
      <c r="E1295" t="s">
        <v>255</v>
      </c>
      <c r="F1295">
        <v>1175</v>
      </c>
      <c r="G1295" t="s">
        <v>1753</v>
      </c>
      <c r="H1295" t="s">
        <v>18</v>
      </c>
      <c r="I1295" t="s">
        <v>18</v>
      </c>
      <c r="J1295" t="s">
        <v>4092</v>
      </c>
    </row>
    <row r="1296" spans="1:10" hidden="1" x14ac:dyDescent="0.25">
      <c r="A1296">
        <v>117196</v>
      </c>
      <c r="B1296">
        <v>6</v>
      </c>
      <c r="C1296" t="s">
        <v>65</v>
      </c>
      <c r="D1296">
        <v>2848</v>
      </c>
      <c r="E1296" t="s">
        <v>2543</v>
      </c>
      <c r="F1296">
        <v>64</v>
      </c>
      <c r="G1296" t="s">
        <v>1297</v>
      </c>
      <c r="H1296" t="s">
        <v>18</v>
      </c>
      <c r="I1296" t="s">
        <v>18</v>
      </c>
      <c r="J1296" t="s">
        <v>2561</v>
      </c>
    </row>
    <row r="1297" spans="1:10" hidden="1" x14ac:dyDescent="0.25">
      <c r="A1297">
        <v>80798</v>
      </c>
      <c r="B1297">
        <v>6</v>
      </c>
      <c r="C1297" t="s">
        <v>65</v>
      </c>
      <c r="D1297">
        <v>2393</v>
      </c>
      <c r="E1297" t="s">
        <v>2620</v>
      </c>
      <c r="F1297">
        <v>64</v>
      </c>
      <c r="G1297" t="s">
        <v>1297</v>
      </c>
      <c r="H1297" t="s">
        <v>18</v>
      </c>
      <c r="I1297" t="s">
        <v>18</v>
      </c>
      <c r="J1297" t="s">
        <v>2689</v>
      </c>
    </row>
    <row r="1298" spans="1:10" hidden="1" x14ac:dyDescent="0.25">
      <c r="A1298">
        <v>140380</v>
      </c>
      <c r="B1298">
        <v>362</v>
      </c>
      <c r="C1298" t="s">
        <v>50</v>
      </c>
      <c r="D1298">
        <v>2467</v>
      </c>
      <c r="E1298" t="s">
        <v>51</v>
      </c>
      <c r="F1298">
        <v>110485</v>
      </c>
      <c r="G1298" t="s">
        <v>3426</v>
      </c>
      <c r="H1298" t="s">
        <v>18</v>
      </c>
      <c r="I1298" t="s">
        <v>18</v>
      </c>
      <c r="J1298" t="s">
        <v>3427</v>
      </c>
    </row>
    <row r="1299" spans="1:10" hidden="1" x14ac:dyDescent="0.25">
      <c r="A1299">
        <v>61130</v>
      </c>
      <c r="B1299">
        <v>2512</v>
      </c>
      <c r="C1299" t="s">
        <v>180</v>
      </c>
      <c r="D1299">
        <v>429</v>
      </c>
      <c r="E1299" t="s">
        <v>180</v>
      </c>
      <c r="F1299">
        <v>4308</v>
      </c>
      <c r="G1299" t="s">
        <v>3230</v>
      </c>
      <c r="H1299" t="s">
        <v>18</v>
      </c>
      <c r="I1299" t="s">
        <v>18</v>
      </c>
      <c r="J1299" t="s">
        <v>3231</v>
      </c>
    </row>
    <row r="1300" spans="1:10" hidden="1" x14ac:dyDescent="0.25">
      <c r="A1300">
        <v>111644</v>
      </c>
      <c r="B1300">
        <v>451</v>
      </c>
      <c r="C1300" t="s">
        <v>61</v>
      </c>
      <c r="D1300">
        <v>466</v>
      </c>
      <c r="E1300" t="s">
        <v>62</v>
      </c>
      <c r="F1300">
        <v>83259</v>
      </c>
      <c r="G1300" t="s">
        <v>2266</v>
      </c>
      <c r="H1300" t="s">
        <v>18</v>
      </c>
      <c r="I1300" t="s">
        <v>18</v>
      </c>
      <c r="J1300" t="s">
        <v>2267</v>
      </c>
    </row>
    <row r="1301" spans="1:10" hidden="1" x14ac:dyDescent="0.25">
      <c r="A1301">
        <v>93322</v>
      </c>
      <c r="B1301">
        <v>453</v>
      </c>
      <c r="C1301" t="s">
        <v>188</v>
      </c>
      <c r="D1301">
        <v>2773</v>
      </c>
      <c r="E1301" t="s">
        <v>4394</v>
      </c>
      <c r="F1301">
        <v>9</v>
      </c>
      <c r="G1301" t="s">
        <v>2268</v>
      </c>
      <c r="H1301" t="s">
        <v>18</v>
      </c>
      <c r="I1301" t="s">
        <v>18</v>
      </c>
      <c r="J1301" t="s">
        <v>4555</v>
      </c>
    </row>
    <row r="1302" spans="1:10" hidden="1" x14ac:dyDescent="0.25">
      <c r="A1302">
        <v>152543</v>
      </c>
      <c r="B1302">
        <v>453</v>
      </c>
      <c r="C1302" t="s">
        <v>188</v>
      </c>
      <c r="D1302">
        <v>2953</v>
      </c>
      <c r="E1302" t="s">
        <v>4396</v>
      </c>
      <c r="F1302">
        <v>9</v>
      </c>
      <c r="G1302" t="s">
        <v>2268</v>
      </c>
      <c r="H1302" t="s">
        <v>18</v>
      </c>
      <c r="I1302" t="s">
        <v>18</v>
      </c>
      <c r="J1302" t="s">
        <v>4556</v>
      </c>
    </row>
    <row r="1303" spans="1:10" hidden="1" x14ac:dyDescent="0.25">
      <c r="A1303">
        <v>123419</v>
      </c>
      <c r="B1303">
        <v>453</v>
      </c>
      <c r="C1303" t="s">
        <v>188</v>
      </c>
      <c r="D1303">
        <v>2874</v>
      </c>
      <c r="E1303" t="s">
        <v>4398</v>
      </c>
      <c r="F1303">
        <v>9</v>
      </c>
      <c r="G1303" t="s">
        <v>2268</v>
      </c>
      <c r="H1303" t="s">
        <v>18</v>
      </c>
      <c r="I1303" t="s">
        <v>18</v>
      </c>
      <c r="J1303" t="s">
        <v>4557</v>
      </c>
    </row>
    <row r="1304" spans="1:10" hidden="1" x14ac:dyDescent="0.25">
      <c r="A1304">
        <v>152604</v>
      </c>
      <c r="B1304">
        <v>453</v>
      </c>
      <c r="C1304" t="s">
        <v>188</v>
      </c>
      <c r="D1304">
        <v>2954</v>
      </c>
      <c r="E1304" t="s">
        <v>4400</v>
      </c>
      <c r="F1304">
        <v>9</v>
      </c>
      <c r="G1304" t="s">
        <v>2268</v>
      </c>
      <c r="H1304" t="s">
        <v>18</v>
      </c>
      <c r="I1304" t="s">
        <v>18</v>
      </c>
      <c r="J1304" t="s">
        <v>4558</v>
      </c>
    </row>
    <row r="1305" spans="1:10" hidden="1" x14ac:dyDescent="0.25">
      <c r="A1305">
        <v>93313</v>
      </c>
      <c r="B1305">
        <v>453</v>
      </c>
      <c r="C1305" t="s">
        <v>188</v>
      </c>
      <c r="D1305">
        <v>2620</v>
      </c>
      <c r="E1305" t="s">
        <v>4054</v>
      </c>
      <c r="F1305">
        <v>9</v>
      </c>
      <c r="G1305" t="s">
        <v>2268</v>
      </c>
      <c r="H1305" t="s">
        <v>18</v>
      </c>
      <c r="I1305" t="s">
        <v>18</v>
      </c>
      <c r="J1305" t="s">
        <v>4559</v>
      </c>
    </row>
    <row r="1306" spans="1:10" hidden="1" x14ac:dyDescent="0.25">
      <c r="A1306">
        <v>124188</v>
      </c>
      <c r="B1306">
        <v>453</v>
      </c>
      <c r="C1306" t="s">
        <v>188</v>
      </c>
      <c r="D1306">
        <v>2776</v>
      </c>
      <c r="E1306" t="s">
        <v>4403</v>
      </c>
      <c r="F1306">
        <v>9</v>
      </c>
      <c r="G1306" t="s">
        <v>2268</v>
      </c>
      <c r="H1306" t="s">
        <v>18</v>
      </c>
      <c r="I1306" t="s">
        <v>18</v>
      </c>
      <c r="J1306" t="s">
        <v>4560</v>
      </c>
    </row>
    <row r="1307" spans="1:10" hidden="1" x14ac:dyDescent="0.25">
      <c r="A1307">
        <v>92695</v>
      </c>
      <c r="B1307">
        <v>453</v>
      </c>
      <c r="C1307" t="s">
        <v>188</v>
      </c>
      <c r="D1307">
        <v>2619</v>
      </c>
      <c r="E1307" t="s">
        <v>4405</v>
      </c>
      <c r="F1307">
        <v>9</v>
      </c>
      <c r="G1307" t="s">
        <v>2268</v>
      </c>
      <c r="H1307" t="s">
        <v>18</v>
      </c>
      <c r="I1307" t="s">
        <v>18</v>
      </c>
      <c r="J1307" t="s">
        <v>4561</v>
      </c>
    </row>
    <row r="1308" spans="1:10" hidden="1" x14ac:dyDescent="0.25">
      <c r="A1308">
        <v>4074</v>
      </c>
      <c r="B1308">
        <v>453</v>
      </c>
      <c r="C1308" t="s">
        <v>188</v>
      </c>
      <c r="D1308">
        <v>464</v>
      </c>
      <c r="E1308" t="s">
        <v>189</v>
      </c>
      <c r="F1308">
        <v>9</v>
      </c>
      <c r="G1308" t="s">
        <v>2268</v>
      </c>
      <c r="H1308" t="s">
        <v>18</v>
      </c>
      <c r="I1308" t="s">
        <v>18</v>
      </c>
      <c r="J1308" t="s">
        <v>2269</v>
      </c>
    </row>
    <row r="1309" spans="1:10" hidden="1" x14ac:dyDescent="0.25">
      <c r="A1309">
        <v>152508</v>
      </c>
      <c r="B1309">
        <v>450</v>
      </c>
      <c r="C1309" t="s">
        <v>4052</v>
      </c>
      <c r="D1309">
        <v>2951</v>
      </c>
      <c r="E1309" t="s">
        <v>233</v>
      </c>
      <c r="F1309">
        <v>9</v>
      </c>
      <c r="G1309" t="s">
        <v>2268</v>
      </c>
      <c r="H1309" t="s">
        <v>18</v>
      </c>
      <c r="I1309" t="s">
        <v>18</v>
      </c>
      <c r="J1309" t="s">
        <v>4562</v>
      </c>
    </row>
    <row r="1310" spans="1:10" hidden="1" x14ac:dyDescent="0.25">
      <c r="A1310">
        <v>2861</v>
      </c>
      <c r="B1310">
        <v>450</v>
      </c>
      <c r="C1310" t="s">
        <v>4052</v>
      </c>
      <c r="D1310">
        <v>473</v>
      </c>
      <c r="E1310" t="s">
        <v>255</v>
      </c>
      <c r="F1310">
        <v>9</v>
      </c>
      <c r="G1310" t="s">
        <v>2268</v>
      </c>
      <c r="H1310" t="s">
        <v>18</v>
      </c>
      <c r="I1310" t="s">
        <v>18</v>
      </c>
      <c r="J1310" t="s">
        <v>4093</v>
      </c>
    </row>
    <row r="1311" spans="1:10" hidden="1" x14ac:dyDescent="0.25">
      <c r="A1311">
        <v>152478</v>
      </c>
      <c r="B1311">
        <v>450</v>
      </c>
      <c r="C1311" t="s">
        <v>4052</v>
      </c>
      <c r="D1311">
        <v>2950</v>
      </c>
      <c r="E1311" t="s">
        <v>284</v>
      </c>
      <c r="F1311">
        <v>9</v>
      </c>
      <c r="G1311" t="s">
        <v>2268</v>
      </c>
      <c r="H1311" t="s">
        <v>18</v>
      </c>
      <c r="I1311" t="s">
        <v>18</v>
      </c>
      <c r="J1311" t="s">
        <v>4563</v>
      </c>
    </row>
    <row r="1312" spans="1:10" hidden="1" x14ac:dyDescent="0.25">
      <c r="A1312">
        <v>62496</v>
      </c>
      <c r="B1312">
        <v>450</v>
      </c>
      <c r="C1312" t="s">
        <v>4052</v>
      </c>
      <c r="D1312">
        <v>477</v>
      </c>
      <c r="E1312" t="s">
        <v>285</v>
      </c>
      <c r="F1312">
        <v>9</v>
      </c>
      <c r="G1312" t="s">
        <v>2268</v>
      </c>
      <c r="H1312" t="s">
        <v>18</v>
      </c>
      <c r="I1312" t="s">
        <v>18</v>
      </c>
      <c r="J1312" t="s">
        <v>4094</v>
      </c>
    </row>
    <row r="1313" spans="1:10" hidden="1" x14ac:dyDescent="0.25">
      <c r="A1313">
        <v>5254</v>
      </c>
      <c r="B1313">
        <v>450</v>
      </c>
      <c r="C1313" t="s">
        <v>4052</v>
      </c>
      <c r="D1313">
        <v>478</v>
      </c>
      <c r="E1313" t="s">
        <v>4059</v>
      </c>
      <c r="F1313">
        <v>9</v>
      </c>
      <c r="G1313" t="s">
        <v>2268</v>
      </c>
      <c r="H1313" t="s">
        <v>18</v>
      </c>
      <c r="I1313" t="s">
        <v>18</v>
      </c>
      <c r="J1313" t="s">
        <v>4095</v>
      </c>
    </row>
    <row r="1314" spans="1:10" hidden="1" x14ac:dyDescent="0.25">
      <c r="A1314">
        <v>112308</v>
      </c>
      <c r="B1314">
        <v>362</v>
      </c>
      <c r="C1314" t="s">
        <v>50</v>
      </c>
      <c r="D1314">
        <v>2467</v>
      </c>
      <c r="E1314" t="s">
        <v>51</v>
      </c>
      <c r="F1314">
        <v>9</v>
      </c>
      <c r="G1314" t="s">
        <v>2268</v>
      </c>
      <c r="H1314" t="s">
        <v>18</v>
      </c>
      <c r="I1314" t="s">
        <v>18</v>
      </c>
      <c r="J1314" t="s">
        <v>2299</v>
      </c>
    </row>
    <row r="1315" spans="1:10" hidden="1" x14ac:dyDescent="0.25">
      <c r="A1315">
        <v>152367</v>
      </c>
      <c r="B1315">
        <v>362</v>
      </c>
      <c r="C1315" t="s">
        <v>50</v>
      </c>
      <c r="D1315">
        <v>2469</v>
      </c>
      <c r="E1315" t="s">
        <v>91</v>
      </c>
      <c r="F1315">
        <v>120898</v>
      </c>
      <c r="G1315" t="s">
        <v>4564</v>
      </c>
      <c r="H1315" t="s">
        <v>18</v>
      </c>
      <c r="I1315" t="s">
        <v>18</v>
      </c>
      <c r="J1315" t="s">
        <v>4565</v>
      </c>
    </row>
    <row r="1316" spans="1:10" hidden="1" x14ac:dyDescent="0.25">
      <c r="A1316">
        <v>105034</v>
      </c>
      <c r="B1316">
        <v>313</v>
      </c>
      <c r="C1316" t="s">
        <v>3604</v>
      </c>
      <c r="D1316">
        <v>2522</v>
      </c>
      <c r="E1316" t="s">
        <v>458</v>
      </c>
      <c r="F1316">
        <v>83281</v>
      </c>
      <c r="G1316" t="s">
        <v>1270</v>
      </c>
      <c r="H1316" t="s">
        <v>18</v>
      </c>
      <c r="I1316" t="s">
        <v>18</v>
      </c>
      <c r="J1316" t="s">
        <v>3708</v>
      </c>
    </row>
    <row r="1317" spans="1:10" hidden="1" x14ac:dyDescent="0.25">
      <c r="A1317">
        <v>127814</v>
      </c>
      <c r="B1317">
        <v>2512</v>
      </c>
      <c r="C1317" t="s">
        <v>180</v>
      </c>
      <c r="D1317">
        <v>429</v>
      </c>
      <c r="E1317" t="s">
        <v>180</v>
      </c>
      <c r="F1317">
        <v>9104</v>
      </c>
      <c r="G1317" t="s">
        <v>3232</v>
      </c>
      <c r="H1317" t="s">
        <v>18</v>
      </c>
      <c r="I1317" t="s">
        <v>18</v>
      </c>
      <c r="J1317" t="s">
        <v>3233</v>
      </c>
    </row>
    <row r="1318" spans="1:10" hidden="1" x14ac:dyDescent="0.25">
      <c r="A1318">
        <v>145121</v>
      </c>
      <c r="B1318">
        <v>453</v>
      </c>
      <c r="C1318" t="s">
        <v>188</v>
      </c>
      <c r="D1318">
        <v>2773</v>
      </c>
      <c r="E1318" t="s">
        <v>4394</v>
      </c>
      <c r="F1318">
        <v>89262</v>
      </c>
      <c r="G1318" t="s">
        <v>3557</v>
      </c>
      <c r="H1318" t="s">
        <v>18</v>
      </c>
      <c r="I1318" t="s">
        <v>18</v>
      </c>
      <c r="J1318" t="s">
        <v>4566</v>
      </c>
    </row>
    <row r="1319" spans="1:10" hidden="1" x14ac:dyDescent="0.25">
      <c r="A1319">
        <v>125271</v>
      </c>
      <c r="B1319">
        <v>2507</v>
      </c>
      <c r="C1319" t="s">
        <v>4365</v>
      </c>
      <c r="D1319">
        <v>2631</v>
      </c>
      <c r="E1319" t="s">
        <v>3628</v>
      </c>
      <c r="F1319">
        <v>99184</v>
      </c>
      <c r="G1319" t="s">
        <v>3196</v>
      </c>
      <c r="H1319" t="s">
        <v>18</v>
      </c>
      <c r="I1319" t="s">
        <v>18</v>
      </c>
      <c r="J1319" t="s">
        <v>4567</v>
      </c>
    </row>
    <row r="1320" spans="1:10" hidden="1" x14ac:dyDescent="0.25">
      <c r="A1320">
        <v>152570</v>
      </c>
      <c r="B1320">
        <v>453</v>
      </c>
      <c r="C1320" t="s">
        <v>188</v>
      </c>
      <c r="D1320">
        <v>2953</v>
      </c>
      <c r="E1320" t="s">
        <v>4396</v>
      </c>
      <c r="F1320">
        <v>15339</v>
      </c>
      <c r="G1320" t="s">
        <v>1601</v>
      </c>
      <c r="H1320" t="s">
        <v>18</v>
      </c>
      <c r="I1320" t="s">
        <v>18</v>
      </c>
      <c r="J1320" t="s">
        <v>4568</v>
      </c>
    </row>
    <row r="1321" spans="1:10" hidden="1" x14ac:dyDescent="0.25">
      <c r="A1321">
        <v>95085</v>
      </c>
      <c r="B1321">
        <v>453</v>
      </c>
      <c r="C1321" t="s">
        <v>188</v>
      </c>
      <c r="D1321">
        <v>2776</v>
      </c>
      <c r="E1321" t="s">
        <v>4403</v>
      </c>
      <c r="F1321">
        <v>15339</v>
      </c>
      <c r="G1321" t="s">
        <v>1601</v>
      </c>
      <c r="H1321" t="s">
        <v>18</v>
      </c>
      <c r="I1321" t="s">
        <v>18</v>
      </c>
      <c r="J1321" t="s">
        <v>4569</v>
      </c>
    </row>
    <row r="1322" spans="1:10" hidden="1" x14ac:dyDescent="0.25">
      <c r="A1322">
        <v>149572</v>
      </c>
      <c r="B1322">
        <v>453</v>
      </c>
      <c r="C1322" t="s">
        <v>188</v>
      </c>
      <c r="D1322">
        <v>2619</v>
      </c>
      <c r="E1322" t="s">
        <v>4405</v>
      </c>
      <c r="F1322">
        <v>15339</v>
      </c>
      <c r="G1322" t="s">
        <v>1601</v>
      </c>
      <c r="H1322" t="s">
        <v>18</v>
      </c>
      <c r="I1322" t="s">
        <v>18</v>
      </c>
      <c r="J1322" t="s">
        <v>4570</v>
      </c>
    </row>
    <row r="1323" spans="1:10" hidden="1" x14ac:dyDescent="0.25">
      <c r="A1323">
        <v>23619</v>
      </c>
      <c r="B1323">
        <v>453</v>
      </c>
      <c r="C1323" t="s">
        <v>188</v>
      </c>
      <c r="D1323">
        <v>464</v>
      </c>
      <c r="E1323" t="s">
        <v>189</v>
      </c>
      <c r="F1323">
        <v>15339</v>
      </c>
      <c r="G1323" t="s">
        <v>1601</v>
      </c>
      <c r="H1323" t="s">
        <v>18</v>
      </c>
      <c r="I1323" t="s">
        <v>18</v>
      </c>
      <c r="J1323" t="s">
        <v>1602</v>
      </c>
    </row>
    <row r="1324" spans="1:10" hidden="1" x14ac:dyDescent="0.25">
      <c r="A1324">
        <v>3572</v>
      </c>
      <c r="B1324">
        <v>450</v>
      </c>
      <c r="C1324" t="s">
        <v>4052</v>
      </c>
      <c r="D1324">
        <v>473</v>
      </c>
      <c r="E1324" t="s">
        <v>255</v>
      </c>
      <c r="F1324">
        <v>15339</v>
      </c>
      <c r="G1324" t="s">
        <v>1601</v>
      </c>
      <c r="H1324" t="s">
        <v>18</v>
      </c>
      <c r="I1324" t="s">
        <v>18</v>
      </c>
      <c r="J1324" t="s">
        <v>4096</v>
      </c>
    </row>
    <row r="1325" spans="1:10" hidden="1" x14ac:dyDescent="0.25">
      <c r="A1325">
        <v>82139</v>
      </c>
      <c r="B1325">
        <v>450</v>
      </c>
      <c r="C1325" t="s">
        <v>4052</v>
      </c>
      <c r="D1325">
        <v>478</v>
      </c>
      <c r="E1325" t="s">
        <v>4059</v>
      </c>
      <c r="F1325">
        <v>15339</v>
      </c>
      <c r="G1325" t="s">
        <v>1601</v>
      </c>
      <c r="H1325" t="s">
        <v>18</v>
      </c>
      <c r="I1325" t="s">
        <v>18</v>
      </c>
      <c r="J1325" t="s">
        <v>4097</v>
      </c>
    </row>
    <row r="1326" spans="1:10" hidden="1" x14ac:dyDescent="0.25">
      <c r="A1326">
        <v>2140</v>
      </c>
      <c r="B1326">
        <v>2512</v>
      </c>
      <c r="C1326" t="s">
        <v>180</v>
      </c>
      <c r="D1326">
        <v>429</v>
      </c>
      <c r="E1326" t="s">
        <v>180</v>
      </c>
      <c r="F1326">
        <v>1159</v>
      </c>
      <c r="G1326" t="s">
        <v>3234</v>
      </c>
      <c r="H1326" t="s">
        <v>18</v>
      </c>
      <c r="I1326" t="s">
        <v>18</v>
      </c>
      <c r="J1326" t="s">
        <v>3235</v>
      </c>
    </row>
    <row r="1327" spans="1:10" hidden="1" x14ac:dyDescent="0.25">
      <c r="A1327">
        <v>81246</v>
      </c>
      <c r="B1327">
        <v>313</v>
      </c>
      <c r="C1327" t="s">
        <v>3604</v>
      </c>
      <c r="D1327">
        <v>347</v>
      </c>
      <c r="E1327" t="s">
        <v>455</v>
      </c>
      <c r="F1327">
        <v>2744</v>
      </c>
      <c r="G1327" t="s">
        <v>1247</v>
      </c>
      <c r="H1327" t="s">
        <v>18</v>
      </c>
      <c r="I1327" t="s">
        <v>18</v>
      </c>
      <c r="J1327" t="s">
        <v>3709</v>
      </c>
    </row>
    <row r="1328" spans="1:10" hidden="1" x14ac:dyDescent="0.25">
      <c r="A1328">
        <v>117389</v>
      </c>
      <c r="B1328">
        <v>313</v>
      </c>
      <c r="C1328" t="s">
        <v>3604</v>
      </c>
      <c r="D1328">
        <v>2843</v>
      </c>
      <c r="E1328" t="s">
        <v>2537</v>
      </c>
      <c r="F1328">
        <v>2744</v>
      </c>
      <c r="G1328" t="s">
        <v>1247</v>
      </c>
      <c r="H1328" t="s">
        <v>18</v>
      </c>
      <c r="I1328" t="s">
        <v>18</v>
      </c>
      <c r="J1328" t="s">
        <v>3710</v>
      </c>
    </row>
    <row r="1329" spans="1:10" hidden="1" x14ac:dyDescent="0.25">
      <c r="A1329">
        <v>117563</v>
      </c>
      <c r="B1329">
        <v>313</v>
      </c>
      <c r="C1329" t="s">
        <v>3604</v>
      </c>
      <c r="D1329">
        <v>2846</v>
      </c>
      <c r="E1329" t="s">
        <v>2538</v>
      </c>
      <c r="F1329">
        <v>2744</v>
      </c>
      <c r="G1329" t="s">
        <v>1247</v>
      </c>
      <c r="H1329" t="s">
        <v>18</v>
      </c>
      <c r="I1329" t="s">
        <v>18</v>
      </c>
      <c r="J1329" t="s">
        <v>3711</v>
      </c>
    </row>
    <row r="1330" spans="1:10" hidden="1" x14ac:dyDescent="0.25">
      <c r="A1330">
        <v>23925</v>
      </c>
      <c r="B1330">
        <v>313</v>
      </c>
      <c r="C1330" t="s">
        <v>3604</v>
      </c>
      <c r="D1330">
        <v>353</v>
      </c>
      <c r="E1330" t="s">
        <v>456</v>
      </c>
      <c r="F1330">
        <v>2744</v>
      </c>
      <c r="G1330" t="s">
        <v>1247</v>
      </c>
      <c r="H1330" t="s">
        <v>18</v>
      </c>
      <c r="I1330" t="s">
        <v>18</v>
      </c>
      <c r="J1330" t="s">
        <v>3712</v>
      </c>
    </row>
    <row r="1331" spans="1:10" hidden="1" x14ac:dyDescent="0.25">
      <c r="A1331">
        <v>117540</v>
      </c>
      <c r="B1331">
        <v>313</v>
      </c>
      <c r="C1331" t="s">
        <v>3604</v>
      </c>
      <c r="D1331">
        <v>2845</v>
      </c>
      <c r="E1331" t="s">
        <v>2540</v>
      </c>
      <c r="F1331">
        <v>2744</v>
      </c>
      <c r="G1331" t="s">
        <v>1247</v>
      </c>
      <c r="H1331" t="s">
        <v>18</v>
      </c>
      <c r="I1331" t="s">
        <v>18</v>
      </c>
      <c r="J1331" t="s">
        <v>3713</v>
      </c>
    </row>
    <row r="1332" spans="1:10" hidden="1" x14ac:dyDescent="0.25">
      <c r="A1332">
        <v>81239</v>
      </c>
      <c r="B1332">
        <v>313</v>
      </c>
      <c r="C1332" t="s">
        <v>3604</v>
      </c>
      <c r="D1332">
        <v>333</v>
      </c>
      <c r="E1332" t="s">
        <v>2601</v>
      </c>
      <c r="F1332">
        <v>2744</v>
      </c>
      <c r="G1332" t="s">
        <v>1247</v>
      </c>
      <c r="H1332" t="s">
        <v>18</v>
      </c>
      <c r="I1332" t="s">
        <v>18</v>
      </c>
      <c r="J1332" t="s">
        <v>3714</v>
      </c>
    </row>
    <row r="1333" spans="1:10" hidden="1" x14ac:dyDescent="0.25">
      <c r="A1333">
        <v>92489</v>
      </c>
      <c r="B1333">
        <v>313</v>
      </c>
      <c r="C1333" t="s">
        <v>3604</v>
      </c>
      <c r="D1333">
        <v>2769</v>
      </c>
      <c r="E1333" t="s">
        <v>2602</v>
      </c>
      <c r="F1333">
        <v>2744</v>
      </c>
      <c r="G1333" t="s">
        <v>1247</v>
      </c>
      <c r="H1333" t="s">
        <v>18</v>
      </c>
      <c r="I1333" t="s">
        <v>18</v>
      </c>
      <c r="J1333" t="s">
        <v>3715</v>
      </c>
    </row>
    <row r="1334" spans="1:10" hidden="1" x14ac:dyDescent="0.25">
      <c r="A1334">
        <v>92492</v>
      </c>
      <c r="B1334">
        <v>313</v>
      </c>
      <c r="C1334" t="s">
        <v>3604</v>
      </c>
      <c r="D1334">
        <v>2770</v>
      </c>
      <c r="E1334" t="s">
        <v>2603</v>
      </c>
      <c r="F1334">
        <v>2744</v>
      </c>
      <c r="G1334" t="s">
        <v>1247</v>
      </c>
      <c r="H1334" t="s">
        <v>18</v>
      </c>
      <c r="I1334" t="s">
        <v>18</v>
      </c>
      <c r="J1334" t="s">
        <v>3716</v>
      </c>
    </row>
    <row r="1335" spans="1:10" hidden="1" x14ac:dyDescent="0.25">
      <c r="A1335">
        <v>5467</v>
      </c>
      <c r="B1335">
        <v>313</v>
      </c>
      <c r="C1335" t="s">
        <v>3604</v>
      </c>
      <c r="D1335">
        <v>329</v>
      </c>
      <c r="E1335" t="s">
        <v>2606</v>
      </c>
      <c r="F1335">
        <v>2744</v>
      </c>
      <c r="G1335" t="s">
        <v>1247</v>
      </c>
      <c r="H1335" t="s">
        <v>18</v>
      </c>
      <c r="I1335" t="s">
        <v>18</v>
      </c>
      <c r="J1335" t="s">
        <v>3717</v>
      </c>
    </row>
    <row r="1336" spans="1:10" hidden="1" x14ac:dyDescent="0.25">
      <c r="A1336">
        <v>76626</v>
      </c>
      <c r="B1336">
        <v>313</v>
      </c>
      <c r="C1336" t="s">
        <v>3604</v>
      </c>
      <c r="D1336">
        <v>496</v>
      </c>
      <c r="E1336" t="s">
        <v>2607</v>
      </c>
      <c r="F1336">
        <v>2744</v>
      </c>
      <c r="G1336" t="s">
        <v>1247</v>
      </c>
      <c r="H1336" t="s">
        <v>18</v>
      </c>
      <c r="I1336" t="s">
        <v>18</v>
      </c>
      <c r="J1336" t="s">
        <v>3718</v>
      </c>
    </row>
    <row r="1337" spans="1:10" hidden="1" x14ac:dyDescent="0.25">
      <c r="A1337">
        <v>3789</v>
      </c>
      <c r="B1337">
        <v>315</v>
      </c>
      <c r="C1337" t="s">
        <v>379</v>
      </c>
      <c r="D1337">
        <v>356</v>
      </c>
      <c r="E1337" t="s">
        <v>860</v>
      </c>
      <c r="F1337">
        <v>2744</v>
      </c>
      <c r="G1337" t="s">
        <v>1247</v>
      </c>
      <c r="H1337" t="s">
        <v>18</v>
      </c>
      <c r="I1337" t="s">
        <v>18</v>
      </c>
      <c r="J1337" t="s">
        <v>1811</v>
      </c>
    </row>
    <row r="1338" spans="1:10" hidden="1" x14ac:dyDescent="0.25">
      <c r="A1338">
        <v>2921</v>
      </c>
      <c r="B1338">
        <v>315</v>
      </c>
      <c r="C1338" t="s">
        <v>379</v>
      </c>
      <c r="D1338">
        <v>348</v>
      </c>
      <c r="E1338" t="s">
        <v>862</v>
      </c>
      <c r="F1338">
        <v>2744</v>
      </c>
      <c r="G1338" t="s">
        <v>1247</v>
      </c>
      <c r="H1338" t="s">
        <v>18</v>
      </c>
      <c r="I1338" t="s">
        <v>18</v>
      </c>
      <c r="J1338" t="s">
        <v>1848</v>
      </c>
    </row>
    <row r="1339" spans="1:10" hidden="1" x14ac:dyDescent="0.25">
      <c r="A1339">
        <v>80761</v>
      </c>
      <c r="B1339">
        <v>315</v>
      </c>
      <c r="C1339" t="s">
        <v>379</v>
      </c>
      <c r="D1339">
        <v>2215</v>
      </c>
      <c r="E1339" t="s">
        <v>864</v>
      </c>
      <c r="F1339">
        <v>2744</v>
      </c>
      <c r="G1339" t="s">
        <v>1247</v>
      </c>
      <c r="H1339" t="s">
        <v>18</v>
      </c>
      <c r="I1339" t="s">
        <v>18</v>
      </c>
      <c r="J1339" t="s">
        <v>1883</v>
      </c>
    </row>
    <row r="1340" spans="1:10" hidden="1" x14ac:dyDescent="0.25">
      <c r="A1340">
        <v>117610</v>
      </c>
      <c r="B1340">
        <v>316</v>
      </c>
      <c r="C1340" t="s">
        <v>3647</v>
      </c>
      <c r="D1340">
        <v>2850</v>
      </c>
      <c r="E1340" t="s">
        <v>2546</v>
      </c>
      <c r="F1340">
        <v>2744</v>
      </c>
      <c r="G1340" t="s">
        <v>1247</v>
      </c>
      <c r="H1340" t="s">
        <v>18</v>
      </c>
      <c r="I1340" t="s">
        <v>18</v>
      </c>
      <c r="J1340" t="s">
        <v>3719</v>
      </c>
    </row>
    <row r="1341" spans="1:10" hidden="1" x14ac:dyDescent="0.25">
      <c r="A1341">
        <v>117702</v>
      </c>
      <c r="B1341">
        <v>316</v>
      </c>
      <c r="C1341" t="s">
        <v>3647</v>
      </c>
      <c r="D1341">
        <v>2851</v>
      </c>
      <c r="E1341" t="s">
        <v>2548</v>
      </c>
      <c r="F1341">
        <v>2744</v>
      </c>
      <c r="G1341" t="s">
        <v>1247</v>
      </c>
      <c r="H1341" t="s">
        <v>18</v>
      </c>
      <c r="I1341" t="s">
        <v>18</v>
      </c>
      <c r="J1341" t="s">
        <v>3720</v>
      </c>
    </row>
    <row r="1342" spans="1:10" hidden="1" x14ac:dyDescent="0.25">
      <c r="A1342">
        <v>117811</v>
      </c>
      <c r="B1342">
        <v>316</v>
      </c>
      <c r="C1342" t="s">
        <v>3647</v>
      </c>
      <c r="D1342">
        <v>2852</v>
      </c>
      <c r="E1342" t="s">
        <v>2549</v>
      </c>
      <c r="F1342">
        <v>2744</v>
      </c>
      <c r="G1342" t="s">
        <v>1247</v>
      </c>
      <c r="H1342" t="s">
        <v>18</v>
      </c>
      <c r="I1342" t="s">
        <v>18</v>
      </c>
      <c r="J1342" t="s">
        <v>3721</v>
      </c>
    </row>
    <row r="1343" spans="1:10" hidden="1" x14ac:dyDescent="0.25">
      <c r="A1343">
        <v>4905</v>
      </c>
      <c r="B1343">
        <v>316</v>
      </c>
      <c r="C1343" t="s">
        <v>3647</v>
      </c>
      <c r="D1343">
        <v>328</v>
      </c>
      <c r="E1343" t="s">
        <v>2632</v>
      </c>
      <c r="F1343">
        <v>2744</v>
      </c>
      <c r="G1343" t="s">
        <v>1247</v>
      </c>
      <c r="H1343" t="s">
        <v>18</v>
      </c>
      <c r="I1343" t="s">
        <v>18</v>
      </c>
      <c r="J1343" t="s">
        <v>3722</v>
      </c>
    </row>
    <row r="1344" spans="1:10" hidden="1" x14ac:dyDescent="0.25">
      <c r="A1344">
        <v>80763</v>
      </c>
      <c r="B1344">
        <v>316</v>
      </c>
      <c r="C1344" t="s">
        <v>3647</v>
      </c>
      <c r="D1344">
        <v>2109</v>
      </c>
      <c r="E1344" t="s">
        <v>2633</v>
      </c>
      <c r="F1344">
        <v>2744</v>
      </c>
      <c r="G1344" t="s">
        <v>1247</v>
      </c>
      <c r="H1344" t="s">
        <v>18</v>
      </c>
      <c r="I1344" t="s">
        <v>18</v>
      </c>
      <c r="J1344" t="s">
        <v>3723</v>
      </c>
    </row>
    <row r="1345" spans="1:10" hidden="1" x14ac:dyDescent="0.25">
      <c r="A1345">
        <v>101560</v>
      </c>
      <c r="B1345">
        <v>316</v>
      </c>
      <c r="C1345" t="s">
        <v>3647</v>
      </c>
      <c r="D1345">
        <v>2816</v>
      </c>
      <c r="E1345" t="s">
        <v>2636</v>
      </c>
      <c r="F1345">
        <v>2744</v>
      </c>
      <c r="G1345" t="s">
        <v>1247</v>
      </c>
      <c r="H1345" t="s">
        <v>18</v>
      </c>
      <c r="I1345" t="s">
        <v>18</v>
      </c>
      <c r="J1345" t="s">
        <v>3724</v>
      </c>
    </row>
    <row r="1346" spans="1:10" hidden="1" x14ac:dyDescent="0.25">
      <c r="A1346">
        <v>101572</v>
      </c>
      <c r="B1346">
        <v>316</v>
      </c>
      <c r="C1346" t="s">
        <v>3647</v>
      </c>
      <c r="D1346">
        <v>2817</v>
      </c>
      <c r="E1346" t="s">
        <v>2637</v>
      </c>
      <c r="F1346">
        <v>2744</v>
      </c>
      <c r="G1346" t="s">
        <v>1247</v>
      </c>
      <c r="H1346" t="s">
        <v>18</v>
      </c>
      <c r="I1346" t="s">
        <v>18</v>
      </c>
      <c r="J1346" t="s">
        <v>3725</v>
      </c>
    </row>
    <row r="1347" spans="1:10" hidden="1" x14ac:dyDescent="0.25">
      <c r="A1347">
        <v>563</v>
      </c>
      <c r="B1347">
        <v>316</v>
      </c>
      <c r="C1347" t="s">
        <v>3647</v>
      </c>
      <c r="D1347">
        <v>330</v>
      </c>
      <c r="E1347" t="s">
        <v>2638</v>
      </c>
      <c r="F1347">
        <v>2744</v>
      </c>
      <c r="G1347" t="s">
        <v>1247</v>
      </c>
      <c r="H1347" t="s">
        <v>18</v>
      </c>
      <c r="I1347" t="s">
        <v>18</v>
      </c>
      <c r="J1347" t="s">
        <v>3726</v>
      </c>
    </row>
    <row r="1348" spans="1:10" hidden="1" x14ac:dyDescent="0.25">
      <c r="A1348">
        <v>3196</v>
      </c>
      <c r="B1348">
        <v>316</v>
      </c>
      <c r="C1348" t="s">
        <v>3647</v>
      </c>
      <c r="D1348">
        <v>339</v>
      </c>
      <c r="E1348" t="s">
        <v>2639</v>
      </c>
      <c r="F1348">
        <v>2744</v>
      </c>
      <c r="G1348" t="s">
        <v>1247</v>
      </c>
      <c r="H1348" t="s">
        <v>18</v>
      </c>
      <c r="I1348" t="s">
        <v>18</v>
      </c>
      <c r="J1348" t="s">
        <v>3727</v>
      </c>
    </row>
    <row r="1349" spans="1:10" hidden="1" x14ac:dyDescent="0.25">
      <c r="A1349">
        <v>111185</v>
      </c>
      <c r="B1349">
        <v>313</v>
      </c>
      <c r="C1349" t="s">
        <v>3604</v>
      </c>
      <c r="D1349">
        <v>2522</v>
      </c>
      <c r="E1349" t="s">
        <v>458</v>
      </c>
      <c r="F1349">
        <v>50602</v>
      </c>
      <c r="G1349" t="s">
        <v>1271</v>
      </c>
      <c r="H1349" t="s">
        <v>18</v>
      </c>
      <c r="I1349" t="s">
        <v>18</v>
      </c>
      <c r="J1349" t="s">
        <v>3728</v>
      </c>
    </row>
    <row r="1350" spans="1:10" hidden="1" x14ac:dyDescent="0.25">
      <c r="A1350">
        <v>141079</v>
      </c>
      <c r="B1350">
        <v>362</v>
      </c>
      <c r="C1350" t="s">
        <v>50</v>
      </c>
      <c r="D1350">
        <v>2467</v>
      </c>
      <c r="E1350" t="s">
        <v>51</v>
      </c>
      <c r="F1350">
        <v>111030</v>
      </c>
      <c r="G1350" t="s">
        <v>3428</v>
      </c>
      <c r="H1350" t="s">
        <v>18</v>
      </c>
      <c r="I1350" t="s">
        <v>18</v>
      </c>
      <c r="J1350" t="s">
        <v>3429</v>
      </c>
    </row>
    <row r="1351" spans="1:10" hidden="1" x14ac:dyDescent="0.25">
      <c r="A1351">
        <v>153054</v>
      </c>
      <c r="B1351">
        <v>29</v>
      </c>
      <c r="C1351" t="s">
        <v>56</v>
      </c>
      <c r="D1351">
        <v>2801</v>
      </c>
      <c r="E1351" t="s">
        <v>57</v>
      </c>
      <c r="F1351">
        <v>121177</v>
      </c>
      <c r="G1351" t="s">
        <v>4571</v>
      </c>
      <c r="H1351" t="s">
        <v>18</v>
      </c>
      <c r="I1351" t="s">
        <v>18</v>
      </c>
      <c r="J1351" t="s">
        <v>4572</v>
      </c>
    </row>
    <row r="1352" spans="1:10" hidden="1" x14ac:dyDescent="0.25">
      <c r="A1352">
        <v>93342</v>
      </c>
      <c r="B1352">
        <v>453</v>
      </c>
      <c r="C1352" t="s">
        <v>188</v>
      </c>
      <c r="D1352">
        <v>2773</v>
      </c>
      <c r="E1352" t="s">
        <v>4394</v>
      </c>
      <c r="F1352">
        <v>2748</v>
      </c>
      <c r="G1352" t="s">
        <v>1603</v>
      </c>
      <c r="H1352" t="s">
        <v>18</v>
      </c>
      <c r="I1352" t="s">
        <v>18</v>
      </c>
      <c r="J1352" t="s">
        <v>4573</v>
      </c>
    </row>
    <row r="1353" spans="1:10" hidden="1" x14ac:dyDescent="0.25">
      <c r="A1353">
        <v>152559</v>
      </c>
      <c r="B1353">
        <v>453</v>
      </c>
      <c r="C1353" t="s">
        <v>188</v>
      </c>
      <c r="D1353">
        <v>2953</v>
      </c>
      <c r="E1353" t="s">
        <v>4396</v>
      </c>
      <c r="F1353">
        <v>2748</v>
      </c>
      <c r="G1353" t="s">
        <v>1603</v>
      </c>
      <c r="H1353" t="s">
        <v>18</v>
      </c>
      <c r="I1353" t="s">
        <v>18</v>
      </c>
      <c r="J1353" t="s">
        <v>4574</v>
      </c>
    </row>
    <row r="1354" spans="1:10" hidden="1" x14ac:dyDescent="0.25">
      <c r="A1354">
        <v>84503</v>
      </c>
      <c r="B1354">
        <v>453</v>
      </c>
      <c r="C1354" t="s">
        <v>188</v>
      </c>
      <c r="D1354">
        <v>2620</v>
      </c>
      <c r="E1354" t="s">
        <v>4054</v>
      </c>
      <c r="F1354">
        <v>2748</v>
      </c>
      <c r="G1354" t="s">
        <v>1603</v>
      </c>
      <c r="H1354" t="s">
        <v>18</v>
      </c>
      <c r="I1354" t="s">
        <v>18</v>
      </c>
      <c r="J1354" t="s">
        <v>4575</v>
      </c>
    </row>
    <row r="1355" spans="1:10" hidden="1" x14ac:dyDescent="0.25">
      <c r="A1355">
        <v>4498</v>
      </c>
      <c r="B1355">
        <v>453</v>
      </c>
      <c r="C1355" t="s">
        <v>188</v>
      </c>
      <c r="D1355">
        <v>464</v>
      </c>
      <c r="E1355" t="s">
        <v>189</v>
      </c>
      <c r="F1355">
        <v>2748</v>
      </c>
      <c r="G1355" t="s">
        <v>1603</v>
      </c>
      <c r="H1355" t="s">
        <v>18</v>
      </c>
      <c r="I1355" t="s">
        <v>18</v>
      </c>
      <c r="J1355" t="s">
        <v>1604</v>
      </c>
    </row>
    <row r="1356" spans="1:10" hidden="1" x14ac:dyDescent="0.25">
      <c r="A1356">
        <v>152517</v>
      </c>
      <c r="B1356">
        <v>450</v>
      </c>
      <c r="C1356" t="s">
        <v>4052</v>
      </c>
      <c r="D1356">
        <v>2951</v>
      </c>
      <c r="E1356" t="s">
        <v>233</v>
      </c>
      <c r="F1356">
        <v>2748</v>
      </c>
      <c r="G1356" t="s">
        <v>1603</v>
      </c>
      <c r="H1356" t="s">
        <v>18</v>
      </c>
      <c r="I1356" t="s">
        <v>18</v>
      </c>
      <c r="J1356" t="s">
        <v>4576</v>
      </c>
    </row>
    <row r="1357" spans="1:10" hidden="1" x14ac:dyDescent="0.25">
      <c r="A1357">
        <v>4372</v>
      </c>
      <c r="B1357">
        <v>450</v>
      </c>
      <c r="C1357" t="s">
        <v>4052</v>
      </c>
      <c r="D1357">
        <v>473</v>
      </c>
      <c r="E1357" t="s">
        <v>255</v>
      </c>
      <c r="F1357">
        <v>2748</v>
      </c>
      <c r="G1357" t="s">
        <v>1603</v>
      </c>
      <c r="H1357" t="s">
        <v>18</v>
      </c>
      <c r="I1357" t="s">
        <v>18</v>
      </c>
      <c r="J1357" t="s">
        <v>4098</v>
      </c>
    </row>
    <row r="1358" spans="1:10" hidden="1" x14ac:dyDescent="0.25">
      <c r="A1358">
        <v>152484</v>
      </c>
      <c r="B1358">
        <v>450</v>
      </c>
      <c r="C1358" t="s">
        <v>4052</v>
      </c>
      <c r="D1358">
        <v>2950</v>
      </c>
      <c r="E1358" t="s">
        <v>284</v>
      </c>
      <c r="F1358">
        <v>2748</v>
      </c>
      <c r="G1358" t="s">
        <v>1603</v>
      </c>
      <c r="H1358" t="s">
        <v>18</v>
      </c>
      <c r="I1358" t="s">
        <v>18</v>
      </c>
      <c r="J1358" t="s">
        <v>4577</v>
      </c>
    </row>
    <row r="1359" spans="1:10" hidden="1" x14ac:dyDescent="0.25">
      <c r="A1359">
        <v>44371</v>
      </c>
      <c r="B1359">
        <v>450</v>
      </c>
      <c r="C1359" t="s">
        <v>4052</v>
      </c>
      <c r="D1359">
        <v>477</v>
      </c>
      <c r="E1359" t="s">
        <v>285</v>
      </c>
      <c r="F1359">
        <v>2748</v>
      </c>
      <c r="G1359" t="s">
        <v>1603</v>
      </c>
      <c r="H1359" t="s">
        <v>18</v>
      </c>
      <c r="I1359" t="s">
        <v>18</v>
      </c>
      <c r="J1359" t="s">
        <v>4099</v>
      </c>
    </row>
    <row r="1360" spans="1:10" hidden="1" x14ac:dyDescent="0.25">
      <c r="A1360">
        <v>152524</v>
      </c>
      <c r="B1360">
        <v>450</v>
      </c>
      <c r="C1360" t="s">
        <v>4052</v>
      </c>
      <c r="D1360">
        <v>2955</v>
      </c>
      <c r="E1360" t="s">
        <v>4466</v>
      </c>
      <c r="F1360">
        <v>2748</v>
      </c>
      <c r="G1360" t="s">
        <v>1603</v>
      </c>
      <c r="H1360" t="s">
        <v>18</v>
      </c>
      <c r="I1360" t="s">
        <v>18</v>
      </c>
      <c r="J1360" t="s">
        <v>4578</v>
      </c>
    </row>
    <row r="1361" spans="1:10" hidden="1" x14ac:dyDescent="0.25">
      <c r="A1361">
        <v>1697</v>
      </c>
      <c r="B1361">
        <v>450</v>
      </c>
      <c r="C1361" t="s">
        <v>4052</v>
      </c>
      <c r="D1361">
        <v>478</v>
      </c>
      <c r="E1361" t="s">
        <v>4059</v>
      </c>
      <c r="F1361">
        <v>2748</v>
      </c>
      <c r="G1361" t="s">
        <v>1603</v>
      </c>
      <c r="H1361" t="s">
        <v>18</v>
      </c>
      <c r="I1361" t="s">
        <v>18</v>
      </c>
      <c r="J1361" t="s">
        <v>4100</v>
      </c>
    </row>
    <row r="1362" spans="1:10" hidden="1" x14ac:dyDescent="0.25">
      <c r="A1362">
        <v>81260</v>
      </c>
      <c r="B1362">
        <v>313</v>
      </c>
      <c r="C1362" t="s">
        <v>3604</v>
      </c>
      <c r="D1362">
        <v>2522</v>
      </c>
      <c r="E1362" t="s">
        <v>458</v>
      </c>
      <c r="F1362">
        <v>38594</v>
      </c>
      <c r="G1362" t="s">
        <v>1272</v>
      </c>
      <c r="H1362" t="s">
        <v>18</v>
      </c>
      <c r="I1362" t="s">
        <v>18</v>
      </c>
      <c r="J1362" t="s">
        <v>3729</v>
      </c>
    </row>
    <row r="1363" spans="1:10" hidden="1" x14ac:dyDescent="0.25">
      <c r="A1363">
        <v>121949</v>
      </c>
      <c r="B1363">
        <v>313</v>
      </c>
      <c r="C1363" t="s">
        <v>3604</v>
      </c>
      <c r="D1363">
        <v>2522</v>
      </c>
      <c r="E1363" t="s">
        <v>458</v>
      </c>
      <c r="F1363">
        <v>96434</v>
      </c>
      <c r="G1363" t="s">
        <v>3059</v>
      </c>
      <c r="H1363" t="s">
        <v>18</v>
      </c>
      <c r="I1363" t="s">
        <v>18</v>
      </c>
      <c r="J1363" t="s">
        <v>3730</v>
      </c>
    </row>
    <row r="1364" spans="1:10" hidden="1" x14ac:dyDescent="0.25">
      <c r="A1364">
        <v>121960</v>
      </c>
      <c r="B1364">
        <v>316</v>
      </c>
      <c r="C1364" t="s">
        <v>3647</v>
      </c>
      <c r="D1364">
        <v>2330</v>
      </c>
      <c r="E1364" t="s">
        <v>1097</v>
      </c>
      <c r="F1364">
        <v>96443</v>
      </c>
      <c r="G1364" t="s">
        <v>3060</v>
      </c>
      <c r="H1364" t="s">
        <v>18</v>
      </c>
      <c r="I1364" t="s">
        <v>18</v>
      </c>
      <c r="J1364" t="s">
        <v>3731</v>
      </c>
    </row>
    <row r="1365" spans="1:10" hidden="1" x14ac:dyDescent="0.25">
      <c r="A1365">
        <v>136445</v>
      </c>
      <c r="B1365">
        <v>2512</v>
      </c>
      <c r="C1365" t="s">
        <v>180</v>
      </c>
      <c r="D1365">
        <v>429</v>
      </c>
      <c r="E1365" t="s">
        <v>180</v>
      </c>
      <c r="F1365">
        <v>25342</v>
      </c>
      <c r="G1365" t="s">
        <v>2595</v>
      </c>
      <c r="H1365" t="s">
        <v>18</v>
      </c>
      <c r="I1365" t="s">
        <v>18</v>
      </c>
      <c r="J1365" t="s">
        <v>3345</v>
      </c>
    </row>
    <row r="1366" spans="1:10" hidden="1" x14ac:dyDescent="0.25">
      <c r="A1366">
        <v>30599</v>
      </c>
      <c r="B1366">
        <v>28</v>
      </c>
      <c r="C1366" t="s">
        <v>55</v>
      </c>
      <c r="D1366">
        <v>2057</v>
      </c>
      <c r="E1366" t="s">
        <v>3483</v>
      </c>
      <c r="F1366">
        <v>25342</v>
      </c>
      <c r="G1366" t="s">
        <v>2595</v>
      </c>
      <c r="H1366" t="s">
        <v>18</v>
      </c>
      <c r="I1366" t="s">
        <v>18</v>
      </c>
      <c r="J1366" t="s">
        <v>3487</v>
      </c>
    </row>
    <row r="1367" spans="1:10" hidden="1" x14ac:dyDescent="0.25">
      <c r="A1367">
        <v>101367</v>
      </c>
      <c r="B1367">
        <v>28</v>
      </c>
      <c r="C1367" t="s">
        <v>55</v>
      </c>
      <c r="D1367">
        <v>2806</v>
      </c>
      <c r="E1367" t="s">
        <v>86</v>
      </c>
      <c r="F1367">
        <v>25342</v>
      </c>
      <c r="G1367" t="s">
        <v>2595</v>
      </c>
      <c r="H1367" t="s">
        <v>18</v>
      </c>
      <c r="I1367" t="s">
        <v>18</v>
      </c>
      <c r="J1367" t="s">
        <v>2596</v>
      </c>
    </row>
    <row r="1368" spans="1:10" hidden="1" x14ac:dyDescent="0.25">
      <c r="A1368">
        <v>153755</v>
      </c>
      <c r="B1368">
        <v>28</v>
      </c>
      <c r="C1368" t="s">
        <v>55</v>
      </c>
      <c r="D1368">
        <v>2808</v>
      </c>
      <c r="E1368" t="s">
        <v>89</v>
      </c>
      <c r="F1368">
        <v>25342</v>
      </c>
      <c r="G1368" t="s">
        <v>2595</v>
      </c>
      <c r="H1368" t="s">
        <v>18</v>
      </c>
      <c r="I1368" t="s">
        <v>18</v>
      </c>
      <c r="J1368" t="s">
        <v>5025</v>
      </c>
    </row>
    <row r="1369" spans="1:10" hidden="1" x14ac:dyDescent="0.25">
      <c r="A1369">
        <v>81066</v>
      </c>
      <c r="B1369">
        <v>28</v>
      </c>
      <c r="C1369" t="s">
        <v>55</v>
      </c>
      <c r="D1369">
        <v>2001</v>
      </c>
      <c r="E1369" t="s">
        <v>2624</v>
      </c>
      <c r="F1369">
        <v>25342</v>
      </c>
      <c r="G1369" t="s">
        <v>2595</v>
      </c>
      <c r="H1369" t="s">
        <v>18</v>
      </c>
      <c r="I1369" t="s">
        <v>18</v>
      </c>
      <c r="J1369" t="s">
        <v>2690</v>
      </c>
    </row>
    <row r="1370" spans="1:10" hidden="1" x14ac:dyDescent="0.25">
      <c r="A1370">
        <v>109847</v>
      </c>
      <c r="B1370">
        <v>28</v>
      </c>
      <c r="C1370" t="s">
        <v>55</v>
      </c>
      <c r="D1370">
        <v>2636</v>
      </c>
      <c r="E1370" t="s">
        <v>2626</v>
      </c>
      <c r="F1370">
        <v>25342</v>
      </c>
      <c r="G1370" t="s">
        <v>2595</v>
      </c>
      <c r="H1370" t="s">
        <v>18</v>
      </c>
      <c r="I1370" t="s">
        <v>18</v>
      </c>
      <c r="J1370" t="s">
        <v>2691</v>
      </c>
    </row>
    <row r="1371" spans="1:10" hidden="1" x14ac:dyDescent="0.25">
      <c r="A1371">
        <v>119455</v>
      </c>
      <c r="B1371">
        <v>28</v>
      </c>
      <c r="C1371" t="s">
        <v>55</v>
      </c>
      <c r="D1371">
        <v>2864</v>
      </c>
      <c r="E1371" t="s">
        <v>2586</v>
      </c>
      <c r="F1371">
        <v>25342</v>
      </c>
      <c r="G1371" t="s">
        <v>2595</v>
      </c>
      <c r="H1371" t="s">
        <v>18</v>
      </c>
      <c r="I1371" t="s">
        <v>18</v>
      </c>
      <c r="J1371" t="s">
        <v>2692</v>
      </c>
    </row>
    <row r="1372" spans="1:10" hidden="1" x14ac:dyDescent="0.25">
      <c r="A1372">
        <v>119489</v>
      </c>
      <c r="B1372">
        <v>28</v>
      </c>
      <c r="C1372" t="s">
        <v>55</v>
      </c>
      <c r="D1372">
        <v>2865</v>
      </c>
      <c r="E1372" t="s">
        <v>2588</v>
      </c>
      <c r="F1372">
        <v>25342</v>
      </c>
      <c r="G1372" t="s">
        <v>2595</v>
      </c>
      <c r="H1372" t="s">
        <v>18</v>
      </c>
      <c r="I1372" t="s">
        <v>18</v>
      </c>
      <c r="J1372" t="s">
        <v>2693</v>
      </c>
    </row>
    <row r="1373" spans="1:10" hidden="1" x14ac:dyDescent="0.25">
      <c r="A1373">
        <v>101395</v>
      </c>
      <c r="B1373">
        <v>28</v>
      </c>
      <c r="C1373" t="s">
        <v>55</v>
      </c>
      <c r="D1373">
        <v>2807</v>
      </c>
      <c r="E1373" t="s">
        <v>2383</v>
      </c>
      <c r="F1373">
        <v>25342</v>
      </c>
      <c r="G1373" t="s">
        <v>2595</v>
      </c>
      <c r="H1373" t="s">
        <v>18</v>
      </c>
      <c r="I1373" t="s">
        <v>18</v>
      </c>
      <c r="J1373" t="s">
        <v>2597</v>
      </c>
    </row>
    <row r="1374" spans="1:10" hidden="1" x14ac:dyDescent="0.25">
      <c r="A1374">
        <v>75727</v>
      </c>
      <c r="B1374">
        <v>28</v>
      </c>
      <c r="C1374" t="s">
        <v>55</v>
      </c>
      <c r="D1374">
        <v>2037</v>
      </c>
      <c r="E1374" t="s">
        <v>2385</v>
      </c>
      <c r="F1374">
        <v>25342</v>
      </c>
      <c r="G1374" t="s">
        <v>2595</v>
      </c>
      <c r="H1374" t="s">
        <v>18</v>
      </c>
      <c r="I1374" t="s">
        <v>18</v>
      </c>
      <c r="J1374" t="s">
        <v>2598</v>
      </c>
    </row>
    <row r="1375" spans="1:10" hidden="1" x14ac:dyDescent="0.25">
      <c r="A1375">
        <v>96960</v>
      </c>
      <c r="B1375">
        <v>28</v>
      </c>
      <c r="C1375" t="s">
        <v>55</v>
      </c>
      <c r="D1375">
        <v>155</v>
      </c>
      <c r="E1375" t="s">
        <v>256</v>
      </c>
      <c r="F1375">
        <v>25342</v>
      </c>
      <c r="G1375" t="s">
        <v>2595</v>
      </c>
      <c r="H1375" t="s">
        <v>18</v>
      </c>
      <c r="I1375" t="s">
        <v>18</v>
      </c>
      <c r="J1375" t="s">
        <v>2599</v>
      </c>
    </row>
    <row r="1376" spans="1:10" hidden="1" x14ac:dyDescent="0.25">
      <c r="A1376">
        <v>121882</v>
      </c>
      <c r="B1376">
        <v>362</v>
      </c>
      <c r="C1376" t="s">
        <v>50</v>
      </c>
      <c r="D1376">
        <v>2822</v>
      </c>
      <c r="E1376" t="s">
        <v>103</v>
      </c>
      <c r="F1376">
        <v>96388</v>
      </c>
      <c r="G1376" t="s">
        <v>3061</v>
      </c>
      <c r="H1376" t="s">
        <v>18</v>
      </c>
      <c r="I1376" t="s">
        <v>18</v>
      </c>
      <c r="J1376" t="s">
        <v>3062</v>
      </c>
    </row>
    <row r="1377" spans="1:10" hidden="1" x14ac:dyDescent="0.25">
      <c r="A1377">
        <v>2138</v>
      </c>
      <c r="B1377">
        <v>2507</v>
      </c>
      <c r="C1377" t="s">
        <v>4365</v>
      </c>
      <c r="D1377">
        <v>165</v>
      </c>
      <c r="E1377" t="s">
        <v>3633</v>
      </c>
      <c r="F1377">
        <v>37</v>
      </c>
      <c r="G1377" t="s">
        <v>1366</v>
      </c>
      <c r="H1377" t="s">
        <v>18</v>
      </c>
      <c r="I1377" t="s">
        <v>18</v>
      </c>
      <c r="J1377" t="s">
        <v>4579</v>
      </c>
    </row>
    <row r="1378" spans="1:10" hidden="1" x14ac:dyDescent="0.25">
      <c r="A1378">
        <v>101717</v>
      </c>
      <c r="B1378">
        <v>2507</v>
      </c>
      <c r="C1378" t="s">
        <v>4365</v>
      </c>
      <c r="D1378">
        <v>2823</v>
      </c>
      <c r="E1378" t="s">
        <v>3634</v>
      </c>
      <c r="F1378">
        <v>37</v>
      </c>
      <c r="G1378" t="s">
        <v>1366</v>
      </c>
      <c r="H1378" t="s">
        <v>18</v>
      </c>
      <c r="I1378" t="s">
        <v>18</v>
      </c>
      <c r="J1378" t="s">
        <v>4580</v>
      </c>
    </row>
    <row r="1379" spans="1:10" hidden="1" x14ac:dyDescent="0.25">
      <c r="A1379">
        <v>80910</v>
      </c>
      <c r="B1379">
        <v>15</v>
      </c>
      <c r="C1379" t="s">
        <v>2</v>
      </c>
      <c r="D1379">
        <v>2423</v>
      </c>
      <c r="E1379" t="s">
        <v>5</v>
      </c>
      <c r="F1379">
        <v>37</v>
      </c>
      <c r="G1379" t="s">
        <v>1366</v>
      </c>
      <c r="H1379" t="s">
        <v>18</v>
      </c>
      <c r="I1379" t="s">
        <v>18</v>
      </c>
      <c r="J1379" t="s">
        <v>1367</v>
      </c>
    </row>
    <row r="1380" spans="1:10" hidden="1" x14ac:dyDescent="0.25">
      <c r="A1380">
        <v>4593</v>
      </c>
      <c r="B1380">
        <v>15</v>
      </c>
      <c r="C1380" t="s">
        <v>2</v>
      </c>
      <c r="D1380">
        <v>393</v>
      </c>
      <c r="E1380" t="s">
        <v>22</v>
      </c>
      <c r="F1380">
        <v>37</v>
      </c>
      <c r="G1380" t="s">
        <v>1366</v>
      </c>
      <c r="H1380" t="s">
        <v>18</v>
      </c>
      <c r="I1380" t="s">
        <v>18</v>
      </c>
      <c r="J1380" t="s">
        <v>1389</v>
      </c>
    </row>
    <row r="1381" spans="1:10" hidden="1" x14ac:dyDescent="0.25">
      <c r="A1381">
        <v>101438</v>
      </c>
      <c r="B1381">
        <v>29</v>
      </c>
      <c r="C1381" t="s">
        <v>56</v>
      </c>
      <c r="D1381">
        <v>2801</v>
      </c>
      <c r="E1381" t="s">
        <v>57</v>
      </c>
      <c r="F1381">
        <v>37</v>
      </c>
      <c r="G1381" t="s">
        <v>1366</v>
      </c>
      <c r="H1381" t="s">
        <v>18</v>
      </c>
      <c r="I1381" t="s">
        <v>18</v>
      </c>
      <c r="J1381" t="s">
        <v>1404</v>
      </c>
    </row>
    <row r="1382" spans="1:10" hidden="1" x14ac:dyDescent="0.25">
      <c r="A1382">
        <v>101496</v>
      </c>
      <c r="B1382">
        <v>29</v>
      </c>
      <c r="C1382" t="s">
        <v>56</v>
      </c>
      <c r="D1382">
        <v>2804</v>
      </c>
      <c r="E1382" t="s">
        <v>76</v>
      </c>
      <c r="F1382">
        <v>37</v>
      </c>
      <c r="G1382" t="s">
        <v>1366</v>
      </c>
      <c r="H1382" t="s">
        <v>18</v>
      </c>
      <c r="I1382" t="s">
        <v>18</v>
      </c>
      <c r="J1382" t="s">
        <v>1425</v>
      </c>
    </row>
    <row r="1383" spans="1:10" hidden="1" x14ac:dyDescent="0.25">
      <c r="A1383">
        <v>52240</v>
      </c>
      <c r="B1383">
        <v>29</v>
      </c>
      <c r="C1383" t="s">
        <v>56</v>
      </c>
      <c r="D1383">
        <v>2434</v>
      </c>
      <c r="E1383" t="s">
        <v>2827</v>
      </c>
      <c r="F1383">
        <v>37</v>
      </c>
      <c r="G1383" t="s">
        <v>1366</v>
      </c>
      <c r="H1383" t="s">
        <v>18</v>
      </c>
      <c r="I1383" t="s">
        <v>18</v>
      </c>
      <c r="J1383" t="s">
        <v>2847</v>
      </c>
    </row>
    <row r="1384" spans="1:10" hidden="1" x14ac:dyDescent="0.25">
      <c r="A1384">
        <v>152436</v>
      </c>
      <c r="B1384">
        <v>29</v>
      </c>
      <c r="C1384" t="s">
        <v>56</v>
      </c>
      <c r="D1384">
        <v>2927</v>
      </c>
      <c r="E1384" t="s">
        <v>2834</v>
      </c>
      <c r="F1384">
        <v>37</v>
      </c>
      <c r="G1384" t="s">
        <v>1366</v>
      </c>
      <c r="H1384" t="s">
        <v>18</v>
      </c>
      <c r="I1384" t="s">
        <v>18</v>
      </c>
      <c r="J1384" t="s">
        <v>4581</v>
      </c>
    </row>
    <row r="1385" spans="1:10" hidden="1" x14ac:dyDescent="0.25">
      <c r="A1385">
        <v>101461</v>
      </c>
      <c r="B1385">
        <v>29</v>
      </c>
      <c r="C1385" t="s">
        <v>56</v>
      </c>
      <c r="D1385">
        <v>2802</v>
      </c>
      <c r="E1385" t="s">
        <v>107</v>
      </c>
      <c r="F1385">
        <v>37</v>
      </c>
      <c r="G1385" t="s">
        <v>1366</v>
      </c>
      <c r="H1385" t="s">
        <v>18</v>
      </c>
      <c r="I1385" t="s">
        <v>18</v>
      </c>
      <c r="J1385" t="s">
        <v>1449</v>
      </c>
    </row>
    <row r="1386" spans="1:10" hidden="1" x14ac:dyDescent="0.25">
      <c r="A1386">
        <v>152421</v>
      </c>
      <c r="B1386">
        <v>29</v>
      </c>
      <c r="C1386" t="s">
        <v>56</v>
      </c>
      <c r="D1386">
        <v>2926</v>
      </c>
      <c r="E1386" t="s">
        <v>111</v>
      </c>
      <c r="F1386">
        <v>37</v>
      </c>
      <c r="G1386" t="s">
        <v>1366</v>
      </c>
      <c r="H1386" t="s">
        <v>18</v>
      </c>
      <c r="I1386" t="s">
        <v>18</v>
      </c>
      <c r="J1386" t="s">
        <v>4582</v>
      </c>
    </row>
    <row r="1387" spans="1:10" hidden="1" x14ac:dyDescent="0.25">
      <c r="A1387">
        <v>101411</v>
      </c>
      <c r="B1387">
        <v>29</v>
      </c>
      <c r="C1387" t="s">
        <v>56</v>
      </c>
      <c r="D1387">
        <v>2800</v>
      </c>
      <c r="E1387" t="s">
        <v>112</v>
      </c>
      <c r="F1387">
        <v>37</v>
      </c>
      <c r="G1387" t="s">
        <v>1366</v>
      </c>
      <c r="H1387" t="s">
        <v>18</v>
      </c>
      <c r="I1387" t="s">
        <v>18</v>
      </c>
      <c r="J1387" t="s">
        <v>1472</v>
      </c>
    </row>
    <row r="1388" spans="1:10" hidden="1" x14ac:dyDescent="0.25">
      <c r="A1388">
        <v>51971</v>
      </c>
      <c r="B1388">
        <v>29</v>
      </c>
      <c r="C1388" t="s">
        <v>56</v>
      </c>
      <c r="D1388">
        <v>2426</v>
      </c>
      <c r="E1388" t="s">
        <v>118</v>
      </c>
      <c r="F1388">
        <v>37</v>
      </c>
      <c r="G1388" t="s">
        <v>1366</v>
      </c>
      <c r="H1388" t="s">
        <v>18</v>
      </c>
      <c r="I1388" t="s">
        <v>18</v>
      </c>
      <c r="J1388" t="s">
        <v>1498</v>
      </c>
    </row>
    <row r="1389" spans="1:10" hidden="1" x14ac:dyDescent="0.25">
      <c r="A1389">
        <v>51899</v>
      </c>
      <c r="B1389">
        <v>29</v>
      </c>
      <c r="C1389" t="s">
        <v>56</v>
      </c>
      <c r="D1389">
        <v>2425</v>
      </c>
      <c r="E1389" t="s">
        <v>2829</v>
      </c>
      <c r="F1389">
        <v>37</v>
      </c>
      <c r="G1389" t="s">
        <v>1366</v>
      </c>
      <c r="H1389" t="s">
        <v>18</v>
      </c>
      <c r="I1389" t="s">
        <v>18</v>
      </c>
      <c r="J1389" t="s">
        <v>2848</v>
      </c>
    </row>
    <row r="1390" spans="1:10" hidden="1" x14ac:dyDescent="0.25">
      <c r="A1390">
        <v>81127</v>
      </c>
      <c r="B1390">
        <v>29</v>
      </c>
      <c r="C1390" t="s">
        <v>56</v>
      </c>
      <c r="D1390">
        <v>2442</v>
      </c>
      <c r="E1390" t="s">
        <v>2437</v>
      </c>
      <c r="F1390">
        <v>37</v>
      </c>
      <c r="G1390" t="s">
        <v>1366</v>
      </c>
      <c r="H1390" t="s">
        <v>18</v>
      </c>
      <c r="I1390" t="s">
        <v>18</v>
      </c>
      <c r="J1390" t="s">
        <v>2480</v>
      </c>
    </row>
    <row r="1391" spans="1:10" hidden="1" x14ac:dyDescent="0.25">
      <c r="A1391">
        <v>101485</v>
      </c>
      <c r="B1391">
        <v>29</v>
      </c>
      <c r="C1391" t="s">
        <v>56</v>
      </c>
      <c r="D1391">
        <v>2803</v>
      </c>
      <c r="E1391" t="s">
        <v>2439</v>
      </c>
      <c r="F1391">
        <v>37</v>
      </c>
      <c r="G1391" t="s">
        <v>1366</v>
      </c>
      <c r="H1391" t="s">
        <v>18</v>
      </c>
      <c r="I1391" t="s">
        <v>18</v>
      </c>
      <c r="J1391" t="s">
        <v>2481</v>
      </c>
    </row>
    <row r="1392" spans="1:10" hidden="1" x14ac:dyDescent="0.25">
      <c r="A1392">
        <v>53125</v>
      </c>
      <c r="B1392">
        <v>29</v>
      </c>
      <c r="C1392" t="s">
        <v>56</v>
      </c>
      <c r="D1392">
        <v>2454</v>
      </c>
      <c r="E1392" t="s">
        <v>2441</v>
      </c>
      <c r="F1392">
        <v>37</v>
      </c>
      <c r="G1392" t="s">
        <v>1366</v>
      </c>
      <c r="H1392" t="s">
        <v>18</v>
      </c>
      <c r="I1392" t="s">
        <v>18</v>
      </c>
      <c r="J1392" t="s">
        <v>2482</v>
      </c>
    </row>
    <row r="1393" spans="1:10" hidden="1" x14ac:dyDescent="0.25">
      <c r="A1393">
        <v>81110</v>
      </c>
      <c r="B1393">
        <v>29</v>
      </c>
      <c r="C1393" t="s">
        <v>56</v>
      </c>
      <c r="D1393">
        <v>2427</v>
      </c>
      <c r="E1393" t="s">
        <v>2381</v>
      </c>
      <c r="F1393">
        <v>37</v>
      </c>
      <c r="G1393" t="s">
        <v>1366</v>
      </c>
      <c r="H1393" t="s">
        <v>18</v>
      </c>
      <c r="I1393" t="s">
        <v>18</v>
      </c>
      <c r="J1393" t="s">
        <v>2407</v>
      </c>
    </row>
    <row r="1394" spans="1:10" hidden="1" x14ac:dyDescent="0.25">
      <c r="A1394">
        <v>5351</v>
      </c>
      <c r="B1394">
        <v>29</v>
      </c>
      <c r="C1394" t="s">
        <v>56</v>
      </c>
      <c r="D1394">
        <v>394</v>
      </c>
      <c r="E1394" t="s">
        <v>248</v>
      </c>
      <c r="F1394">
        <v>37</v>
      </c>
      <c r="G1394" t="s">
        <v>1366</v>
      </c>
      <c r="H1394" t="s">
        <v>18</v>
      </c>
      <c r="I1394" t="s">
        <v>18</v>
      </c>
      <c r="J1394" t="s">
        <v>1534</v>
      </c>
    </row>
    <row r="1395" spans="1:10" hidden="1" x14ac:dyDescent="0.25">
      <c r="A1395">
        <v>93324</v>
      </c>
      <c r="B1395">
        <v>453</v>
      </c>
      <c r="C1395" t="s">
        <v>188</v>
      </c>
      <c r="D1395">
        <v>2773</v>
      </c>
      <c r="E1395" t="s">
        <v>4394</v>
      </c>
      <c r="F1395">
        <v>37</v>
      </c>
      <c r="G1395" t="s">
        <v>1366</v>
      </c>
      <c r="H1395" t="s">
        <v>18</v>
      </c>
      <c r="I1395" t="s">
        <v>18</v>
      </c>
      <c r="J1395" t="s">
        <v>4583</v>
      </c>
    </row>
    <row r="1396" spans="1:10" hidden="1" x14ac:dyDescent="0.25">
      <c r="A1396">
        <v>152545</v>
      </c>
      <c r="B1396">
        <v>453</v>
      </c>
      <c r="C1396" t="s">
        <v>188</v>
      </c>
      <c r="D1396">
        <v>2953</v>
      </c>
      <c r="E1396" t="s">
        <v>4396</v>
      </c>
      <c r="F1396">
        <v>37</v>
      </c>
      <c r="G1396" t="s">
        <v>1366</v>
      </c>
      <c r="H1396" t="s">
        <v>18</v>
      </c>
      <c r="I1396" t="s">
        <v>18</v>
      </c>
      <c r="J1396" t="s">
        <v>4584</v>
      </c>
    </row>
    <row r="1397" spans="1:10" hidden="1" x14ac:dyDescent="0.25">
      <c r="A1397">
        <v>1978</v>
      </c>
      <c r="B1397">
        <v>453</v>
      </c>
      <c r="C1397" t="s">
        <v>188</v>
      </c>
      <c r="D1397">
        <v>464</v>
      </c>
      <c r="E1397" t="s">
        <v>189</v>
      </c>
      <c r="F1397">
        <v>37</v>
      </c>
      <c r="G1397" t="s">
        <v>1366</v>
      </c>
      <c r="H1397" t="s">
        <v>18</v>
      </c>
      <c r="I1397" t="s">
        <v>18</v>
      </c>
      <c r="J1397" t="s">
        <v>1605</v>
      </c>
    </row>
    <row r="1398" spans="1:10" hidden="1" x14ac:dyDescent="0.25">
      <c r="A1398">
        <v>2406</v>
      </c>
      <c r="B1398">
        <v>360</v>
      </c>
      <c r="C1398" t="s">
        <v>66</v>
      </c>
      <c r="D1398">
        <v>2009</v>
      </c>
      <c r="E1398" t="s">
        <v>67</v>
      </c>
      <c r="F1398">
        <v>37</v>
      </c>
      <c r="G1398" t="s">
        <v>1366</v>
      </c>
      <c r="H1398" t="s">
        <v>18</v>
      </c>
      <c r="I1398" t="s">
        <v>18</v>
      </c>
      <c r="J1398" t="s">
        <v>1917</v>
      </c>
    </row>
    <row r="1399" spans="1:10" hidden="1" x14ac:dyDescent="0.25">
      <c r="A1399">
        <v>1860</v>
      </c>
      <c r="B1399">
        <v>450</v>
      </c>
      <c r="C1399" t="s">
        <v>4052</v>
      </c>
      <c r="D1399">
        <v>473</v>
      </c>
      <c r="E1399" t="s">
        <v>255</v>
      </c>
      <c r="F1399">
        <v>37</v>
      </c>
      <c r="G1399" t="s">
        <v>1366</v>
      </c>
      <c r="H1399" t="s">
        <v>18</v>
      </c>
      <c r="I1399" t="s">
        <v>18</v>
      </c>
      <c r="J1399" t="s">
        <v>4101</v>
      </c>
    </row>
    <row r="1400" spans="1:10" hidden="1" x14ac:dyDescent="0.25">
      <c r="A1400">
        <v>53602</v>
      </c>
      <c r="B1400">
        <v>362</v>
      </c>
      <c r="C1400" t="s">
        <v>50</v>
      </c>
      <c r="D1400">
        <v>2467</v>
      </c>
      <c r="E1400" t="s">
        <v>51</v>
      </c>
      <c r="F1400">
        <v>37</v>
      </c>
      <c r="G1400" t="s">
        <v>1366</v>
      </c>
      <c r="H1400" t="s">
        <v>18</v>
      </c>
      <c r="I1400" t="s">
        <v>18</v>
      </c>
      <c r="J1400" t="s">
        <v>2091</v>
      </c>
    </row>
    <row r="1401" spans="1:10" hidden="1" x14ac:dyDescent="0.25">
      <c r="A1401">
        <v>101605</v>
      </c>
      <c r="B1401">
        <v>362</v>
      </c>
      <c r="C1401" t="s">
        <v>50</v>
      </c>
      <c r="D1401">
        <v>2821</v>
      </c>
      <c r="E1401" t="s">
        <v>82</v>
      </c>
      <c r="F1401">
        <v>37</v>
      </c>
      <c r="G1401" t="s">
        <v>1366</v>
      </c>
      <c r="H1401" t="s">
        <v>18</v>
      </c>
      <c r="I1401" t="s">
        <v>18</v>
      </c>
      <c r="J1401" t="s">
        <v>2135</v>
      </c>
    </row>
    <row r="1402" spans="1:10" hidden="1" x14ac:dyDescent="0.25">
      <c r="A1402">
        <v>53721</v>
      </c>
      <c r="B1402">
        <v>362</v>
      </c>
      <c r="C1402" t="s">
        <v>50</v>
      </c>
      <c r="D1402">
        <v>2469</v>
      </c>
      <c r="E1402" t="s">
        <v>91</v>
      </c>
      <c r="F1402">
        <v>37</v>
      </c>
      <c r="G1402" t="s">
        <v>1366</v>
      </c>
      <c r="H1402" t="s">
        <v>18</v>
      </c>
      <c r="I1402" t="s">
        <v>18</v>
      </c>
      <c r="J1402" t="s">
        <v>2157</v>
      </c>
    </row>
    <row r="1403" spans="1:10" hidden="1" x14ac:dyDescent="0.25">
      <c r="A1403">
        <v>2904</v>
      </c>
      <c r="B1403">
        <v>362</v>
      </c>
      <c r="C1403" t="s">
        <v>50</v>
      </c>
      <c r="D1403">
        <v>1974</v>
      </c>
      <c r="E1403" t="s">
        <v>276</v>
      </c>
      <c r="F1403">
        <v>37</v>
      </c>
      <c r="G1403" t="s">
        <v>1366</v>
      </c>
      <c r="H1403" t="s">
        <v>18</v>
      </c>
      <c r="I1403" t="s">
        <v>18</v>
      </c>
      <c r="J1403" t="s">
        <v>2194</v>
      </c>
    </row>
    <row r="1404" spans="1:10" hidden="1" x14ac:dyDescent="0.25">
      <c r="A1404">
        <v>147023</v>
      </c>
      <c r="B1404">
        <v>453</v>
      </c>
      <c r="C1404" t="s">
        <v>188</v>
      </c>
      <c r="D1404">
        <v>2773</v>
      </c>
      <c r="E1404" t="s">
        <v>4394</v>
      </c>
      <c r="F1404">
        <v>116390</v>
      </c>
      <c r="G1404" t="s">
        <v>3732</v>
      </c>
      <c r="H1404" t="s">
        <v>18</v>
      </c>
      <c r="I1404" t="s">
        <v>18</v>
      </c>
      <c r="J1404" t="s">
        <v>4585</v>
      </c>
    </row>
    <row r="1405" spans="1:10" hidden="1" x14ac:dyDescent="0.25">
      <c r="A1405">
        <v>152603</v>
      </c>
      <c r="B1405">
        <v>453</v>
      </c>
      <c r="C1405" t="s">
        <v>188</v>
      </c>
      <c r="D1405">
        <v>2953</v>
      </c>
      <c r="E1405" t="s">
        <v>4396</v>
      </c>
      <c r="F1405">
        <v>116390</v>
      </c>
      <c r="G1405" t="s">
        <v>3732</v>
      </c>
      <c r="H1405" t="s">
        <v>18</v>
      </c>
      <c r="I1405" t="s">
        <v>18</v>
      </c>
      <c r="J1405" t="s">
        <v>4586</v>
      </c>
    </row>
    <row r="1406" spans="1:10" hidden="1" x14ac:dyDescent="0.25">
      <c r="A1406">
        <v>93358</v>
      </c>
      <c r="B1406">
        <v>453</v>
      </c>
      <c r="C1406" t="s">
        <v>188</v>
      </c>
      <c r="D1406">
        <v>2773</v>
      </c>
      <c r="E1406" t="s">
        <v>4394</v>
      </c>
      <c r="F1406">
        <v>16961</v>
      </c>
      <c r="G1406" t="s">
        <v>1606</v>
      </c>
      <c r="H1406" t="s">
        <v>18</v>
      </c>
      <c r="I1406" t="s">
        <v>18</v>
      </c>
      <c r="J1406" t="s">
        <v>4587</v>
      </c>
    </row>
    <row r="1407" spans="1:10" hidden="1" x14ac:dyDescent="0.25">
      <c r="A1407">
        <v>3424</v>
      </c>
      <c r="B1407">
        <v>453</v>
      </c>
      <c r="C1407" t="s">
        <v>188</v>
      </c>
      <c r="D1407">
        <v>464</v>
      </c>
      <c r="E1407" t="s">
        <v>189</v>
      </c>
      <c r="F1407">
        <v>16961</v>
      </c>
      <c r="G1407" t="s">
        <v>1606</v>
      </c>
      <c r="H1407" t="s">
        <v>18</v>
      </c>
      <c r="I1407" t="s">
        <v>18</v>
      </c>
      <c r="J1407" t="s">
        <v>1607</v>
      </c>
    </row>
    <row r="1408" spans="1:10" hidden="1" x14ac:dyDescent="0.25">
      <c r="A1408">
        <v>2731</v>
      </c>
      <c r="B1408">
        <v>450</v>
      </c>
      <c r="C1408" t="s">
        <v>4052</v>
      </c>
      <c r="D1408">
        <v>473</v>
      </c>
      <c r="E1408" t="s">
        <v>255</v>
      </c>
      <c r="F1408">
        <v>5485</v>
      </c>
      <c r="G1408" t="s">
        <v>1754</v>
      </c>
      <c r="H1408" t="s">
        <v>18</v>
      </c>
      <c r="I1408" t="s">
        <v>18</v>
      </c>
      <c r="J1408" t="s">
        <v>4102</v>
      </c>
    </row>
    <row r="1409" spans="1:10" hidden="1" x14ac:dyDescent="0.25">
      <c r="A1409">
        <v>152491</v>
      </c>
      <c r="B1409">
        <v>450</v>
      </c>
      <c r="C1409" t="s">
        <v>4052</v>
      </c>
      <c r="D1409">
        <v>2950</v>
      </c>
      <c r="E1409" t="s">
        <v>284</v>
      </c>
      <c r="F1409">
        <v>5485</v>
      </c>
      <c r="G1409" t="s">
        <v>1754</v>
      </c>
      <c r="H1409" t="s">
        <v>18</v>
      </c>
      <c r="I1409" t="s">
        <v>18</v>
      </c>
      <c r="J1409" t="s">
        <v>4588</v>
      </c>
    </row>
    <row r="1410" spans="1:10" hidden="1" x14ac:dyDescent="0.25">
      <c r="A1410">
        <v>25313</v>
      </c>
      <c r="B1410">
        <v>450</v>
      </c>
      <c r="C1410" t="s">
        <v>4052</v>
      </c>
      <c r="D1410">
        <v>477</v>
      </c>
      <c r="E1410" t="s">
        <v>285</v>
      </c>
      <c r="F1410">
        <v>5485</v>
      </c>
      <c r="G1410" t="s">
        <v>1754</v>
      </c>
      <c r="H1410" t="s">
        <v>18</v>
      </c>
      <c r="I1410" t="s">
        <v>18</v>
      </c>
      <c r="J1410" t="s">
        <v>4103</v>
      </c>
    </row>
    <row r="1411" spans="1:10" hidden="1" x14ac:dyDescent="0.25">
      <c r="A1411">
        <v>47313</v>
      </c>
      <c r="B1411">
        <v>450</v>
      </c>
      <c r="C1411" t="s">
        <v>4052</v>
      </c>
      <c r="D1411">
        <v>478</v>
      </c>
      <c r="E1411" t="s">
        <v>4059</v>
      </c>
      <c r="F1411">
        <v>5485</v>
      </c>
      <c r="G1411" t="s">
        <v>1754</v>
      </c>
      <c r="H1411" t="s">
        <v>18</v>
      </c>
      <c r="I1411" t="s">
        <v>18</v>
      </c>
      <c r="J1411" t="s">
        <v>4104</v>
      </c>
    </row>
    <row r="1412" spans="1:10" hidden="1" x14ac:dyDescent="0.25">
      <c r="A1412">
        <v>5111</v>
      </c>
      <c r="B1412">
        <v>450</v>
      </c>
      <c r="C1412" t="s">
        <v>4052</v>
      </c>
      <c r="D1412">
        <v>473</v>
      </c>
      <c r="E1412" t="s">
        <v>255</v>
      </c>
      <c r="F1412">
        <v>6996</v>
      </c>
      <c r="G1412" t="s">
        <v>1755</v>
      </c>
      <c r="H1412" t="s">
        <v>18</v>
      </c>
      <c r="I1412" t="s">
        <v>18</v>
      </c>
      <c r="J1412" t="s">
        <v>4105</v>
      </c>
    </row>
    <row r="1413" spans="1:10" hidden="1" x14ac:dyDescent="0.25">
      <c r="A1413">
        <v>118299</v>
      </c>
      <c r="B1413">
        <v>2520</v>
      </c>
      <c r="C1413" t="s">
        <v>4254</v>
      </c>
      <c r="D1413">
        <v>2537</v>
      </c>
      <c r="E1413" t="s">
        <v>4254</v>
      </c>
      <c r="F1413">
        <v>5454</v>
      </c>
      <c r="G1413" t="s">
        <v>2533</v>
      </c>
      <c r="H1413" t="s">
        <v>18</v>
      </c>
      <c r="I1413" t="s">
        <v>18</v>
      </c>
      <c r="J1413" t="s">
        <v>4293</v>
      </c>
    </row>
    <row r="1414" spans="1:10" hidden="1" x14ac:dyDescent="0.25">
      <c r="A1414">
        <v>98924</v>
      </c>
      <c r="B1414">
        <v>293</v>
      </c>
      <c r="C1414" t="s">
        <v>4264</v>
      </c>
      <c r="D1414">
        <v>295</v>
      </c>
      <c r="E1414" t="s">
        <v>3111</v>
      </c>
      <c r="F1414">
        <v>19574</v>
      </c>
      <c r="G1414" t="s">
        <v>1962</v>
      </c>
      <c r="H1414" t="s">
        <v>18</v>
      </c>
      <c r="I1414" t="s">
        <v>18</v>
      </c>
      <c r="J1414" t="s">
        <v>4294</v>
      </c>
    </row>
    <row r="1415" spans="1:10" hidden="1" x14ac:dyDescent="0.25">
      <c r="A1415">
        <v>5187</v>
      </c>
      <c r="B1415">
        <v>451</v>
      </c>
      <c r="C1415" t="s">
        <v>61</v>
      </c>
      <c r="D1415">
        <v>466</v>
      </c>
      <c r="E1415" t="s">
        <v>62</v>
      </c>
      <c r="F1415">
        <v>19574</v>
      </c>
      <c r="G1415" t="s">
        <v>1962</v>
      </c>
      <c r="H1415" t="s">
        <v>18</v>
      </c>
      <c r="I1415" t="s">
        <v>18</v>
      </c>
      <c r="J1415" t="s">
        <v>1963</v>
      </c>
    </row>
    <row r="1416" spans="1:10" hidden="1" x14ac:dyDescent="0.25">
      <c r="A1416">
        <v>101688</v>
      </c>
      <c r="B1416">
        <v>451</v>
      </c>
      <c r="C1416" t="s">
        <v>61</v>
      </c>
      <c r="D1416">
        <v>2814</v>
      </c>
      <c r="E1416" t="s">
        <v>74</v>
      </c>
      <c r="F1416">
        <v>19574</v>
      </c>
      <c r="G1416" t="s">
        <v>1962</v>
      </c>
      <c r="H1416" t="s">
        <v>18</v>
      </c>
      <c r="I1416" t="s">
        <v>18</v>
      </c>
      <c r="J1416" t="s">
        <v>2006</v>
      </c>
    </row>
    <row r="1417" spans="1:10" hidden="1" x14ac:dyDescent="0.25">
      <c r="A1417">
        <v>101705</v>
      </c>
      <c r="B1417">
        <v>451</v>
      </c>
      <c r="C1417" t="s">
        <v>61</v>
      </c>
      <c r="D1417">
        <v>2815</v>
      </c>
      <c r="E1417" t="s">
        <v>80</v>
      </c>
      <c r="F1417">
        <v>19574</v>
      </c>
      <c r="G1417" t="s">
        <v>1962</v>
      </c>
      <c r="H1417" t="s">
        <v>18</v>
      </c>
      <c r="I1417" t="s">
        <v>18</v>
      </c>
      <c r="J1417" t="s">
        <v>2026</v>
      </c>
    </row>
    <row r="1418" spans="1:10" hidden="1" x14ac:dyDescent="0.25">
      <c r="A1418">
        <v>101666</v>
      </c>
      <c r="B1418">
        <v>451</v>
      </c>
      <c r="C1418" t="s">
        <v>61</v>
      </c>
      <c r="D1418">
        <v>2813</v>
      </c>
      <c r="E1418" t="s">
        <v>116</v>
      </c>
      <c r="F1418">
        <v>19574</v>
      </c>
      <c r="G1418" t="s">
        <v>1962</v>
      </c>
      <c r="H1418" t="s">
        <v>18</v>
      </c>
      <c r="I1418" t="s">
        <v>18</v>
      </c>
      <c r="J1418" t="s">
        <v>2045</v>
      </c>
    </row>
    <row r="1419" spans="1:10" hidden="1" x14ac:dyDescent="0.25">
      <c r="A1419">
        <v>147355</v>
      </c>
      <c r="B1419">
        <v>313</v>
      </c>
      <c r="C1419" t="s">
        <v>3604</v>
      </c>
      <c r="D1419">
        <v>353</v>
      </c>
      <c r="E1419" t="s">
        <v>456</v>
      </c>
      <c r="F1419">
        <v>64686</v>
      </c>
      <c r="G1419" t="s">
        <v>1812</v>
      </c>
      <c r="H1419" t="s">
        <v>18</v>
      </c>
      <c r="I1419" t="s">
        <v>18</v>
      </c>
      <c r="J1419" t="s">
        <v>3733</v>
      </c>
    </row>
    <row r="1420" spans="1:10" hidden="1" x14ac:dyDescent="0.25">
      <c r="A1420">
        <v>147351</v>
      </c>
      <c r="B1420">
        <v>313</v>
      </c>
      <c r="C1420" t="s">
        <v>3604</v>
      </c>
      <c r="D1420">
        <v>2844</v>
      </c>
      <c r="E1420" t="s">
        <v>2539</v>
      </c>
      <c r="F1420">
        <v>64686</v>
      </c>
      <c r="G1420" t="s">
        <v>1812</v>
      </c>
      <c r="H1420" t="s">
        <v>18</v>
      </c>
      <c r="I1420" t="s">
        <v>18</v>
      </c>
      <c r="J1420" t="s">
        <v>3734</v>
      </c>
    </row>
    <row r="1421" spans="1:10" hidden="1" x14ac:dyDescent="0.25">
      <c r="A1421">
        <v>92615</v>
      </c>
      <c r="B1421">
        <v>315</v>
      </c>
      <c r="C1421" t="s">
        <v>379</v>
      </c>
      <c r="D1421">
        <v>356</v>
      </c>
      <c r="E1421" t="s">
        <v>860</v>
      </c>
      <c r="F1421">
        <v>64686</v>
      </c>
      <c r="G1421" t="s">
        <v>1812</v>
      </c>
      <c r="H1421" t="s">
        <v>18</v>
      </c>
      <c r="I1421" t="s">
        <v>18</v>
      </c>
      <c r="J1421" t="s">
        <v>1813</v>
      </c>
    </row>
    <row r="1422" spans="1:10" hidden="1" x14ac:dyDescent="0.25">
      <c r="A1422">
        <v>92617</v>
      </c>
      <c r="B1422">
        <v>315</v>
      </c>
      <c r="C1422" t="s">
        <v>379</v>
      </c>
      <c r="D1422">
        <v>348</v>
      </c>
      <c r="E1422" t="s">
        <v>862</v>
      </c>
      <c r="F1422">
        <v>64686</v>
      </c>
      <c r="G1422" t="s">
        <v>1812</v>
      </c>
      <c r="H1422" t="s">
        <v>18</v>
      </c>
      <c r="I1422" t="s">
        <v>18</v>
      </c>
      <c r="J1422" t="s">
        <v>1849</v>
      </c>
    </row>
    <row r="1423" spans="1:10" hidden="1" x14ac:dyDescent="0.25">
      <c r="A1423">
        <v>105597</v>
      </c>
      <c r="B1423">
        <v>315</v>
      </c>
      <c r="C1423" t="s">
        <v>379</v>
      </c>
      <c r="D1423">
        <v>2215</v>
      </c>
      <c r="E1423" t="s">
        <v>864</v>
      </c>
      <c r="F1423">
        <v>64686</v>
      </c>
      <c r="G1423" t="s">
        <v>1812</v>
      </c>
      <c r="H1423" t="s">
        <v>18</v>
      </c>
      <c r="I1423" t="s">
        <v>18</v>
      </c>
      <c r="J1423" t="s">
        <v>1884</v>
      </c>
    </row>
    <row r="1424" spans="1:10" hidden="1" x14ac:dyDescent="0.25">
      <c r="A1424">
        <v>147059</v>
      </c>
      <c r="B1424">
        <v>316</v>
      </c>
      <c r="C1424" t="s">
        <v>3647</v>
      </c>
      <c r="D1424">
        <v>2851</v>
      </c>
      <c r="E1424" t="s">
        <v>2548</v>
      </c>
      <c r="F1424">
        <v>64686</v>
      </c>
      <c r="G1424" t="s">
        <v>1812</v>
      </c>
      <c r="H1424" t="s">
        <v>18</v>
      </c>
      <c r="I1424" t="s">
        <v>18</v>
      </c>
      <c r="J1424" t="s">
        <v>3735</v>
      </c>
    </row>
    <row r="1425" spans="1:10" hidden="1" x14ac:dyDescent="0.25">
      <c r="A1425">
        <v>101439</v>
      </c>
      <c r="B1425">
        <v>29</v>
      </c>
      <c r="C1425" t="s">
        <v>56</v>
      </c>
      <c r="D1425">
        <v>2801</v>
      </c>
      <c r="E1425" t="s">
        <v>57</v>
      </c>
      <c r="F1425">
        <v>42</v>
      </c>
      <c r="G1425" t="s">
        <v>1405</v>
      </c>
      <c r="H1425" t="s">
        <v>18</v>
      </c>
      <c r="I1425" t="s">
        <v>18</v>
      </c>
      <c r="J1425" t="s">
        <v>1406</v>
      </c>
    </row>
    <row r="1426" spans="1:10" hidden="1" x14ac:dyDescent="0.25">
      <c r="A1426">
        <v>101412</v>
      </c>
      <c r="B1426">
        <v>29</v>
      </c>
      <c r="C1426" t="s">
        <v>56</v>
      </c>
      <c r="D1426">
        <v>2800</v>
      </c>
      <c r="E1426" t="s">
        <v>112</v>
      </c>
      <c r="F1426">
        <v>42</v>
      </c>
      <c r="G1426" t="s">
        <v>1405</v>
      </c>
      <c r="H1426" t="s">
        <v>18</v>
      </c>
      <c r="I1426" t="s">
        <v>18</v>
      </c>
      <c r="J1426" t="s">
        <v>1473</v>
      </c>
    </row>
    <row r="1427" spans="1:10" hidden="1" x14ac:dyDescent="0.25">
      <c r="A1427">
        <v>51954</v>
      </c>
      <c r="B1427">
        <v>29</v>
      </c>
      <c r="C1427" t="s">
        <v>56</v>
      </c>
      <c r="D1427">
        <v>2425</v>
      </c>
      <c r="E1427" t="s">
        <v>2829</v>
      </c>
      <c r="F1427">
        <v>42</v>
      </c>
      <c r="G1427" t="s">
        <v>1405</v>
      </c>
      <c r="H1427" t="s">
        <v>18</v>
      </c>
      <c r="I1427" t="s">
        <v>18</v>
      </c>
      <c r="J1427" t="s">
        <v>2849</v>
      </c>
    </row>
    <row r="1428" spans="1:10" hidden="1" x14ac:dyDescent="0.25">
      <c r="A1428">
        <v>117514</v>
      </c>
      <c r="B1428">
        <v>313</v>
      </c>
      <c r="C1428" t="s">
        <v>3604</v>
      </c>
      <c r="D1428">
        <v>2844</v>
      </c>
      <c r="E1428" t="s">
        <v>2539</v>
      </c>
      <c r="F1428">
        <v>39473</v>
      </c>
      <c r="G1428" t="s">
        <v>3128</v>
      </c>
      <c r="H1428" t="s">
        <v>18</v>
      </c>
      <c r="I1428" t="s">
        <v>18</v>
      </c>
      <c r="J1428" t="s">
        <v>3736</v>
      </c>
    </row>
    <row r="1429" spans="1:10" hidden="1" x14ac:dyDescent="0.25">
      <c r="A1429">
        <v>81254</v>
      </c>
      <c r="B1429">
        <v>313</v>
      </c>
      <c r="C1429" t="s">
        <v>3604</v>
      </c>
      <c r="D1429">
        <v>2196</v>
      </c>
      <c r="E1429" t="s">
        <v>2600</v>
      </c>
      <c r="F1429">
        <v>39473</v>
      </c>
      <c r="G1429" t="s">
        <v>3128</v>
      </c>
      <c r="H1429" t="s">
        <v>18</v>
      </c>
      <c r="I1429" t="s">
        <v>18</v>
      </c>
      <c r="J1429" t="s">
        <v>3737</v>
      </c>
    </row>
    <row r="1430" spans="1:10" hidden="1" x14ac:dyDescent="0.25">
      <c r="A1430">
        <v>101539</v>
      </c>
      <c r="B1430">
        <v>313</v>
      </c>
      <c r="C1430" t="s">
        <v>3604</v>
      </c>
      <c r="D1430">
        <v>2790</v>
      </c>
      <c r="E1430" t="s">
        <v>2604</v>
      </c>
      <c r="F1430">
        <v>39473</v>
      </c>
      <c r="G1430" t="s">
        <v>3128</v>
      </c>
      <c r="H1430" t="s">
        <v>18</v>
      </c>
      <c r="I1430" t="s">
        <v>18</v>
      </c>
      <c r="J1430" t="s">
        <v>3738</v>
      </c>
    </row>
    <row r="1431" spans="1:10" hidden="1" x14ac:dyDescent="0.25">
      <c r="A1431">
        <v>1945</v>
      </c>
      <c r="B1431">
        <v>450</v>
      </c>
      <c r="C1431" t="s">
        <v>4052</v>
      </c>
      <c r="D1431">
        <v>473</v>
      </c>
      <c r="E1431" t="s">
        <v>255</v>
      </c>
      <c r="F1431">
        <v>5332</v>
      </c>
      <c r="G1431" t="s">
        <v>2270</v>
      </c>
      <c r="H1431" t="s">
        <v>18</v>
      </c>
      <c r="I1431" t="s">
        <v>18</v>
      </c>
      <c r="J1431" t="s">
        <v>4106</v>
      </c>
    </row>
    <row r="1432" spans="1:10" hidden="1" x14ac:dyDescent="0.25">
      <c r="A1432">
        <v>124274</v>
      </c>
      <c r="B1432">
        <v>453</v>
      </c>
      <c r="C1432" t="s">
        <v>188</v>
      </c>
      <c r="D1432">
        <v>2776</v>
      </c>
      <c r="E1432" t="s">
        <v>4403</v>
      </c>
      <c r="F1432">
        <v>98269</v>
      </c>
      <c r="G1432" t="s">
        <v>3516</v>
      </c>
      <c r="H1432" t="s">
        <v>18</v>
      </c>
      <c r="I1432" t="s">
        <v>18</v>
      </c>
      <c r="J1432" t="s">
        <v>4589</v>
      </c>
    </row>
    <row r="1433" spans="1:10" hidden="1" x14ac:dyDescent="0.25">
      <c r="A1433">
        <v>101507</v>
      </c>
      <c r="B1433">
        <v>29</v>
      </c>
      <c r="C1433" t="s">
        <v>56</v>
      </c>
      <c r="D1433">
        <v>2804</v>
      </c>
      <c r="E1433" t="s">
        <v>76</v>
      </c>
      <c r="F1433">
        <v>78300</v>
      </c>
      <c r="G1433" t="s">
        <v>3129</v>
      </c>
      <c r="H1433" t="s">
        <v>18</v>
      </c>
      <c r="I1433" t="s">
        <v>18</v>
      </c>
      <c r="J1433" t="s">
        <v>3130</v>
      </c>
    </row>
    <row r="1434" spans="1:10" hidden="1" x14ac:dyDescent="0.25">
      <c r="A1434">
        <v>99038</v>
      </c>
      <c r="B1434">
        <v>29</v>
      </c>
      <c r="C1434" t="s">
        <v>56</v>
      </c>
      <c r="D1434">
        <v>2434</v>
      </c>
      <c r="E1434" t="s">
        <v>2827</v>
      </c>
      <c r="F1434">
        <v>78300</v>
      </c>
      <c r="G1434" t="s">
        <v>3129</v>
      </c>
      <c r="H1434" t="s">
        <v>18</v>
      </c>
      <c r="I1434" t="s">
        <v>18</v>
      </c>
      <c r="J1434" t="s">
        <v>3131</v>
      </c>
    </row>
    <row r="1435" spans="1:10" hidden="1" x14ac:dyDescent="0.25">
      <c r="A1435">
        <v>99036</v>
      </c>
      <c r="B1435">
        <v>29</v>
      </c>
      <c r="C1435" t="s">
        <v>56</v>
      </c>
      <c r="D1435">
        <v>2426</v>
      </c>
      <c r="E1435" t="s">
        <v>118</v>
      </c>
      <c r="F1435">
        <v>78300</v>
      </c>
      <c r="G1435" t="s">
        <v>3129</v>
      </c>
      <c r="H1435" t="s">
        <v>18</v>
      </c>
      <c r="I1435" t="s">
        <v>18</v>
      </c>
      <c r="J1435" t="s">
        <v>3132</v>
      </c>
    </row>
    <row r="1436" spans="1:10" hidden="1" x14ac:dyDescent="0.25">
      <c r="A1436">
        <v>98839</v>
      </c>
      <c r="B1436">
        <v>362</v>
      </c>
      <c r="C1436" t="s">
        <v>50</v>
      </c>
      <c r="D1436">
        <v>1974</v>
      </c>
      <c r="E1436" t="s">
        <v>276</v>
      </c>
      <c r="F1436">
        <v>78300</v>
      </c>
      <c r="G1436" t="s">
        <v>3129</v>
      </c>
      <c r="H1436" t="s">
        <v>18</v>
      </c>
      <c r="I1436" t="s">
        <v>18</v>
      </c>
      <c r="J1436" t="s">
        <v>3133</v>
      </c>
    </row>
    <row r="1437" spans="1:10" hidden="1" x14ac:dyDescent="0.25">
      <c r="A1437">
        <v>4582</v>
      </c>
      <c r="B1437">
        <v>315</v>
      </c>
      <c r="C1437" t="s">
        <v>379</v>
      </c>
      <c r="D1437">
        <v>356</v>
      </c>
      <c r="E1437" t="s">
        <v>860</v>
      </c>
      <c r="F1437">
        <v>20106</v>
      </c>
      <c r="G1437" t="s">
        <v>1814</v>
      </c>
      <c r="H1437" t="s">
        <v>18</v>
      </c>
      <c r="I1437" t="s">
        <v>18</v>
      </c>
      <c r="J1437" t="s">
        <v>1815</v>
      </c>
    </row>
    <row r="1438" spans="1:10" hidden="1" x14ac:dyDescent="0.25">
      <c r="A1438">
        <v>1225</v>
      </c>
      <c r="B1438">
        <v>450</v>
      </c>
      <c r="C1438" t="s">
        <v>4052</v>
      </c>
      <c r="D1438">
        <v>473</v>
      </c>
      <c r="E1438" t="s">
        <v>255</v>
      </c>
      <c r="F1438">
        <v>12005</v>
      </c>
      <c r="G1438" t="s">
        <v>1756</v>
      </c>
      <c r="H1438" t="s">
        <v>18</v>
      </c>
      <c r="I1438" t="s">
        <v>18</v>
      </c>
      <c r="J1438" t="s">
        <v>4107</v>
      </c>
    </row>
    <row r="1439" spans="1:10" hidden="1" x14ac:dyDescent="0.25">
      <c r="A1439">
        <v>4828</v>
      </c>
      <c r="B1439">
        <v>451</v>
      </c>
      <c r="C1439" t="s">
        <v>61</v>
      </c>
      <c r="D1439">
        <v>466</v>
      </c>
      <c r="E1439" t="s">
        <v>62</v>
      </c>
      <c r="F1439">
        <v>15220</v>
      </c>
      <c r="G1439" t="s">
        <v>3497</v>
      </c>
      <c r="H1439" t="s">
        <v>18</v>
      </c>
      <c r="I1439" t="s">
        <v>18</v>
      </c>
      <c r="J1439" t="s">
        <v>3498</v>
      </c>
    </row>
    <row r="1440" spans="1:10" hidden="1" x14ac:dyDescent="0.25">
      <c r="A1440">
        <v>81375</v>
      </c>
      <c r="B1440">
        <v>453</v>
      </c>
      <c r="C1440" t="s">
        <v>188</v>
      </c>
      <c r="D1440">
        <v>464</v>
      </c>
      <c r="E1440" t="s">
        <v>189</v>
      </c>
      <c r="F1440">
        <v>17019</v>
      </c>
      <c r="G1440" t="s">
        <v>1608</v>
      </c>
      <c r="H1440" t="s">
        <v>18</v>
      </c>
      <c r="I1440" t="s">
        <v>18</v>
      </c>
      <c r="J1440" t="s">
        <v>1609</v>
      </c>
    </row>
    <row r="1441" spans="1:10" hidden="1" x14ac:dyDescent="0.25">
      <c r="A1441">
        <v>973</v>
      </c>
      <c r="B1441">
        <v>15</v>
      </c>
      <c r="C1441" t="s">
        <v>2</v>
      </c>
      <c r="D1441">
        <v>393</v>
      </c>
      <c r="E1441" t="s">
        <v>22</v>
      </c>
      <c r="F1441">
        <v>2779</v>
      </c>
      <c r="G1441" t="s">
        <v>1390</v>
      </c>
      <c r="H1441" t="s">
        <v>18</v>
      </c>
      <c r="I1441" t="s">
        <v>18</v>
      </c>
      <c r="J1441" t="s">
        <v>1391</v>
      </c>
    </row>
    <row r="1442" spans="1:10" hidden="1" x14ac:dyDescent="0.25">
      <c r="A1442">
        <v>153300</v>
      </c>
      <c r="B1442">
        <v>453</v>
      </c>
      <c r="C1442" t="s">
        <v>188</v>
      </c>
      <c r="D1442">
        <v>2953</v>
      </c>
      <c r="E1442" t="s">
        <v>4396</v>
      </c>
      <c r="F1442">
        <v>121382</v>
      </c>
      <c r="G1442" t="s">
        <v>5026</v>
      </c>
      <c r="H1442" t="s">
        <v>18</v>
      </c>
      <c r="I1442" t="s">
        <v>18</v>
      </c>
      <c r="J1442" t="s">
        <v>5027</v>
      </c>
    </row>
    <row r="1443" spans="1:10" hidden="1" x14ac:dyDescent="0.25">
      <c r="A1443">
        <v>122751</v>
      </c>
      <c r="B1443">
        <v>315</v>
      </c>
      <c r="C1443" t="s">
        <v>379</v>
      </c>
      <c r="D1443">
        <v>2113</v>
      </c>
      <c r="E1443" t="s">
        <v>866</v>
      </c>
      <c r="F1443">
        <v>97138</v>
      </c>
      <c r="G1443" t="s">
        <v>3134</v>
      </c>
      <c r="H1443" t="s">
        <v>18</v>
      </c>
      <c r="I1443" t="s">
        <v>18</v>
      </c>
      <c r="J1443" t="s">
        <v>3135</v>
      </c>
    </row>
    <row r="1444" spans="1:10" hidden="1" x14ac:dyDescent="0.25">
      <c r="A1444">
        <v>68515</v>
      </c>
      <c r="B1444">
        <v>450</v>
      </c>
      <c r="C1444" t="s">
        <v>4052</v>
      </c>
      <c r="D1444">
        <v>473</v>
      </c>
      <c r="E1444" t="s">
        <v>255</v>
      </c>
      <c r="F1444">
        <v>56649</v>
      </c>
      <c r="G1444" t="s">
        <v>5028</v>
      </c>
      <c r="H1444" t="s">
        <v>18</v>
      </c>
      <c r="I1444" t="s">
        <v>18</v>
      </c>
      <c r="J1444" t="s">
        <v>5029</v>
      </c>
    </row>
    <row r="1445" spans="1:10" hidden="1" x14ac:dyDescent="0.25">
      <c r="A1445">
        <v>1755</v>
      </c>
      <c r="B1445">
        <v>450</v>
      </c>
      <c r="C1445" t="s">
        <v>4052</v>
      </c>
      <c r="D1445">
        <v>473</v>
      </c>
      <c r="E1445" t="s">
        <v>255</v>
      </c>
      <c r="F1445">
        <v>5288</v>
      </c>
      <c r="G1445" t="s">
        <v>2271</v>
      </c>
      <c r="H1445" t="s">
        <v>18</v>
      </c>
      <c r="I1445" t="s">
        <v>18</v>
      </c>
      <c r="J1445" t="s">
        <v>4108</v>
      </c>
    </row>
    <row r="1446" spans="1:10" hidden="1" x14ac:dyDescent="0.25">
      <c r="A1446">
        <v>108767</v>
      </c>
      <c r="B1446">
        <v>453</v>
      </c>
      <c r="C1446" t="s">
        <v>188</v>
      </c>
      <c r="D1446">
        <v>2773</v>
      </c>
      <c r="E1446" t="s">
        <v>4394</v>
      </c>
      <c r="F1446">
        <v>86778</v>
      </c>
      <c r="G1446" t="s">
        <v>2272</v>
      </c>
      <c r="H1446" t="s">
        <v>18</v>
      </c>
      <c r="I1446" t="s">
        <v>18</v>
      </c>
      <c r="J1446" t="s">
        <v>4590</v>
      </c>
    </row>
    <row r="1447" spans="1:10" hidden="1" x14ac:dyDescent="0.25">
      <c r="A1447">
        <v>4120</v>
      </c>
      <c r="B1447">
        <v>451</v>
      </c>
      <c r="C1447" t="s">
        <v>61</v>
      </c>
      <c r="D1447">
        <v>466</v>
      </c>
      <c r="E1447" t="s">
        <v>62</v>
      </c>
      <c r="F1447">
        <v>15223</v>
      </c>
      <c r="G1447" t="s">
        <v>1964</v>
      </c>
      <c r="H1447" t="s">
        <v>18</v>
      </c>
      <c r="I1447" t="s">
        <v>18</v>
      </c>
      <c r="J1447" t="s">
        <v>1965</v>
      </c>
    </row>
    <row r="1448" spans="1:10" hidden="1" x14ac:dyDescent="0.25">
      <c r="A1448">
        <v>137257</v>
      </c>
      <c r="B1448">
        <v>453</v>
      </c>
      <c r="C1448" t="s">
        <v>188</v>
      </c>
      <c r="D1448">
        <v>2773</v>
      </c>
      <c r="E1448" t="s">
        <v>4394</v>
      </c>
      <c r="F1448">
        <v>107868</v>
      </c>
      <c r="G1448" t="s">
        <v>3430</v>
      </c>
      <c r="H1448" t="s">
        <v>18</v>
      </c>
      <c r="I1448" t="s">
        <v>18</v>
      </c>
      <c r="J1448" t="s">
        <v>4591</v>
      </c>
    </row>
    <row r="1449" spans="1:10" hidden="1" x14ac:dyDescent="0.25">
      <c r="A1449">
        <v>81248</v>
      </c>
      <c r="B1449">
        <v>313</v>
      </c>
      <c r="C1449" t="s">
        <v>3604</v>
      </c>
      <c r="D1449">
        <v>347</v>
      </c>
      <c r="E1449" t="s">
        <v>455</v>
      </c>
      <c r="F1449">
        <v>19751</v>
      </c>
      <c r="G1449" t="s">
        <v>1248</v>
      </c>
      <c r="H1449" t="s">
        <v>18</v>
      </c>
      <c r="I1449" t="s">
        <v>18</v>
      </c>
      <c r="J1449" t="s">
        <v>3739</v>
      </c>
    </row>
    <row r="1450" spans="1:10" hidden="1" x14ac:dyDescent="0.25">
      <c r="A1450">
        <v>81253</v>
      </c>
      <c r="B1450">
        <v>313</v>
      </c>
      <c r="C1450" t="s">
        <v>3604</v>
      </c>
      <c r="D1450">
        <v>2196</v>
      </c>
      <c r="E1450" t="s">
        <v>2600</v>
      </c>
      <c r="F1450">
        <v>19751</v>
      </c>
      <c r="G1450" t="s">
        <v>1248</v>
      </c>
      <c r="H1450" t="s">
        <v>18</v>
      </c>
      <c r="I1450" t="s">
        <v>18</v>
      </c>
      <c r="J1450" t="s">
        <v>3740</v>
      </c>
    </row>
    <row r="1451" spans="1:10" hidden="1" x14ac:dyDescent="0.25">
      <c r="A1451">
        <v>73114</v>
      </c>
      <c r="B1451">
        <v>453</v>
      </c>
      <c r="C1451" t="s">
        <v>188</v>
      </c>
      <c r="D1451">
        <v>464</v>
      </c>
      <c r="E1451" t="s">
        <v>189</v>
      </c>
      <c r="F1451">
        <v>19751</v>
      </c>
      <c r="G1451" t="s">
        <v>1248</v>
      </c>
      <c r="H1451" t="s">
        <v>18</v>
      </c>
      <c r="I1451" t="s">
        <v>18</v>
      </c>
      <c r="J1451" t="s">
        <v>1610</v>
      </c>
    </row>
    <row r="1452" spans="1:10" hidden="1" x14ac:dyDescent="0.25">
      <c r="A1452">
        <v>61998</v>
      </c>
      <c r="B1452">
        <v>315</v>
      </c>
      <c r="C1452" t="s">
        <v>379</v>
      </c>
      <c r="D1452">
        <v>356</v>
      </c>
      <c r="E1452" t="s">
        <v>860</v>
      </c>
      <c r="F1452">
        <v>19751</v>
      </c>
      <c r="G1452" t="s">
        <v>1248</v>
      </c>
      <c r="H1452" t="s">
        <v>18</v>
      </c>
      <c r="I1452" t="s">
        <v>18</v>
      </c>
      <c r="J1452" t="s">
        <v>1816</v>
      </c>
    </row>
    <row r="1453" spans="1:10" hidden="1" x14ac:dyDescent="0.25">
      <c r="A1453">
        <v>74816</v>
      </c>
      <c r="B1453">
        <v>315</v>
      </c>
      <c r="C1453" t="s">
        <v>379</v>
      </c>
      <c r="D1453">
        <v>2215</v>
      </c>
      <c r="E1453" t="s">
        <v>864</v>
      </c>
      <c r="F1453">
        <v>19751</v>
      </c>
      <c r="G1453" t="s">
        <v>1248</v>
      </c>
      <c r="H1453" t="s">
        <v>18</v>
      </c>
      <c r="I1453" t="s">
        <v>18</v>
      </c>
      <c r="J1453" t="s">
        <v>1885</v>
      </c>
    </row>
    <row r="1454" spans="1:10" hidden="1" x14ac:dyDescent="0.25">
      <c r="A1454">
        <v>4289</v>
      </c>
      <c r="B1454">
        <v>451</v>
      </c>
      <c r="C1454" t="s">
        <v>61</v>
      </c>
      <c r="D1454">
        <v>466</v>
      </c>
      <c r="E1454" t="s">
        <v>62</v>
      </c>
      <c r="F1454">
        <v>19751</v>
      </c>
      <c r="G1454" t="s">
        <v>1248</v>
      </c>
      <c r="H1454" t="s">
        <v>18</v>
      </c>
      <c r="I1454" t="s">
        <v>18</v>
      </c>
      <c r="J1454" t="s">
        <v>1966</v>
      </c>
    </row>
    <row r="1455" spans="1:10" hidden="1" x14ac:dyDescent="0.25">
      <c r="A1455">
        <v>74821</v>
      </c>
      <c r="B1455">
        <v>316</v>
      </c>
      <c r="C1455" t="s">
        <v>3647</v>
      </c>
      <c r="D1455">
        <v>330</v>
      </c>
      <c r="E1455" t="s">
        <v>2638</v>
      </c>
      <c r="F1455">
        <v>19751</v>
      </c>
      <c r="G1455" t="s">
        <v>1248</v>
      </c>
      <c r="H1455" t="s">
        <v>18</v>
      </c>
      <c r="I1455" t="s">
        <v>18</v>
      </c>
      <c r="J1455" t="s">
        <v>3741</v>
      </c>
    </row>
    <row r="1456" spans="1:10" hidden="1" x14ac:dyDescent="0.25">
      <c r="A1456">
        <v>140406</v>
      </c>
      <c r="B1456">
        <v>360</v>
      </c>
      <c r="C1456" t="s">
        <v>66</v>
      </c>
      <c r="D1456">
        <v>2009</v>
      </c>
      <c r="E1456" t="s">
        <v>67</v>
      </c>
      <c r="F1456">
        <v>110508</v>
      </c>
      <c r="G1456" t="s">
        <v>5030</v>
      </c>
      <c r="H1456" t="s">
        <v>18</v>
      </c>
      <c r="I1456" t="s">
        <v>18</v>
      </c>
      <c r="J1456" t="s">
        <v>5031</v>
      </c>
    </row>
    <row r="1457" spans="1:10" hidden="1" x14ac:dyDescent="0.25">
      <c r="A1457">
        <v>93360</v>
      </c>
      <c r="B1457">
        <v>453</v>
      </c>
      <c r="C1457" t="s">
        <v>188</v>
      </c>
      <c r="D1457">
        <v>2773</v>
      </c>
      <c r="E1457" t="s">
        <v>4394</v>
      </c>
      <c r="F1457">
        <v>17161</v>
      </c>
      <c r="G1457" t="s">
        <v>5032</v>
      </c>
      <c r="H1457" t="s">
        <v>18</v>
      </c>
      <c r="I1457" t="s">
        <v>18</v>
      </c>
      <c r="J1457" t="s">
        <v>5033</v>
      </c>
    </row>
    <row r="1458" spans="1:10" hidden="1" x14ac:dyDescent="0.25">
      <c r="A1458">
        <v>81376</v>
      </c>
      <c r="B1458">
        <v>453</v>
      </c>
      <c r="C1458" t="s">
        <v>188</v>
      </c>
      <c r="D1458">
        <v>464</v>
      </c>
      <c r="E1458" t="s">
        <v>189</v>
      </c>
      <c r="F1458">
        <v>17161</v>
      </c>
      <c r="G1458" t="s">
        <v>5032</v>
      </c>
      <c r="H1458" t="s">
        <v>18</v>
      </c>
      <c r="I1458" t="s">
        <v>18</v>
      </c>
      <c r="J1458" t="s">
        <v>5034</v>
      </c>
    </row>
    <row r="1459" spans="1:10" hidden="1" x14ac:dyDescent="0.25">
      <c r="A1459">
        <v>81370</v>
      </c>
      <c r="B1459">
        <v>453</v>
      </c>
      <c r="C1459" t="s">
        <v>188</v>
      </c>
      <c r="D1459">
        <v>464</v>
      </c>
      <c r="E1459" t="s">
        <v>189</v>
      </c>
      <c r="F1459">
        <v>6765</v>
      </c>
      <c r="G1459" t="s">
        <v>1611</v>
      </c>
      <c r="H1459" t="s">
        <v>18</v>
      </c>
      <c r="I1459" t="s">
        <v>18</v>
      </c>
      <c r="J1459" t="s">
        <v>1612</v>
      </c>
    </row>
    <row r="1460" spans="1:10" hidden="1" x14ac:dyDescent="0.25">
      <c r="A1460">
        <v>93367</v>
      </c>
      <c r="B1460">
        <v>453</v>
      </c>
      <c r="C1460" t="s">
        <v>188</v>
      </c>
      <c r="D1460">
        <v>2773</v>
      </c>
      <c r="E1460" t="s">
        <v>4394</v>
      </c>
      <c r="F1460">
        <v>28087</v>
      </c>
      <c r="G1460" t="s">
        <v>1613</v>
      </c>
      <c r="H1460" t="s">
        <v>18</v>
      </c>
      <c r="I1460" t="s">
        <v>18</v>
      </c>
      <c r="J1460" t="s">
        <v>4592</v>
      </c>
    </row>
    <row r="1461" spans="1:10" hidden="1" x14ac:dyDescent="0.25">
      <c r="A1461">
        <v>81382</v>
      </c>
      <c r="B1461">
        <v>453</v>
      </c>
      <c r="C1461" t="s">
        <v>188</v>
      </c>
      <c r="D1461">
        <v>464</v>
      </c>
      <c r="E1461" t="s">
        <v>189</v>
      </c>
      <c r="F1461">
        <v>28087</v>
      </c>
      <c r="G1461" t="s">
        <v>1613</v>
      </c>
      <c r="H1461" t="s">
        <v>18</v>
      </c>
      <c r="I1461" t="s">
        <v>18</v>
      </c>
      <c r="J1461" t="s">
        <v>1614</v>
      </c>
    </row>
    <row r="1462" spans="1:10" hidden="1" x14ac:dyDescent="0.25">
      <c r="A1462">
        <v>23503</v>
      </c>
      <c r="B1462">
        <v>450</v>
      </c>
      <c r="C1462" t="s">
        <v>4052</v>
      </c>
      <c r="D1462">
        <v>473</v>
      </c>
      <c r="E1462" t="s">
        <v>255</v>
      </c>
      <c r="F1462">
        <v>21773</v>
      </c>
      <c r="G1462" t="s">
        <v>1757</v>
      </c>
      <c r="H1462" t="s">
        <v>18</v>
      </c>
      <c r="I1462" t="s">
        <v>18</v>
      </c>
      <c r="J1462" t="s">
        <v>4109</v>
      </c>
    </row>
    <row r="1463" spans="1:10" hidden="1" x14ac:dyDescent="0.25">
      <c r="A1463">
        <v>121528</v>
      </c>
      <c r="B1463">
        <v>453</v>
      </c>
      <c r="C1463" t="s">
        <v>188</v>
      </c>
      <c r="D1463">
        <v>2776</v>
      </c>
      <c r="E1463" t="s">
        <v>4403</v>
      </c>
      <c r="F1463">
        <v>96063</v>
      </c>
      <c r="G1463" t="s">
        <v>5035</v>
      </c>
      <c r="H1463" t="s">
        <v>18</v>
      </c>
      <c r="I1463" t="s">
        <v>18</v>
      </c>
      <c r="J1463" t="s">
        <v>5036</v>
      </c>
    </row>
    <row r="1464" spans="1:10" hidden="1" x14ac:dyDescent="0.25">
      <c r="A1464">
        <v>978</v>
      </c>
      <c r="B1464">
        <v>15</v>
      </c>
      <c r="C1464" t="s">
        <v>2</v>
      </c>
      <c r="D1464">
        <v>393</v>
      </c>
      <c r="E1464" t="s">
        <v>22</v>
      </c>
      <c r="F1464">
        <v>10550</v>
      </c>
      <c r="G1464" t="s">
        <v>1392</v>
      </c>
      <c r="H1464" t="s">
        <v>18</v>
      </c>
      <c r="I1464" t="s">
        <v>18</v>
      </c>
      <c r="J1464" t="s">
        <v>1393</v>
      </c>
    </row>
    <row r="1465" spans="1:10" hidden="1" x14ac:dyDescent="0.25">
      <c r="A1465">
        <v>93383</v>
      </c>
      <c r="B1465">
        <v>453</v>
      </c>
      <c r="C1465" t="s">
        <v>188</v>
      </c>
      <c r="D1465">
        <v>2773</v>
      </c>
      <c r="E1465" t="s">
        <v>4394</v>
      </c>
      <c r="F1465">
        <v>65881</v>
      </c>
      <c r="G1465" t="s">
        <v>1615</v>
      </c>
      <c r="H1465" t="s">
        <v>18</v>
      </c>
      <c r="I1465" t="s">
        <v>18</v>
      </c>
      <c r="J1465" t="s">
        <v>4593</v>
      </c>
    </row>
    <row r="1466" spans="1:10" hidden="1" x14ac:dyDescent="0.25">
      <c r="A1466">
        <v>84203</v>
      </c>
      <c r="B1466">
        <v>453</v>
      </c>
      <c r="C1466" t="s">
        <v>188</v>
      </c>
      <c r="D1466">
        <v>464</v>
      </c>
      <c r="E1466" t="s">
        <v>189</v>
      </c>
      <c r="F1466">
        <v>65881</v>
      </c>
      <c r="G1466" t="s">
        <v>1615</v>
      </c>
      <c r="H1466" t="s">
        <v>18</v>
      </c>
      <c r="I1466" t="s">
        <v>18</v>
      </c>
      <c r="J1466" t="s">
        <v>1616</v>
      </c>
    </row>
    <row r="1467" spans="1:10" hidden="1" x14ac:dyDescent="0.25">
      <c r="A1467">
        <v>82039</v>
      </c>
      <c r="B1467">
        <v>450</v>
      </c>
      <c r="C1467" t="s">
        <v>4052</v>
      </c>
      <c r="D1467">
        <v>478</v>
      </c>
      <c r="E1467" t="s">
        <v>4059</v>
      </c>
      <c r="F1467">
        <v>65881</v>
      </c>
      <c r="G1467" t="s">
        <v>1615</v>
      </c>
      <c r="H1467" t="s">
        <v>18</v>
      </c>
      <c r="I1467" t="s">
        <v>18</v>
      </c>
      <c r="J1467" t="s">
        <v>4110</v>
      </c>
    </row>
    <row r="1468" spans="1:10" hidden="1" x14ac:dyDescent="0.25">
      <c r="A1468">
        <v>4774</v>
      </c>
      <c r="B1468">
        <v>453</v>
      </c>
      <c r="C1468" t="s">
        <v>188</v>
      </c>
      <c r="D1468">
        <v>464</v>
      </c>
      <c r="E1468" t="s">
        <v>189</v>
      </c>
      <c r="F1468">
        <v>13825</v>
      </c>
      <c r="G1468" t="s">
        <v>1617</v>
      </c>
      <c r="H1468" t="s">
        <v>18</v>
      </c>
      <c r="I1468" t="s">
        <v>18</v>
      </c>
      <c r="J1468" t="s">
        <v>1618</v>
      </c>
    </row>
    <row r="1469" spans="1:10" hidden="1" x14ac:dyDescent="0.25">
      <c r="A1469">
        <v>95082</v>
      </c>
      <c r="B1469">
        <v>453</v>
      </c>
      <c r="C1469" t="s">
        <v>188</v>
      </c>
      <c r="D1469">
        <v>2776</v>
      </c>
      <c r="E1469" t="s">
        <v>4403</v>
      </c>
      <c r="F1469">
        <v>12787</v>
      </c>
      <c r="G1469" t="s">
        <v>1745</v>
      </c>
      <c r="H1469" t="s">
        <v>18</v>
      </c>
      <c r="I1469" t="s">
        <v>18</v>
      </c>
      <c r="J1469" t="s">
        <v>4594</v>
      </c>
    </row>
    <row r="1470" spans="1:10" hidden="1" x14ac:dyDescent="0.25">
      <c r="A1470">
        <v>152537</v>
      </c>
      <c r="B1470">
        <v>453</v>
      </c>
      <c r="C1470" t="s">
        <v>188</v>
      </c>
      <c r="D1470">
        <v>2952</v>
      </c>
      <c r="E1470" t="s">
        <v>4407</v>
      </c>
      <c r="F1470">
        <v>12787</v>
      </c>
      <c r="G1470" t="s">
        <v>1745</v>
      </c>
      <c r="H1470" t="s">
        <v>18</v>
      </c>
      <c r="I1470" t="s">
        <v>18</v>
      </c>
      <c r="J1470" t="s">
        <v>4595</v>
      </c>
    </row>
    <row r="1471" spans="1:10" hidden="1" x14ac:dyDescent="0.25">
      <c r="A1471">
        <v>3967</v>
      </c>
      <c r="B1471">
        <v>450</v>
      </c>
      <c r="C1471" t="s">
        <v>4052</v>
      </c>
      <c r="D1471">
        <v>473</v>
      </c>
      <c r="E1471" t="s">
        <v>255</v>
      </c>
      <c r="F1471">
        <v>12787</v>
      </c>
      <c r="G1471" t="s">
        <v>1745</v>
      </c>
      <c r="H1471" t="s">
        <v>18</v>
      </c>
      <c r="I1471" t="s">
        <v>18</v>
      </c>
      <c r="J1471" t="s">
        <v>4111</v>
      </c>
    </row>
    <row r="1472" spans="1:10" hidden="1" x14ac:dyDescent="0.25">
      <c r="A1472">
        <v>159483</v>
      </c>
      <c r="B1472">
        <v>2507</v>
      </c>
      <c r="C1472" t="s">
        <v>4365</v>
      </c>
      <c r="D1472">
        <v>2890</v>
      </c>
      <c r="E1472" t="s">
        <v>4370</v>
      </c>
      <c r="F1472">
        <v>25807</v>
      </c>
      <c r="G1472" t="s">
        <v>5037</v>
      </c>
      <c r="H1472" t="s">
        <v>18</v>
      </c>
      <c r="I1472" t="s">
        <v>18</v>
      </c>
      <c r="J1472" t="s">
        <v>5038</v>
      </c>
    </row>
    <row r="1473" spans="1:10" hidden="1" x14ac:dyDescent="0.25">
      <c r="A1473">
        <v>34413</v>
      </c>
      <c r="B1473">
        <v>2507</v>
      </c>
      <c r="C1473" t="s">
        <v>4365</v>
      </c>
      <c r="D1473">
        <v>165</v>
      </c>
      <c r="E1473" t="s">
        <v>3633</v>
      </c>
      <c r="F1473">
        <v>29530</v>
      </c>
      <c r="G1473" t="s">
        <v>1426</v>
      </c>
      <c r="H1473" t="s">
        <v>18</v>
      </c>
      <c r="I1473" t="s">
        <v>18</v>
      </c>
      <c r="J1473" t="s">
        <v>4596</v>
      </c>
    </row>
    <row r="1474" spans="1:10" hidden="1" x14ac:dyDescent="0.25">
      <c r="A1474">
        <v>101723</v>
      </c>
      <c r="B1474">
        <v>2507</v>
      </c>
      <c r="C1474" t="s">
        <v>4365</v>
      </c>
      <c r="D1474">
        <v>2823</v>
      </c>
      <c r="E1474" t="s">
        <v>3634</v>
      </c>
      <c r="F1474">
        <v>29530</v>
      </c>
      <c r="G1474" t="s">
        <v>1426</v>
      </c>
      <c r="H1474" t="s">
        <v>18</v>
      </c>
      <c r="I1474" t="s">
        <v>18</v>
      </c>
      <c r="J1474" t="s">
        <v>4597</v>
      </c>
    </row>
    <row r="1475" spans="1:10" hidden="1" x14ac:dyDescent="0.25">
      <c r="A1475">
        <v>115502</v>
      </c>
      <c r="B1475">
        <v>2507</v>
      </c>
      <c r="C1475" t="s">
        <v>4365</v>
      </c>
      <c r="D1475">
        <v>2827</v>
      </c>
      <c r="E1475" t="s">
        <v>3636</v>
      </c>
      <c r="F1475">
        <v>29530</v>
      </c>
      <c r="G1475" t="s">
        <v>1426</v>
      </c>
      <c r="H1475" t="s">
        <v>18</v>
      </c>
      <c r="I1475" t="s">
        <v>18</v>
      </c>
      <c r="J1475" t="s">
        <v>4598</v>
      </c>
    </row>
    <row r="1476" spans="1:10" hidden="1" x14ac:dyDescent="0.25">
      <c r="A1476">
        <v>101505</v>
      </c>
      <c r="B1476">
        <v>29</v>
      </c>
      <c r="C1476" t="s">
        <v>56</v>
      </c>
      <c r="D1476">
        <v>2804</v>
      </c>
      <c r="E1476" t="s">
        <v>76</v>
      </c>
      <c r="F1476">
        <v>29530</v>
      </c>
      <c r="G1476" t="s">
        <v>1426</v>
      </c>
      <c r="H1476" t="s">
        <v>18</v>
      </c>
      <c r="I1476" t="s">
        <v>18</v>
      </c>
      <c r="J1476" t="s">
        <v>1427</v>
      </c>
    </row>
    <row r="1477" spans="1:10" hidden="1" x14ac:dyDescent="0.25">
      <c r="A1477">
        <v>81120</v>
      </c>
      <c r="B1477">
        <v>29</v>
      </c>
      <c r="C1477" t="s">
        <v>56</v>
      </c>
      <c r="D1477">
        <v>2434</v>
      </c>
      <c r="E1477" t="s">
        <v>2827</v>
      </c>
      <c r="F1477">
        <v>29530</v>
      </c>
      <c r="G1477" t="s">
        <v>1426</v>
      </c>
      <c r="H1477" t="s">
        <v>18</v>
      </c>
      <c r="I1477" t="s">
        <v>18</v>
      </c>
      <c r="J1477" t="s">
        <v>2850</v>
      </c>
    </row>
    <row r="1478" spans="1:10" hidden="1" x14ac:dyDescent="0.25">
      <c r="A1478">
        <v>152451</v>
      </c>
      <c r="B1478">
        <v>29</v>
      </c>
      <c r="C1478" t="s">
        <v>56</v>
      </c>
      <c r="D1478">
        <v>2927</v>
      </c>
      <c r="E1478" t="s">
        <v>2834</v>
      </c>
      <c r="F1478">
        <v>29530</v>
      </c>
      <c r="G1478" t="s">
        <v>1426</v>
      </c>
      <c r="H1478" t="s">
        <v>18</v>
      </c>
      <c r="I1478" t="s">
        <v>18</v>
      </c>
      <c r="J1478" t="s">
        <v>4599</v>
      </c>
    </row>
    <row r="1479" spans="1:10" hidden="1" x14ac:dyDescent="0.25">
      <c r="A1479">
        <v>101476</v>
      </c>
      <c r="B1479">
        <v>29</v>
      </c>
      <c r="C1479" t="s">
        <v>56</v>
      </c>
      <c r="D1479">
        <v>2802</v>
      </c>
      <c r="E1479" t="s">
        <v>107</v>
      </c>
      <c r="F1479">
        <v>29530</v>
      </c>
      <c r="G1479" t="s">
        <v>1426</v>
      </c>
      <c r="H1479" t="s">
        <v>18</v>
      </c>
      <c r="I1479" t="s">
        <v>18</v>
      </c>
      <c r="J1479" t="s">
        <v>1450</v>
      </c>
    </row>
    <row r="1480" spans="1:10" hidden="1" x14ac:dyDescent="0.25">
      <c r="A1480">
        <v>152429</v>
      </c>
      <c r="B1480">
        <v>29</v>
      </c>
      <c r="C1480" t="s">
        <v>56</v>
      </c>
      <c r="D1480">
        <v>2926</v>
      </c>
      <c r="E1480" t="s">
        <v>111</v>
      </c>
      <c r="F1480">
        <v>29530</v>
      </c>
      <c r="G1480" t="s">
        <v>1426</v>
      </c>
      <c r="H1480" t="s">
        <v>18</v>
      </c>
      <c r="I1480" t="s">
        <v>18</v>
      </c>
      <c r="J1480" t="s">
        <v>4600</v>
      </c>
    </row>
    <row r="1481" spans="1:10" hidden="1" x14ac:dyDescent="0.25">
      <c r="A1481">
        <v>101431</v>
      </c>
      <c r="B1481">
        <v>29</v>
      </c>
      <c r="C1481" t="s">
        <v>56</v>
      </c>
      <c r="D1481">
        <v>2800</v>
      </c>
      <c r="E1481" t="s">
        <v>112</v>
      </c>
      <c r="F1481">
        <v>29530</v>
      </c>
      <c r="G1481" t="s">
        <v>1426</v>
      </c>
      <c r="H1481" t="s">
        <v>18</v>
      </c>
      <c r="I1481" t="s">
        <v>18</v>
      </c>
      <c r="J1481" t="s">
        <v>1474</v>
      </c>
    </row>
    <row r="1482" spans="1:10" hidden="1" x14ac:dyDescent="0.25">
      <c r="A1482">
        <v>51987</v>
      </c>
      <c r="B1482">
        <v>29</v>
      </c>
      <c r="C1482" t="s">
        <v>56</v>
      </c>
      <c r="D1482">
        <v>2426</v>
      </c>
      <c r="E1482" t="s">
        <v>118</v>
      </c>
      <c r="F1482">
        <v>29530</v>
      </c>
      <c r="G1482" t="s">
        <v>1426</v>
      </c>
      <c r="H1482" t="s">
        <v>18</v>
      </c>
      <c r="I1482" t="s">
        <v>18</v>
      </c>
      <c r="J1482" t="s">
        <v>1499</v>
      </c>
    </row>
    <row r="1483" spans="1:10" hidden="1" x14ac:dyDescent="0.25">
      <c r="A1483">
        <v>81101</v>
      </c>
      <c r="B1483">
        <v>29</v>
      </c>
      <c r="C1483" t="s">
        <v>56</v>
      </c>
      <c r="D1483">
        <v>2425</v>
      </c>
      <c r="E1483" t="s">
        <v>2829</v>
      </c>
      <c r="F1483">
        <v>29530</v>
      </c>
      <c r="G1483" t="s">
        <v>1426</v>
      </c>
      <c r="H1483" t="s">
        <v>18</v>
      </c>
      <c r="I1483" t="s">
        <v>18</v>
      </c>
      <c r="J1483" t="s">
        <v>2851</v>
      </c>
    </row>
    <row r="1484" spans="1:10" hidden="1" x14ac:dyDescent="0.25">
      <c r="A1484">
        <v>81131</v>
      </c>
      <c r="B1484">
        <v>29</v>
      </c>
      <c r="C1484" t="s">
        <v>56</v>
      </c>
      <c r="D1484">
        <v>2442</v>
      </c>
      <c r="E1484" t="s">
        <v>2437</v>
      </c>
      <c r="F1484">
        <v>29530</v>
      </c>
      <c r="G1484" t="s">
        <v>1426</v>
      </c>
      <c r="H1484" t="s">
        <v>18</v>
      </c>
      <c r="I1484" t="s">
        <v>18</v>
      </c>
      <c r="J1484" t="s">
        <v>2483</v>
      </c>
    </row>
    <row r="1485" spans="1:10" hidden="1" x14ac:dyDescent="0.25">
      <c r="A1485">
        <v>101491</v>
      </c>
      <c r="B1485">
        <v>29</v>
      </c>
      <c r="C1485" t="s">
        <v>56</v>
      </c>
      <c r="D1485">
        <v>2803</v>
      </c>
      <c r="E1485" t="s">
        <v>2439</v>
      </c>
      <c r="F1485">
        <v>29530</v>
      </c>
      <c r="G1485" t="s">
        <v>1426</v>
      </c>
      <c r="H1485" t="s">
        <v>18</v>
      </c>
      <c r="I1485" t="s">
        <v>18</v>
      </c>
      <c r="J1485" t="s">
        <v>2484</v>
      </c>
    </row>
    <row r="1486" spans="1:10" hidden="1" x14ac:dyDescent="0.25">
      <c r="A1486">
        <v>126179</v>
      </c>
      <c r="B1486">
        <v>29</v>
      </c>
      <c r="C1486" t="s">
        <v>56</v>
      </c>
      <c r="D1486">
        <v>2630</v>
      </c>
      <c r="E1486" t="s">
        <v>3627</v>
      </c>
      <c r="F1486">
        <v>29530</v>
      </c>
      <c r="G1486" t="s">
        <v>1426</v>
      </c>
      <c r="H1486" t="s">
        <v>18</v>
      </c>
      <c r="I1486" t="s">
        <v>18</v>
      </c>
      <c r="J1486" t="s">
        <v>4601</v>
      </c>
    </row>
    <row r="1487" spans="1:10" hidden="1" x14ac:dyDescent="0.25">
      <c r="A1487">
        <v>95472</v>
      </c>
      <c r="B1487">
        <v>29</v>
      </c>
      <c r="C1487" t="s">
        <v>56</v>
      </c>
      <c r="D1487">
        <v>2454</v>
      </c>
      <c r="E1487" t="s">
        <v>2441</v>
      </c>
      <c r="F1487">
        <v>29530</v>
      </c>
      <c r="G1487" t="s">
        <v>1426</v>
      </c>
      <c r="H1487" t="s">
        <v>18</v>
      </c>
      <c r="I1487" t="s">
        <v>18</v>
      </c>
      <c r="J1487" t="s">
        <v>2485</v>
      </c>
    </row>
    <row r="1488" spans="1:10" hidden="1" x14ac:dyDescent="0.25">
      <c r="A1488">
        <v>152460</v>
      </c>
      <c r="B1488">
        <v>29</v>
      </c>
      <c r="C1488" t="s">
        <v>56</v>
      </c>
      <c r="D1488">
        <v>2930</v>
      </c>
      <c r="E1488" t="s">
        <v>1229</v>
      </c>
      <c r="F1488">
        <v>29530</v>
      </c>
      <c r="G1488" t="s">
        <v>1426</v>
      </c>
      <c r="H1488" t="s">
        <v>18</v>
      </c>
      <c r="I1488" t="s">
        <v>18</v>
      </c>
      <c r="J1488" t="s">
        <v>4602</v>
      </c>
    </row>
    <row r="1489" spans="1:10" hidden="1" x14ac:dyDescent="0.25">
      <c r="A1489">
        <v>93368</v>
      </c>
      <c r="B1489">
        <v>453</v>
      </c>
      <c r="C1489" t="s">
        <v>188</v>
      </c>
      <c r="D1489">
        <v>2773</v>
      </c>
      <c r="E1489" t="s">
        <v>4394</v>
      </c>
      <c r="F1489">
        <v>29530</v>
      </c>
      <c r="G1489" t="s">
        <v>1426</v>
      </c>
      <c r="H1489" t="s">
        <v>18</v>
      </c>
      <c r="I1489" t="s">
        <v>18</v>
      </c>
      <c r="J1489" t="s">
        <v>4603</v>
      </c>
    </row>
    <row r="1490" spans="1:10" hidden="1" x14ac:dyDescent="0.25">
      <c r="A1490">
        <v>152575</v>
      </c>
      <c r="B1490">
        <v>453</v>
      </c>
      <c r="C1490" t="s">
        <v>188</v>
      </c>
      <c r="D1490">
        <v>2953</v>
      </c>
      <c r="E1490" t="s">
        <v>4396</v>
      </c>
      <c r="F1490">
        <v>29530</v>
      </c>
      <c r="G1490" t="s">
        <v>1426</v>
      </c>
      <c r="H1490" t="s">
        <v>18</v>
      </c>
      <c r="I1490" t="s">
        <v>18</v>
      </c>
      <c r="J1490" t="s">
        <v>4604</v>
      </c>
    </row>
    <row r="1491" spans="1:10" hidden="1" x14ac:dyDescent="0.25">
      <c r="A1491">
        <v>123430</v>
      </c>
      <c r="B1491">
        <v>453</v>
      </c>
      <c r="C1491" t="s">
        <v>188</v>
      </c>
      <c r="D1491">
        <v>2874</v>
      </c>
      <c r="E1491" t="s">
        <v>4398</v>
      </c>
      <c r="F1491">
        <v>29530</v>
      </c>
      <c r="G1491" t="s">
        <v>1426</v>
      </c>
      <c r="H1491" t="s">
        <v>18</v>
      </c>
      <c r="I1491" t="s">
        <v>18</v>
      </c>
      <c r="J1491" t="s">
        <v>4605</v>
      </c>
    </row>
    <row r="1492" spans="1:10" hidden="1" x14ac:dyDescent="0.25">
      <c r="A1492">
        <v>152617</v>
      </c>
      <c r="B1492">
        <v>453</v>
      </c>
      <c r="C1492" t="s">
        <v>188</v>
      </c>
      <c r="D1492">
        <v>2954</v>
      </c>
      <c r="E1492" t="s">
        <v>4400</v>
      </c>
      <c r="F1492">
        <v>29530</v>
      </c>
      <c r="G1492" t="s">
        <v>1426</v>
      </c>
      <c r="H1492" t="s">
        <v>18</v>
      </c>
      <c r="I1492" t="s">
        <v>18</v>
      </c>
      <c r="J1492" t="s">
        <v>4606</v>
      </c>
    </row>
    <row r="1493" spans="1:10" hidden="1" x14ac:dyDescent="0.25">
      <c r="A1493">
        <v>89922</v>
      </c>
      <c r="B1493">
        <v>453</v>
      </c>
      <c r="C1493" t="s">
        <v>188</v>
      </c>
      <c r="D1493">
        <v>2619</v>
      </c>
      <c r="E1493" t="s">
        <v>4405</v>
      </c>
      <c r="F1493">
        <v>29530</v>
      </c>
      <c r="G1493" t="s">
        <v>1426</v>
      </c>
      <c r="H1493" t="s">
        <v>18</v>
      </c>
      <c r="I1493" t="s">
        <v>18</v>
      </c>
      <c r="J1493" t="s">
        <v>4607</v>
      </c>
    </row>
    <row r="1494" spans="1:10" hidden="1" x14ac:dyDescent="0.25">
      <c r="A1494">
        <v>34045</v>
      </c>
      <c r="B1494">
        <v>453</v>
      </c>
      <c r="C1494" t="s">
        <v>188</v>
      </c>
      <c r="D1494">
        <v>464</v>
      </c>
      <c r="E1494" t="s">
        <v>189</v>
      </c>
      <c r="F1494">
        <v>29530</v>
      </c>
      <c r="G1494" t="s">
        <v>1426</v>
      </c>
      <c r="H1494" t="s">
        <v>18</v>
      </c>
      <c r="I1494" t="s">
        <v>18</v>
      </c>
      <c r="J1494" t="s">
        <v>1619</v>
      </c>
    </row>
    <row r="1495" spans="1:10" hidden="1" x14ac:dyDescent="0.25">
      <c r="A1495">
        <v>43834</v>
      </c>
      <c r="B1495">
        <v>360</v>
      </c>
      <c r="C1495" t="s">
        <v>66</v>
      </c>
      <c r="D1495">
        <v>2009</v>
      </c>
      <c r="E1495" t="s">
        <v>67</v>
      </c>
      <c r="F1495">
        <v>29530</v>
      </c>
      <c r="G1495" t="s">
        <v>1426</v>
      </c>
      <c r="H1495" t="s">
        <v>18</v>
      </c>
      <c r="I1495" t="s">
        <v>18</v>
      </c>
      <c r="J1495" t="s">
        <v>1918</v>
      </c>
    </row>
    <row r="1496" spans="1:10" hidden="1" x14ac:dyDescent="0.25">
      <c r="A1496">
        <v>128379</v>
      </c>
      <c r="B1496">
        <v>450</v>
      </c>
      <c r="C1496" t="s">
        <v>4052</v>
      </c>
      <c r="D1496">
        <v>473</v>
      </c>
      <c r="E1496" t="s">
        <v>255</v>
      </c>
      <c r="F1496">
        <v>29530</v>
      </c>
      <c r="G1496" t="s">
        <v>1426</v>
      </c>
      <c r="H1496" t="s">
        <v>18</v>
      </c>
      <c r="I1496" t="s">
        <v>18</v>
      </c>
      <c r="J1496" t="s">
        <v>4112</v>
      </c>
    </row>
    <row r="1497" spans="1:10" hidden="1" x14ac:dyDescent="0.25">
      <c r="A1497">
        <v>152499</v>
      </c>
      <c r="B1497">
        <v>450</v>
      </c>
      <c r="C1497" t="s">
        <v>4052</v>
      </c>
      <c r="D1497">
        <v>2950</v>
      </c>
      <c r="E1497" t="s">
        <v>284</v>
      </c>
      <c r="F1497">
        <v>29530</v>
      </c>
      <c r="G1497" t="s">
        <v>1426</v>
      </c>
      <c r="H1497" t="s">
        <v>18</v>
      </c>
      <c r="I1497" t="s">
        <v>18</v>
      </c>
      <c r="J1497" t="s">
        <v>4608</v>
      </c>
    </row>
    <row r="1498" spans="1:10" hidden="1" x14ac:dyDescent="0.25">
      <c r="A1498">
        <v>74060</v>
      </c>
      <c r="B1498">
        <v>450</v>
      </c>
      <c r="C1498" t="s">
        <v>4052</v>
      </c>
      <c r="D1498">
        <v>477</v>
      </c>
      <c r="E1498" t="s">
        <v>285</v>
      </c>
      <c r="F1498">
        <v>29530</v>
      </c>
      <c r="G1498" t="s">
        <v>1426</v>
      </c>
      <c r="H1498" t="s">
        <v>18</v>
      </c>
      <c r="I1498" t="s">
        <v>18</v>
      </c>
      <c r="J1498" t="s">
        <v>4113</v>
      </c>
    </row>
    <row r="1499" spans="1:10" hidden="1" x14ac:dyDescent="0.25">
      <c r="A1499">
        <v>142088</v>
      </c>
      <c r="B1499">
        <v>450</v>
      </c>
      <c r="C1499" t="s">
        <v>4052</v>
      </c>
      <c r="D1499">
        <v>2897</v>
      </c>
      <c r="E1499" t="s">
        <v>3419</v>
      </c>
      <c r="F1499">
        <v>29530</v>
      </c>
      <c r="G1499" t="s">
        <v>1426</v>
      </c>
      <c r="H1499" t="s">
        <v>18</v>
      </c>
      <c r="I1499" t="s">
        <v>18</v>
      </c>
      <c r="J1499" t="s">
        <v>4114</v>
      </c>
    </row>
    <row r="1500" spans="1:10" hidden="1" x14ac:dyDescent="0.25">
      <c r="A1500">
        <v>49319</v>
      </c>
      <c r="B1500">
        <v>450</v>
      </c>
      <c r="C1500" t="s">
        <v>4052</v>
      </c>
      <c r="D1500">
        <v>478</v>
      </c>
      <c r="E1500" t="s">
        <v>4059</v>
      </c>
      <c r="F1500">
        <v>29530</v>
      </c>
      <c r="G1500" t="s">
        <v>1426</v>
      </c>
      <c r="H1500" t="s">
        <v>18</v>
      </c>
      <c r="I1500" t="s">
        <v>18</v>
      </c>
      <c r="J1500" t="s">
        <v>4115</v>
      </c>
    </row>
    <row r="1501" spans="1:10" hidden="1" x14ac:dyDescent="0.25">
      <c r="A1501">
        <v>53634</v>
      </c>
      <c r="B1501">
        <v>362</v>
      </c>
      <c r="C1501" t="s">
        <v>50</v>
      </c>
      <c r="D1501">
        <v>2467</v>
      </c>
      <c r="E1501" t="s">
        <v>51</v>
      </c>
      <c r="F1501">
        <v>29530</v>
      </c>
      <c r="G1501" t="s">
        <v>1426</v>
      </c>
      <c r="H1501" t="s">
        <v>18</v>
      </c>
      <c r="I1501" t="s">
        <v>18</v>
      </c>
      <c r="J1501" t="s">
        <v>2092</v>
      </c>
    </row>
    <row r="1502" spans="1:10" hidden="1" x14ac:dyDescent="0.25">
      <c r="A1502">
        <v>101622</v>
      </c>
      <c r="B1502">
        <v>362</v>
      </c>
      <c r="C1502" t="s">
        <v>50</v>
      </c>
      <c r="D1502">
        <v>2821</v>
      </c>
      <c r="E1502" t="s">
        <v>82</v>
      </c>
      <c r="F1502">
        <v>29530</v>
      </c>
      <c r="G1502" t="s">
        <v>1426</v>
      </c>
      <c r="H1502" t="s">
        <v>18</v>
      </c>
      <c r="I1502" t="s">
        <v>18</v>
      </c>
      <c r="J1502" t="s">
        <v>2136</v>
      </c>
    </row>
    <row r="1503" spans="1:10" hidden="1" x14ac:dyDescent="0.25">
      <c r="A1503">
        <v>53770</v>
      </c>
      <c r="B1503">
        <v>362</v>
      </c>
      <c r="C1503" t="s">
        <v>50</v>
      </c>
      <c r="D1503">
        <v>2469</v>
      </c>
      <c r="E1503" t="s">
        <v>91</v>
      </c>
      <c r="F1503">
        <v>29530</v>
      </c>
      <c r="G1503" t="s">
        <v>1426</v>
      </c>
      <c r="H1503" t="s">
        <v>18</v>
      </c>
      <c r="I1503" t="s">
        <v>18</v>
      </c>
      <c r="J1503" t="s">
        <v>2158</v>
      </c>
    </row>
    <row r="1504" spans="1:10" hidden="1" x14ac:dyDescent="0.25">
      <c r="A1504">
        <v>101635</v>
      </c>
      <c r="B1504">
        <v>362</v>
      </c>
      <c r="C1504" t="s">
        <v>50</v>
      </c>
      <c r="D1504">
        <v>2822</v>
      </c>
      <c r="E1504" t="s">
        <v>103</v>
      </c>
      <c r="F1504">
        <v>29530</v>
      </c>
      <c r="G1504" t="s">
        <v>1426</v>
      </c>
      <c r="H1504" t="s">
        <v>18</v>
      </c>
      <c r="I1504" t="s">
        <v>18</v>
      </c>
      <c r="J1504" t="s">
        <v>2180</v>
      </c>
    </row>
    <row r="1505" spans="1:10" hidden="1" x14ac:dyDescent="0.25">
      <c r="A1505">
        <v>159479</v>
      </c>
      <c r="B1505">
        <v>2507</v>
      </c>
      <c r="C1505" t="s">
        <v>4365</v>
      </c>
      <c r="D1505">
        <v>2890</v>
      </c>
      <c r="E1505" t="s">
        <v>4370</v>
      </c>
      <c r="F1505">
        <v>5343</v>
      </c>
      <c r="G1505" t="s">
        <v>5039</v>
      </c>
      <c r="H1505" t="s">
        <v>18</v>
      </c>
      <c r="I1505" t="s">
        <v>18</v>
      </c>
      <c r="J1505" t="s">
        <v>5040</v>
      </c>
    </row>
    <row r="1506" spans="1:10" hidden="1" x14ac:dyDescent="0.25">
      <c r="A1506">
        <v>81851</v>
      </c>
      <c r="B1506">
        <v>2506</v>
      </c>
      <c r="C1506" t="s">
        <v>19</v>
      </c>
      <c r="D1506">
        <v>2400</v>
      </c>
      <c r="E1506" t="s">
        <v>20</v>
      </c>
      <c r="F1506">
        <v>5300</v>
      </c>
      <c r="G1506" t="s">
        <v>1350</v>
      </c>
      <c r="H1506" t="s">
        <v>18</v>
      </c>
      <c r="I1506" t="s">
        <v>18</v>
      </c>
      <c r="J1506" t="s">
        <v>1351</v>
      </c>
    </row>
    <row r="1507" spans="1:10" hidden="1" x14ac:dyDescent="0.25">
      <c r="A1507">
        <v>4561</v>
      </c>
      <c r="B1507">
        <v>2512</v>
      </c>
      <c r="C1507" t="s">
        <v>180</v>
      </c>
      <c r="D1507">
        <v>429</v>
      </c>
      <c r="E1507" t="s">
        <v>180</v>
      </c>
      <c r="F1507">
        <v>5300</v>
      </c>
      <c r="G1507" t="s">
        <v>1350</v>
      </c>
      <c r="H1507" t="s">
        <v>18</v>
      </c>
      <c r="I1507" t="s">
        <v>18</v>
      </c>
      <c r="J1507" t="s">
        <v>3236</v>
      </c>
    </row>
    <row r="1508" spans="1:10" hidden="1" x14ac:dyDescent="0.25">
      <c r="A1508">
        <v>51850</v>
      </c>
      <c r="B1508">
        <v>15</v>
      </c>
      <c r="C1508" t="s">
        <v>2</v>
      </c>
      <c r="D1508">
        <v>2423</v>
      </c>
      <c r="E1508" t="s">
        <v>5</v>
      </c>
      <c r="F1508">
        <v>5300</v>
      </c>
      <c r="G1508" t="s">
        <v>1350</v>
      </c>
      <c r="H1508" t="s">
        <v>18</v>
      </c>
      <c r="I1508" t="s">
        <v>18</v>
      </c>
      <c r="J1508" t="s">
        <v>1368</v>
      </c>
    </row>
    <row r="1509" spans="1:10" hidden="1" x14ac:dyDescent="0.25">
      <c r="A1509">
        <v>101321</v>
      </c>
      <c r="B1509">
        <v>15</v>
      </c>
      <c r="C1509" t="s">
        <v>2</v>
      </c>
      <c r="D1509">
        <v>2796</v>
      </c>
      <c r="E1509" t="s">
        <v>6</v>
      </c>
      <c r="F1509">
        <v>5300</v>
      </c>
      <c r="G1509" t="s">
        <v>1350</v>
      </c>
      <c r="H1509" t="s">
        <v>18</v>
      </c>
      <c r="I1509" t="s">
        <v>18</v>
      </c>
      <c r="J1509" t="s">
        <v>1379</v>
      </c>
    </row>
    <row r="1510" spans="1:10" hidden="1" x14ac:dyDescent="0.25">
      <c r="A1510">
        <v>51546</v>
      </c>
      <c r="B1510">
        <v>15</v>
      </c>
      <c r="C1510" t="s">
        <v>2</v>
      </c>
      <c r="D1510">
        <v>2410</v>
      </c>
      <c r="E1510" t="s">
        <v>3103</v>
      </c>
      <c r="F1510">
        <v>5300</v>
      </c>
      <c r="G1510" t="s">
        <v>1350</v>
      </c>
      <c r="H1510" t="s">
        <v>18</v>
      </c>
      <c r="I1510" t="s">
        <v>18</v>
      </c>
      <c r="J1510" t="s">
        <v>3136</v>
      </c>
    </row>
    <row r="1511" spans="1:10" hidden="1" x14ac:dyDescent="0.25">
      <c r="A1511">
        <v>123415</v>
      </c>
      <c r="B1511">
        <v>15</v>
      </c>
      <c r="C1511" t="s">
        <v>2</v>
      </c>
      <c r="D1511">
        <v>2797</v>
      </c>
      <c r="E1511" t="s">
        <v>3105</v>
      </c>
      <c r="F1511">
        <v>5300</v>
      </c>
      <c r="G1511" t="s">
        <v>1350</v>
      </c>
      <c r="H1511" t="s">
        <v>18</v>
      </c>
      <c r="I1511" t="s">
        <v>18</v>
      </c>
      <c r="J1511" t="s">
        <v>3137</v>
      </c>
    </row>
    <row r="1512" spans="1:10" hidden="1" x14ac:dyDescent="0.25">
      <c r="A1512">
        <v>4844</v>
      </c>
      <c r="B1512">
        <v>15</v>
      </c>
      <c r="C1512" t="s">
        <v>2</v>
      </c>
      <c r="D1512">
        <v>393</v>
      </c>
      <c r="E1512" t="s">
        <v>22</v>
      </c>
      <c r="F1512">
        <v>5300</v>
      </c>
      <c r="G1512" t="s">
        <v>1350</v>
      </c>
      <c r="H1512" t="s">
        <v>18</v>
      </c>
      <c r="I1512" t="s">
        <v>18</v>
      </c>
      <c r="J1512" t="s">
        <v>1394</v>
      </c>
    </row>
    <row r="1513" spans="1:10" hidden="1" x14ac:dyDescent="0.25">
      <c r="A1513">
        <v>99929</v>
      </c>
      <c r="B1513">
        <v>29</v>
      </c>
      <c r="C1513" t="s">
        <v>56</v>
      </c>
      <c r="D1513">
        <v>2434</v>
      </c>
      <c r="E1513" t="s">
        <v>2827</v>
      </c>
      <c r="F1513">
        <v>5300</v>
      </c>
      <c r="G1513" t="s">
        <v>1350</v>
      </c>
      <c r="H1513" t="s">
        <v>18</v>
      </c>
      <c r="I1513" t="s">
        <v>18</v>
      </c>
      <c r="J1513" t="s">
        <v>2852</v>
      </c>
    </row>
    <row r="1514" spans="1:10" hidden="1" x14ac:dyDescent="0.25">
      <c r="A1514">
        <v>101474</v>
      </c>
      <c r="B1514">
        <v>29</v>
      </c>
      <c r="C1514" t="s">
        <v>56</v>
      </c>
      <c r="D1514">
        <v>2802</v>
      </c>
      <c r="E1514" t="s">
        <v>107</v>
      </c>
      <c r="F1514">
        <v>5300</v>
      </c>
      <c r="G1514" t="s">
        <v>1350</v>
      </c>
      <c r="H1514" t="s">
        <v>18</v>
      </c>
      <c r="I1514" t="s">
        <v>18</v>
      </c>
      <c r="J1514" t="s">
        <v>1451</v>
      </c>
    </row>
    <row r="1515" spans="1:10" hidden="1" x14ac:dyDescent="0.25">
      <c r="A1515">
        <v>81312</v>
      </c>
      <c r="B1515">
        <v>362</v>
      </c>
      <c r="C1515" t="s">
        <v>50</v>
      </c>
      <c r="D1515">
        <v>2467</v>
      </c>
      <c r="E1515" t="s">
        <v>51</v>
      </c>
      <c r="F1515">
        <v>5300</v>
      </c>
      <c r="G1515" t="s">
        <v>1350</v>
      </c>
      <c r="H1515" t="s">
        <v>18</v>
      </c>
      <c r="I1515" t="s">
        <v>18</v>
      </c>
      <c r="J1515" t="s">
        <v>2093</v>
      </c>
    </row>
    <row r="1516" spans="1:10" hidden="1" x14ac:dyDescent="0.25">
      <c r="A1516">
        <v>101619</v>
      </c>
      <c r="B1516">
        <v>362</v>
      </c>
      <c r="C1516" t="s">
        <v>50</v>
      </c>
      <c r="D1516">
        <v>2821</v>
      </c>
      <c r="E1516" t="s">
        <v>82</v>
      </c>
      <c r="F1516">
        <v>5300</v>
      </c>
      <c r="G1516" t="s">
        <v>1350</v>
      </c>
      <c r="H1516" t="s">
        <v>18</v>
      </c>
      <c r="I1516" t="s">
        <v>18</v>
      </c>
      <c r="J1516" t="s">
        <v>2137</v>
      </c>
    </row>
    <row r="1517" spans="1:10" hidden="1" x14ac:dyDescent="0.25">
      <c r="A1517">
        <v>53731</v>
      </c>
      <c r="B1517">
        <v>362</v>
      </c>
      <c r="C1517" t="s">
        <v>50</v>
      </c>
      <c r="D1517">
        <v>2469</v>
      </c>
      <c r="E1517" t="s">
        <v>91</v>
      </c>
      <c r="F1517">
        <v>5300</v>
      </c>
      <c r="G1517" t="s">
        <v>1350</v>
      </c>
      <c r="H1517" t="s">
        <v>18</v>
      </c>
      <c r="I1517" t="s">
        <v>18</v>
      </c>
      <c r="J1517" t="s">
        <v>2159</v>
      </c>
    </row>
    <row r="1518" spans="1:10" hidden="1" x14ac:dyDescent="0.25">
      <c r="A1518">
        <v>101634</v>
      </c>
      <c r="B1518">
        <v>362</v>
      </c>
      <c r="C1518" t="s">
        <v>50</v>
      </c>
      <c r="D1518">
        <v>2822</v>
      </c>
      <c r="E1518" t="s">
        <v>103</v>
      </c>
      <c r="F1518">
        <v>5300</v>
      </c>
      <c r="G1518" t="s">
        <v>1350</v>
      </c>
      <c r="H1518" t="s">
        <v>18</v>
      </c>
      <c r="I1518" t="s">
        <v>18</v>
      </c>
      <c r="J1518" t="s">
        <v>2181</v>
      </c>
    </row>
    <row r="1519" spans="1:10" hidden="1" x14ac:dyDescent="0.25">
      <c r="A1519">
        <v>81852</v>
      </c>
      <c r="B1519">
        <v>2506</v>
      </c>
      <c r="C1519" t="s">
        <v>19</v>
      </c>
      <c r="D1519">
        <v>2400</v>
      </c>
      <c r="E1519" t="s">
        <v>20</v>
      </c>
      <c r="F1519">
        <v>18246</v>
      </c>
      <c r="G1519" t="s">
        <v>1352</v>
      </c>
      <c r="H1519" t="s">
        <v>18</v>
      </c>
      <c r="I1519" t="s">
        <v>18</v>
      </c>
      <c r="J1519" t="s">
        <v>1353</v>
      </c>
    </row>
    <row r="1520" spans="1:10" hidden="1" x14ac:dyDescent="0.25">
      <c r="A1520">
        <v>80727</v>
      </c>
      <c r="B1520">
        <v>15</v>
      </c>
      <c r="C1520" t="s">
        <v>2</v>
      </c>
      <c r="D1520">
        <v>2423</v>
      </c>
      <c r="E1520" t="s">
        <v>5</v>
      </c>
      <c r="F1520">
        <v>18246</v>
      </c>
      <c r="G1520" t="s">
        <v>1352</v>
      </c>
      <c r="H1520" t="s">
        <v>18</v>
      </c>
      <c r="I1520" t="s">
        <v>18</v>
      </c>
      <c r="J1520" t="s">
        <v>1369</v>
      </c>
    </row>
    <row r="1521" spans="1:10" hidden="1" x14ac:dyDescent="0.25">
      <c r="A1521">
        <v>101323</v>
      </c>
      <c r="B1521">
        <v>15</v>
      </c>
      <c r="C1521" t="s">
        <v>2</v>
      </c>
      <c r="D1521">
        <v>2796</v>
      </c>
      <c r="E1521" t="s">
        <v>6</v>
      </c>
      <c r="F1521">
        <v>18246</v>
      </c>
      <c r="G1521" t="s">
        <v>1352</v>
      </c>
      <c r="H1521" t="s">
        <v>18</v>
      </c>
      <c r="I1521" t="s">
        <v>18</v>
      </c>
      <c r="J1521" t="s">
        <v>1380</v>
      </c>
    </row>
    <row r="1522" spans="1:10" hidden="1" x14ac:dyDescent="0.25">
      <c r="A1522">
        <v>51567</v>
      </c>
      <c r="B1522">
        <v>15</v>
      </c>
      <c r="C1522" t="s">
        <v>2</v>
      </c>
      <c r="D1522">
        <v>2410</v>
      </c>
      <c r="E1522" t="s">
        <v>3103</v>
      </c>
      <c r="F1522">
        <v>18246</v>
      </c>
      <c r="G1522" t="s">
        <v>1352</v>
      </c>
      <c r="H1522" t="s">
        <v>18</v>
      </c>
      <c r="I1522" t="s">
        <v>18</v>
      </c>
      <c r="J1522" t="s">
        <v>3138</v>
      </c>
    </row>
    <row r="1523" spans="1:10" hidden="1" x14ac:dyDescent="0.25">
      <c r="A1523">
        <v>123416</v>
      </c>
      <c r="B1523">
        <v>15</v>
      </c>
      <c r="C1523" t="s">
        <v>2</v>
      </c>
      <c r="D1523">
        <v>2797</v>
      </c>
      <c r="E1523" t="s">
        <v>3105</v>
      </c>
      <c r="F1523">
        <v>18246</v>
      </c>
      <c r="G1523" t="s">
        <v>1352</v>
      </c>
      <c r="H1523" t="s">
        <v>18</v>
      </c>
      <c r="I1523" t="s">
        <v>18</v>
      </c>
      <c r="J1523" t="s">
        <v>3139</v>
      </c>
    </row>
    <row r="1524" spans="1:10" hidden="1" x14ac:dyDescent="0.25">
      <c r="A1524">
        <v>80799</v>
      </c>
      <c r="B1524">
        <v>15</v>
      </c>
      <c r="C1524" t="s">
        <v>2</v>
      </c>
      <c r="D1524">
        <v>393</v>
      </c>
      <c r="E1524" t="s">
        <v>22</v>
      </c>
      <c r="F1524">
        <v>18246</v>
      </c>
      <c r="G1524" t="s">
        <v>1352</v>
      </c>
      <c r="H1524" t="s">
        <v>18</v>
      </c>
      <c r="I1524" t="s">
        <v>18</v>
      </c>
      <c r="J1524" t="s">
        <v>1395</v>
      </c>
    </row>
    <row r="1525" spans="1:10" hidden="1" x14ac:dyDescent="0.25">
      <c r="A1525">
        <v>131041</v>
      </c>
      <c r="B1525">
        <v>230</v>
      </c>
      <c r="C1525" t="s">
        <v>4</v>
      </c>
      <c r="D1525">
        <v>2860</v>
      </c>
      <c r="E1525" t="s">
        <v>2517</v>
      </c>
      <c r="F1525">
        <v>18246</v>
      </c>
      <c r="G1525" t="s">
        <v>1352</v>
      </c>
      <c r="H1525" t="s">
        <v>18</v>
      </c>
      <c r="I1525" t="s">
        <v>18</v>
      </c>
      <c r="J1525" t="s">
        <v>3304</v>
      </c>
    </row>
    <row r="1526" spans="1:10" hidden="1" x14ac:dyDescent="0.25">
      <c r="A1526">
        <v>125925</v>
      </c>
      <c r="B1526">
        <v>362</v>
      </c>
      <c r="C1526" t="s">
        <v>50</v>
      </c>
      <c r="D1526">
        <v>2822</v>
      </c>
      <c r="E1526" t="s">
        <v>103</v>
      </c>
      <c r="F1526">
        <v>18246</v>
      </c>
      <c r="G1526" t="s">
        <v>1352</v>
      </c>
      <c r="H1526" t="s">
        <v>18</v>
      </c>
      <c r="I1526" t="s">
        <v>18</v>
      </c>
      <c r="J1526" t="s">
        <v>3197</v>
      </c>
    </row>
    <row r="1527" spans="1:10" hidden="1" x14ac:dyDescent="0.25">
      <c r="A1527">
        <v>93348</v>
      </c>
      <c r="B1527">
        <v>453</v>
      </c>
      <c r="C1527" t="s">
        <v>188</v>
      </c>
      <c r="D1527">
        <v>2773</v>
      </c>
      <c r="E1527" t="s">
        <v>4394</v>
      </c>
      <c r="F1527">
        <v>5423</v>
      </c>
      <c r="G1527" t="s">
        <v>1620</v>
      </c>
      <c r="H1527" t="s">
        <v>18</v>
      </c>
      <c r="I1527" t="s">
        <v>18</v>
      </c>
      <c r="J1527" t="s">
        <v>4609</v>
      </c>
    </row>
    <row r="1528" spans="1:10" hidden="1" x14ac:dyDescent="0.25">
      <c r="A1528">
        <v>152562</v>
      </c>
      <c r="B1528">
        <v>453</v>
      </c>
      <c r="C1528" t="s">
        <v>188</v>
      </c>
      <c r="D1528">
        <v>2953</v>
      </c>
      <c r="E1528" t="s">
        <v>4396</v>
      </c>
      <c r="F1528">
        <v>5423</v>
      </c>
      <c r="G1528" t="s">
        <v>1620</v>
      </c>
      <c r="H1528" t="s">
        <v>18</v>
      </c>
      <c r="I1528" t="s">
        <v>18</v>
      </c>
      <c r="J1528" t="s">
        <v>4610</v>
      </c>
    </row>
    <row r="1529" spans="1:10" hidden="1" x14ac:dyDescent="0.25">
      <c r="A1529">
        <v>124438</v>
      </c>
      <c r="B1529">
        <v>453</v>
      </c>
      <c r="C1529" t="s">
        <v>188</v>
      </c>
      <c r="D1529">
        <v>2776</v>
      </c>
      <c r="E1529" t="s">
        <v>4403</v>
      </c>
      <c r="F1529">
        <v>5423</v>
      </c>
      <c r="G1529" t="s">
        <v>1620</v>
      </c>
      <c r="H1529" t="s">
        <v>18</v>
      </c>
      <c r="I1529" t="s">
        <v>18</v>
      </c>
      <c r="J1529" t="s">
        <v>4611</v>
      </c>
    </row>
    <row r="1530" spans="1:10" hidden="1" x14ac:dyDescent="0.25">
      <c r="A1530">
        <v>1749</v>
      </c>
      <c r="B1530">
        <v>453</v>
      </c>
      <c r="C1530" t="s">
        <v>188</v>
      </c>
      <c r="D1530">
        <v>464</v>
      </c>
      <c r="E1530" t="s">
        <v>189</v>
      </c>
      <c r="F1530">
        <v>5423</v>
      </c>
      <c r="G1530" t="s">
        <v>1620</v>
      </c>
      <c r="H1530" t="s">
        <v>18</v>
      </c>
      <c r="I1530" t="s">
        <v>18</v>
      </c>
      <c r="J1530" t="s">
        <v>1621</v>
      </c>
    </row>
    <row r="1531" spans="1:10" hidden="1" x14ac:dyDescent="0.25">
      <c r="A1531">
        <v>5603</v>
      </c>
      <c r="B1531">
        <v>450</v>
      </c>
      <c r="C1531" t="s">
        <v>4052</v>
      </c>
      <c r="D1531">
        <v>473</v>
      </c>
      <c r="E1531" t="s">
        <v>255</v>
      </c>
      <c r="F1531">
        <v>5423</v>
      </c>
      <c r="G1531" t="s">
        <v>1620</v>
      </c>
      <c r="H1531" t="s">
        <v>18</v>
      </c>
      <c r="I1531" t="s">
        <v>18</v>
      </c>
      <c r="J1531" t="s">
        <v>4116</v>
      </c>
    </row>
    <row r="1532" spans="1:10" hidden="1" x14ac:dyDescent="0.25">
      <c r="A1532">
        <v>117330</v>
      </c>
      <c r="B1532">
        <v>6</v>
      </c>
      <c r="C1532" t="s">
        <v>65</v>
      </c>
      <c r="D1532">
        <v>2848</v>
      </c>
      <c r="E1532" t="s">
        <v>2543</v>
      </c>
      <c r="F1532">
        <v>21766</v>
      </c>
      <c r="G1532" t="s">
        <v>1293</v>
      </c>
      <c r="H1532" t="s">
        <v>18</v>
      </c>
      <c r="I1532" t="s">
        <v>18</v>
      </c>
      <c r="J1532" t="s">
        <v>2562</v>
      </c>
    </row>
    <row r="1533" spans="1:10" hidden="1" x14ac:dyDescent="0.25">
      <c r="A1533">
        <v>80876</v>
      </c>
      <c r="B1533">
        <v>6</v>
      </c>
      <c r="C1533" t="s">
        <v>65</v>
      </c>
      <c r="D1533">
        <v>2390</v>
      </c>
      <c r="E1533" t="s">
        <v>2618</v>
      </c>
      <c r="F1533">
        <v>21766</v>
      </c>
      <c r="G1533" t="s">
        <v>1293</v>
      </c>
      <c r="H1533" t="s">
        <v>18</v>
      </c>
      <c r="I1533" t="s">
        <v>18</v>
      </c>
      <c r="J1533" t="s">
        <v>2694</v>
      </c>
    </row>
    <row r="1534" spans="1:10" hidden="1" x14ac:dyDescent="0.25">
      <c r="A1534">
        <v>1413</v>
      </c>
      <c r="B1534">
        <v>2512</v>
      </c>
      <c r="C1534" t="s">
        <v>180</v>
      </c>
      <c r="D1534">
        <v>429</v>
      </c>
      <c r="E1534" t="s">
        <v>180</v>
      </c>
      <c r="F1534">
        <v>1156</v>
      </c>
      <c r="G1534" t="s">
        <v>3237</v>
      </c>
      <c r="H1534" t="s">
        <v>18</v>
      </c>
      <c r="I1534" t="s">
        <v>18</v>
      </c>
      <c r="J1534" t="s">
        <v>3238</v>
      </c>
    </row>
    <row r="1535" spans="1:10" hidden="1" x14ac:dyDescent="0.25">
      <c r="A1535">
        <v>159477</v>
      </c>
      <c r="B1535">
        <v>2507</v>
      </c>
      <c r="C1535" t="s">
        <v>4365</v>
      </c>
      <c r="D1535">
        <v>2890</v>
      </c>
      <c r="E1535" t="s">
        <v>4370</v>
      </c>
      <c r="F1535">
        <v>1117</v>
      </c>
      <c r="G1535" t="s">
        <v>5041</v>
      </c>
      <c r="H1535" t="s">
        <v>18</v>
      </c>
      <c r="I1535" t="s">
        <v>18</v>
      </c>
      <c r="J1535" t="s">
        <v>5042</v>
      </c>
    </row>
    <row r="1536" spans="1:10" hidden="1" x14ac:dyDescent="0.25">
      <c r="A1536">
        <v>3348</v>
      </c>
      <c r="B1536">
        <v>2512</v>
      </c>
      <c r="C1536" t="s">
        <v>180</v>
      </c>
      <c r="D1536">
        <v>429</v>
      </c>
      <c r="E1536" t="s">
        <v>180</v>
      </c>
      <c r="F1536">
        <v>73</v>
      </c>
      <c r="G1536" t="s">
        <v>3239</v>
      </c>
      <c r="H1536" t="s">
        <v>18</v>
      </c>
      <c r="I1536" t="s">
        <v>18</v>
      </c>
      <c r="J1536" t="s">
        <v>3240</v>
      </c>
    </row>
    <row r="1537" spans="1:10" hidden="1" x14ac:dyDescent="0.25">
      <c r="A1537">
        <v>146805</v>
      </c>
      <c r="B1537">
        <v>450</v>
      </c>
      <c r="C1537" t="s">
        <v>4052</v>
      </c>
      <c r="D1537">
        <v>2897</v>
      </c>
      <c r="E1537" t="s">
        <v>3419</v>
      </c>
      <c r="F1537">
        <v>112590</v>
      </c>
      <c r="G1537" t="s">
        <v>3742</v>
      </c>
      <c r="H1537" t="s">
        <v>18</v>
      </c>
      <c r="I1537" t="s">
        <v>18</v>
      </c>
      <c r="J1537" t="s">
        <v>4117</v>
      </c>
    </row>
    <row r="1538" spans="1:10" hidden="1" x14ac:dyDescent="0.25">
      <c r="A1538">
        <v>93330</v>
      </c>
      <c r="B1538">
        <v>453</v>
      </c>
      <c r="C1538" t="s">
        <v>188</v>
      </c>
      <c r="D1538">
        <v>2773</v>
      </c>
      <c r="E1538" t="s">
        <v>4394</v>
      </c>
      <c r="F1538">
        <v>949</v>
      </c>
      <c r="G1538" t="s">
        <v>1622</v>
      </c>
      <c r="H1538" t="s">
        <v>18</v>
      </c>
      <c r="I1538" t="s">
        <v>18</v>
      </c>
      <c r="J1538" t="s">
        <v>4612</v>
      </c>
    </row>
    <row r="1539" spans="1:10" hidden="1" x14ac:dyDescent="0.25">
      <c r="A1539">
        <v>95078</v>
      </c>
      <c r="B1539">
        <v>453</v>
      </c>
      <c r="C1539" t="s">
        <v>188</v>
      </c>
      <c r="D1539">
        <v>2776</v>
      </c>
      <c r="E1539" t="s">
        <v>4403</v>
      </c>
      <c r="F1539">
        <v>949</v>
      </c>
      <c r="G1539" t="s">
        <v>1622</v>
      </c>
      <c r="H1539" t="s">
        <v>18</v>
      </c>
      <c r="I1539" t="s">
        <v>18</v>
      </c>
      <c r="J1539" t="s">
        <v>4613</v>
      </c>
    </row>
    <row r="1540" spans="1:10" hidden="1" x14ac:dyDescent="0.25">
      <c r="A1540">
        <v>81359</v>
      </c>
      <c r="B1540">
        <v>453</v>
      </c>
      <c r="C1540" t="s">
        <v>188</v>
      </c>
      <c r="D1540">
        <v>464</v>
      </c>
      <c r="E1540" t="s">
        <v>189</v>
      </c>
      <c r="F1540">
        <v>949</v>
      </c>
      <c r="G1540" t="s">
        <v>1622</v>
      </c>
      <c r="H1540" t="s">
        <v>18</v>
      </c>
      <c r="I1540" t="s">
        <v>18</v>
      </c>
      <c r="J1540" t="s">
        <v>1623</v>
      </c>
    </row>
    <row r="1541" spans="1:10" hidden="1" x14ac:dyDescent="0.25">
      <c r="A1541">
        <v>152533</v>
      </c>
      <c r="B1541">
        <v>453</v>
      </c>
      <c r="C1541" t="s">
        <v>188</v>
      </c>
      <c r="D1541">
        <v>2952</v>
      </c>
      <c r="E1541" t="s">
        <v>4407</v>
      </c>
      <c r="F1541">
        <v>949</v>
      </c>
      <c r="G1541" t="s">
        <v>1622</v>
      </c>
      <c r="H1541" t="s">
        <v>18</v>
      </c>
      <c r="I1541" t="s">
        <v>18</v>
      </c>
      <c r="J1541" t="s">
        <v>4614</v>
      </c>
    </row>
    <row r="1542" spans="1:10" hidden="1" x14ac:dyDescent="0.25">
      <c r="A1542">
        <v>1261</v>
      </c>
      <c r="B1542">
        <v>450</v>
      </c>
      <c r="C1542" t="s">
        <v>4052</v>
      </c>
      <c r="D1542">
        <v>473</v>
      </c>
      <c r="E1542" t="s">
        <v>255</v>
      </c>
      <c r="F1542">
        <v>949</v>
      </c>
      <c r="G1542" t="s">
        <v>1622</v>
      </c>
      <c r="H1542" t="s">
        <v>18</v>
      </c>
      <c r="I1542" t="s">
        <v>18</v>
      </c>
      <c r="J1542" t="s">
        <v>4118</v>
      </c>
    </row>
    <row r="1543" spans="1:10" hidden="1" x14ac:dyDescent="0.25">
      <c r="A1543">
        <v>81261</v>
      </c>
      <c r="B1543">
        <v>313</v>
      </c>
      <c r="C1543" t="s">
        <v>3604</v>
      </c>
      <c r="D1543">
        <v>2522</v>
      </c>
      <c r="E1543" t="s">
        <v>458</v>
      </c>
      <c r="F1543">
        <v>41297</v>
      </c>
      <c r="G1543" t="s">
        <v>1273</v>
      </c>
      <c r="H1543" t="s">
        <v>18</v>
      </c>
      <c r="I1543" t="s">
        <v>18</v>
      </c>
      <c r="J1543" t="s">
        <v>3743</v>
      </c>
    </row>
    <row r="1544" spans="1:10" hidden="1" x14ac:dyDescent="0.25">
      <c r="A1544">
        <v>94952</v>
      </c>
      <c r="B1544">
        <v>450</v>
      </c>
      <c r="C1544" t="s">
        <v>4052</v>
      </c>
      <c r="D1544">
        <v>478</v>
      </c>
      <c r="E1544" t="s">
        <v>4059</v>
      </c>
      <c r="F1544">
        <v>41297</v>
      </c>
      <c r="G1544" t="s">
        <v>1273</v>
      </c>
      <c r="H1544" t="s">
        <v>18</v>
      </c>
      <c r="I1544" t="s">
        <v>18</v>
      </c>
      <c r="J1544" t="s">
        <v>4119</v>
      </c>
    </row>
    <row r="1545" spans="1:10" hidden="1" x14ac:dyDescent="0.25">
      <c r="A1545">
        <v>92982</v>
      </c>
      <c r="B1545">
        <v>453</v>
      </c>
      <c r="C1545" t="s">
        <v>188</v>
      </c>
      <c r="D1545">
        <v>2773</v>
      </c>
      <c r="E1545" t="s">
        <v>4394</v>
      </c>
      <c r="F1545">
        <v>12870</v>
      </c>
      <c r="G1545" t="s">
        <v>1624</v>
      </c>
      <c r="H1545" t="s">
        <v>18</v>
      </c>
      <c r="I1545" t="s">
        <v>18</v>
      </c>
      <c r="J1545" t="s">
        <v>4615</v>
      </c>
    </row>
    <row r="1546" spans="1:10" hidden="1" x14ac:dyDescent="0.25">
      <c r="A1546">
        <v>81374</v>
      </c>
      <c r="B1546">
        <v>453</v>
      </c>
      <c r="C1546" t="s">
        <v>188</v>
      </c>
      <c r="D1546">
        <v>464</v>
      </c>
      <c r="E1546" t="s">
        <v>189</v>
      </c>
      <c r="F1546">
        <v>12870</v>
      </c>
      <c r="G1546" t="s">
        <v>1624</v>
      </c>
      <c r="H1546" t="s">
        <v>18</v>
      </c>
      <c r="I1546" t="s">
        <v>18</v>
      </c>
      <c r="J1546" t="s">
        <v>1625</v>
      </c>
    </row>
    <row r="1547" spans="1:10" hidden="1" x14ac:dyDescent="0.25">
      <c r="A1547">
        <v>3976</v>
      </c>
      <c r="B1547">
        <v>450</v>
      </c>
      <c r="C1547" t="s">
        <v>4052</v>
      </c>
      <c r="D1547">
        <v>473</v>
      </c>
      <c r="E1547" t="s">
        <v>255</v>
      </c>
      <c r="F1547">
        <v>12870</v>
      </c>
      <c r="G1547" t="s">
        <v>1624</v>
      </c>
      <c r="H1547" t="s">
        <v>18</v>
      </c>
      <c r="I1547" t="s">
        <v>18</v>
      </c>
      <c r="J1547" t="s">
        <v>4120</v>
      </c>
    </row>
    <row r="1548" spans="1:10" hidden="1" x14ac:dyDescent="0.25">
      <c r="A1548">
        <v>1060</v>
      </c>
      <c r="B1548">
        <v>450</v>
      </c>
      <c r="C1548" t="s">
        <v>4052</v>
      </c>
      <c r="D1548">
        <v>473</v>
      </c>
      <c r="E1548" t="s">
        <v>255</v>
      </c>
      <c r="F1548">
        <v>5329</v>
      </c>
      <c r="G1548" t="s">
        <v>1758</v>
      </c>
      <c r="H1548" t="s">
        <v>18</v>
      </c>
      <c r="I1548" t="s">
        <v>18</v>
      </c>
      <c r="J1548" t="s">
        <v>4121</v>
      </c>
    </row>
    <row r="1549" spans="1:10" hidden="1" x14ac:dyDescent="0.25">
      <c r="A1549">
        <v>5540</v>
      </c>
      <c r="B1549">
        <v>315</v>
      </c>
      <c r="C1549" t="s">
        <v>379</v>
      </c>
      <c r="D1549">
        <v>356</v>
      </c>
      <c r="E1549" t="s">
        <v>860</v>
      </c>
      <c r="F1549">
        <v>10943</v>
      </c>
      <c r="G1549" t="s">
        <v>1817</v>
      </c>
      <c r="H1549" t="s">
        <v>18</v>
      </c>
      <c r="I1549" t="s">
        <v>18</v>
      </c>
      <c r="J1549" t="s">
        <v>1818</v>
      </c>
    </row>
    <row r="1550" spans="1:10" hidden="1" x14ac:dyDescent="0.25">
      <c r="A1550">
        <v>2196</v>
      </c>
      <c r="B1550">
        <v>315</v>
      </c>
      <c r="C1550" t="s">
        <v>379</v>
      </c>
      <c r="D1550">
        <v>348</v>
      </c>
      <c r="E1550" t="s">
        <v>862</v>
      </c>
      <c r="F1550">
        <v>10943</v>
      </c>
      <c r="G1550" t="s">
        <v>1817</v>
      </c>
      <c r="H1550" t="s">
        <v>18</v>
      </c>
      <c r="I1550" t="s">
        <v>18</v>
      </c>
      <c r="J1550" t="s">
        <v>1850</v>
      </c>
    </row>
    <row r="1551" spans="1:10" hidden="1" x14ac:dyDescent="0.25">
      <c r="A1551">
        <v>80802</v>
      </c>
      <c r="B1551">
        <v>315</v>
      </c>
      <c r="C1551" t="s">
        <v>379</v>
      </c>
      <c r="D1551">
        <v>2215</v>
      </c>
      <c r="E1551" t="s">
        <v>864</v>
      </c>
      <c r="F1551">
        <v>10943</v>
      </c>
      <c r="G1551" t="s">
        <v>1817</v>
      </c>
      <c r="H1551" t="s">
        <v>18</v>
      </c>
      <c r="I1551" t="s">
        <v>18</v>
      </c>
      <c r="J1551" t="s">
        <v>1886</v>
      </c>
    </row>
    <row r="1552" spans="1:10" hidden="1" x14ac:dyDescent="0.25">
      <c r="A1552">
        <v>2934</v>
      </c>
      <c r="B1552">
        <v>450</v>
      </c>
      <c r="C1552" t="s">
        <v>4052</v>
      </c>
      <c r="D1552">
        <v>473</v>
      </c>
      <c r="E1552" t="s">
        <v>255</v>
      </c>
      <c r="F1552">
        <v>13093</v>
      </c>
      <c r="G1552" t="s">
        <v>1759</v>
      </c>
      <c r="H1552" t="s">
        <v>18</v>
      </c>
      <c r="I1552" t="s">
        <v>18</v>
      </c>
      <c r="J1552" t="s">
        <v>4122</v>
      </c>
    </row>
    <row r="1553" spans="1:10" hidden="1" x14ac:dyDescent="0.25">
      <c r="A1553">
        <v>95084</v>
      </c>
      <c r="B1553">
        <v>453</v>
      </c>
      <c r="C1553" t="s">
        <v>188</v>
      </c>
      <c r="D1553">
        <v>2776</v>
      </c>
      <c r="E1553" t="s">
        <v>4403</v>
      </c>
      <c r="F1553">
        <v>13961</v>
      </c>
      <c r="G1553" t="s">
        <v>1626</v>
      </c>
      <c r="H1553" t="s">
        <v>18</v>
      </c>
      <c r="I1553" t="s">
        <v>18</v>
      </c>
      <c r="J1553" t="s">
        <v>4616</v>
      </c>
    </row>
    <row r="1554" spans="1:10" hidden="1" x14ac:dyDescent="0.25">
      <c r="A1554">
        <v>48609</v>
      </c>
      <c r="B1554">
        <v>453</v>
      </c>
      <c r="C1554" t="s">
        <v>188</v>
      </c>
      <c r="D1554">
        <v>464</v>
      </c>
      <c r="E1554" t="s">
        <v>189</v>
      </c>
      <c r="F1554">
        <v>13961</v>
      </c>
      <c r="G1554" t="s">
        <v>1626</v>
      </c>
      <c r="H1554" t="s">
        <v>18</v>
      </c>
      <c r="I1554" t="s">
        <v>18</v>
      </c>
      <c r="J1554" t="s">
        <v>1627</v>
      </c>
    </row>
    <row r="1555" spans="1:10" hidden="1" x14ac:dyDescent="0.25">
      <c r="A1555">
        <v>2021</v>
      </c>
      <c r="B1555">
        <v>450</v>
      </c>
      <c r="C1555" t="s">
        <v>4052</v>
      </c>
      <c r="D1555">
        <v>473</v>
      </c>
      <c r="E1555" t="s">
        <v>255</v>
      </c>
      <c r="F1555">
        <v>13961</v>
      </c>
      <c r="G1555" t="s">
        <v>1626</v>
      </c>
      <c r="H1555" t="s">
        <v>18</v>
      </c>
      <c r="I1555" t="s">
        <v>18</v>
      </c>
      <c r="J1555" t="s">
        <v>4123</v>
      </c>
    </row>
    <row r="1556" spans="1:10" hidden="1" x14ac:dyDescent="0.25">
      <c r="A1556">
        <v>120162</v>
      </c>
      <c r="B1556">
        <v>362</v>
      </c>
      <c r="C1556" t="s">
        <v>50</v>
      </c>
      <c r="D1556">
        <v>2467</v>
      </c>
      <c r="E1556" t="s">
        <v>51</v>
      </c>
      <c r="F1556">
        <v>94875</v>
      </c>
      <c r="G1556" t="s">
        <v>2853</v>
      </c>
      <c r="H1556" t="s">
        <v>18</v>
      </c>
      <c r="I1556" t="s">
        <v>18</v>
      </c>
      <c r="J1556" t="s">
        <v>2854</v>
      </c>
    </row>
    <row r="1557" spans="1:10" hidden="1" x14ac:dyDescent="0.25">
      <c r="A1557">
        <v>28950</v>
      </c>
      <c r="B1557">
        <v>453</v>
      </c>
      <c r="C1557" t="s">
        <v>188</v>
      </c>
      <c r="D1557">
        <v>464</v>
      </c>
      <c r="E1557" t="s">
        <v>189</v>
      </c>
      <c r="F1557">
        <v>25703</v>
      </c>
      <c r="G1557" t="s">
        <v>1628</v>
      </c>
      <c r="H1557" t="s">
        <v>18</v>
      </c>
      <c r="I1557" t="s">
        <v>18</v>
      </c>
      <c r="J1557" t="s">
        <v>1629</v>
      </c>
    </row>
    <row r="1558" spans="1:10" hidden="1" x14ac:dyDescent="0.25">
      <c r="A1558">
        <v>112400</v>
      </c>
      <c r="B1558">
        <v>29</v>
      </c>
      <c r="C1558" t="s">
        <v>56</v>
      </c>
      <c r="D1558">
        <v>2801</v>
      </c>
      <c r="E1558" t="s">
        <v>57</v>
      </c>
      <c r="F1558">
        <v>90123</v>
      </c>
      <c r="G1558" t="s">
        <v>2300</v>
      </c>
      <c r="H1558" t="s">
        <v>18</v>
      </c>
      <c r="I1558" t="s">
        <v>18</v>
      </c>
      <c r="J1558" t="s">
        <v>2301</v>
      </c>
    </row>
    <row r="1559" spans="1:10" hidden="1" x14ac:dyDescent="0.25">
      <c r="A1559">
        <v>135454</v>
      </c>
      <c r="B1559">
        <v>29</v>
      </c>
      <c r="C1559" t="s">
        <v>56</v>
      </c>
      <c r="D1559">
        <v>2800</v>
      </c>
      <c r="E1559" t="s">
        <v>112</v>
      </c>
      <c r="F1559">
        <v>90123</v>
      </c>
      <c r="G1559" t="s">
        <v>2300</v>
      </c>
      <c r="H1559" t="s">
        <v>18</v>
      </c>
      <c r="I1559" t="s">
        <v>18</v>
      </c>
      <c r="J1559" t="s">
        <v>3346</v>
      </c>
    </row>
    <row r="1560" spans="1:10" hidden="1" x14ac:dyDescent="0.25">
      <c r="A1560">
        <v>130541</v>
      </c>
      <c r="B1560">
        <v>29</v>
      </c>
      <c r="C1560" t="s">
        <v>56</v>
      </c>
      <c r="D1560">
        <v>2425</v>
      </c>
      <c r="E1560" t="s">
        <v>2829</v>
      </c>
      <c r="F1560">
        <v>90123</v>
      </c>
      <c r="G1560" t="s">
        <v>2300</v>
      </c>
      <c r="H1560" t="s">
        <v>18</v>
      </c>
      <c r="I1560" t="s">
        <v>18</v>
      </c>
      <c r="J1560" t="s">
        <v>3305</v>
      </c>
    </row>
    <row r="1561" spans="1:10" hidden="1" x14ac:dyDescent="0.25">
      <c r="A1561">
        <v>112402</v>
      </c>
      <c r="B1561">
        <v>360</v>
      </c>
      <c r="C1561" t="s">
        <v>66</v>
      </c>
      <c r="D1561">
        <v>2009</v>
      </c>
      <c r="E1561" t="s">
        <v>67</v>
      </c>
      <c r="F1561">
        <v>90123</v>
      </c>
      <c r="G1561" t="s">
        <v>2300</v>
      </c>
      <c r="H1561" t="s">
        <v>18</v>
      </c>
      <c r="I1561" t="s">
        <v>18</v>
      </c>
      <c r="J1561" t="s">
        <v>2302</v>
      </c>
    </row>
    <row r="1562" spans="1:10" hidden="1" x14ac:dyDescent="0.25">
      <c r="A1562">
        <v>134208</v>
      </c>
      <c r="B1562">
        <v>29</v>
      </c>
      <c r="C1562" t="s">
        <v>56</v>
      </c>
      <c r="D1562">
        <v>2801</v>
      </c>
      <c r="E1562" t="s">
        <v>57</v>
      </c>
      <c r="F1562">
        <v>90129</v>
      </c>
      <c r="G1562" t="s">
        <v>2303</v>
      </c>
      <c r="H1562" t="s">
        <v>18</v>
      </c>
      <c r="I1562" t="s">
        <v>18</v>
      </c>
      <c r="J1562" t="s">
        <v>3347</v>
      </c>
    </row>
    <row r="1563" spans="1:10" hidden="1" x14ac:dyDescent="0.25">
      <c r="A1563">
        <v>112407</v>
      </c>
      <c r="B1563">
        <v>362</v>
      </c>
      <c r="C1563" t="s">
        <v>50</v>
      </c>
      <c r="D1563">
        <v>2467</v>
      </c>
      <c r="E1563" t="s">
        <v>51</v>
      </c>
      <c r="F1563">
        <v>90129</v>
      </c>
      <c r="G1563" t="s">
        <v>2303</v>
      </c>
      <c r="H1563" t="s">
        <v>18</v>
      </c>
      <c r="I1563" t="s">
        <v>18</v>
      </c>
      <c r="J1563" t="s">
        <v>2304</v>
      </c>
    </row>
    <row r="1564" spans="1:10" hidden="1" x14ac:dyDescent="0.25">
      <c r="A1564">
        <v>130035</v>
      </c>
      <c r="B1564">
        <v>362</v>
      </c>
      <c r="C1564" t="s">
        <v>50</v>
      </c>
      <c r="D1564">
        <v>2821</v>
      </c>
      <c r="E1564" t="s">
        <v>82</v>
      </c>
      <c r="F1564">
        <v>90129</v>
      </c>
      <c r="G1564" t="s">
        <v>2303</v>
      </c>
      <c r="H1564" t="s">
        <v>18</v>
      </c>
      <c r="I1564" t="s">
        <v>18</v>
      </c>
      <c r="J1564" t="s">
        <v>3241</v>
      </c>
    </row>
    <row r="1565" spans="1:10" hidden="1" x14ac:dyDescent="0.25">
      <c r="A1565">
        <v>1052</v>
      </c>
      <c r="B1565">
        <v>450</v>
      </c>
      <c r="C1565" t="s">
        <v>4052</v>
      </c>
      <c r="D1565">
        <v>473</v>
      </c>
      <c r="E1565" t="s">
        <v>255</v>
      </c>
      <c r="F1565">
        <v>5389</v>
      </c>
      <c r="G1565" t="s">
        <v>1760</v>
      </c>
      <c r="H1565" t="s">
        <v>18</v>
      </c>
      <c r="I1565" t="s">
        <v>18</v>
      </c>
      <c r="J1565" t="s">
        <v>4124</v>
      </c>
    </row>
    <row r="1566" spans="1:10" hidden="1" x14ac:dyDescent="0.25">
      <c r="A1566">
        <v>98920</v>
      </c>
      <c r="B1566">
        <v>2507</v>
      </c>
      <c r="C1566" t="s">
        <v>4365</v>
      </c>
      <c r="D1566">
        <v>2631</v>
      </c>
      <c r="E1566" t="s">
        <v>3628</v>
      </c>
      <c r="F1566">
        <v>78354</v>
      </c>
      <c r="G1566" t="s">
        <v>2085</v>
      </c>
      <c r="H1566" t="s">
        <v>18</v>
      </c>
      <c r="I1566" t="s">
        <v>18</v>
      </c>
      <c r="J1566" t="s">
        <v>4617</v>
      </c>
    </row>
    <row r="1567" spans="1:10" hidden="1" x14ac:dyDescent="0.25">
      <c r="A1567">
        <v>112420</v>
      </c>
      <c r="B1567">
        <v>313</v>
      </c>
      <c r="C1567" t="s">
        <v>3604</v>
      </c>
      <c r="D1567">
        <v>353</v>
      </c>
      <c r="E1567" t="s">
        <v>456</v>
      </c>
      <c r="F1567">
        <v>64696</v>
      </c>
      <c r="G1567" t="s">
        <v>1274</v>
      </c>
      <c r="H1567" t="s">
        <v>18</v>
      </c>
      <c r="I1567" t="s">
        <v>18</v>
      </c>
      <c r="J1567" t="s">
        <v>3744</v>
      </c>
    </row>
    <row r="1568" spans="1:10" hidden="1" x14ac:dyDescent="0.25">
      <c r="A1568">
        <v>81264</v>
      </c>
      <c r="B1568">
        <v>313</v>
      </c>
      <c r="C1568" t="s">
        <v>3604</v>
      </c>
      <c r="D1568">
        <v>2522</v>
      </c>
      <c r="E1568" t="s">
        <v>458</v>
      </c>
      <c r="F1568">
        <v>64696</v>
      </c>
      <c r="G1568" t="s">
        <v>1274</v>
      </c>
      <c r="H1568" t="s">
        <v>18</v>
      </c>
      <c r="I1568" t="s">
        <v>18</v>
      </c>
      <c r="J1568" t="s">
        <v>3745</v>
      </c>
    </row>
    <row r="1569" spans="1:10" hidden="1" x14ac:dyDescent="0.25">
      <c r="A1569">
        <v>142091</v>
      </c>
      <c r="B1569">
        <v>453</v>
      </c>
      <c r="C1569" t="s">
        <v>188</v>
      </c>
      <c r="D1569">
        <v>2776</v>
      </c>
      <c r="E1569" t="s">
        <v>4403</v>
      </c>
      <c r="F1569">
        <v>11894</v>
      </c>
      <c r="G1569" t="s">
        <v>1761</v>
      </c>
      <c r="H1569" t="s">
        <v>18</v>
      </c>
      <c r="I1569" t="s">
        <v>18</v>
      </c>
      <c r="J1569" t="s">
        <v>4618</v>
      </c>
    </row>
    <row r="1570" spans="1:10" hidden="1" x14ac:dyDescent="0.25">
      <c r="A1570">
        <v>151476</v>
      </c>
      <c r="B1570">
        <v>453</v>
      </c>
      <c r="C1570" t="s">
        <v>188</v>
      </c>
      <c r="D1570">
        <v>2619</v>
      </c>
      <c r="E1570" t="s">
        <v>4405</v>
      </c>
      <c r="F1570">
        <v>11894</v>
      </c>
      <c r="G1570" t="s">
        <v>1761</v>
      </c>
      <c r="H1570" t="s">
        <v>18</v>
      </c>
      <c r="I1570" t="s">
        <v>18</v>
      </c>
      <c r="J1570" t="s">
        <v>4619</v>
      </c>
    </row>
    <row r="1571" spans="1:10" hidden="1" x14ac:dyDescent="0.25">
      <c r="A1571">
        <v>2185</v>
      </c>
      <c r="B1571">
        <v>450</v>
      </c>
      <c r="C1571" t="s">
        <v>4052</v>
      </c>
      <c r="D1571">
        <v>473</v>
      </c>
      <c r="E1571" t="s">
        <v>255</v>
      </c>
      <c r="F1571">
        <v>11894</v>
      </c>
      <c r="G1571" t="s">
        <v>1761</v>
      </c>
      <c r="H1571" t="s">
        <v>18</v>
      </c>
      <c r="I1571" t="s">
        <v>18</v>
      </c>
      <c r="J1571" t="s">
        <v>4125</v>
      </c>
    </row>
    <row r="1572" spans="1:10" hidden="1" x14ac:dyDescent="0.25">
      <c r="A1572">
        <v>131671</v>
      </c>
      <c r="B1572">
        <v>451</v>
      </c>
      <c r="C1572" t="s">
        <v>61</v>
      </c>
      <c r="D1572">
        <v>466</v>
      </c>
      <c r="E1572" t="s">
        <v>62</v>
      </c>
      <c r="F1572">
        <v>103355</v>
      </c>
      <c r="G1572" t="s">
        <v>3306</v>
      </c>
      <c r="H1572" t="s">
        <v>18</v>
      </c>
      <c r="I1572" t="s">
        <v>18</v>
      </c>
      <c r="J1572" t="s">
        <v>3307</v>
      </c>
    </row>
    <row r="1573" spans="1:10" hidden="1" x14ac:dyDescent="0.25">
      <c r="A1573">
        <v>135739</v>
      </c>
      <c r="B1573">
        <v>451</v>
      </c>
      <c r="C1573" t="s">
        <v>61</v>
      </c>
      <c r="D1573">
        <v>2815</v>
      </c>
      <c r="E1573" t="s">
        <v>80</v>
      </c>
      <c r="F1573">
        <v>103355</v>
      </c>
      <c r="G1573" t="s">
        <v>3306</v>
      </c>
      <c r="H1573" t="s">
        <v>18</v>
      </c>
      <c r="I1573" t="s">
        <v>18</v>
      </c>
      <c r="J1573" t="s">
        <v>3348</v>
      </c>
    </row>
    <row r="1574" spans="1:10" hidden="1" x14ac:dyDescent="0.25">
      <c r="A1574">
        <v>135492</v>
      </c>
      <c r="B1574">
        <v>451</v>
      </c>
      <c r="C1574" t="s">
        <v>61</v>
      </c>
      <c r="D1574">
        <v>2813</v>
      </c>
      <c r="E1574" t="s">
        <v>116</v>
      </c>
      <c r="F1574">
        <v>103355</v>
      </c>
      <c r="G1574" t="s">
        <v>3306</v>
      </c>
      <c r="H1574" t="s">
        <v>18</v>
      </c>
      <c r="I1574" t="s">
        <v>18</v>
      </c>
      <c r="J1574" t="s">
        <v>3349</v>
      </c>
    </row>
    <row r="1575" spans="1:10" hidden="1" x14ac:dyDescent="0.25">
      <c r="A1575">
        <v>2751</v>
      </c>
      <c r="B1575">
        <v>2512</v>
      </c>
      <c r="C1575" t="s">
        <v>180</v>
      </c>
      <c r="D1575">
        <v>429</v>
      </c>
      <c r="E1575" t="s">
        <v>180</v>
      </c>
      <c r="F1575">
        <v>17381</v>
      </c>
      <c r="G1575" t="s">
        <v>3242</v>
      </c>
      <c r="H1575" t="s">
        <v>18</v>
      </c>
      <c r="I1575" t="s">
        <v>18</v>
      </c>
      <c r="J1575" t="s">
        <v>3243</v>
      </c>
    </row>
    <row r="1576" spans="1:10" hidden="1" x14ac:dyDescent="0.25">
      <c r="A1576">
        <v>117313</v>
      </c>
      <c r="B1576">
        <v>6</v>
      </c>
      <c r="C1576" t="s">
        <v>65</v>
      </c>
      <c r="D1576">
        <v>2848</v>
      </c>
      <c r="E1576" t="s">
        <v>2543</v>
      </c>
      <c r="F1576">
        <v>1152</v>
      </c>
      <c r="G1576" t="s">
        <v>1291</v>
      </c>
      <c r="H1576" t="s">
        <v>18</v>
      </c>
      <c r="I1576" t="s">
        <v>18</v>
      </c>
      <c r="J1576" t="s">
        <v>2563</v>
      </c>
    </row>
    <row r="1577" spans="1:10" hidden="1" x14ac:dyDescent="0.25">
      <c r="A1577">
        <v>51201</v>
      </c>
      <c r="B1577">
        <v>6</v>
      </c>
      <c r="C1577" t="s">
        <v>65</v>
      </c>
      <c r="D1577">
        <v>2392</v>
      </c>
      <c r="E1577" t="s">
        <v>2616</v>
      </c>
      <c r="F1577">
        <v>1152</v>
      </c>
      <c r="G1577" t="s">
        <v>1291</v>
      </c>
      <c r="H1577" t="s">
        <v>18</v>
      </c>
      <c r="I1577" t="s">
        <v>18</v>
      </c>
      <c r="J1577" t="s">
        <v>2695</v>
      </c>
    </row>
    <row r="1578" spans="1:10" hidden="1" x14ac:dyDescent="0.25">
      <c r="A1578">
        <v>51243</v>
      </c>
      <c r="B1578">
        <v>6</v>
      </c>
      <c r="C1578" t="s">
        <v>65</v>
      </c>
      <c r="D1578">
        <v>2393</v>
      </c>
      <c r="E1578" t="s">
        <v>2620</v>
      </c>
      <c r="F1578">
        <v>1152</v>
      </c>
      <c r="G1578" t="s">
        <v>1291</v>
      </c>
      <c r="H1578" t="s">
        <v>18</v>
      </c>
      <c r="I1578" t="s">
        <v>18</v>
      </c>
      <c r="J1578" t="s">
        <v>2696</v>
      </c>
    </row>
    <row r="1579" spans="1:10" hidden="1" x14ac:dyDescent="0.25">
      <c r="A1579">
        <v>4527</v>
      </c>
      <c r="B1579">
        <v>29</v>
      </c>
      <c r="C1579" t="s">
        <v>56</v>
      </c>
      <c r="D1579">
        <v>394</v>
      </c>
      <c r="E1579" t="s">
        <v>248</v>
      </c>
      <c r="F1579">
        <v>4456</v>
      </c>
      <c r="G1579" t="s">
        <v>3140</v>
      </c>
      <c r="H1579" t="s">
        <v>18</v>
      </c>
      <c r="I1579" t="s">
        <v>18</v>
      </c>
      <c r="J1579" t="s">
        <v>3141</v>
      </c>
    </row>
    <row r="1580" spans="1:10" hidden="1" x14ac:dyDescent="0.25">
      <c r="A1580">
        <v>141817</v>
      </c>
      <c r="B1580">
        <v>2507</v>
      </c>
      <c r="C1580" t="s">
        <v>4365</v>
      </c>
      <c r="D1580">
        <v>165</v>
      </c>
      <c r="E1580" t="s">
        <v>3633</v>
      </c>
      <c r="F1580">
        <v>110466</v>
      </c>
      <c r="G1580" t="s">
        <v>3431</v>
      </c>
      <c r="H1580" t="s">
        <v>18</v>
      </c>
      <c r="I1580" t="s">
        <v>18</v>
      </c>
      <c r="J1580" t="s">
        <v>4620</v>
      </c>
    </row>
    <row r="1581" spans="1:10" hidden="1" x14ac:dyDescent="0.25">
      <c r="A1581">
        <v>141815</v>
      </c>
      <c r="B1581">
        <v>29</v>
      </c>
      <c r="C1581" t="s">
        <v>56</v>
      </c>
      <c r="D1581">
        <v>2434</v>
      </c>
      <c r="E1581" t="s">
        <v>2827</v>
      </c>
      <c r="F1581">
        <v>110466</v>
      </c>
      <c r="G1581" t="s">
        <v>3431</v>
      </c>
      <c r="H1581" t="s">
        <v>18</v>
      </c>
      <c r="I1581" t="s">
        <v>18</v>
      </c>
      <c r="J1581" t="s">
        <v>3488</v>
      </c>
    </row>
    <row r="1582" spans="1:10" hidden="1" x14ac:dyDescent="0.25">
      <c r="A1582">
        <v>152456</v>
      </c>
      <c r="B1582">
        <v>29</v>
      </c>
      <c r="C1582" t="s">
        <v>56</v>
      </c>
      <c r="D1582">
        <v>2927</v>
      </c>
      <c r="E1582" t="s">
        <v>2834</v>
      </c>
      <c r="F1582">
        <v>110466</v>
      </c>
      <c r="G1582" t="s">
        <v>3431</v>
      </c>
      <c r="H1582" t="s">
        <v>18</v>
      </c>
      <c r="I1582" t="s">
        <v>18</v>
      </c>
      <c r="J1582" t="s">
        <v>4621</v>
      </c>
    </row>
    <row r="1583" spans="1:10" hidden="1" x14ac:dyDescent="0.25">
      <c r="A1583">
        <v>141819</v>
      </c>
      <c r="B1583">
        <v>29</v>
      </c>
      <c r="C1583" t="s">
        <v>56</v>
      </c>
      <c r="D1583">
        <v>2802</v>
      </c>
      <c r="E1583" t="s">
        <v>107</v>
      </c>
      <c r="F1583">
        <v>110466</v>
      </c>
      <c r="G1583" t="s">
        <v>3431</v>
      </c>
      <c r="H1583" t="s">
        <v>18</v>
      </c>
      <c r="I1583" t="s">
        <v>18</v>
      </c>
      <c r="J1583" t="s">
        <v>3489</v>
      </c>
    </row>
    <row r="1584" spans="1:10" hidden="1" x14ac:dyDescent="0.25">
      <c r="A1584">
        <v>140360</v>
      </c>
      <c r="B1584">
        <v>362</v>
      </c>
      <c r="C1584" t="s">
        <v>50</v>
      </c>
      <c r="D1584">
        <v>2821</v>
      </c>
      <c r="E1584" t="s">
        <v>82</v>
      </c>
      <c r="F1584">
        <v>110466</v>
      </c>
      <c r="G1584" t="s">
        <v>3431</v>
      </c>
      <c r="H1584" t="s">
        <v>18</v>
      </c>
      <c r="I1584" t="s">
        <v>18</v>
      </c>
      <c r="J1584" t="s">
        <v>3432</v>
      </c>
    </row>
    <row r="1585" spans="1:10" hidden="1" x14ac:dyDescent="0.25">
      <c r="A1585">
        <v>140363</v>
      </c>
      <c r="B1585">
        <v>362</v>
      </c>
      <c r="C1585" t="s">
        <v>50</v>
      </c>
      <c r="D1585">
        <v>2821</v>
      </c>
      <c r="E1585" t="s">
        <v>82</v>
      </c>
      <c r="F1585">
        <v>110469</v>
      </c>
      <c r="G1585" t="s">
        <v>3433</v>
      </c>
      <c r="H1585" t="s">
        <v>18</v>
      </c>
      <c r="I1585" t="s">
        <v>18</v>
      </c>
      <c r="J1585" t="s">
        <v>3434</v>
      </c>
    </row>
    <row r="1586" spans="1:10" hidden="1" x14ac:dyDescent="0.25">
      <c r="A1586">
        <v>80803</v>
      </c>
      <c r="B1586">
        <v>2506</v>
      </c>
      <c r="C1586" t="s">
        <v>19</v>
      </c>
      <c r="D1586">
        <v>2400</v>
      </c>
      <c r="E1586" t="s">
        <v>20</v>
      </c>
      <c r="F1586">
        <v>81</v>
      </c>
      <c r="G1586" t="s">
        <v>1354</v>
      </c>
      <c r="H1586" t="s">
        <v>18</v>
      </c>
      <c r="I1586" t="s">
        <v>18</v>
      </c>
      <c r="J1586" t="s">
        <v>1355</v>
      </c>
    </row>
    <row r="1587" spans="1:10" hidden="1" x14ac:dyDescent="0.25">
      <c r="A1587">
        <v>80912</v>
      </c>
      <c r="B1587">
        <v>15</v>
      </c>
      <c r="C1587" t="s">
        <v>2</v>
      </c>
      <c r="D1587">
        <v>2423</v>
      </c>
      <c r="E1587" t="s">
        <v>5</v>
      </c>
      <c r="F1587">
        <v>81</v>
      </c>
      <c r="G1587" t="s">
        <v>1354</v>
      </c>
      <c r="H1587" t="s">
        <v>18</v>
      </c>
      <c r="I1587" t="s">
        <v>18</v>
      </c>
      <c r="J1587" t="s">
        <v>1370</v>
      </c>
    </row>
    <row r="1588" spans="1:10" hidden="1" x14ac:dyDescent="0.25">
      <c r="A1588">
        <v>138047</v>
      </c>
      <c r="B1588">
        <v>15</v>
      </c>
      <c r="C1588" t="s">
        <v>2</v>
      </c>
      <c r="D1588">
        <v>2797</v>
      </c>
      <c r="E1588" t="s">
        <v>3105</v>
      </c>
      <c r="F1588">
        <v>81</v>
      </c>
      <c r="G1588" t="s">
        <v>1354</v>
      </c>
      <c r="H1588" t="s">
        <v>18</v>
      </c>
      <c r="I1588" t="s">
        <v>18</v>
      </c>
      <c r="J1588" t="s">
        <v>3435</v>
      </c>
    </row>
    <row r="1589" spans="1:10" hidden="1" x14ac:dyDescent="0.25">
      <c r="A1589">
        <v>81115</v>
      </c>
      <c r="B1589">
        <v>29</v>
      </c>
      <c r="C1589" t="s">
        <v>56</v>
      </c>
      <c r="D1589">
        <v>2434</v>
      </c>
      <c r="E1589" t="s">
        <v>2827</v>
      </c>
      <c r="F1589">
        <v>81</v>
      </c>
      <c r="G1589" t="s">
        <v>1354</v>
      </c>
      <c r="H1589" t="s">
        <v>18</v>
      </c>
      <c r="I1589" t="s">
        <v>18</v>
      </c>
      <c r="J1589" t="s">
        <v>2855</v>
      </c>
    </row>
    <row r="1590" spans="1:10" hidden="1" x14ac:dyDescent="0.25">
      <c r="A1590">
        <v>131043</v>
      </c>
      <c r="B1590">
        <v>230</v>
      </c>
      <c r="C1590" t="s">
        <v>4</v>
      </c>
      <c r="D1590">
        <v>2860</v>
      </c>
      <c r="E1590" t="s">
        <v>2517</v>
      </c>
      <c r="F1590">
        <v>81</v>
      </c>
      <c r="G1590" t="s">
        <v>1354</v>
      </c>
      <c r="H1590" t="s">
        <v>18</v>
      </c>
      <c r="I1590" t="s">
        <v>18</v>
      </c>
      <c r="J1590" t="s">
        <v>3308</v>
      </c>
    </row>
    <row r="1591" spans="1:10" hidden="1" x14ac:dyDescent="0.25">
      <c r="A1591">
        <v>81300</v>
      </c>
      <c r="B1591">
        <v>362</v>
      </c>
      <c r="C1591" t="s">
        <v>50</v>
      </c>
      <c r="D1591">
        <v>2467</v>
      </c>
      <c r="E1591" t="s">
        <v>51</v>
      </c>
      <c r="F1591">
        <v>81</v>
      </c>
      <c r="G1591" t="s">
        <v>1354</v>
      </c>
      <c r="H1591" t="s">
        <v>18</v>
      </c>
      <c r="I1591" t="s">
        <v>18</v>
      </c>
      <c r="J1591" t="s">
        <v>2094</v>
      </c>
    </row>
    <row r="1592" spans="1:10" hidden="1" x14ac:dyDescent="0.25">
      <c r="A1592">
        <v>101608</v>
      </c>
      <c r="B1592">
        <v>362</v>
      </c>
      <c r="C1592" t="s">
        <v>50</v>
      </c>
      <c r="D1592">
        <v>2821</v>
      </c>
      <c r="E1592" t="s">
        <v>82</v>
      </c>
      <c r="F1592">
        <v>81</v>
      </c>
      <c r="G1592" t="s">
        <v>1354</v>
      </c>
      <c r="H1592" t="s">
        <v>18</v>
      </c>
      <c r="I1592" t="s">
        <v>18</v>
      </c>
      <c r="J1592" t="s">
        <v>2138</v>
      </c>
    </row>
    <row r="1593" spans="1:10" hidden="1" x14ac:dyDescent="0.25">
      <c r="A1593">
        <v>53736</v>
      </c>
      <c r="B1593">
        <v>362</v>
      </c>
      <c r="C1593" t="s">
        <v>50</v>
      </c>
      <c r="D1593">
        <v>2469</v>
      </c>
      <c r="E1593" t="s">
        <v>91</v>
      </c>
      <c r="F1593">
        <v>81</v>
      </c>
      <c r="G1593" t="s">
        <v>1354</v>
      </c>
      <c r="H1593" t="s">
        <v>18</v>
      </c>
      <c r="I1593" t="s">
        <v>18</v>
      </c>
      <c r="J1593" t="s">
        <v>2160</v>
      </c>
    </row>
    <row r="1594" spans="1:10" hidden="1" x14ac:dyDescent="0.25">
      <c r="A1594">
        <v>50865</v>
      </c>
      <c r="B1594">
        <v>362</v>
      </c>
      <c r="C1594" t="s">
        <v>50</v>
      </c>
      <c r="D1594">
        <v>1974</v>
      </c>
      <c r="E1594" t="s">
        <v>276</v>
      </c>
      <c r="F1594">
        <v>81</v>
      </c>
      <c r="G1594" t="s">
        <v>1354</v>
      </c>
      <c r="H1594" t="s">
        <v>18</v>
      </c>
      <c r="I1594" t="s">
        <v>18</v>
      </c>
      <c r="J1594" t="s">
        <v>2195</v>
      </c>
    </row>
    <row r="1595" spans="1:10" hidden="1" x14ac:dyDescent="0.25">
      <c r="A1595">
        <v>151685</v>
      </c>
      <c r="B1595">
        <v>293</v>
      </c>
      <c r="C1595" t="s">
        <v>4264</v>
      </c>
      <c r="D1595">
        <v>2872</v>
      </c>
      <c r="E1595" t="s">
        <v>3112</v>
      </c>
      <c r="F1595">
        <v>120309</v>
      </c>
      <c r="G1595" t="s">
        <v>4295</v>
      </c>
      <c r="H1595" t="s">
        <v>18</v>
      </c>
      <c r="I1595" t="s">
        <v>18</v>
      </c>
      <c r="J1595" t="s">
        <v>4296</v>
      </c>
    </row>
    <row r="1596" spans="1:10" hidden="1" x14ac:dyDescent="0.25">
      <c r="A1596">
        <v>159478</v>
      </c>
      <c r="B1596">
        <v>2507</v>
      </c>
      <c r="C1596" t="s">
        <v>4365</v>
      </c>
      <c r="D1596">
        <v>2890</v>
      </c>
      <c r="E1596" t="s">
        <v>4370</v>
      </c>
      <c r="F1596">
        <v>1123</v>
      </c>
      <c r="G1596" t="s">
        <v>5043</v>
      </c>
      <c r="H1596" t="s">
        <v>18</v>
      </c>
      <c r="I1596" t="s">
        <v>18</v>
      </c>
      <c r="J1596" t="s">
        <v>5044</v>
      </c>
    </row>
    <row r="1597" spans="1:10" hidden="1" x14ac:dyDescent="0.25">
      <c r="A1597">
        <v>117085</v>
      </c>
      <c r="B1597">
        <v>6</v>
      </c>
      <c r="C1597" t="s">
        <v>65</v>
      </c>
      <c r="D1597">
        <v>2847</v>
      </c>
      <c r="E1597" t="s">
        <v>2541</v>
      </c>
      <c r="F1597">
        <v>116</v>
      </c>
      <c r="G1597" t="s">
        <v>1285</v>
      </c>
      <c r="H1597" t="s">
        <v>18</v>
      </c>
      <c r="I1597" t="s">
        <v>18</v>
      </c>
      <c r="J1597" t="s">
        <v>2564</v>
      </c>
    </row>
    <row r="1598" spans="1:10" hidden="1" x14ac:dyDescent="0.25">
      <c r="A1598">
        <v>117272</v>
      </c>
      <c r="B1598">
        <v>6</v>
      </c>
      <c r="C1598" t="s">
        <v>65</v>
      </c>
      <c r="D1598">
        <v>2848</v>
      </c>
      <c r="E1598" t="s">
        <v>2543</v>
      </c>
      <c r="F1598">
        <v>116</v>
      </c>
      <c r="G1598" t="s">
        <v>1285</v>
      </c>
      <c r="H1598" t="s">
        <v>18</v>
      </c>
      <c r="I1598" t="s">
        <v>18</v>
      </c>
      <c r="J1598" t="s">
        <v>2565</v>
      </c>
    </row>
    <row r="1599" spans="1:10" hidden="1" x14ac:dyDescent="0.25">
      <c r="A1599">
        <v>101303</v>
      </c>
      <c r="B1599">
        <v>6</v>
      </c>
      <c r="C1599" t="s">
        <v>65</v>
      </c>
      <c r="D1599">
        <v>2794</v>
      </c>
      <c r="E1599" t="s">
        <v>2610</v>
      </c>
      <c r="F1599">
        <v>116</v>
      </c>
      <c r="G1599" t="s">
        <v>1285</v>
      </c>
      <c r="H1599" t="s">
        <v>18</v>
      </c>
      <c r="I1599" t="s">
        <v>18</v>
      </c>
      <c r="J1599" t="s">
        <v>2697</v>
      </c>
    </row>
    <row r="1600" spans="1:10" hidden="1" x14ac:dyDescent="0.25">
      <c r="A1600">
        <v>102530</v>
      </c>
      <c r="B1600">
        <v>6</v>
      </c>
      <c r="C1600" t="s">
        <v>65</v>
      </c>
      <c r="D1600">
        <v>2795</v>
      </c>
      <c r="E1600" t="s">
        <v>2614</v>
      </c>
      <c r="F1600">
        <v>116</v>
      </c>
      <c r="G1600" t="s">
        <v>1285</v>
      </c>
      <c r="H1600" t="s">
        <v>18</v>
      </c>
      <c r="I1600" t="s">
        <v>18</v>
      </c>
      <c r="J1600" t="s">
        <v>2698</v>
      </c>
    </row>
    <row r="1601" spans="1:10" hidden="1" x14ac:dyDescent="0.25">
      <c r="A1601">
        <v>80797</v>
      </c>
      <c r="B1601">
        <v>6</v>
      </c>
      <c r="C1601" t="s">
        <v>65</v>
      </c>
      <c r="D1601">
        <v>2392</v>
      </c>
      <c r="E1601" t="s">
        <v>2616</v>
      </c>
      <c r="F1601">
        <v>116</v>
      </c>
      <c r="G1601" t="s">
        <v>1285</v>
      </c>
      <c r="H1601" t="s">
        <v>18</v>
      </c>
      <c r="I1601" t="s">
        <v>18</v>
      </c>
      <c r="J1601" t="s">
        <v>2699</v>
      </c>
    </row>
    <row r="1602" spans="1:10" hidden="1" x14ac:dyDescent="0.25">
      <c r="A1602">
        <v>51100</v>
      </c>
      <c r="B1602">
        <v>6</v>
      </c>
      <c r="C1602" t="s">
        <v>65</v>
      </c>
      <c r="D1602">
        <v>2390</v>
      </c>
      <c r="E1602" t="s">
        <v>2618</v>
      </c>
      <c r="F1602">
        <v>116</v>
      </c>
      <c r="G1602" t="s">
        <v>1285</v>
      </c>
      <c r="H1602" t="s">
        <v>18</v>
      </c>
      <c r="I1602" t="s">
        <v>18</v>
      </c>
      <c r="J1602" t="s">
        <v>2700</v>
      </c>
    </row>
    <row r="1603" spans="1:10" hidden="1" x14ac:dyDescent="0.25">
      <c r="A1603">
        <v>51264</v>
      </c>
      <c r="B1603">
        <v>6</v>
      </c>
      <c r="C1603" t="s">
        <v>65</v>
      </c>
      <c r="D1603">
        <v>2393</v>
      </c>
      <c r="E1603" t="s">
        <v>2620</v>
      </c>
      <c r="F1603">
        <v>116</v>
      </c>
      <c r="G1603" t="s">
        <v>1285</v>
      </c>
      <c r="H1603" t="s">
        <v>18</v>
      </c>
      <c r="I1603" t="s">
        <v>18</v>
      </c>
      <c r="J1603" t="s">
        <v>2701</v>
      </c>
    </row>
    <row r="1604" spans="1:10" hidden="1" x14ac:dyDescent="0.25">
      <c r="A1604">
        <v>80880</v>
      </c>
      <c r="B1604">
        <v>6</v>
      </c>
      <c r="C1604" t="s">
        <v>65</v>
      </c>
      <c r="D1604">
        <v>2391</v>
      </c>
      <c r="E1604" t="s">
        <v>2622</v>
      </c>
      <c r="F1604">
        <v>116</v>
      </c>
      <c r="G1604" t="s">
        <v>1285</v>
      </c>
      <c r="H1604" t="s">
        <v>18</v>
      </c>
      <c r="I1604" t="s">
        <v>18</v>
      </c>
      <c r="J1604" t="s">
        <v>2702</v>
      </c>
    </row>
    <row r="1605" spans="1:10" hidden="1" x14ac:dyDescent="0.25">
      <c r="A1605">
        <v>124673</v>
      </c>
      <c r="B1605">
        <v>6</v>
      </c>
      <c r="C1605" t="s">
        <v>65</v>
      </c>
      <c r="D1605">
        <v>2637</v>
      </c>
      <c r="E1605" t="s">
        <v>239</v>
      </c>
      <c r="F1605">
        <v>116</v>
      </c>
      <c r="G1605" t="s">
        <v>1285</v>
      </c>
      <c r="H1605" t="s">
        <v>18</v>
      </c>
      <c r="I1605" t="s">
        <v>18</v>
      </c>
      <c r="J1605" t="s">
        <v>3142</v>
      </c>
    </row>
    <row r="1606" spans="1:10" hidden="1" x14ac:dyDescent="0.25">
      <c r="A1606">
        <v>159475</v>
      </c>
      <c r="B1606">
        <v>2507</v>
      </c>
      <c r="C1606" t="s">
        <v>4365</v>
      </c>
      <c r="D1606">
        <v>2890</v>
      </c>
      <c r="E1606" t="s">
        <v>4370</v>
      </c>
      <c r="F1606">
        <v>116</v>
      </c>
      <c r="G1606" t="s">
        <v>1285</v>
      </c>
      <c r="H1606" t="s">
        <v>18</v>
      </c>
      <c r="I1606" t="s">
        <v>18</v>
      </c>
      <c r="J1606" t="s">
        <v>5045</v>
      </c>
    </row>
    <row r="1607" spans="1:10" hidden="1" x14ac:dyDescent="0.25">
      <c r="A1607">
        <v>49908</v>
      </c>
      <c r="B1607">
        <v>360</v>
      </c>
      <c r="C1607" t="s">
        <v>66</v>
      </c>
      <c r="D1607">
        <v>2009</v>
      </c>
      <c r="E1607" t="s">
        <v>67</v>
      </c>
      <c r="F1607">
        <v>116</v>
      </c>
      <c r="G1607" t="s">
        <v>1285</v>
      </c>
      <c r="H1607" t="s">
        <v>18</v>
      </c>
      <c r="I1607" t="s">
        <v>18</v>
      </c>
      <c r="J1607" t="s">
        <v>1919</v>
      </c>
    </row>
    <row r="1608" spans="1:10" hidden="1" x14ac:dyDescent="0.25">
      <c r="A1608">
        <v>81305</v>
      </c>
      <c r="B1608">
        <v>362</v>
      </c>
      <c r="C1608" t="s">
        <v>50</v>
      </c>
      <c r="D1608">
        <v>2467</v>
      </c>
      <c r="E1608" t="s">
        <v>51</v>
      </c>
      <c r="F1608">
        <v>116</v>
      </c>
      <c r="G1608" t="s">
        <v>1285</v>
      </c>
      <c r="H1608" t="s">
        <v>18</v>
      </c>
      <c r="I1608" t="s">
        <v>18</v>
      </c>
      <c r="J1608" t="s">
        <v>2095</v>
      </c>
    </row>
    <row r="1609" spans="1:10" hidden="1" x14ac:dyDescent="0.25">
      <c r="A1609">
        <v>123995</v>
      </c>
      <c r="B1609">
        <v>362</v>
      </c>
      <c r="C1609" t="s">
        <v>50</v>
      </c>
      <c r="D1609">
        <v>1974</v>
      </c>
      <c r="E1609" t="s">
        <v>276</v>
      </c>
      <c r="F1609">
        <v>116</v>
      </c>
      <c r="G1609" t="s">
        <v>1285</v>
      </c>
      <c r="H1609" t="s">
        <v>18</v>
      </c>
      <c r="I1609" t="s">
        <v>18</v>
      </c>
      <c r="J1609" t="s">
        <v>3143</v>
      </c>
    </row>
    <row r="1610" spans="1:10" x14ac:dyDescent="0.25">
      <c r="A1610">
        <v>2936</v>
      </c>
      <c r="B1610">
        <v>2616</v>
      </c>
      <c r="C1610" t="s">
        <v>317</v>
      </c>
      <c r="D1610">
        <v>2060</v>
      </c>
      <c r="E1610" t="s">
        <v>1166</v>
      </c>
      <c r="F1610">
        <v>120</v>
      </c>
      <c r="G1610" t="s">
        <v>2796</v>
      </c>
      <c r="H1610" t="s">
        <v>18</v>
      </c>
      <c r="I1610" t="s">
        <v>18</v>
      </c>
      <c r="J1610" t="s">
        <v>2797</v>
      </c>
    </row>
    <row r="1611" spans="1:10" x14ac:dyDescent="0.25">
      <c r="A1611">
        <v>1951</v>
      </c>
      <c r="B1611">
        <v>2616</v>
      </c>
      <c r="C1611" t="s">
        <v>317</v>
      </c>
      <c r="D1611">
        <v>1964</v>
      </c>
      <c r="E1611" t="s">
        <v>318</v>
      </c>
      <c r="F1611">
        <v>120</v>
      </c>
      <c r="G1611" t="s">
        <v>2796</v>
      </c>
      <c r="H1611" t="s">
        <v>18</v>
      </c>
      <c r="I1611" t="s">
        <v>18</v>
      </c>
      <c r="J1611" t="s">
        <v>2798</v>
      </c>
    </row>
    <row r="1612" spans="1:10" x14ac:dyDescent="0.25">
      <c r="A1612">
        <v>1289</v>
      </c>
      <c r="B1612">
        <v>2616</v>
      </c>
      <c r="C1612" t="s">
        <v>317</v>
      </c>
      <c r="D1612">
        <v>2021</v>
      </c>
      <c r="E1612" t="s">
        <v>342</v>
      </c>
      <c r="F1612">
        <v>120</v>
      </c>
      <c r="G1612" t="s">
        <v>2796</v>
      </c>
      <c r="H1612" t="s">
        <v>18</v>
      </c>
      <c r="I1612" t="s">
        <v>18</v>
      </c>
      <c r="J1612" t="s">
        <v>2799</v>
      </c>
    </row>
    <row r="1613" spans="1:10" x14ac:dyDescent="0.25">
      <c r="A1613">
        <v>36017</v>
      </c>
      <c r="B1613">
        <v>2616</v>
      </c>
      <c r="C1613" t="s">
        <v>317</v>
      </c>
      <c r="D1613">
        <v>281</v>
      </c>
      <c r="E1613" t="s">
        <v>1170</v>
      </c>
      <c r="F1613">
        <v>120</v>
      </c>
      <c r="G1613" t="s">
        <v>2796</v>
      </c>
      <c r="H1613" t="s">
        <v>18</v>
      </c>
      <c r="I1613" t="s">
        <v>18</v>
      </c>
      <c r="J1613" t="s">
        <v>2800</v>
      </c>
    </row>
    <row r="1614" spans="1:10" hidden="1" x14ac:dyDescent="0.25">
      <c r="A1614">
        <v>86290</v>
      </c>
      <c r="B1614">
        <v>15</v>
      </c>
      <c r="C1614" t="s">
        <v>2</v>
      </c>
      <c r="D1614">
        <v>2423</v>
      </c>
      <c r="E1614" t="s">
        <v>5</v>
      </c>
      <c r="F1614">
        <v>5392</v>
      </c>
      <c r="G1614" t="s">
        <v>1371</v>
      </c>
      <c r="H1614" t="s">
        <v>18</v>
      </c>
      <c r="I1614" t="s">
        <v>18</v>
      </c>
      <c r="J1614" t="s">
        <v>1372</v>
      </c>
    </row>
    <row r="1615" spans="1:10" hidden="1" x14ac:dyDescent="0.25">
      <c r="A1615">
        <v>49866</v>
      </c>
      <c r="B1615">
        <v>15</v>
      </c>
      <c r="C1615" t="s">
        <v>2</v>
      </c>
      <c r="D1615">
        <v>393</v>
      </c>
      <c r="E1615" t="s">
        <v>22</v>
      </c>
      <c r="F1615">
        <v>5392</v>
      </c>
      <c r="G1615" t="s">
        <v>1371</v>
      </c>
      <c r="H1615" t="s">
        <v>18</v>
      </c>
      <c r="I1615" t="s">
        <v>18</v>
      </c>
      <c r="J1615" t="s">
        <v>1396</v>
      </c>
    </row>
    <row r="1616" spans="1:10" hidden="1" x14ac:dyDescent="0.25">
      <c r="A1616">
        <v>116236</v>
      </c>
      <c r="B1616">
        <v>2507</v>
      </c>
      <c r="C1616" t="s">
        <v>4365</v>
      </c>
      <c r="D1616">
        <v>2863</v>
      </c>
      <c r="E1616" t="s">
        <v>3626</v>
      </c>
      <c r="F1616">
        <v>8951</v>
      </c>
      <c r="G1616" t="s">
        <v>1522</v>
      </c>
      <c r="H1616" t="s">
        <v>18</v>
      </c>
      <c r="I1616" t="s">
        <v>18</v>
      </c>
      <c r="J1616" t="s">
        <v>4622</v>
      </c>
    </row>
    <row r="1617" spans="1:10" hidden="1" x14ac:dyDescent="0.25">
      <c r="A1617">
        <v>133641</v>
      </c>
      <c r="B1617">
        <v>2507</v>
      </c>
      <c r="C1617" t="s">
        <v>4365</v>
      </c>
      <c r="D1617">
        <v>2890</v>
      </c>
      <c r="E1617" t="s">
        <v>4370</v>
      </c>
      <c r="F1617">
        <v>8951</v>
      </c>
      <c r="G1617" t="s">
        <v>1522</v>
      </c>
      <c r="H1617" t="s">
        <v>18</v>
      </c>
      <c r="I1617" t="s">
        <v>18</v>
      </c>
      <c r="J1617" t="s">
        <v>4623</v>
      </c>
    </row>
    <row r="1618" spans="1:10" hidden="1" x14ac:dyDescent="0.25">
      <c r="A1618">
        <v>86299</v>
      </c>
      <c r="B1618">
        <v>2507</v>
      </c>
      <c r="C1618" t="s">
        <v>4365</v>
      </c>
      <c r="D1618">
        <v>2631</v>
      </c>
      <c r="E1618" t="s">
        <v>3628</v>
      </c>
      <c r="F1618">
        <v>8951</v>
      </c>
      <c r="G1618" t="s">
        <v>1522</v>
      </c>
      <c r="H1618" t="s">
        <v>18</v>
      </c>
      <c r="I1618" t="s">
        <v>18</v>
      </c>
      <c r="J1618" t="s">
        <v>4624</v>
      </c>
    </row>
    <row r="1619" spans="1:10" hidden="1" x14ac:dyDescent="0.25">
      <c r="A1619">
        <v>116234</v>
      </c>
      <c r="B1619">
        <v>2507</v>
      </c>
      <c r="C1619" t="s">
        <v>4365</v>
      </c>
      <c r="D1619">
        <v>2861</v>
      </c>
      <c r="E1619" t="s">
        <v>3630</v>
      </c>
      <c r="F1619">
        <v>8951</v>
      </c>
      <c r="G1619" t="s">
        <v>1522</v>
      </c>
      <c r="H1619" t="s">
        <v>18</v>
      </c>
      <c r="I1619" t="s">
        <v>18</v>
      </c>
      <c r="J1619" t="s">
        <v>4625</v>
      </c>
    </row>
    <row r="1620" spans="1:10" hidden="1" x14ac:dyDescent="0.25">
      <c r="A1620">
        <v>86293</v>
      </c>
      <c r="B1620">
        <v>29</v>
      </c>
      <c r="C1620" t="s">
        <v>56</v>
      </c>
      <c r="D1620">
        <v>2630</v>
      </c>
      <c r="E1620" t="s">
        <v>3627</v>
      </c>
      <c r="F1620">
        <v>8951</v>
      </c>
      <c r="G1620" t="s">
        <v>1522</v>
      </c>
      <c r="H1620" t="s">
        <v>18</v>
      </c>
      <c r="I1620" t="s">
        <v>18</v>
      </c>
      <c r="J1620" t="s">
        <v>4626</v>
      </c>
    </row>
    <row r="1621" spans="1:10" hidden="1" x14ac:dyDescent="0.25">
      <c r="A1621">
        <v>3821</v>
      </c>
      <c r="B1621">
        <v>29</v>
      </c>
      <c r="C1621" t="s">
        <v>56</v>
      </c>
      <c r="D1621">
        <v>394</v>
      </c>
      <c r="E1621" t="s">
        <v>248</v>
      </c>
      <c r="F1621">
        <v>8951</v>
      </c>
      <c r="G1621" t="s">
        <v>1522</v>
      </c>
      <c r="H1621" t="s">
        <v>18</v>
      </c>
      <c r="I1621" t="s">
        <v>18</v>
      </c>
      <c r="J1621" t="s">
        <v>1535</v>
      </c>
    </row>
    <row r="1622" spans="1:10" hidden="1" x14ac:dyDescent="0.25">
      <c r="A1622">
        <v>112146</v>
      </c>
      <c r="B1622">
        <v>2512</v>
      </c>
      <c r="C1622" t="s">
        <v>180</v>
      </c>
      <c r="D1622">
        <v>429</v>
      </c>
      <c r="E1622" t="s">
        <v>180</v>
      </c>
      <c r="F1622">
        <v>89899</v>
      </c>
      <c r="G1622" t="s">
        <v>3244</v>
      </c>
      <c r="H1622" t="s">
        <v>18</v>
      </c>
      <c r="I1622" t="s">
        <v>18</v>
      </c>
      <c r="J1622" t="s">
        <v>3245</v>
      </c>
    </row>
    <row r="1623" spans="1:10" hidden="1" x14ac:dyDescent="0.25">
      <c r="A1623">
        <v>2041</v>
      </c>
      <c r="B1623">
        <v>2512</v>
      </c>
      <c r="C1623" t="s">
        <v>180</v>
      </c>
      <c r="D1623">
        <v>429</v>
      </c>
      <c r="E1623" t="s">
        <v>180</v>
      </c>
      <c r="F1623">
        <v>5330</v>
      </c>
      <c r="G1623" t="s">
        <v>3246</v>
      </c>
      <c r="H1623" t="s">
        <v>18</v>
      </c>
      <c r="I1623" t="s">
        <v>18</v>
      </c>
      <c r="J1623" t="s">
        <v>3247</v>
      </c>
    </row>
    <row r="1624" spans="1:10" hidden="1" x14ac:dyDescent="0.25">
      <c r="A1624">
        <v>112616</v>
      </c>
      <c r="B1624">
        <v>2507</v>
      </c>
      <c r="C1624" t="s">
        <v>4365</v>
      </c>
      <c r="D1624">
        <v>165</v>
      </c>
      <c r="E1624" t="s">
        <v>3633</v>
      </c>
      <c r="F1624">
        <v>90317</v>
      </c>
      <c r="G1624" t="s">
        <v>2305</v>
      </c>
      <c r="H1624" t="s">
        <v>18</v>
      </c>
      <c r="I1624" t="s">
        <v>18</v>
      </c>
      <c r="J1624" t="s">
        <v>4627</v>
      </c>
    </row>
    <row r="1625" spans="1:10" hidden="1" x14ac:dyDescent="0.25">
      <c r="A1625">
        <v>152453</v>
      </c>
      <c r="B1625">
        <v>29</v>
      </c>
      <c r="C1625" t="s">
        <v>56</v>
      </c>
      <c r="D1625">
        <v>2927</v>
      </c>
      <c r="E1625" t="s">
        <v>2834</v>
      </c>
      <c r="F1625">
        <v>90317</v>
      </c>
      <c r="G1625" t="s">
        <v>2305</v>
      </c>
      <c r="H1625" t="s">
        <v>18</v>
      </c>
      <c r="I1625" t="s">
        <v>18</v>
      </c>
      <c r="J1625" t="s">
        <v>4628</v>
      </c>
    </row>
    <row r="1626" spans="1:10" hidden="1" x14ac:dyDescent="0.25">
      <c r="A1626">
        <v>159444</v>
      </c>
      <c r="B1626">
        <v>362</v>
      </c>
      <c r="C1626" t="s">
        <v>50</v>
      </c>
      <c r="D1626">
        <v>2467</v>
      </c>
      <c r="E1626" t="s">
        <v>51</v>
      </c>
      <c r="F1626">
        <v>126440</v>
      </c>
      <c r="G1626" t="s">
        <v>5046</v>
      </c>
      <c r="H1626" t="s">
        <v>18</v>
      </c>
      <c r="I1626" t="s">
        <v>18</v>
      </c>
      <c r="J1626" t="s">
        <v>5047</v>
      </c>
    </row>
    <row r="1627" spans="1:10" hidden="1" x14ac:dyDescent="0.25">
      <c r="A1627">
        <v>144951</v>
      </c>
      <c r="B1627">
        <v>2509</v>
      </c>
      <c r="C1627" t="s">
        <v>47</v>
      </c>
      <c r="D1627">
        <v>2818</v>
      </c>
      <c r="E1627" t="s">
        <v>48</v>
      </c>
      <c r="F1627">
        <v>104</v>
      </c>
      <c r="G1627" t="s">
        <v>1310</v>
      </c>
      <c r="H1627" t="s">
        <v>18</v>
      </c>
      <c r="I1627" t="s">
        <v>18</v>
      </c>
      <c r="J1627" t="s">
        <v>3558</v>
      </c>
    </row>
    <row r="1628" spans="1:10" hidden="1" x14ac:dyDescent="0.25">
      <c r="A1628">
        <v>101741</v>
      </c>
      <c r="B1628">
        <v>2509</v>
      </c>
      <c r="C1628" t="s">
        <v>47</v>
      </c>
      <c r="D1628">
        <v>2819</v>
      </c>
      <c r="E1628" t="s">
        <v>71</v>
      </c>
      <c r="F1628">
        <v>104</v>
      </c>
      <c r="G1628" t="s">
        <v>1310</v>
      </c>
      <c r="H1628" t="s">
        <v>18</v>
      </c>
      <c r="I1628" t="s">
        <v>18</v>
      </c>
      <c r="J1628" t="s">
        <v>1311</v>
      </c>
    </row>
    <row r="1629" spans="1:10" hidden="1" x14ac:dyDescent="0.25">
      <c r="A1629">
        <v>3163</v>
      </c>
      <c r="B1629">
        <v>2509</v>
      </c>
      <c r="C1629" t="s">
        <v>47</v>
      </c>
      <c r="D1629">
        <v>2016</v>
      </c>
      <c r="E1629" t="s">
        <v>95</v>
      </c>
      <c r="F1629">
        <v>104</v>
      </c>
      <c r="G1629" t="s">
        <v>1310</v>
      </c>
      <c r="H1629" t="s">
        <v>18</v>
      </c>
      <c r="I1629" t="s">
        <v>18</v>
      </c>
      <c r="J1629" t="s">
        <v>1326</v>
      </c>
    </row>
    <row r="1630" spans="1:10" hidden="1" x14ac:dyDescent="0.25">
      <c r="A1630">
        <v>101445</v>
      </c>
      <c r="B1630">
        <v>29</v>
      </c>
      <c r="C1630" t="s">
        <v>56</v>
      </c>
      <c r="D1630">
        <v>2801</v>
      </c>
      <c r="E1630" t="s">
        <v>57</v>
      </c>
      <c r="F1630">
        <v>104</v>
      </c>
      <c r="G1630" t="s">
        <v>1310</v>
      </c>
      <c r="H1630" t="s">
        <v>18</v>
      </c>
      <c r="I1630" t="s">
        <v>18</v>
      </c>
      <c r="J1630" t="s">
        <v>1407</v>
      </c>
    </row>
    <row r="1631" spans="1:10" hidden="1" x14ac:dyDescent="0.25">
      <c r="A1631">
        <v>52277</v>
      </c>
      <c r="B1631">
        <v>29</v>
      </c>
      <c r="C1631" t="s">
        <v>56</v>
      </c>
      <c r="D1631">
        <v>2434</v>
      </c>
      <c r="E1631" t="s">
        <v>2827</v>
      </c>
      <c r="F1631">
        <v>104</v>
      </c>
      <c r="G1631" t="s">
        <v>1310</v>
      </c>
      <c r="H1631" t="s">
        <v>18</v>
      </c>
      <c r="I1631" t="s">
        <v>18</v>
      </c>
      <c r="J1631" t="s">
        <v>2856</v>
      </c>
    </row>
    <row r="1632" spans="1:10" hidden="1" x14ac:dyDescent="0.25">
      <c r="A1632">
        <v>125334</v>
      </c>
      <c r="B1632">
        <v>29</v>
      </c>
      <c r="C1632" t="s">
        <v>56</v>
      </c>
      <c r="D1632">
        <v>2802</v>
      </c>
      <c r="E1632" t="s">
        <v>107</v>
      </c>
      <c r="F1632">
        <v>104</v>
      </c>
      <c r="G1632" t="s">
        <v>1310</v>
      </c>
      <c r="H1632" t="s">
        <v>18</v>
      </c>
      <c r="I1632" t="s">
        <v>18</v>
      </c>
      <c r="J1632" t="s">
        <v>3198</v>
      </c>
    </row>
    <row r="1633" spans="1:10" hidden="1" x14ac:dyDescent="0.25">
      <c r="A1633">
        <v>101418</v>
      </c>
      <c r="B1633">
        <v>29</v>
      </c>
      <c r="C1633" t="s">
        <v>56</v>
      </c>
      <c r="D1633">
        <v>2800</v>
      </c>
      <c r="E1633" t="s">
        <v>112</v>
      </c>
      <c r="F1633">
        <v>104</v>
      </c>
      <c r="G1633" t="s">
        <v>1310</v>
      </c>
      <c r="H1633" t="s">
        <v>18</v>
      </c>
      <c r="I1633" t="s">
        <v>18</v>
      </c>
      <c r="J1633" t="s">
        <v>1475</v>
      </c>
    </row>
    <row r="1634" spans="1:10" hidden="1" x14ac:dyDescent="0.25">
      <c r="A1634">
        <v>51897</v>
      </c>
      <c r="B1634">
        <v>29</v>
      </c>
      <c r="C1634" t="s">
        <v>56</v>
      </c>
      <c r="D1634">
        <v>2425</v>
      </c>
      <c r="E1634" t="s">
        <v>2829</v>
      </c>
      <c r="F1634">
        <v>104</v>
      </c>
      <c r="G1634" t="s">
        <v>1310</v>
      </c>
      <c r="H1634" t="s">
        <v>18</v>
      </c>
      <c r="I1634" t="s">
        <v>18</v>
      </c>
      <c r="J1634" t="s">
        <v>2857</v>
      </c>
    </row>
    <row r="1635" spans="1:10" hidden="1" x14ac:dyDescent="0.25">
      <c r="A1635">
        <v>3084</v>
      </c>
      <c r="B1635">
        <v>29</v>
      </c>
      <c r="C1635" t="s">
        <v>56</v>
      </c>
      <c r="D1635">
        <v>394</v>
      </c>
      <c r="E1635" t="s">
        <v>248</v>
      </c>
      <c r="F1635">
        <v>104</v>
      </c>
      <c r="G1635" t="s">
        <v>1310</v>
      </c>
      <c r="H1635" t="s">
        <v>18</v>
      </c>
      <c r="I1635" t="s">
        <v>18</v>
      </c>
      <c r="J1635" t="s">
        <v>1536</v>
      </c>
    </row>
    <row r="1636" spans="1:10" hidden="1" x14ac:dyDescent="0.25">
      <c r="A1636">
        <v>101579</v>
      </c>
      <c r="B1636">
        <v>360</v>
      </c>
      <c r="C1636" t="s">
        <v>66</v>
      </c>
      <c r="D1636">
        <v>2809</v>
      </c>
      <c r="E1636" t="s">
        <v>893</v>
      </c>
      <c r="F1636">
        <v>104</v>
      </c>
      <c r="G1636" t="s">
        <v>1310</v>
      </c>
      <c r="H1636" t="s">
        <v>18</v>
      </c>
      <c r="I1636" t="s">
        <v>18</v>
      </c>
      <c r="J1636" t="s">
        <v>1909</v>
      </c>
    </row>
    <row r="1637" spans="1:10" hidden="1" x14ac:dyDescent="0.25">
      <c r="A1637">
        <v>4770</v>
      </c>
      <c r="B1637">
        <v>360</v>
      </c>
      <c r="C1637" t="s">
        <v>66</v>
      </c>
      <c r="D1637">
        <v>2009</v>
      </c>
      <c r="E1637" t="s">
        <v>67</v>
      </c>
      <c r="F1637">
        <v>104</v>
      </c>
      <c r="G1637" t="s">
        <v>1310</v>
      </c>
      <c r="H1637" t="s">
        <v>18</v>
      </c>
      <c r="I1637" t="s">
        <v>18</v>
      </c>
      <c r="J1637" t="s">
        <v>1920</v>
      </c>
    </row>
    <row r="1638" spans="1:10" hidden="1" x14ac:dyDescent="0.25">
      <c r="A1638">
        <v>101589</v>
      </c>
      <c r="B1638">
        <v>360</v>
      </c>
      <c r="C1638" t="s">
        <v>66</v>
      </c>
      <c r="D1638">
        <v>2810</v>
      </c>
      <c r="E1638" t="s">
        <v>100</v>
      </c>
      <c r="F1638">
        <v>104</v>
      </c>
      <c r="G1638" t="s">
        <v>1310</v>
      </c>
      <c r="H1638" t="s">
        <v>18</v>
      </c>
      <c r="I1638" t="s">
        <v>18</v>
      </c>
      <c r="J1638" t="s">
        <v>1945</v>
      </c>
    </row>
    <row r="1639" spans="1:10" hidden="1" x14ac:dyDescent="0.25">
      <c r="A1639">
        <v>861</v>
      </c>
      <c r="B1639">
        <v>451</v>
      </c>
      <c r="C1639" t="s">
        <v>61</v>
      </c>
      <c r="D1639">
        <v>466</v>
      </c>
      <c r="E1639" t="s">
        <v>62</v>
      </c>
      <c r="F1639">
        <v>104</v>
      </c>
      <c r="G1639" t="s">
        <v>1310</v>
      </c>
      <c r="H1639" t="s">
        <v>18</v>
      </c>
      <c r="I1639" t="s">
        <v>18</v>
      </c>
      <c r="J1639" t="s">
        <v>1967</v>
      </c>
    </row>
    <row r="1640" spans="1:10" hidden="1" x14ac:dyDescent="0.25">
      <c r="A1640">
        <v>101678</v>
      </c>
      <c r="B1640">
        <v>451</v>
      </c>
      <c r="C1640" t="s">
        <v>61</v>
      </c>
      <c r="D1640">
        <v>2814</v>
      </c>
      <c r="E1640" t="s">
        <v>74</v>
      </c>
      <c r="F1640">
        <v>104</v>
      </c>
      <c r="G1640" t="s">
        <v>1310</v>
      </c>
      <c r="H1640" t="s">
        <v>18</v>
      </c>
      <c r="I1640" t="s">
        <v>18</v>
      </c>
      <c r="J1640" t="s">
        <v>2007</v>
      </c>
    </row>
    <row r="1641" spans="1:10" hidden="1" x14ac:dyDescent="0.25">
      <c r="A1641">
        <v>101698</v>
      </c>
      <c r="B1641">
        <v>451</v>
      </c>
      <c r="C1641" t="s">
        <v>61</v>
      </c>
      <c r="D1641">
        <v>2815</v>
      </c>
      <c r="E1641" t="s">
        <v>80</v>
      </c>
      <c r="F1641">
        <v>104</v>
      </c>
      <c r="G1641" t="s">
        <v>1310</v>
      </c>
      <c r="H1641" t="s">
        <v>18</v>
      </c>
      <c r="I1641" t="s">
        <v>18</v>
      </c>
      <c r="J1641" t="s">
        <v>2027</v>
      </c>
    </row>
    <row r="1642" spans="1:10" hidden="1" x14ac:dyDescent="0.25">
      <c r="A1642">
        <v>101652</v>
      </c>
      <c r="B1642">
        <v>451</v>
      </c>
      <c r="C1642" t="s">
        <v>61</v>
      </c>
      <c r="D1642">
        <v>2813</v>
      </c>
      <c r="E1642" t="s">
        <v>116</v>
      </c>
      <c r="F1642">
        <v>104</v>
      </c>
      <c r="G1642" t="s">
        <v>1310</v>
      </c>
      <c r="H1642" t="s">
        <v>18</v>
      </c>
      <c r="I1642" t="s">
        <v>18</v>
      </c>
      <c r="J1642" t="s">
        <v>2046</v>
      </c>
    </row>
    <row r="1643" spans="1:10" hidden="1" x14ac:dyDescent="0.25">
      <c r="A1643">
        <v>4445</v>
      </c>
      <c r="B1643">
        <v>450</v>
      </c>
      <c r="C1643" t="s">
        <v>4052</v>
      </c>
      <c r="D1643">
        <v>473</v>
      </c>
      <c r="E1643" t="s">
        <v>255</v>
      </c>
      <c r="F1643">
        <v>104</v>
      </c>
      <c r="G1643" t="s">
        <v>1310</v>
      </c>
      <c r="H1643" t="s">
        <v>18</v>
      </c>
      <c r="I1643" t="s">
        <v>18</v>
      </c>
      <c r="J1643" t="s">
        <v>4126</v>
      </c>
    </row>
    <row r="1644" spans="1:10" hidden="1" x14ac:dyDescent="0.25">
      <c r="A1644">
        <v>81303</v>
      </c>
      <c r="B1644">
        <v>362</v>
      </c>
      <c r="C1644" t="s">
        <v>50</v>
      </c>
      <c r="D1644">
        <v>2467</v>
      </c>
      <c r="E1644" t="s">
        <v>51</v>
      </c>
      <c r="F1644">
        <v>104</v>
      </c>
      <c r="G1644" t="s">
        <v>1310</v>
      </c>
      <c r="H1644" t="s">
        <v>18</v>
      </c>
      <c r="I1644" t="s">
        <v>18</v>
      </c>
      <c r="J1644" t="s">
        <v>2096</v>
      </c>
    </row>
    <row r="1645" spans="1:10" hidden="1" x14ac:dyDescent="0.25">
      <c r="A1645">
        <v>101611</v>
      </c>
      <c r="B1645">
        <v>362</v>
      </c>
      <c r="C1645" t="s">
        <v>50</v>
      </c>
      <c r="D1645">
        <v>2821</v>
      </c>
      <c r="E1645" t="s">
        <v>82</v>
      </c>
      <c r="F1645">
        <v>104</v>
      </c>
      <c r="G1645" t="s">
        <v>1310</v>
      </c>
      <c r="H1645" t="s">
        <v>18</v>
      </c>
      <c r="I1645" t="s">
        <v>18</v>
      </c>
      <c r="J1645" t="s">
        <v>2139</v>
      </c>
    </row>
    <row r="1646" spans="1:10" hidden="1" x14ac:dyDescent="0.25">
      <c r="A1646">
        <v>5203</v>
      </c>
      <c r="B1646">
        <v>313</v>
      </c>
      <c r="C1646" t="s">
        <v>3604</v>
      </c>
      <c r="D1646">
        <v>347</v>
      </c>
      <c r="E1646" t="s">
        <v>455</v>
      </c>
      <c r="F1646">
        <v>47</v>
      </c>
      <c r="G1646" t="s">
        <v>1249</v>
      </c>
      <c r="H1646" t="s">
        <v>18</v>
      </c>
      <c r="I1646" t="s">
        <v>18</v>
      </c>
      <c r="J1646" t="s">
        <v>3746</v>
      </c>
    </row>
    <row r="1647" spans="1:10" hidden="1" x14ac:dyDescent="0.25">
      <c r="A1647">
        <v>115603</v>
      </c>
      <c r="B1647">
        <v>313</v>
      </c>
      <c r="C1647" t="s">
        <v>3604</v>
      </c>
      <c r="D1647">
        <v>2843</v>
      </c>
      <c r="E1647" t="s">
        <v>2537</v>
      </c>
      <c r="F1647">
        <v>47</v>
      </c>
      <c r="G1647" t="s">
        <v>1249</v>
      </c>
      <c r="H1647" t="s">
        <v>18</v>
      </c>
      <c r="I1647" t="s">
        <v>18</v>
      </c>
      <c r="J1647" t="s">
        <v>3747</v>
      </c>
    </row>
    <row r="1648" spans="1:10" hidden="1" x14ac:dyDescent="0.25">
      <c r="A1648">
        <v>117556</v>
      </c>
      <c r="B1648">
        <v>313</v>
      </c>
      <c r="C1648" t="s">
        <v>3604</v>
      </c>
      <c r="D1648">
        <v>2846</v>
      </c>
      <c r="E1648" t="s">
        <v>2538</v>
      </c>
      <c r="F1648">
        <v>47</v>
      </c>
      <c r="G1648" t="s">
        <v>1249</v>
      </c>
      <c r="H1648" t="s">
        <v>18</v>
      </c>
      <c r="I1648" t="s">
        <v>18</v>
      </c>
      <c r="J1648" t="s">
        <v>3748</v>
      </c>
    </row>
    <row r="1649" spans="1:10" hidden="1" x14ac:dyDescent="0.25">
      <c r="A1649">
        <v>2540</v>
      </c>
      <c r="B1649">
        <v>313</v>
      </c>
      <c r="C1649" t="s">
        <v>3604</v>
      </c>
      <c r="D1649">
        <v>353</v>
      </c>
      <c r="E1649" t="s">
        <v>456</v>
      </c>
      <c r="F1649">
        <v>47</v>
      </c>
      <c r="G1649" t="s">
        <v>1249</v>
      </c>
      <c r="H1649" t="s">
        <v>18</v>
      </c>
      <c r="I1649" t="s">
        <v>18</v>
      </c>
      <c r="J1649" t="s">
        <v>3749</v>
      </c>
    </row>
    <row r="1650" spans="1:10" hidden="1" x14ac:dyDescent="0.25">
      <c r="A1650">
        <v>115601</v>
      </c>
      <c r="B1650">
        <v>313</v>
      </c>
      <c r="C1650" t="s">
        <v>3604</v>
      </c>
      <c r="D1650">
        <v>2844</v>
      </c>
      <c r="E1650" t="s">
        <v>2539</v>
      </c>
      <c r="F1650">
        <v>47</v>
      </c>
      <c r="G1650" t="s">
        <v>1249</v>
      </c>
      <c r="H1650" t="s">
        <v>18</v>
      </c>
      <c r="I1650" t="s">
        <v>18</v>
      </c>
      <c r="J1650" t="s">
        <v>3750</v>
      </c>
    </row>
    <row r="1651" spans="1:10" hidden="1" x14ac:dyDescent="0.25">
      <c r="A1651">
        <v>115609</v>
      </c>
      <c r="B1651">
        <v>313</v>
      </c>
      <c r="C1651" t="s">
        <v>3604</v>
      </c>
      <c r="D1651">
        <v>2845</v>
      </c>
      <c r="E1651" t="s">
        <v>2540</v>
      </c>
      <c r="F1651">
        <v>47</v>
      </c>
      <c r="G1651" t="s">
        <v>1249</v>
      </c>
      <c r="H1651" t="s">
        <v>18</v>
      </c>
      <c r="I1651" t="s">
        <v>18</v>
      </c>
      <c r="J1651" t="s">
        <v>3751</v>
      </c>
    </row>
    <row r="1652" spans="1:10" hidden="1" x14ac:dyDescent="0.25">
      <c r="A1652">
        <v>142537</v>
      </c>
      <c r="B1652">
        <v>313</v>
      </c>
      <c r="C1652" t="s">
        <v>3604</v>
      </c>
      <c r="D1652">
        <v>2898</v>
      </c>
      <c r="E1652" t="s">
        <v>3495</v>
      </c>
      <c r="F1652">
        <v>47</v>
      </c>
      <c r="G1652" t="s">
        <v>1249</v>
      </c>
      <c r="H1652" t="s">
        <v>18</v>
      </c>
      <c r="I1652" t="s">
        <v>18</v>
      </c>
      <c r="J1652" t="s">
        <v>3752</v>
      </c>
    </row>
    <row r="1653" spans="1:10" hidden="1" x14ac:dyDescent="0.25">
      <c r="A1653">
        <v>2022</v>
      </c>
      <c r="B1653">
        <v>313</v>
      </c>
      <c r="C1653" t="s">
        <v>3604</v>
      </c>
      <c r="D1653">
        <v>2196</v>
      </c>
      <c r="E1653" t="s">
        <v>2600</v>
      </c>
      <c r="F1653">
        <v>47</v>
      </c>
      <c r="G1653" t="s">
        <v>1249</v>
      </c>
      <c r="H1653" t="s">
        <v>18</v>
      </c>
      <c r="I1653" t="s">
        <v>18</v>
      </c>
      <c r="J1653" t="s">
        <v>3753</v>
      </c>
    </row>
    <row r="1654" spans="1:10" hidden="1" x14ac:dyDescent="0.25">
      <c r="A1654">
        <v>682</v>
      </c>
      <c r="B1654">
        <v>313</v>
      </c>
      <c r="C1654" t="s">
        <v>3604</v>
      </c>
      <c r="D1654">
        <v>333</v>
      </c>
      <c r="E1654" t="s">
        <v>2601</v>
      </c>
      <c r="F1654">
        <v>47</v>
      </c>
      <c r="G1654" t="s">
        <v>1249</v>
      </c>
      <c r="H1654" t="s">
        <v>18</v>
      </c>
      <c r="I1654" t="s">
        <v>18</v>
      </c>
      <c r="J1654" t="s">
        <v>3754</v>
      </c>
    </row>
    <row r="1655" spans="1:10" hidden="1" x14ac:dyDescent="0.25">
      <c r="A1655">
        <v>92487</v>
      </c>
      <c r="B1655">
        <v>313</v>
      </c>
      <c r="C1655" t="s">
        <v>3604</v>
      </c>
      <c r="D1655">
        <v>2769</v>
      </c>
      <c r="E1655" t="s">
        <v>2602</v>
      </c>
      <c r="F1655">
        <v>47</v>
      </c>
      <c r="G1655" t="s">
        <v>1249</v>
      </c>
      <c r="H1655" t="s">
        <v>18</v>
      </c>
      <c r="I1655" t="s">
        <v>18</v>
      </c>
      <c r="J1655" t="s">
        <v>3755</v>
      </c>
    </row>
    <row r="1656" spans="1:10" hidden="1" x14ac:dyDescent="0.25">
      <c r="A1656">
        <v>111458</v>
      </c>
      <c r="B1656">
        <v>313</v>
      </c>
      <c r="C1656" t="s">
        <v>3604</v>
      </c>
      <c r="D1656">
        <v>2770</v>
      </c>
      <c r="E1656" t="s">
        <v>2603</v>
      </c>
      <c r="F1656">
        <v>47</v>
      </c>
      <c r="G1656" t="s">
        <v>1249</v>
      </c>
      <c r="H1656" t="s">
        <v>18</v>
      </c>
      <c r="I1656" t="s">
        <v>18</v>
      </c>
      <c r="J1656" t="s">
        <v>3756</v>
      </c>
    </row>
    <row r="1657" spans="1:10" hidden="1" x14ac:dyDescent="0.25">
      <c r="A1657">
        <v>142533</v>
      </c>
      <c r="B1657">
        <v>313</v>
      </c>
      <c r="C1657" t="s">
        <v>3604</v>
      </c>
      <c r="D1657">
        <v>2899</v>
      </c>
      <c r="E1657" t="s">
        <v>3496</v>
      </c>
      <c r="F1657">
        <v>47</v>
      </c>
      <c r="G1657" t="s">
        <v>1249</v>
      </c>
      <c r="H1657" t="s">
        <v>18</v>
      </c>
      <c r="I1657" t="s">
        <v>18</v>
      </c>
      <c r="J1657" t="s">
        <v>3757</v>
      </c>
    </row>
    <row r="1658" spans="1:10" hidden="1" x14ac:dyDescent="0.25">
      <c r="A1658">
        <v>101530</v>
      </c>
      <c r="B1658">
        <v>313</v>
      </c>
      <c r="C1658" t="s">
        <v>3604</v>
      </c>
      <c r="D1658">
        <v>2790</v>
      </c>
      <c r="E1658" t="s">
        <v>2604</v>
      </c>
      <c r="F1658">
        <v>47</v>
      </c>
      <c r="G1658" t="s">
        <v>1249</v>
      </c>
      <c r="H1658" t="s">
        <v>18</v>
      </c>
      <c r="I1658" t="s">
        <v>18</v>
      </c>
      <c r="J1658" t="s">
        <v>3758</v>
      </c>
    </row>
    <row r="1659" spans="1:10" hidden="1" x14ac:dyDescent="0.25">
      <c r="A1659">
        <v>101542</v>
      </c>
      <c r="B1659">
        <v>313</v>
      </c>
      <c r="C1659" t="s">
        <v>3604</v>
      </c>
      <c r="D1659">
        <v>2791</v>
      </c>
      <c r="E1659" t="s">
        <v>2605</v>
      </c>
      <c r="F1659">
        <v>47</v>
      </c>
      <c r="G1659" t="s">
        <v>1249</v>
      </c>
      <c r="H1659" t="s">
        <v>18</v>
      </c>
      <c r="I1659" t="s">
        <v>18</v>
      </c>
      <c r="J1659" t="s">
        <v>3759</v>
      </c>
    </row>
    <row r="1660" spans="1:10" hidden="1" x14ac:dyDescent="0.25">
      <c r="A1660">
        <v>2153</v>
      </c>
      <c r="B1660">
        <v>313</v>
      </c>
      <c r="C1660" t="s">
        <v>3604</v>
      </c>
      <c r="D1660">
        <v>329</v>
      </c>
      <c r="E1660" t="s">
        <v>2606</v>
      </c>
      <c r="F1660">
        <v>47</v>
      </c>
      <c r="G1660" t="s">
        <v>1249</v>
      </c>
      <c r="H1660" t="s">
        <v>18</v>
      </c>
      <c r="I1660" t="s">
        <v>18</v>
      </c>
      <c r="J1660" t="s">
        <v>3760</v>
      </c>
    </row>
    <row r="1661" spans="1:10" hidden="1" x14ac:dyDescent="0.25">
      <c r="A1661">
        <v>3219</v>
      </c>
      <c r="B1661">
        <v>313</v>
      </c>
      <c r="C1661" t="s">
        <v>3604</v>
      </c>
      <c r="D1661">
        <v>496</v>
      </c>
      <c r="E1661" t="s">
        <v>2607</v>
      </c>
      <c r="F1661">
        <v>47</v>
      </c>
      <c r="G1661" t="s">
        <v>1249</v>
      </c>
      <c r="H1661" t="s">
        <v>18</v>
      </c>
      <c r="I1661" t="s">
        <v>18</v>
      </c>
      <c r="J1661" t="s">
        <v>3761</v>
      </c>
    </row>
    <row r="1662" spans="1:10" hidden="1" x14ac:dyDescent="0.25">
      <c r="A1662">
        <v>123408</v>
      </c>
      <c r="B1662">
        <v>313</v>
      </c>
      <c r="C1662" t="s">
        <v>3604</v>
      </c>
      <c r="D1662">
        <v>2587</v>
      </c>
      <c r="E1662" t="s">
        <v>457</v>
      </c>
      <c r="F1662">
        <v>47</v>
      </c>
      <c r="G1662" t="s">
        <v>1249</v>
      </c>
      <c r="H1662" t="s">
        <v>18</v>
      </c>
      <c r="I1662" t="s">
        <v>18</v>
      </c>
      <c r="J1662" t="s">
        <v>3762</v>
      </c>
    </row>
    <row r="1663" spans="1:10" hidden="1" x14ac:dyDescent="0.25">
      <c r="A1663">
        <v>1226</v>
      </c>
      <c r="B1663">
        <v>315</v>
      </c>
      <c r="C1663" t="s">
        <v>379</v>
      </c>
      <c r="D1663">
        <v>356</v>
      </c>
      <c r="E1663" t="s">
        <v>860</v>
      </c>
      <c r="F1663">
        <v>47</v>
      </c>
      <c r="G1663" t="s">
        <v>1249</v>
      </c>
      <c r="H1663" t="s">
        <v>18</v>
      </c>
      <c r="I1663" t="s">
        <v>18</v>
      </c>
      <c r="J1663" t="s">
        <v>1819</v>
      </c>
    </row>
    <row r="1664" spans="1:10" hidden="1" x14ac:dyDescent="0.25">
      <c r="A1664">
        <v>3659</v>
      </c>
      <c r="B1664">
        <v>315</v>
      </c>
      <c r="C1664" t="s">
        <v>379</v>
      </c>
      <c r="D1664">
        <v>348</v>
      </c>
      <c r="E1664" t="s">
        <v>862</v>
      </c>
      <c r="F1664">
        <v>47</v>
      </c>
      <c r="G1664" t="s">
        <v>1249</v>
      </c>
      <c r="H1664" t="s">
        <v>18</v>
      </c>
      <c r="I1664" t="s">
        <v>18</v>
      </c>
      <c r="J1664" t="s">
        <v>1851</v>
      </c>
    </row>
    <row r="1665" spans="1:10" hidden="1" x14ac:dyDescent="0.25">
      <c r="A1665">
        <v>5426</v>
      </c>
      <c r="B1665">
        <v>315</v>
      </c>
      <c r="C1665" t="s">
        <v>379</v>
      </c>
      <c r="D1665">
        <v>2215</v>
      </c>
      <c r="E1665" t="s">
        <v>864</v>
      </c>
      <c r="F1665">
        <v>47</v>
      </c>
      <c r="G1665" t="s">
        <v>1249</v>
      </c>
      <c r="H1665" t="s">
        <v>18</v>
      </c>
      <c r="I1665" t="s">
        <v>18</v>
      </c>
      <c r="J1665" t="s">
        <v>1887</v>
      </c>
    </row>
    <row r="1666" spans="1:10" hidden="1" x14ac:dyDescent="0.25">
      <c r="A1666">
        <v>4191</v>
      </c>
      <c r="B1666">
        <v>451</v>
      </c>
      <c r="C1666" t="s">
        <v>61</v>
      </c>
      <c r="D1666">
        <v>466</v>
      </c>
      <c r="E1666" t="s">
        <v>62</v>
      </c>
      <c r="F1666">
        <v>47</v>
      </c>
      <c r="G1666" t="s">
        <v>1249</v>
      </c>
      <c r="H1666" t="s">
        <v>18</v>
      </c>
      <c r="I1666" t="s">
        <v>18</v>
      </c>
      <c r="J1666" t="s">
        <v>1968</v>
      </c>
    </row>
    <row r="1667" spans="1:10" hidden="1" x14ac:dyDescent="0.25">
      <c r="A1667">
        <v>101675</v>
      </c>
      <c r="B1667">
        <v>451</v>
      </c>
      <c r="C1667" t="s">
        <v>61</v>
      </c>
      <c r="D1667">
        <v>2814</v>
      </c>
      <c r="E1667" t="s">
        <v>74</v>
      </c>
      <c r="F1667">
        <v>47</v>
      </c>
      <c r="G1667" t="s">
        <v>1249</v>
      </c>
      <c r="H1667" t="s">
        <v>18</v>
      </c>
      <c r="I1667" t="s">
        <v>18</v>
      </c>
      <c r="J1667" t="s">
        <v>2008</v>
      </c>
    </row>
    <row r="1668" spans="1:10" hidden="1" x14ac:dyDescent="0.25">
      <c r="A1668">
        <v>101694</v>
      </c>
      <c r="B1668">
        <v>451</v>
      </c>
      <c r="C1668" t="s">
        <v>61</v>
      </c>
      <c r="D1668">
        <v>2815</v>
      </c>
      <c r="E1668" t="s">
        <v>80</v>
      </c>
      <c r="F1668">
        <v>47</v>
      </c>
      <c r="G1668" t="s">
        <v>1249</v>
      </c>
      <c r="H1668" t="s">
        <v>18</v>
      </c>
      <c r="I1668" t="s">
        <v>18</v>
      </c>
      <c r="J1668" t="s">
        <v>2028</v>
      </c>
    </row>
    <row r="1669" spans="1:10" hidden="1" x14ac:dyDescent="0.25">
      <c r="A1669">
        <v>101643</v>
      </c>
      <c r="B1669">
        <v>451</v>
      </c>
      <c r="C1669" t="s">
        <v>61</v>
      </c>
      <c r="D1669">
        <v>2813</v>
      </c>
      <c r="E1669" t="s">
        <v>116</v>
      </c>
      <c r="F1669">
        <v>47</v>
      </c>
      <c r="G1669" t="s">
        <v>1249</v>
      </c>
      <c r="H1669" t="s">
        <v>18</v>
      </c>
      <c r="I1669" t="s">
        <v>18</v>
      </c>
      <c r="J1669" t="s">
        <v>2047</v>
      </c>
    </row>
    <row r="1670" spans="1:10" hidden="1" x14ac:dyDescent="0.25">
      <c r="A1670">
        <v>115605</v>
      </c>
      <c r="B1670">
        <v>316</v>
      </c>
      <c r="C1670" t="s">
        <v>3647</v>
      </c>
      <c r="D1670">
        <v>2850</v>
      </c>
      <c r="E1670" t="s">
        <v>2546</v>
      </c>
      <c r="F1670">
        <v>47</v>
      </c>
      <c r="G1670" t="s">
        <v>1249</v>
      </c>
      <c r="H1670" t="s">
        <v>18</v>
      </c>
      <c r="I1670" t="s">
        <v>18</v>
      </c>
      <c r="J1670" t="s">
        <v>3763</v>
      </c>
    </row>
    <row r="1671" spans="1:10" hidden="1" x14ac:dyDescent="0.25">
      <c r="A1671">
        <v>117828</v>
      </c>
      <c r="B1671">
        <v>316</v>
      </c>
      <c r="C1671" t="s">
        <v>3647</v>
      </c>
      <c r="D1671">
        <v>2853</v>
      </c>
      <c r="E1671" t="s">
        <v>2547</v>
      </c>
      <c r="F1671">
        <v>47</v>
      </c>
      <c r="G1671" t="s">
        <v>1249</v>
      </c>
      <c r="H1671" t="s">
        <v>18</v>
      </c>
      <c r="I1671" t="s">
        <v>18</v>
      </c>
      <c r="J1671" t="s">
        <v>3764</v>
      </c>
    </row>
    <row r="1672" spans="1:10" hidden="1" x14ac:dyDescent="0.25">
      <c r="A1672">
        <v>115607</v>
      </c>
      <c r="B1672">
        <v>316</v>
      </c>
      <c r="C1672" t="s">
        <v>3647</v>
      </c>
      <c r="D1672">
        <v>2851</v>
      </c>
      <c r="E1672" t="s">
        <v>2548</v>
      </c>
      <c r="F1672">
        <v>47</v>
      </c>
      <c r="G1672" t="s">
        <v>1249</v>
      </c>
      <c r="H1672" t="s">
        <v>18</v>
      </c>
      <c r="I1672" t="s">
        <v>18</v>
      </c>
      <c r="J1672" t="s">
        <v>3765</v>
      </c>
    </row>
    <row r="1673" spans="1:10" hidden="1" x14ac:dyDescent="0.25">
      <c r="A1673">
        <v>115611</v>
      </c>
      <c r="B1673">
        <v>316</v>
      </c>
      <c r="C1673" t="s">
        <v>3647</v>
      </c>
      <c r="D1673">
        <v>2852</v>
      </c>
      <c r="E1673" t="s">
        <v>2549</v>
      </c>
      <c r="F1673">
        <v>47</v>
      </c>
      <c r="G1673" t="s">
        <v>1249</v>
      </c>
      <c r="H1673" t="s">
        <v>18</v>
      </c>
      <c r="I1673" t="s">
        <v>18</v>
      </c>
      <c r="J1673" t="s">
        <v>3766</v>
      </c>
    </row>
    <row r="1674" spans="1:10" hidden="1" x14ac:dyDescent="0.25">
      <c r="A1674">
        <v>3040</v>
      </c>
      <c r="B1674">
        <v>316</v>
      </c>
      <c r="C1674" t="s">
        <v>3647</v>
      </c>
      <c r="D1674">
        <v>328</v>
      </c>
      <c r="E1674" t="s">
        <v>2632</v>
      </c>
      <c r="F1674">
        <v>47</v>
      </c>
      <c r="G1674" t="s">
        <v>1249</v>
      </c>
      <c r="H1674" t="s">
        <v>18</v>
      </c>
      <c r="I1674" t="s">
        <v>18</v>
      </c>
      <c r="J1674" t="s">
        <v>3767</v>
      </c>
    </row>
    <row r="1675" spans="1:10" hidden="1" x14ac:dyDescent="0.25">
      <c r="A1675">
        <v>81285</v>
      </c>
      <c r="B1675">
        <v>316</v>
      </c>
      <c r="C1675" t="s">
        <v>3647</v>
      </c>
      <c r="D1675">
        <v>2109</v>
      </c>
      <c r="E1675" t="s">
        <v>2633</v>
      </c>
      <c r="F1675">
        <v>47</v>
      </c>
      <c r="G1675" t="s">
        <v>1249</v>
      </c>
      <c r="H1675" t="s">
        <v>18</v>
      </c>
      <c r="I1675" t="s">
        <v>18</v>
      </c>
      <c r="J1675" t="s">
        <v>3768</v>
      </c>
    </row>
    <row r="1676" spans="1:10" hidden="1" x14ac:dyDescent="0.25">
      <c r="A1676">
        <v>92494</v>
      </c>
      <c r="B1676">
        <v>316</v>
      </c>
      <c r="C1676" t="s">
        <v>3647</v>
      </c>
      <c r="D1676">
        <v>2771</v>
      </c>
      <c r="E1676" t="s">
        <v>2634</v>
      </c>
      <c r="F1676">
        <v>47</v>
      </c>
      <c r="G1676" t="s">
        <v>1249</v>
      </c>
      <c r="H1676" t="s">
        <v>18</v>
      </c>
      <c r="I1676" t="s">
        <v>18</v>
      </c>
      <c r="J1676" t="s">
        <v>3769</v>
      </c>
    </row>
    <row r="1677" spans="1:10" hidden="1" x14ac:dyDescent="0.25">
      <c r="A1677">
        <v>101552</v>
      </c>
      <c r="B1677">
        <v>316</v>
      </c>
      <c r="C1677" t="s">
        <v>3647</v>
      </c>
      <c r="D1677">
        <v>2816</v>
      </c>
      <c r="E1677" t="s">
        <v>2636</v>
      </c>
      <c r="F1677">
        <v>47</v>
      </c>
      <c r="G1677" t="s">
        <v>1249</v>
      </c>
      <c r="H1677" t="s">
        <v>18</v>
      </c>
      <c r="I1677" t="s">
        <v>18</v>
      </c>
      <c r="J1677" t="s">
        <v>3770</v>
      </c>
    </row>
    <row r="1678" spans="1:10" hidden="1" x14ac:dyDescent="0.25">
      <c r="A1678">
        <v>101565</v>
      </c>
      <c r="B1678">
        <v>316</v>
      </c>
      <c r="C1678" t="s">
        <v>3647</v>
      </c>
      <c r="D1678">
        <v>2817</v>
      </c>
      <c r="E1678" t="s">
        <v>2637</v>
      </c>
      <c r="F1678">
        <v>47</v>
      </c>
      <c r="G1678" t="s">
        <v>1249</v>
      </c>
      <c r="H1678" t="s">
        <v>18</v>
      </c>
      <c r="I1678" t="s">
        <v>18</v>
      </c>
      <c r="J1678" t="s">
        <v>3771</v>
      </c>
    </row>
    <row r="1679" spans="1:10" hidden="1" x14ac:dyDescent="0.25">
      <c r="A1679">
        <v>3214</v>
      </c>
      <c r="B1679">
        <v>316</v>
      </c>
      <c r="C1679" t="s">
        <v>3647</v>
      </c>
      <c r="D1679">
        <v>330</v>
      </c>
      <c r="E1679" t="s">
        <v>2638</v>
      </c>
      <c r="F1679">
        <v>47</v>
      </c>
      <c r="G1679" t="s">
        <v>1249</v>
      </c>
      <c r="H1679" t="s">
        <v>18</v>
      </c>
      <c r="I1679" t="s">
        <v>18</v>
      </c>
      <c r="J1679" t="s">
        <v>3772</v>
      </c>
    </row>
    <row r="1680" spans="1:10" hidden="1" x14ac:dyDescent="0.25">
      <c r="A1680">
        <v>615</v>
      </c>
      <c r="B1680">
        <v>316</v>
      </c>
      <c r="C1680" t="s">
        <v>3647</v>
      </c>
      <c r="D1680">
        <v>339</v>
      </c>
      <c r="E1680" t="s">
        <v>2639</v>
      </c>
      <c r="F1680">
        <v>47</v>
      </c>
      <c r="G1680" t="s">
        <v>1249</v>
      </c>
      <c r="H1680" t="s">
        <v>18</v>
      </c>
      <c r="I1680" t="s">
        <v>18</v>
      </c>
      <c r="J1680" t="s">
        <v>3773</v>
      </c>
    </row>
    <row r="1681" spans="1:10" hidden="1" x14ac:dyDescent="0.25">
      <c r="A1681">
        <v>44401</v>
      </c>
      <c r="B1681">
        <v>316</v>
      </c>
      <c r="C1681" t="s">
        <v>3647</v>
      </c>
      <c r="D1681">
        <v>2330</v>
      </c>
      <c r="E1681" t="s">
        <v>1097</v>
      </c>
      <c r="F1681">
        <v>47</v>
      </c>
      <c r="G1681" t="s">
        <v>1249</v>
      </c>
      <c r="H1681" t="s">
        <v>18</v>
      </c>
      <c r="I1681" t="s">
        <v>18</v>
      </c>
      <c r="J1681" t="s">
        <v>3774</v>
      </c>
    </row>
    <row r="1682" spans="1:10" hidden="1" x14ac:dyDescent="0.25">
      <c r="A1682">
        <v>122014</v>
      </c>
      <c r="B1682">
        <v>450</v>
      </c>
      <c r="C1682" t="s">
        <v>4052</v>
      </c>
      <c r="D1682">
        <v>473</v>
      </c>
      <c r="E1682" t="s">
        <v>255</v>
      </c>
      <c r="F1682">
        <v>47</v>
      </c>
      <c r="G1682" t="s">
        <v>1249</v>
      </c>
      <c r="H1682" t="s">
        <v>18</v>
      </c>
      <c r="I1682" t="s">
        <v>18</v>
      </c>
      <c r="J1682" t="s">
        <v>4127</v>
      </c>
    </row>
    <row r="1683" spans="1:10" hidden="1" x14ac:dyDescent="0.25">
      <c r="A1683">
        <v>138150</v>
      </c>
      <c r="B1683">
        <v>451</v>
      </c>
      <c r="C1683" t="s">
        <v>61</v>
      </c>
      <c r="D1683">
        <v>466</v>
      </c>
      <c r="E1683" t="s">
        <v>62</v>
      </c>
      <c r="F1683">
        <v>108642</v>
      </c>
      <c r="G1683" t="s">
        <v>3436</v>
      </c>
      <c r="H1683" t="s">
        <v>18</v>
      </c>
      <c r="I1683" t="s">
        <v>18</v>
      </c>
      <c r="J1683" t="s">
        <v>3437</v>
      </c>
    </row>
    <row r="1684" spans="1:10" hidden="1" x14ac:dyDescent="0.25">
      <c r="A1684">
        <v>145667</v>
      </c>
      <c r="B1684">
        <v>362</v>
      </c>
      <c r="C1684" t="s">
        <v>50</v>
      </c>
      <c r="D1684">
        <v>2467</v>
      </c>
      <c r="E1684" t="s">
        <v>51</v>
      </c>
      <c r="F1684">
        <v>108642</v>
      </c>
      <c r="G1684" t="s">
        <v>3436</v>
      </c>
      <c r="H1684" t="s">
        <v>18</v>
      </c>
      <c r="I1684" t="s">
        <v>18</v>
      </c>
      <c r="J1684" t="s">
        <v>3588</v>
      </c>
    </row>
    <row r="1685" spans="1:10" hidden="1" x14ac:dyDescent="0.25">
      <c r="A1685">
        <v>115236</v>
      </c>
      <c r="B1685">
        <v>315</v>
      </c>
      <c r="C1685" t="s">
        <v>379</v>
      </c>
      <c r="D1685">
        <v>356</v>
      </c>
      <c r="E1685" t="s">
        <v>860</v>
      </c>
      <c r="F1685">
        <v>89622</v>
      </c>
      <c r="G1685" t="s">
        <v>2273</v>
      </c>
      <c r="H1685" t="s">
        <v>18</v>
      </c>
      <c r="I1685" t="s">
        <v>18</v>
      </c>
      <c r="J1685" t="s">
        <v>2445</v>
      </c>
    </row>
    <row r="1686" spans="1:10" hidden="1" x14ac:dyDescent="0.25">
      <c r="A1686">
        <v>111858</v>
      </c>
      <c r="B1686">
        <v>315</v>
      </c>
      <c r="C1686" t="s">
        <v>379</v>
      </c>
      <c r="D1686">
        <v>348</v>
      </c>
      <c r="E1686" t="s">
        <v>862</v>
      </c>
      <c r="F1686">
        <v>89622</v>
      </c>
      <c r="G1686" t="s">
        <v>2273</v>
      </c>
      <c r="H1686" t="s">
        <v>18</v>
      </c>
      <c r="I1686" t="s">
        <v>18</v>
      </c>
      <c r="J1686" t="s">
        <v>2274</v>
      </c>
    </row>
    <row r="1687" spans="1:10" hidden="1" x14ac:dyDescent="0.25">
      <c r="A1687">
        <v>2630</v>
      </c>
      <c r="B1687">
        <v>2507</v>
      </c>
      <c r="C1687" t="s">
        <v>4365</v>
      </c>
      <c r="D1687">
        <v>165</v>
      </c>
      <c r="E1687" t="s">
        <v>3633</v>
      </c>
      <c r="F1687">
        <v>23</v>
      </c>
      <c r="G1687" t="s">
        <v>1442</v>
      </c>
      <c r="H1687" t="s">
        <v>18</v>
      </c>
      <c r="I1687" t="s">
        <v>18</v>
      </c>
      <c r="J1687" t="s">
        <v>4629</v>
      </c>
    </row>
    <row r="1688" spans="1:10" hidden="1" x14ac:dyDescent="0.25">
      <c r="A1688">
        <v>101715</v>
      </c>
      <c r="B1688">
        <v>2507</v>
      </c>
      <c r="C1688" t="s">
        <v>4365</v>
      </c>
      <c r="D1688">
        <v>2823</v>
      </c>
      <c r="E1688" t="s">
        <v>3634</v>
      </c>
      <c r="F1688">
        <v>23</v>
      </c>
      <c r="G1688" t="s">
        <v>1442</v>
      </c>
      <c r="H1688" t="s">
        <v>18</v>
      </c>
      <c r="I1688" t="s">
        <v>18</v>
      </c>
      <c r="J1688" t="s">
        <v>4630</v>
      </c>
    </row>
    <row r="1689" spans="1:10" hidden="1" x14ac:dyDescent="0.25">
      <c r="A1689">
        <v>52244</v>
      </c>
      <c r="B1689">
        <v>29</v>
      </c>
      <c r="C1689" t="s">
        <v>56</v>
      </c>
      <c r="D1689">
        <v>2434</v>
      </c>
      <c r="E1689" t="s">
        <v>2827</v>
      </c>
      <c r="F1689">
        <v>23</v>
      </c>
      <c r="G1689" t="s">
        <v>1442</v>
      </c>
      <c r="H1689" t="s">
        <v>18</v>
      </c>
      <c r="I1689" t="s">
        <v>18</v>
      </c>
      <c r="J1689" t="s">
        <v>2858</v>
      </c>
    </row>
    <row r="1690" spans="1:10" hidden="1" x14ac:dyDescent="0.25">
      <c r="A1690">
        <v>152433</v>
      </c>
      <c r="B1690">
        <v>29</v>
      </c>
      <c r="C1690" t="s">
        <v>56</v>
      </c>
      <c r="D1690">
        <v>2927</v>
      </c>
      <c r="E1690" t="s">
        <v>2834</v>
      </c>
      <c r="F1690">
        <v>23</v>
      </c>
      <c r="G1690" t="s">
        <v>1442</v>
      </c>
      <c r="H1690" t="s">
        <v>18</v>
      </c>
      <c r="I1690" t="s">
        <v>18</v>
      </c>
      <c r="J1690" t="s">
        <v>4631</v>
      </c>
    </row>
    <row r="1691" spans="1:10" hidden="1" x14ac:dyDescent="0.25">
      <c r="A1691">
        <v>101459</v>
      </c>
      <c r="B1691">
        <v>29</v>
      </c>
      <c r="C1691" t="s">
        <v>56</v>
      </c>
      <c r="D1691">
        <v>2802</v>
      </c>
      <c r="E1691" t="s">
        <v>107</v>
      </c>
      <c r="F1691">
        <v>23</v>
      </c>
      <c r="G1691" t="s">
        <v>1442</v>
      </c>
      <c r="H1691" t="s">
        <v>18</v>
      </c>
      <c r="I1691" t="s">
        <v>18</v>
      </c>
      <c r="J1691" t="s">
        <v>1452</v>
      </c>
    </row>
    <row r="1692" spans="1:10" hidden="1" x14ac:dyDescent="0.25">
      <c r="A1692">
        <v>152419</v>
      </c>
      <c r="B1692">
        <v>29</v>
      </c>
      <c r="C1692" t="s">
        <v>56</v>
      </c>
      <c r="D1692">
        <v>2926</v>
      </c>
      <c r="E1692" t="s">
        <v>111</v>
      </c>
      <c r="F1692">
        <v>23</v>
      </c>
      <c r="G1692" t="s">
        <v>1442</v>
      </c>
      <c r="H1692" t="s">
        <v>18</v>
      </c>
      <c r="I1692" t="s">
        <v>18</v>
      </c>
      <c r="J1692" t="s">
        <v>4632</v>
      </c>
    </row>
    <row r="1693" spans="1:10" hidden="1" x14ac:dyDescent="0.25">
      <c r="A1693">
        <v>3265</v>
      </c>
      <c r="B1693">
        <v>29</v>
      </c>
      <c r="C1693" t="s">
        <v>56</v>
      </c>
      <c r="D1693">
        <v>394</v>
      </c>
      <c r="E1693" t="s">
        <v>248</v>
      </c>
      <c r="F1693">
        <v>23</v>
      </c>
      <c r="G1693" t="s">
        <v>1442</v>
      </c>
      <c r="H1693" t="s">
        <v>18</v>
      </c>
      <c r="I1693" t="s">
        <v>18</v>
      </c>
      <c r="J1693" t="s">
        <v>1537</v>
      </c>
    </row>
    <row r="1694" spans="1:10" hidden="1" x14ac:dyDescent="0.25">
      <c r="A1694">
        <v>5117</v>
      </c>
      <c r="B1694">
        <v>451</v>
      </c>
      <c r="C1694" t="s">
        <v>61</v>
      </c>
      <c r="D1694">
        <v>466</v>
      </c>
      <c r="E1694" t="s">
        <v>62</v>
      </c>
      <c r="F1694">
        <v>23</v>
      </c>
      <c r="G1694" t="s">
        <v>1442</v>
      </c>
      <c r="H1694" t="s">
        <v>18</v>
      </c>
      <c r="I1694" t="s">
        <v>18</v>
      </c>
      <c r="J1694" t="s">
        <v>1969</v>
      </c>
    </row>
    <row r="1695" spans="1:10" hidden="1" x14ac:dyDescent="0.25">
      <c r="A1695">
        <v>101671</v>
      </c>
      <c r="B1695">
        <v>451</v>
      </c>
      <c r="C1695" t="s">
        <v>61</v>
      </c>
      <c r="D1695">
        <v>2814</v>
      </c>
      <c r="E1695" t="s">
        <v>74</v>
      </c>
      <c r="F1695">
        <v>23</v>
      </c>
      <c r="G1695" t="s">
        <v>1442</v>
      </c>
      <c r="H1695" t="s">
        <v>18</v>
      </c>
      <c r="I1695" t="s">
        <v>18</v>
      </c>
      <c r="J1695" t="s">
        <v>2009</v>
      </c>
    </row>
    <row r="1696" spans="1:10" hidden="1" x14ac:dyDescent="0.25">
      <c r="A1696">
        <v>101639</v>
      </c>
      <c r="B1696">
        <v>451</v>
      </c>
      <c r="C1696" t="s">
        <v>61</v>
      </c>
      <c r="D1696">
        <v>2813</v>
      </c>
      <c r="E1696" t="s">
        <v>116</v>
      </c>
      <c r="F1696">
        <v>23</v>
      </c>
      <c r="G1696" t="s">
        <v>1442</v>
      </c>
      <c r="H1696" t="s">
        <v>18</v>
      </c>
      <c r="I1696" t="s">
        <v>18</v>
      </c>
      <c r="J1696" t="s">
        <v>2048</v>
      </c>
    </row>
    <row r="1697" spans="1:10" hidden="1" x14ac:dyDescent="0.25">
      <c r="A1697">
        <v>3004</v>
      </c>
      <c r="B1697">
        <v>450</v>
      </c>
      <c r="C1697" t="s">
        <v>4052</v>
      </c>
      <c r="D1697">
        <v>473</v>
      </c>
      <c r="E1697" t="s">
        <v>255</v>
      </c>
      <c r="F1697">
        <v>23</v>
      </c>
      <c r="G1697" t="s">
        <v>1442</v>
      </c>
      <c r="H1697" t="s">
        <v>18</v>
      </c>
      <c r="I1697" t="s">
        <v>18</v>
      </c>
      <c r="J1697" t="s">
        <v>4128</v>
      </c>
    </row>
    <row r="1698" spans="1:10" hidden="1" x14ac:dyDescent="0.25">
      <c r="A1698">
        <v>3454</v>
      </c>
      <c r="B1698">
        <v>450</v>
      </c>
      <c r="C1698" t="s">
        <v>4052</v>
      </c>
      <c r="D1698">
        <v>473</v>
      </c>
      <c r="E1698" t="s">
        <v>255</v>
      </c>
      <c r="F1698">
        <v>5322</v>
      </c>
      <c r="G1698" t="s">
        <v>1762</v>
      </c>
      <c r="H1698" t="s">
        <v>18</v>
      </c>
      <c r="I1698" t="s">
        <v>18</v>
      </c>
      <c r="J1698" t="s">
        <v>4129</v>
      </c>
    </row>
    <row r="1699" spans="1:10" hidden="1" x14ac:dyDescent="0.25">
      <c r="A1699">
        <v>152487</v>
      </c>
      <c r="B1699">
        <v>450</v>
      </c>
      <c r="C1699" t="s">
        <v>4052</v>
      </c>
      <c r="D1699">
        <v>2950</v>
      </c>
      <c r="E1699" t="s">
        <v>284</v>
      </c>
      <c r="F1699">
        <v>5322</v>
      </c>
      <c r="G1699" t="s">
        <v>1762</v>
      </c>
      <c r="H1699" t="s">
        <v>18</v>
      </c>
      <c r="I1699" t="s">
        <v>18</v>
      </c>
      <c r="J1699" t="s">
        <v>4633</v>
      </c>
    </row>
    <row r="1700" spans="1:10" hidden="1" x14ac:dyDescent="0.25">
      <c r="A1700">
        <v>77608</v>
      </c>
      <c r="B1700">
        <v>450</v>
      </c>
      <c r="C1700" t="s">
        <v>4052</v>
      </c>
      <c r="D1700">
        <v>477</v>
      </c>
      <c r="E1700" t="s">
        <v>285</v>
      </c>
      <c r="F1700">
        <v>5322</v>
      </c>
      <c r="G1700" t="s">
        <v>1762</v>
      </c>
      <c r="H1700" t="s">
        <v>18</v>
      </c>
      <c r="I1700" t="s">
        <v>18</v>
      </c>
      <c r="J1700" t="s">
        <v>4130</v>
      </c>
    </row>
    <row r="1701" spans="1:10" hidden="1" x14ac:dyDescent="0.25">
      <c r="A1701">
        <v>118786</v>
      </c>
      <c r="B1701">
        <v>29</v>
      </c>
      <c r="C1701" t="s">
        <v>56</v>
      </c>
      <c r="D1701">
        <v>2801</v>
      </c>
      <c r="E1701" t="s">
        <v>57</v>
      </c>
      <c r="F1701">
        <v>13274</v>
      </c>
      <c r="G1701" t="s">
        <v>2591</v>
      </c>
      <c r="H1701" t="s">
        <v>18</v>
      </c>
      <c r="I1701" t="s">
        <v>18</v>
      </c>
      <c r="J1701" t="s">
        <v>2592</v>
      </c>
    </row>
    <row r="1702" spans="1:10" hidden="1" x14ac:dyDescent="0.25">
      <c r="A1702">
        <v>3335</v>
      </c>
      <c r="B1702">
        <v>313</v>
      </c>
      <c r="C1702" t="s">
        <v>3604</v>
      </c>
      <c r="D1702">
        <v>347</v>
      </c>
      <c r="E1702" t="s">
        <v>455</v>
      </c>
      <c r="F1702">
        <v>134</v>
      </c>
      <c r="G1702" t="s">
        <v>1250</v>
      </c>
      <c r="H1702" t="s">
        <v>18</v>
      </c>
      <c r="I1702" t="s">
        <v>18</v>
      </c>
      <c r="J1702" t="s">
        <v>3775</v>
      </c>
    </row>
    <row r="1703" spans="1:10" hidden="1" x14ac:dyDescent="0.25">
      <c r="A1703">
        <v>117378</v>
      </c>
      <c r="B1703">
        <v>313</v>
      </c>
      <c r="C1703" t="s">
        <v>3604</v>
      </c>
      <c r="D1703">
        <v>2843</v>
      </c>
      <c r="E1703" t="s">
        <v>2537</v>
      </c>
      <c r="F1703">
        <v>134</v>
      </c>
      <c r="G1703" t="s">
        <v>1250</v>
      </c>
      <c r="H1703" t="s">
        <v>18</v>
      </c>
      <c r="I1703" t="s">
        <v>18</v>
      </c>
      <c r="J1703" t="s">
        <v>3776</v>
      </c>
    </row>
    <row r="1704" spans="1:10" hidden="1" x14ac:dyDescent="0.25">
      <c r="A1704">
        <v>117561</v>
      </c>
      <c r="B1704">
        <v>313</v>
      </c>
      <c r="C1704" t="s">
        <v>3604</v>
      </c>
      <c r="D1704">
        <v>2846</v>
      </c>
      <c r="E1704" t="s">
        <v>2538</v>
      </c>
      <c r="F1704">
        <v>134</v>
      </c>
      <c r="G1704" t="s">
        <v>1250</v>
      </c>
      <c r="H1704" t="s">
        <v>18</v>
      </c>
      <c r="I1704" t="s">
        <v>18</v>
      </c>
      <c r="J1704" t="s">
        <v>3777</v>
      </c>
    </row>
    <row r="1705" spans="1:10" hidden="1" x14ac:dyDescent="0.25">
      <c r="A1705">
        <v>3087</v>
      </c>
      <c r="B1705">
        <v>313</v>
      </c>
      <c r="C1705" t="s">
        <v>3604</v>
      </c>
      <c r="D1705">
        <v>353</v>
      </c>
      <c r="E1705" t="s">
        <v>456</v>
      </c>
      <c r="F1705">
        <v>134</v>
      </c>
      <c r="G1705" t="s">
        <v>1250</v>
      </c>
      <c r="H1705" t="s">
        <v>18</v>
      </c>
      <c r="I1705" t="s">
        <v>18</v>
      </c>
      <c r="J1705" t="s">
        <v>3778</v>
      </c>
    </row>
    <row r="1706" spans="1:10" hidden="1" x14ac:dyDescent="0.25">
      <c r="A1706">
        <v>117469</v>
      </c>
      <c r="B1706">
        <v>313</v>
      </c>
      <c r="C1706" t="s">
        <v>3604</v>
      </c>
      <c r="D1706">
        <v>2844</v>
      </c>
      <c r="E1706" t="s">
        <v>2539</v>
      </c>
      <c r="F1706">
        <v>134</v>
      </c>
      <c r="G1706" t="s">
        <v>1250</v>
      </c>
      <c r="H1706" t="s">
        <v>18</v>
      </c>
      <c r="I1706" t="s">
        <v>18</v>
      </c>
      <c r="J1706" t="s">
        <v>3779</v>
      </c>
    </row>
    <row r="1707" spans="1:10" hidden="1" x14ac:dyDescent="0.25">
      <c r="A1707">
        <v>117533</v>
      </c>
      <c r="B1707">
        <v>313</v>
      </c>
      <c r="C1707" t="s">
        <v>3604</v>
      </c>
      <c r="D1707">
        <v>2845</v>
      </c>
      <c r="E1707" t="s">
        <v>2540</v>
      </c>
      <c r="F1707">
        <v>134</v>
      </c>
      <c r="G1707" t="s">
        <v>1250</v>
      </c>
      <c r="H1707" t="s">
        <v>18</v>
      </c>
      <c r="I1707" t="s">
        <v>18</v>
      </c>
      <c r="J1707" t="s">
        <v>3780</v>
      </c>
    </row>
    <row r="1708" spans="1:10" hidden="1" x14ac:dyDescent="0.25">
      <c r="A1708">
        <v>80717</v>
      </c>
      <c r="B1708">
        <v>313</v>
      </c>
      <c r="C1708" t="s">
        <v>3604</v>
      </c>
      <c r="D1708">
        <v>2196</v>
      </c>
      <c r="E1708" t="s">
        <v>2600</v>
      </c>
      <c r="F1708">
        <v>134</v>
      </c>
      <c r="G1708" t="s">
        <v>1250</v>
      </c>
      <c r="H1708" t="s">
        <v>18</v>
      </c>
      <c r="I1708" t="s">
        <v>18</v>
      </c>
      <c r="J1708" t="s">
        <v>3781</v>
      </c>
    </row>
    <row r="1709" spans="1:10" hidden="1" x14ac:dyDescent="0.25">
      <c r="A1709">
        <v>81236</v>
      </c>
      <c r="B1709">
        <v>313</v>
      </c>
      <c r="C1709" t="s">
        <v>3604</v>
      </c>
      <c r="D1709">
        <v>333</v>
      </c>
      <c r="E1709" t="s">
        <v>2601</v>
      </c>
      <c r="F1709">
        <v>134</v>
      </c>
      <c r="G1709" t="s">
        <v>1250</v>
      </c>
      <c r="H1709" t="s">
        <v>18</v>
      </c>
      <c r="I1709" t="s">
        <v>18</v>
      </c>
      <c r="J1709" t="s">
        <v>3782</v>
      </c>
    </row>
    <row r="1710" spans="1:10" hidden="1" x14ac:dyDescent="0.25">
      <c r="A1710">
        <v>92488</v>
      </c>
      <c r="B1710">
        <v>313</v>
      </c>
      <c r="C1710" t="s">
        <v>3604</v>
      </c>
      <c r="D1710">
        <v>2769</v>
      </c>
      <c r="E1710" t="s">
        <v>2602</v>
      </c>
      <c r="F1710">
        <v>134</v>
      </c>
      <c r="G1710" t="s">
        <v>1250</v>
      </c>
      <c r="H1710" t="s">
        <v>18</v>
      </c>
      <c r="I1710" t="s">
        <v>18</v>
      </c>
      <c r="J1710" t="s">
        <v>3783</v>
      </c>
    </row>
    <row r="1711" spans="1:10" hidden="1" x14ac:dyDescent="0.25">
      <c r="A1711">
        <v>92491</v>
      </c>
      <c r="B1711">
        <v>313</v>
      </c>
      <c r="C1711" t="s">
        <v>3604</v>
      </c>
      <c r="D1711">
        <v>2770</v>
      </c>
      <c r="E1711" t="s">
        <v>2603</v>
      </c>
      <c r="F1711">
        <v>134</v>
      </c>
      <c r="G1711" t="s">
        <v>1250</v>
      </c>
      <c r="H1711" t="s">
        <v>18</v>
      </c>
      <c r="I1711" t="s">
        <v>18</v>
      </c>
      <c r="J1711" t="s">
        <v>3784</v>
      </c>
    </row>
    <row r="1712" spans="1:10" hidden="1" x14ac:dyDescent="0.25">
      <c r="A1712">
        <v>101535</v>
      </c>
      <c r="B1712">
        <v>313</v>
      </c>
      <c r="C1712" t="s">
        <v>3604</v>
      </c>
      <c r="D1712">
        <v>2790</v>
      </c>
      <c r="E1712" t="s">
        <v>2604</v>
      </c>
      <c r="F1712">
        <v>134</v>
      </c>
      <c r="G1712" t="s">
        <v>1250</v>
      </c>
      <c r="H1712" t="s">
        <v>18</v>
      </c>
      <c r="I1712" t="s">
        <v>18</v>
      </c>
      <c r="J1712" t="s">
        <v>3785</v>
      </c>
    </row>
    <row r="1713" spans="1:10" hidden="1" x14ac:dyDescent="0.25">
      <c r="A1713">
        <v>101546</v>
      </c>
      <c r="B1713">
        <v>313</v>
      </c>
      <c r="C1713" t="s">
        <v>3604</v>
      </c>
      <c r="D1713">
        <v>2791</v>
      </c>
      <c r="E1713" t="s">
        <v>2605</v>
      </c>
      <c r="F1713">
        <v>134</v>
      </c>
      <c r="G1713" t="s">
        <v>1250</v>
      </c>
      <c r="H1713" t="s">
        <v>18</v>
      </c>
      <c r="I1713" t="s">
        <v>18</v>
      </c>
      <c r="J1713" t="s">
        <v>3786</v>
      </c>
    </row>
    <row r="1714" spans="1:10" hidden="1" x14ac:dyDescent="0.25">
      <c r="A1714">
        <v>4103</v>
      </c>
      <c r="B1714">
        <v>313</v>
      </c>
      <c r="C1714" t="s">
        <v>3604</v>
      </c>
      <c r="D1714">
        <v>329</v>
      </c>
      <c r="E1714" t="s">
        <v>2606</v>
      </c>
      <c r="F1714">
        <v>134</v>
      </c>
      <c r="G1714" t="s">
        <v>1250</v>
      </c>
      <c r="H1714" t="s">
        <v>18</v>
      </c>
      <c r="I1714" t="s">
        <v>18</v>
      </c>
      <c r="J1714" t="s">
        <v>3787</v>
      </c>
    </row>
    <row r="1715" spans="1:10" hidden="1" x14ac:dyDescent="0.25">
      <c r="A1715">
        <v>3816</v>
      </c>
      <c r="B1715">
        <v>313</v>
      </c>
      <c r="C1715" t="s">
        <v>3604</v>
      </c>
      <c r="D1715">
        <v>496</v>
      </c>
      <c r="E1715" t="s">
        <v>2607</v>
      </c>
      <c r="F1715">
        <v>134</v>
      </c>
      <c r="G1715" t="s">
        <v>1250</v>
      </c>
      <c r="H1715" t="s">
        <v>18</v>
      </c>
      <c r="I1715" t="s">
        <v>18</v>
      </c>
      <c r="J1715" t="s">
        <v>3788</v>
      </c>
    </row>
    <row r="1716" spans="1:10" hidden="1" x14ac:dyDescent="0.25">
      <c r="A1716">
        <v>649</v>
      </c>
      <c r="B1716">
        <v>315</v>
      </c>
      <c r="C1716" t="s">
        <v>379</v>
      </c>
      <c r="D1716">
        <v>356</v>
      </c>
      <c r="E1716" t="s">
        <v>860</v>
      </c>
      <c r="F1716">
        <v>134</v>
      </c>
      <c r="G1716" t="s">
        <v>1250</v>
      </c>
      <c r="H1716" t="s">
        <v>18</v>
      </c>
      <c r="I1716" t="s">
        <v>18</v>
      </c>
      <c r="J1716" t="s">
        <v>1820</v>
      </c>
    </row>
    <row r="1717" spans="1:10" hidden="1" x14ac:dyDescent="0.25">
      <c r="A1717">
        <v>4277</v>
      </c>
      <c r="B1717">
        <v>315</v>
      </c>
      <c r="C1717" t="s">
        <v>379</v>
      </c>
      <c r="D1717">
        <v>348</v>
      </c>
      <c r="E1717" t="s">
        <v>862</v>
      </c>
      <c r="F1717">
        <v>134</v>
      </c>
      <c r="G1717" t="s">
        <v>1250</v>
      </c>
      <c r="H1717" t="s">
        <v>18</v>
      </c>
      <c r="I1717" t="s">
        <v>18</v>
      </c>
      <c r="J1717" t="s">
        <v>1852</v>
      </c>
    </row>
    <row r="1718" spans="1:10" hidden="1" x14ac:dyDescent="0.25">
      <c r="A1718">
        <v>81278</v>
      </c>
      <c r="B1718">
        <v>315</v>
      </c>
      <c r="C1718" t="s">
        <v>379</v>
      </c>
      <c r="D1718">
        <v>2215</v>
      </c>
      <c r="E1718" t="s">
        <v>864</v>
      </c>
      <c r="F1718">
        <v>134</v>
      </c>
      <c r="G1718" t="s">
        <v>1250</v>
      </c>
      <c r="H1718" t="s">
        <v>18</v>
      </c>
      <c r="I1718" t="s">
        <v>18</v>
      </c>
      <c r="J1718" t="s">
        <v>1888</v>
      </c>
    </row>
    <row r="1719" spans="1:10" hidden="1" x14ac:dyDescent="0.25">
      <c r="A1719">
        <v>117597</v>
      </c>
      <c r="B1719">
        <v>316</v>
      </c>
      <c r="C1719" t="s">
        <v>3647</v>
      </c>
      <c r="D1719">
        <v>2850</v>
      </c>
      <c r="E1719" t="s">
        <v>2546</v>
      </c>
      <c r="F1719">
        <v>134</v>
      </c>
      <c r="G1719" t="s">
        <v>1250</v>
      </c>
      <c r="H1719" t="s">
        <v>18</v>
      </c>
      <c r="I1719" t="s">
        <v>18</v>
      </c>
      <c r="J1719" t="s">
        <v>3789</v>
      </c>
    </row>
    <row r="1720" spans="1:10" hidden="1" x14ac:dyDescent="0.25">
      <c r="A1720">
        <v>117678</v>
      </c>
      <c r="B1720">
        <v>316</v>
      </c>
      <c r="C1720" t="s">
        <v>3647</v>
      </c>
      <c r="D1720">
        <v>2851</v>
      </c>
      <c r="E1720" t="s">
        <v>2548</v>
      </c>
      <c r="F1720">
        <v>134</v>
      </c>
      <c r="G1720" t="s">
        <v>1250</v>
      </c>
      <c r="H1720" t="s">
        <v>18</v>
      </c>
      <c r="I1720" t="s">
        <v>18</v>
      </c>
      <c r="J1720" t="s">
        <v>3790</v>
      </c>
    </row>
    <row r="1721" spans="1:10" hidden="1" x14ac:dyDescent="0.25">
      <c r="A1721">
        <v>117790</v>
      </c>
      <c r="B1721">
        <v>316</v>
      </c>
      <c r="C1721" t="s">
        <v>3647</v>
      </c>
      <c r="D1721">
        <v>2852</v>
      </c>
      <c r="E1721" t="s">
        <v>2549</v>
      </c>
      <c r="F1721">
        <v>134</v>
      </c>
      <c r="G1721" t="s">
        <v>1250</v>
      </c>
      <c r="H1721" t="s">
        <v>18</v>
      </c>
      <c r="I1721" t="s">
        <v>18</v>
      </c>
      <c r="J1721" t="s">
        <v>3791</v>
      </c>
    </row>
    <row r="1722" spans="1:10" hidden="1" x14ac:dyDescent="0.25">
      <c r="A1722">
        <v>2313</v>
      </c>
      <c r="B1722">
        <v>316</v>
      </c>
      <c r="C1722" t="s">
        <v>3647</v>
      </c>
      <c r="D1722">
        <v>328</v>
      </c>
      <c r="E1722" t="s">
        <v>2632</v>
      </c>
      <c r="F1722">
        <v>134</v>
      </c>
      <c r="G1722" t="s">
        <v>1250</v>
      </c>
      <c r="H1722" t="s">
        <v>18</v>
      </c>
      <c r="I1722" t="s">
        <v>18</v>
      </c>
      <c r="J1722" t="s">
        <v>3792</v>
      </c>
    </row>
    <row r="1723" spans="1:10" hidden="1" x14ac:dyDescent="0.25">
      <c r="A1723">
        <v>81287</v>
      </c>
      <c r="B1723">
        <v>316</v>
      </c>
      <c r="C1723" t="s">
        <v>3647</v>
      </c>
      <c r="D1723">
        <v>2109</v>
      </c>
      <c r="E1723" t="s">
        <v>2633</v>
      </c>
      <c r="F1723">
        <v>134</v>
      </c>
      <c r="G1723" t="s">
        <v>1250</v>
      </c>
      <c r="H1723" t="s">
        <v>18</v>
      </c>
      <c r="I1723" t="s">
        <v>18</v>
      </c>
      <c r="J1723" t="s">
        <v>3793</v>
      </c>
    </row>
    <row r="1724" spans="1:10" hidden="1" x14ac:dyDescent="0.25">
      <c r="A1724">
        <v>101557</v>
      </c>
      <c r="B1724">
        <v>316</v>
      </c>
      <c r="C1724" t="s">
        <v>3647</v>
      </c>
      <c r="D1724">
        <v>2816</v>
      </c>
      <c r="E1724" t="s">
        <v>2636</v>
      </c>
      <c r="F1724">
        <v>134</v>
      </c>
      <c r="G1724" t="s">
        <v>1250</v>
      </c>
      <c r="H1724" t="s">
        <v>18</v>
      </c>
      <c r="I1724" t="s">
        <v>18</v>
      </c>
      <c r="J1724" t="s">
        <v>3794</v>
      </c>
    </row>
    <row r="1725" spans="1:10" hidden="1" x14ac:dyDescent="0.25">
      <c r="A1725">
        <v>101569</v>
      </c>
      <c r="B1725">
        <v>316</v>
      </c>
      <c r="C1725" t="s">
        <v>3647</v>
      </c>
      <c r="D1725">
        <v>2817</v>
      </c>
      <c r="E1725" t="s">
        <v>2637</v>
      </c>
      <c r="F1725">
        <v>134</v>
      </c>
      <c r="G1725" t="s">
        <v>1250</v>
      </c>
      <c r="H1725" t="s">
        <v>18</v>
      </c>
      <c r="I1725" t="s">
        <v>18</v>
      </c>
      <c r="J1725" t="s">
        <v>3795</v>
      </c>
    </row>
    <row r="1726" spans="1:10" hidden="1" x14ac:dyDescent="0.25">
      <c r="A1726">
        <v>3762</v>
      </c>
      <c r="B1726">
        <v>316</v>
      </c>
      <c r="C1726" t="s">
        <v>3647</v>
      </c>
      <c r="D1726">
        <v>330</v>
      </c>
      <c r="E1726" t="s">
        <v>2638</v>
      </c>
      <c r="F1726">
        <v>134</v>
      </c>
      <c r="G1726" t="s">
        <v>1250</v>
      </c>
      <c r="H1726" t="s">
        <v>18</v>
      </c>
      <c r="I1726" t="s">
        <v>18</v>
      </c>
      <c r="J1726" t="s">
        <v>3796</v>
      </c>
    </row>
    <row r="1727" spans="1:10" hidden="1" x14ac:dyDescent="0.25">
      <c r="A1727">
        <v>2529</v>
      </c>
      <c r="B1727">
        <v>316</v>
      </c>
      <c r="C1727" t="s">
        <v>3647</v>
      </c>
      <c r="D1727">
        <v>339</v>
      </c>
      <c r="E1727" t="s">
        <v>2639</v>
      </c>
      <c r="F1727">
        <v>134</v>
      </c>
      <c r="G1727" t="s">
        <v>1250</v>
      </c>
      <c r="H1727" t="s">
        <v>18</v>
      </c>
      <c r="I1727" t="s">
        <v>18</v>
      </c>
      <c r="J1727" t="s">
        <v>3797</v>
      </c>
    </row>
    <row r="1728" spans="1:10" hidden="1" x14ac:dyDescent="0.25">
      <c r="A1728">
        <v>80764</v>
      </c>
      <c r="B1728">
        <v>316</v>
      </c>
      <c r="C1728" t="s">
        <v>3647</v>
      </c>
      <c r="D1728">
        <v>2152</v>
      </c>
      <c r="E1728" t="s">
        <v>1095</v>
      </c>
      <c r="F1728">
        <v>134</v>
      </c>
      <c r="G1728" t="s">
        <v>1250</v>
      </c>
      <c r="H1728" t="s">
        <v>18</v>
      </c>
      <c r="I1728" t="s">
        <v>18</v>
      </c>
      <c r="J1728" t="s">
        <v>3798</v>
      </c>
    </row>
    <row r="1729" spans="1:10" hidden="1" x14ac:dyDescent="0.25">
      <c r="A1729">
        <v>81119</v>
      </c>
      <c r="B1729">
        <v>29</v>
      </c>
      <c r="C1729" t="s">
        <v>56</v>
      </c>
      <c r="D1729">
        <v>2434</v>
      </c>
      <c r="E1729" t="s">
        <v>2827</v>
      </c>
      <c r="F1729">
        <v>1161</v>
      </c>
      <c r="G1729" t="s">
        <v>1443</v>
      </c>
      <c r="H1729" t="s">
        <v>18</v>
      </c>
      <c r="I1729" t="s">
        <v>18</v>
      </c>
      <c r="J1729" t="s">
        <v>2859</v>
      </c>
    </row>
    <row r="1730" spans="1:10" hidden="1" x14ac:dyDescent="0.25">
      <c r="A1730">
        <v>101470</v>
      </c>
      <c r="B1730">
        <v>29</v>
      </c>
      <c r="C1730" t="s">
        <v>56</v>
      </c>
      <c r="D1730">
        <v>2802</v>
      </c>
      <c r="E1730" t="s">
        <v>107</v>
      </c>
      <c r="F1730">
        <v>1161</v>
      </c>
      <c r="G1730" t="s">
        <v>1443</v>
      </c>
      <c r="H1730" t="s">
        <v>18</v>
      </c>
      <c r="I1730" t="s">
        <v>18</v>
      </c>
      <c r="J1730" t="s">
        <v>1453</v>
      </c>
    </row>
    <row r="1731" spans="1:10" hidden="1" x14ac:dyDescent="0.25">
      <c r="A1731">
        <v>132928</v>
      </c>
      <c r="B1731">
        <v>29</v>
      </c>
      <c r="C1731" t="s">
        <v>56</v>
      </c>
      <c r="D1731">
        <v>2800</v>
      </c>
      <c r="E1731" t="s">
        <v>112</v>
      </c>
      <c r="F1731">
        <v>1161</v>
      </c>
      <c r="G1731" t="s">
        <v>1443</v>
      </c>
      <c r="H1731" t="s">
        <v>18</v>
      </c>
      <c r="I1731" t="s">
        <v>18</v>
      </c>
      <c r="J1731" t="s">
        <v>3350</v>
      </c>
    </row>
    <row r="1732" spans="1:10" hidden="1" x14ac:dyDescent="0.25">
      <c r="A1732">
        <v>81105</v>
      </c>
      <c r="B1732">
        <v>29</v>
      </c>
      <c r="C1732" t="s">
        <v>56</v>
      </c>
      <c r="D1732">
        <v>2426</v>
      </c>
      <c r="E1732" t="s">
        <v>118</v>
      </c>
      <c r="F1732">
        <v>1161</v>
      </c>
      <c r="G1732" t="s">
        <v>1443</v>
      </c>
      <c r="H1732" t="s">
        <v>18</v>
      </c>
      <c r="I1732" t="s">
        <v>18</v>
      </c>
      <c r="J1732" t="s">
        <v>1500</v>
      </c>
    </row>
    <row r="1733" spans="1:10" hidden="1" x14ac:dyDescent="0.25">
      <c r="A1733">
        <v>93337</v>
      </c>
      <c r="B1733">
        <v>453</v>
      </c>
      <c r="C1733" t="s">
        <v>188</v>
      </c>
      <c r="D1733">
        <v>2773</v>
      </c>
      <c r="E1733" t="s">
        <v>4394</v>
      </c>
      <c r="F1733">
        <v>1161</v>
      </c>
      <c r="G1733" t="s">
        <v>1443</v>
      </c>
      <c r="H1733" t="s">
        <v>18</v>
      </c>
      <c r="I1733" t="s">
        <v>18</v>
      </c>
      <c r="J1733" t="s">
        <v>4634</v>
      </c>
    </row>
    <row r="1734" spans="1:10" hidden="1" x14ac:dyDescent="0.25">
      <c r="A1734">
        <v>5195</v>
      </c>
      <c r="B1734">
        <v>453</v>
      </c>
      <c r="C1734" t="s">
        <v>188</v>
      </c>
      <c r="D1734">
        <v>464</v>
      </c>
      <c r="E1734" t="s">
        <v>189</v>
      </c>
      <c r="F1734">
        <v>1161</v>
      </c>
      <c r="G1734" t="s">
        <v>1443</v>
      </c>
      <c r="H1734" t="s">
        <v>18</v>
      </c>
      <c r="I1734" t="s">
        <v>18</v>
      </c>
      <c r="J1734" t="s">
        <v>1630</v>
      </c>
    </row>
    <row r="1735" spans="1:10" hidden="1" x14ac:dyDescent="0.25">
      <c r="A1735">
        <v>80769</v>
      </c>
      <c r="B1735">
        <v>362</v>
      </c>
      <c r="C1735" t="s">
        <v>50</v>
      </c>
      <c r="D1735">
        <v>2469</v>
      </c>
      <c r="E1735" t="s">
        <v>91</v>
      </c>
      <c r="F1735">
        <v>1161</v>
      </c>
      <c r="G1735" t="s">
        <v>1443</v>
      </c>
      <c r="H1735" t="s">
        <v>18</v>
      </c>
      <c r="I1735" t="s">
        <v>18</v>
      </c>
      <c r="J1735" t="s">
        <v>2161</v>
      </c>
    </row>
    <row r="1736" spans="1:10" hidden="1" x14ac:dyDescent="0.25">
      <c r="A1736">
        <v>101597</v>
      </c>
      <c r="B1736">
        <v>362</v>
      </c>
      <c r="C1736" t="s">
        <v>50</v>
      </c>
      <c r="D1736">
        <v>1974</v>
      </c>
      <c r="E1736" t="s">
        <v>276</v>
      </c>
      <c r="F1736">
        <v>1161</v>
      </c>
      <c r="G1736" t="s">
        <v>1443</v>
      </c>
      <c r="H1736" t="s">
        <v>18</v>
      </c>
      <c r="I1736" t="s">
        <v>18</v>
      </c>
      <c r="J1736" t="s">
        <v>2196</v>
      </c>
    </row>
    <row r="1737" spans="1:10" hidden="1" x14ac:dyDescent="0.25">
      <c r="A1737">
        <v>93371</v>
      </c>
      <c r="B1737">
        <v>453</v>
      </c>
      <c r="C1737" t="s">
        <v>188</v>
      </c>
      <c r="D1737">
        <v>2773</v>
      </c>
      <c r="E1737" t="s">
        <v>4394</v>
      </c>
      <c r="F1737">
        <v>33315</v>
      </c>
      <c r="G1737" t="s">
        <v>1631</v>
      </c>
      <c r="H1737" t="s">
        <v>18</v>
      </c>
      <c r="I1737" t="s">
        <v>18</v>
      </c>
      <c r="J1737" t="s">
        <v>4635</v>
      </c>
    </row>
    <row r="1738" spans="1:10" hidden="1" x14ac:dyDescent="0.25">
      <c r="A1738">
        <v>152578</v>
      </c>
      <c r="B1738">
        <v>453</v>
      </c>
      <c r="C1738" t="s">
        <v>188</v>
      </c>
      <c r="D1738">
        <v>2953</v>
      </c>
      <c r="E1738" t="s">
        <v>4396</v>
      </c>
      <c r="F1738">
        <v>33315</v>
      </c>
      <c r="G1738" t="s">
        <v>1631</v>
      </c>
      <c r="H1738" t="s">
        <v>18</v>
      </c>
      <c r="I1738" t="s">
        <v>18</v>
      </c>
      <c r="J1738" t="s">
        <v>4636</v>
      </c>
    </row>
    <row r="1739" spans="1:10" hidden="1" x14ac:dyDescent="0.25">
      <c r="A1739">
        <v>38100</v>
      </c>
      <c r="B1739">
        <v>453</v>
      </c>
      <c r="C1739" t="s">
        <v>188</v>
      </c>
      <c r="D1739">
        <v>464</v>
      </c>
      <c r="E1739" t="s">
        <v>189</v>
      </c>
      <c r="F1739">
        <v>33315</v>
      </c>
      <c r="G1739" t="s">
        <v>1631</v>
      </c>
      <c r="H1739" t="s">
        <v>18</v>
      </c>
      <c r="I1739" t="s">
        <v>18</v>
      </c>
      <c r="J1739" t="s">
        <v>1632</v>
      </c>
    </row>
    <row r="1740" spans="1:10" hidden="1" x14ac:dyDescent="0.25">
      <c r="A1740">
        <v>1649</v>
      </c>
      <c r="B1740">
        <v>2512</v>
      </c>
      <c r="C1740" t="s">
        <v>180</v>
      </c>
      <c r="D1740">
        <v>429</v>
      </c>
      <c r="E1740" t="s">
        <v>180</v>
      </c>
      <c r="F1740">
        <v>1170</v>
      </c>
      <c r="G1740" t="s">
        <v>3248</v>
      </c>
      <c r="H1740" t="s">
        <v>18</v>
      </c>
      <c r="I1740" t="s">
        <v>18</v>
      </c>
      <c r="J1740" t="s">
        <v>3249</v>
      </c>
    </row>
    <row r="1741" spans="1:10" hidden="1" x14ac:dyDescent="0.25">
      <c r="A1741">
        <v>93376</v>
      </c>
      <c r="B1741">
        <v>453</v>
      </c>
      <c r="C1741" t="s">
        <v>188</v>
      </c>
      <c r="D1741">
        <v>2773</v>
      </c>
      <c r="E1741" t="s">
        <v>4394</v>
      </c>
      <c r="F1741">
        <v>37310</v>
      </c>
      <c r="G1741" t="s">
        <v>1633</v>
      </c>
      <c r="H1741" t="s">
        <v>18</v>
      </c>
      <c r="I1741" t="s">
        <v>18</v>
      </c>
      <c r="J1741" t="s">
        <v>4637</v>
      </c>
    </row>
    <row r="1742" spans="1:10" hidden="1" x14ac:dyDescent="0.25">
      <c r="A1742">
        <v>152583</v>
      </c>
      <c r="B1742">
        <v>453</v>
      </c>
      <c r="C1742" t="s">
        <v>188</v>
      </c>
      <c r="D1742">
        <v>2953</v>
      </c>
      <c r="E1742" t="s">
        <v>4396</v>
      </c>
      <c r="F1742">
        <v>37310</v>
      </c>
      <c r="G1742" t="s">
        <v>1633</v>
      </c>
      <c r="H1742" t="s">
        <v>18</v>
      </c>
      <c r="I1742" t="s">
        <v>18</v>
      </c>
      <c r="J1742" t="s">
        <v>4638</v>
      </c>
    </row>
    <row r="1743" spans="1:10" hidden="1" x14ac:dyDescent="0.25">
      <c r="A1743">
        <v>42711</v>
      </c>
      <c r="B1743">
        <v>453</v>
      </c>
      <c r="C1743" t="s">
        <v>188</v>
      </c>
      <c r="D1743">
        <v>464</v>
      </c>
      <c r="E1743" t="s">
        <v>189</v>
      </c>
      <c r="F1743">
        <v>37310</v>
      </c>
      <c r="G1743" t="s">
        <v>1633</v>
      </c>
      <c r="H1743" t="s">
        <v>18</v>
      </c>
      <c r="I1743" t="s">
        <v>18</v>
      </c>
      <c r="J1743" t="s">
        <v>1634</v>
      </c>
    </row>
    <row r="1744" spans="1:10" hidden="1" x14ac:dyDescent="0.25">
      <c r="A1744">
        <v>153532</v>
      </c>
      <c r="B1744">
        <v>450</v>
      </c>
      <c r="C1744" t="s">
        <v>4052</v>
      </c>
      <c r="D1744">
        <v>478</v>
      </c>
      <c r="E1744" t="s">
        <v>4059</v>
      </c>
      <c r="F1744">
        <v>37310</v>
      </c>
      <c r="G1744" t="s">
        <v>1633</v>
      </c>
      <c r="H1744" t="s">
        <v>18</v>
      </c>
      <c r="I1744" t="s">
        <v>18</v>
      </c>
      <c r="J1744" t="s">
        <v>4973</v>
      </c>
    </row>
    <row r="1745" spans="1:10" hidden="1" x14ac:dyDescent="0.25">
      <c r="A1745">
        <v>128555</v>
      </c>
      <c r="B1745">
        <v>29</v>
      </c>
      <c r="C1745" t="s">
        <v>56</v>
      </c>
      <c r="D1745">
        <v>2800</v>
      </c>
      <c r="E1745" t="s">
        <v>112</v>
      </c>
      <c r="F1745">
        <v>100648</v>
      </c>
      <c r="G1745" t="s">
        <v>3250</v>
      </c>
      <c r="H1745" t="s">
        <v>18</v>
      </c>
      <c r="I1745" t="s">
        <v>18</v>
      </c>
      <c r="J1745" t="s">
        <v>3251</v>
      </c>
    </row>
    <row r="1746" spans="1:10" hidden="1" x14ac:dyDescent="0.25">
      <c r="A1746">
        <v>128558</v>
      </c>
      <c r="B1746">
        <v>29</v>
      </c>
      <c r="C1746" t="s">
        <v>56</v>
      </c>
      <c r="D1746">
        <v>2425</v>
      </c>
      <c r="E1746" t="s">
        <v>2829</v>
      </c>
      <c r="F1746">
        <v>100648</v>
      </c>
      <c r="G1746" t="s">
        <v>3250</v>
      </c>
      <c r="H1746" t="s">
        <v>18</v>
      </c>
      <c r="I1746" t="s">
        <v>18</v>
      </c>
      <c r="J1746" t="s">
        <v>3252</v>
      </c>
    </row>
    <row r="1747" spans="1:10" hidden="1" x14ac:dyDescent="0.25">
      <c r="A1747">
        <v>95872</v>
      </c>
      <c r="B1747">
        <v>450</v>
      </c>
      <c r="C1747" t="s">
        <v>4052</v>
      </c>
      <c r="D1747">
        <v>473</v>
      </c>
      <c r="E1747" t="s">
        <v>255</v>
      </c>
      <c r="F1747">
        <v>47306</v>
      </c>
      <c r="G1747" t="s">
        <v>1763</v>
      </c>
      <c r="H1747" t="s">
        <v>18</v>
      </c>
      <c r="I1747" t="s">
        <v>18</v>
      </c>
      <c r="J1747" t="s">
        <v>4131</v>
      </c>
    </row>
    <row r="1748" spans="1:10" hidden="1" x14ac:dyDescent="0.25">
      <c r="A1748">
        <v>152501</v>
      </c>
      <c r="B1748">
        <v>450</v>
      </c>
      <c r="C1748" t="s">
        <v>4052</v>
      </c>
      <c r="D1748">
        <v>2950</v>
      </c>
      <c r="E1748" t="s">
        <v>284</v>
      </c>
      <c r="F1748">
        <v>37610</v>
      </c>
      <c r="G1748" t="s">
        <v>1785</v>
      </c>
      <c r="H1748" t="s">
        <v>18</v>
      </c>
      <c r="I1748" t="s">
        <v>18</v>
      </c>
      <c r="J1748" t="s">
        <v>4639</v>
      </c>
    </row>
    <row r="1749" spans="1:10" hidden="1" x14ac:dyDescent="0.25">
      <c r="A1749">
        <v>43061</v>
      </c>
      <c r="B1749">
        <v>450</v>
      </c>
      <c r="C1749" t="s">
        <v>4052</v>
      </c>
      <c r="D1749">
        <v>477</v>
      </c>
      <c r="E1749" t="s">
        <v>285</v>
      </c>
      <c r="F1749">
        <v>37610</v>
      </c>
      <c r="G1749" t="s">
        <v>1785</v>
      </c>
      <c r="H1749" t="s">
        <v>18</v>
      </c>
      <c r="I1749" t="s">
        <v>18</v>
      </c>
      <c r="J1749" t="s">
        <v>4132</v>
      </c>
    </row>
    <row r="1750" spans="1:10" hidden="1" x14ac:dyDescent="0.25">
      <c r="A1750">
        <v>81249</v>
      </c>
      <c r="B1750">
        <v>313</v>
      </c>
      <c r="C1750" t="s">
        <v>3604</v>
      </c>
      <c r="D1750">
        <v>347</v>
      </c>
      <c r="E1750" t="s">
        <v>455</v>
      </c>
      <c r="F1750">
        <v>21268</v>
      </c>
      <c r="G1750" t="s">
        <v>1251</v>
      </c>
      <c r="H1750" t="s">
        <v>18</v>
      </c>
      <c r="I1750" t="s">
        <v>18</v>
      </c>
      <c r="J1750" t="s">
        <v>3799</v>
      </c>
    </row>
    <row r="1751" spans="1:10" hidden="1" x14ac:dyDescent="0.25">
      <c r="A1751">
        <v>117416</v>
      </c>
      <c r="B1751">
        <v>313</v>
      </c>
      <c r="C1751" t="s">
        <v>3604</v>
      </c>
      <c r="D1751">
        <v>2843</v>
      </c>
      <c r="E1751" t="s">
        <v>2537</v>
      </c>
      <c r="F1751">
        <v>21268</v>
      </c>
      <c r="G1751" t="s">
        <v>1251</v>
      </c>
      <c r="H1751" t="s">
        <v>18</v>
      </c>
      <c r="I1751" t="s">
        <v>18</v>
      </c>
      <c r="J1751" t="s">
        <v>3800</v>
      </c>
    </row>
    <row r="1752" spans="1:10" hidden="1" x14ac:dyDescent="0.25">
      <c r="A1752">
        <v>43028</v>
      </c>
      <c r="B1752">
        <v>313</v>
      </c>
      <c r="C1752" t="s">
        <v>3604</v>
      </c>
      <c r="D1752">
        <v>353</v>
      </c>
      <c r="E1752" t="s">
        <v>456</v>
      </c>
      <c r="F1752">
        <v>21268</v>
      </c>
      <c r="G1752" t="s">
        <v>1251</v>
      </c>
      <c r="H1752" t="s">
        <v>18</v>
      </c>
      <c r="I1752" t="s">
        <v>18</v>
      </c>
      <c r="J1752" t="s">
        <v>3801</v>
      </c>
    </row>
    <row r="1753" spans="1:10" hidden="1" x14ac:dyDescent="0.25">
      <c r="A1753">
        <v>117505</v>
      </c>
      <c r="B1753">
        <v>313</v>
      </c>
      <c r="C1753" t="s">
        <v>3604</v>
      </c>
      <c r="D1753">
        <v>2844</v>
      </c>
      <c r="E1753" t="s">
        <v>2539</v>
      </c>
      <c r="F1753">
        <v>21268</v>
      </c>
      <c r="G1753" t="s">
        <v>1251</v>
      </c>
      <c r="H1753" t="s">
        <v>18</v>
      </c>
      <c r="I1753" t="s">
        <v>18</v>
      </c>
      <c r="J1753" t="s">
        <v>3802</v>
      </c>
    </row>
    <row r="1754" spans="1:10" hidden="1" x14ac:dyDescent="0.25">
      <c r="A1754">
        <v>117545</v>
      </c>
      <c r="B1754">
        <v>313</v>
      </c>
      <c r="C1754" t="s">
        <v>3604</v>
      </c>
      <c r="D1754">
        <v>2845</v>
      </c>
      <c r="E1754" t="s">
        <v>2540</v>
      </c>
      <c r="F1754">
        <v>21268</v>
      </c>
      <c r="G1754" t="s">
        <v>1251</v>
      </c>
      <c r="H1754" t="s">
        <v>18</v>
      </c>
      <c r="I1754" t="s">
        <v>18</v>
      </c>
      <c r="J1754" t="s">
        <v>3803</v>
      </c>
    </row>
    <row r="1755" spans="1:10" hidden="1" x14ac:dyDescent="0.25">
      <c r="A1755">
        <v>66243</v>
      </c>
      <c r="B1755">
        <v>313</v>
      </c>
      <c r="C1755" t="s">
        <v>3604</v>
      </c>
      <c r="D1755">
        <v>2196</v>
      </c>
      <c r="E1755" t="s">
        <v>2600</v>
      </c>
      <c r="F1755">
        <v>21268</v>
      </c>
      <c r="G1755" t="s">
        <v>1251</v>
      </c>
      <c r="H1755" t="s">
        <v>18</v>
      </c>
      <c r="I1755" t="s">
        <v>18</v>
      </c>
      <c r="J1755" t="s">
        <v>3804</v>
      </c>
    </row>
    <row r="1756" spans="1:10" hidden="1" x14ac:dyDescent="0.25">
      <c r="A1756">
        <v>81240</v>
      </c>
      <c r="B1756">
        <v>313</v>
      </c>
      <c r="C1756" t="s">
        <v>3604</v>
      </c>
      <c r="D1756">
        <v>333</v>
      </c>
      <c r="E1756" t="s">
        <v>2601</v>
      </c>
      <c r="F1756">
        <v>21268</v>
      </c>
      <c r="G1756" t="s">
        <v>1251</v>
      </c>
      <c r="H1756" t="s">
        <v>18</v>
      </c>
      <c r="I1756" t="s">
        <v>18</v>
      </c>
      <c r="J1756" t="s">
        <v>3805</v>
      </c>
    </row>
    <row r="1757" spans="1:10" hidden="1" x14ac:dyDescent="0.25">
      <c r="A1757">
        <v>101538</v>
      </c>
      <c r="B1757">
        <v>313</v>
      </c>
      <c r="C1757" t="s">
        <v>3604</v>
      </c>
      <c r="D1757">
        <v>2790</v>
      </c>
      <c r="E1757" t="s">
        <v>2604</v>
      </c>
      <c r="F1757">
        <v>21268</v>
      </c>
      <c r="G1757" t="s">
        <v>1251</v>
      </c>
      <c r="H1757" t="s">
        <v>18</v>
      </c>
      <c r="I1757" t="s">
        <v>18</v>
      </c>
      <c r="J1757" t="s">
        <v>3806</v>
      </c>
    </row>
    <row r="1758" spans="1:10" hidden="1" x14ac:dyDescent="0.25">
      <c r="A1758">
        <v>22897</v>
      </c>
      <c r="B1758">
        <v>313</v>
      </c>
      <c r="C1758" t="s">
        <v>3604</v>
      </c>
      <c r="D1758">
        <v>329</v>
      </c>
      <c r="E1758" t="s">
        <v>2606</v>
      </c>
      <c r="F1758">
        <v>21268</v>
      </c>
      <c r="G1758" t="s">
        <v>1251</v>
      </c>
      <c r="H1758" t="s">
        <v>18</v>
      </c>
      <c r="I1758" t="s">
        <v>18</v>
      </c>
      <c r="J1758" t="s">
        <v>3807</v>
      </c>
    </row>
    <row r="1759" spans="1:10" hidden="1" x14ac:dyDescent="0.25">
      <c r="A1759">
        <v>22827</v>
      </c>
      <c r="B1759">
        <v>315</v>
      </c>
      <c r="C1759" t="s">
        <v>379</v>
      </c>
      <c r="D1759">
        <v>356</v>
      </c>
      <c r="E1759" t="s">
        <v>860</v>
      </c>
      <c r="F1759">
        <v>21268</v>
      </c>
      <c r="G1759" t="s">
        <v>1251</v>
      </c>
      <c r="H1759" t="s">
        <v>18</v>
      </c>
      <c r="I1759" t="s">
        <v>18</v>
      </c>
      <c r="J1759" t="s">
        <v>1821</v>
      </c>
    </row>
    <row r="1760" spans="1:10" hidden="1" x14ac:dyDescent="0.25">
      <c r="A1760">
        <v>22829</v>
      </c>
      <c r="B1760">
        <v>315</v>
      </c>
      <c r="C1760" t="s">
        <v>379</v>
      </c>
      <c r="D1760">
        <v>348</v>
      </c>
      <c r="E1760" t="s">
        <v>862</v>
      </c>
      <c r="F1760">
        <v>21268</v>
      </c>
      <c r="G1760" t="s">
        <v>1251</v>
      </c>
      <c r="H1760" t="s">
        <v>18</v>
      </c>
      <c r="I1760" t="s">
        <v>18</v>
      </c>
      <c r="J1760" t="s">
        <v>1853</v>
      </c>
    </row>
    <row r="1761" spans="1:10" hidden="1" x14ac:dyDescent="0.25">
      <c r="A1761">
        <v>22836</v>
      </c>
      <c r="B1761">
        <v>315</v>
      </c>
      <c r="C1761" t="s">
        <v>379</v>
      </c>
      <c r="D1761">
        <v>2215</v>
      </c>
      <c r="E1761" t="s">
        <v>864</v>
      </c>
      <c r="F1761">
        <v>21268</v>
      </c>
      <c r="G1761" t="s">
        <v>1251</v>
      </c>
      <c r="H1761" t="s">
        <v>18</v>
      </c>
      <c r="I1761" t="s">
        <v>18</v>
      </c>
      <c r="J1761" t="s">
        <v>1889</v>
      </c>
    </row>
    <row r="1762" spans="1:10" hidden="1" x14ac:dyDescent="0.25">
      <c r="A1762">
        <v>81323</v>
      </c>
      <c r="B1762">
        <v>451</v>
      </c>
      <c r="C1762" t="s">
        <v>61</v>
      </c>
      <c r="D1762">
        <v>466</v>
      </c>
      <c r="E1762" t="s">
        <v>62</v>
      </c>
      <c r="F1762">
        <v>21268</v>
      </c>
      <c r="G1762" t="s">
        <v>1251</v>
      </c>
      <c r="H1762" t="s">
        <v>18</v>
      </c>
      <c r="I1762" t="s">
        <v>18</v>
      </c>
      <c r="J1762" t="s">
        <v>1970</v>
      </c>
    </row>
    <row r="1763" spans="1:10" hidden="1" x14ac:dyDescent="0.25">
      <c r="A1763">
        <v>101667</v>
      </c>
      <c r="B1763">
        <v>451</v>
      </c>
      <c r="C1763" t="s">
        <v>61</v>
      </c>
      <c r="D1763">
        <v>2813</v>
      </c>
      <c r="E1763" t="s">
        <v>116</v>
      </c>
      <c r="F1763">
        <v>21268</v>
      </c>
      <c r="G1763" t="s">
        <v>1251</v>
      </c>
      <c r="H1763" t="s">
        <v>18</v>
      </c>
      <c r="I1763" t="s">
        <v>18</v>
      </c>
      <c r="J1763" t="s">
        <v>2049</v>
      </c>
    </row>
    <row r="1764" spans="1:10" hidden="1" x14ac:dyDescent="0.25">
      <c r="A1764">
        <v>117624</v>
      </c>
      <c r="B1764">
        <v>316</v>
      </c>
      <c r="C1764" t="s">
        <v>3647</v>
      </c>
      <c r="D1764">
        <v>2850</v>
      </c>
      <c r="E1764" t="s">
        <v>2546</v>
      </c>
      <c r="F1764">
        <v>21268</v>
      </c>
      <c r="G1764" t="s">
        <v>1251</v>
      </c>
      <c r="H1764" t="s">
        <v>18</v>
      </c>
      <c r="I1764" t="s">
        <v>18</v>
      </c>
      <c r="J1764" t="s">
        <v>3808</v>
      </c>
    </row>
    <row r="1765" spans="1:10" hidden="1" x14ac:dyDescent="0.25">
      <c r="A1765">
        <v>117836</v>
      </c>
      <c r="B1765">
        <v>316</v>
      </c>
      <c r="C1765" t="s">
        <v>3647</v>
      </c>
      <c r="D1765">
        <v>2853</v>
      </c>
      <c r="E1765" t="s">
        <v>2547</v>
      </c>
      <c r="F1765">
        <v>21268</v>
      </c>
      <c r="G1765" t="s">
        <v>1251</v>
      </c>
      <c r="H1765" t="s">
        <v>18</v>
      </c>
      <c r="I1765" t="s">
        <v>18</v>
      </c>
      <c r="J1765" t="s">
        <v>3809</v>
      </c>
    </row>
    <row r="1766" spans="1:10" hidden="1" x14ac:dyDescent="0.25">
      <c r="A1766">
        <v>117719</v>
      </c>
      <c r="B1766">
        <v>316</v>
      </c>
      <c r="C1766" t="s">
        <v>3647</v>
      </c>
      <c r="D1766">
        <v>2851</v>
      </c>
      <c r="E1766" t="s">
        <v>2548</v>
      </c>
      <c r="F1766">
        <v>21268</v>
      </c>
      <c r="G1766" t="s">
        <v>1251</v>
      </c>
      <c r="H1766" t="s">
        <v>18</v>
      </c>
      <c r="I1766" t="s">
        <v>18</v>
      </c>
      <c r="J1766" t="s">
        <v>3810</v>
      </c>
    </row>
    <row r="1767" spans="1:10" hidden="1" x14ac:dyDescent="0.25">
      <c r="A1767">
        <v>117818</v>
      </c>
      <c r="B1767">
        <v>316</v>
      </c>
      <c r="C1767" t="s">
        <v>3647</v>
      </c>
      <c r="D1767">
        <v>2852</v>
      </c>
      <c r="E1767" t="s">
        <v>2549</v>
      </c>
      <c r="F1767">
        <v>21268</v>
      </c>
      <c r="G1767" t="s">
        <v>1251</v>
      </c>
      <c r="H1767" t="s">
        <v>18</v>
      </c>
      <c r="I1767" t="s">
        <v>18</v>
      </c>
      <c r="J1767" t="s">
        <v>3811</v>
      </c>
    </row>
    <row r="1768" spans="1:10" hidden="1" x14ac:dyDescent="0.25">
      <c r="A1768">
        <v>22899</v>
      </c>
      <c r="B1768">
        <v>316</v>
      </c>
      <c r="C1768" t="s">
        <v>3647</v>
      </c>
      <c r="D1768">
        <v>328</v>
      </c>
      <c r="E1768" t="s">
        <v>2632</v>
      </c>
      <c r="F1768">
        <v>21268</v>
      </c>
      <c r="G1768" t="s">
        <v>1251</v>
      </c>
      <c r="H1768" t="s">
        <v>18</v>
      </c>
      <c r="I1768" t="s">
        <v>18</v>
      </c>
      <c r="J1768" t="s">
        <v>3812</v>
      </c>
    </row>
    <row r="1769" spans="1:10" hidden="1" x14ac:dyDescent="0.25">
      <c r="A1769">
        <v>81291</v>
      </c>
      <c r="B1769">
        <v>316</v>
      </c>
      <c r="C1769" t="s">
        <v>3647</v>
      </c>
      <c r="D1769">
        <v>2109</v>
      </c>
      <c r="E1769" t="s">
        <v>2633</v>
      </c>
      <c r="F1769">
        <v>21268</v>
      </c>
      <c r="G1769" t="s">
        <v>1251</v>
      </c>
      <c r="H1769" t="s">
        <v>18</v>
      </c>
      <c r="I1769" t="s">
        <v>18</v>
      </c>
      <c r="J1769" t="s">
        <v>3813</v>
      </c>
    </row>
    <row r="1770" spans="1:10" hidden="1" x14ac:dyDescent="0.25">
      <c r="A1770">
        <v>92496</v>
      </c>
      <c r="B1770">
        <v>316</v>
      </c>
      <c r="C1770" t="s">
        <v>3647</v>
      </c>
      <c r="D1770">
        <v>2771</v>
      </c>
      <c r="E1770" t="s">
        <v>2634</v>
      </c>
      <c r="F1770">
        <v>21268</v>
      </c>
      <c r="G1770" t="s">
        <v>1251</v>
      </c>
      <c r="H1770" t="s">
        <v>18</v>
      </c>
      <c r="I1770" t="s">
        <v>18</v>
      </c>
      <c r="J1770" t="s">
        <v>3814</v>
      </c>
    </row>
    <row r="1771" spans="1:10" hidden="1" x14ac:dyDescent="0.25">
      <c r="A1771">
        <v>101563</v>
      </c>
      <c r="B1771">
        <v>316</v>
      </c>
      <c r="C1771" t="s">
        <v>3647</v>
      </c>
      <c r="D1771">
        <v>2816</v>
      </c>
      <c r="E1771" t="s">
        <v>2636</v>
      </c>
      <c r="F1771">
        <v>21268</v>
      </c>
      <c r="G1771" t="s">
        <v>1251</v>
      </c>
      <c r="H1771" t="s">
        <v>18</v>
      </c>
      <c r="I1771" t="s">
        <v>18</v>
      </c>
      <c r="J1771" t="s">
        <v>3815</v>
      </c>
    </row>
    <row r="1772" spans="1:10" hidden="1" x14ac:dyDescent="0.25">
      <c r="A1772">
        <v>38498</v>
      </c>
      <c r="B1772">
        <v>316</v>
      </c>
      <c r="C1772" t="s">
        <v>3647</v>
      </c>
      <c r="D1772">
        <v>330</v>
      </c>
      <c r="E1772" t="s">
        <v>2638</v>
      </c>
      <c r="F1772">
        <v>21268</v>
      </c>
      <c r="G1772" t="s">
        <v>1251</v>
      </c>
      <c r="H1772" t="s">
        <v>18</v>
      </c>
      <c r="I1772" t="s">
        <v>18</v>
      </c>
      <c r="J1772" t="s">
        <v>3816</v>
      </c>
    </row>
    <row r="1773" spans="1:10" hidden="1" x14ac:dyDescent="0.25">
      <c r="A1773">
        <v>4856</v>
      </c>
      <c r="B1773">
        <v>453</v>
      </c>
      <c r="C1773" t="s">
        <v>188</v>
      </c>
      <c r="D1773">
        <v>464</v>
      </c>
      <c r="E1773" t="s">
        <v>189</v>
      </c>
      <c r="F1773">
        <v>5420</v>
      </c>
      <c r="G1773" t="s">
        <v>1635</v>
      </c>
      <c r="H1773" t="s">
        <v>18</v>
      </c>
      <c r="I1773" t="s">
        <v>18</v>
      </c>
      <c r="J1773" t="s">
        <v>1636</v>
      </c>
    </row>
    <row r="1774" spans="1:10" hidden="1" x14ac:dyDescent="0.25">
      <c r="A1774">
        <v>93366</v>
      </c>
      <c r="B1774">
        <v>453</v>
      </c>
      <c r="C1774" t="s">
        <v>188</v>
      </c>
      <c r="D1774">
        <v>2773</v>
      </c>
      <c r="E1774" t="s">
        <v>4394</v>
      </c>
      <c r="F1774">
        <v>26708</v>
      </c>
      <c r="G1774" t="s">
        <v>1637</v>
      </c>
      <c r="H1774" t="s">
        <v>18</v>
      </c>
      <c r="I1774" t="s">
        <v>18</v>
      </c>
      <c r="J1774" t="s">
        <v>4640</v>
      </c>
    </row>
    <row r="1775" spans="1:10" hidden="1" x14ac:dyDescent="0.25">
      <c r="A1775">
        <v>152573</v>
      </c>
      <c r="B1775">
        <v>453</v>
      </c>
      <c r="C1775" t="s">
        <v>188</v>
      </c>
      <c r="D1775">
        <v>2953</v>
      </c>
      <c r="E1775" t="s">
        <v>4396</v>
      </c>
      <c r="F1775">
        <v>26708</v>
      </c>
      <c r="G1775" t="s">
        <v>1637</v>
      </c>
      <c r="H1775" t="s">
        <v>18</v>
      </c>
      <c r="I1775" t="s">
        <v>18</v>
      </c>
      <c r="J1775" t="s">
        <v>4641</v>
      </c>
    </row>
    <row r="1776" spans="1:10" hidden="1" x14ac:dyDescent="0.25">
      <c r="A1776">
        <v>123429</v>
      </c>
      <c r="B1776">
        <v>453</v>
      </c>
      <c r="C1776" t="s">
        <v>188</v>
      </c>
      <c r="D1776">
        <v>2874</v>
      </c>
      <c r="E1776" t="s">
        <v>4398</v>
      </c>
      <c r="F1776">
        <v>26708</v>
      </c>
      <c r="G1776" t="s">
        <v>1637</v>
      </c>
      <c r="H1776" t="s">
        <v>18</v>
      </c>
      <c r="I1776" t="s">
        <v>18</v>
      </c>
      <c r="J1776" t="s">
        <v>4642</v>
      </c>
    </row>
    <row r="1777" spans="1:10" hidden="1" x14ac:dyDescent="0.25">
      <c r="A1777">
        <v>152616</v>
      </c>
      <c r="B1777">
        <v>453</v>
      </c>
      <c r="C1777" t="s">
        <v>188</v>
      </c>
      <c r="D1777">
        <v>2954</v>
      </c>
      <c r="E1777" t="s">
        <v>4400</v>
      </c>
      <c r="F1777">
        <v>26708</v>
      </c>
      <c r="G1777" t="s">
        <v>1637</v>
      </c>
      <c r="H1777" t="s">
        <v>18</v>
      </c>
      <c r="I1777" t="s">
        <v>18</v>
      </c>
      <c r="J1777" t="s">
        <v>4643</v>
      </c>
    </row>
    <row r="1778" spans="1:10" hidden="1" x14ac:dyDescent="0.25">
      <c r="A1778">
        <v>93101</v>
      </c>
      <c r="B1778">
        <v>453</v>
      </c>
      <c r="C1778" t="s">
        <v>188</v>
      </c>
      <c r="D1778">
        <v>2619</v>
      </c>
      <c r="E1778" t="s">
        <v>4405</v>
      </c>
      <c r="F1778">
        <v>26708</v>
      </c>
      <c r="G1778" t="s">
        <v>1637</v>
      </c>
      <c r="H1778" t="s">
        <v>18</v>
      </c>
      <c r="I1778" t="s">
        <v>18</v>
      </c>
      <c r="J1778" t="s">
        <v>4644</v>
      </c>
    </row>
    <row r="1779" spans="1:10" hidden="1" x14ac:dyDescent="0.25">
      <c r="A1779">
        <v>30122</v>
      </c>
      <c r="B1779">
        <v>453</v>
      </c>
      <c r="C1779" t="s">
        <v>188</v>
      </c>
      <c r="D1779">
        <v>464</v>
      </c>
      <c r="E1779" t="s">
        <v>189</v>
      </c>
      <c r="F1779">
        <v>26708</v>
      </c>
      <c r="G1779" t="s">
        <v>1637</v>
      </c>
      <c r="H1779" t="s">
        <v>18</v>
      </c>
      <c r="I1779" t="s">
        <v>18</v>
      </c>
      <c r="J1779" t="s">
        <v>1638</v>
      </c>
    </row>
    <row r="1780" spans="1:10" hidden="1" x14ac:dyDescent="0.25">
      <c r="A1780">
        <v>48931</v>
      </c>
      <c r="B1780">
        <v>450</v>
      </c>
      <c r="C1780" t="s">
        <v>4052</v>
      </c>
      <c r="D1780">
        <v>478</v>
      </c>
      <c r="E1780" t="s">
        <v>4059</v>
      </c>
      <c r="F1780">
        <v>26708</v>
      </c>
      <c r="G1780" t="s">
        <v>1637</v>
      </c>
      <c r="H1780" t="s">
        <v>18</v>
      </c>
      <c r="I1780" t="s">
        <v>18</v>
      </c>
      <c r="J1780" t="s">
        <v>4133</v>
      </c>
    </row>
    <row r="1781" spans="1:10" hidden="1" x14ac:dyDescent="0.25">
      <c r="A1781">
        <v>118128</v>
      </c>
      <c r="B1781">
        <v>362</v>
      </c>
      <c r="C1781" t="s">
        <v>50</v>
      </c>
      <c r="D1781">
        <v>2469</v>
      </c>
      <c r="E1781" t="s">
        <v>91</v>
      </c>
      <c r="F1781">
        <v>26708</v>
      </c>
      <c r="G1781" t="s">
        <v>1637</v>
      </c>
      <c r="H1781" t="s">
        <v>18</v>
      </c>
      <c r="I1781" t="s">
        <v>18</v>
      </c>
      <c r="J1781" t="s">
        <v>2528</v>
      </c>
    </row>
    <row r="1782" spans="1:10" hidden="1" x14ac:dyDescent="0.25">
      <c r="A1782">
        <v>152505</v>
      </c>
      <c r="B1782">
        <v>450</v>
      </c>
      <c r="C1782" t="s">
        <v>4052</v>
      </c>
      <c r="D1782">
        <v>2950</v>
      </c>
      <c r="E1782" t="s">
        <v>284</v>
      </c>
      <c r="F1782">
        <v>59510</v>
      </c>
      <c r="G1782" t="s">
        <v>1786</v>
      </c>
      <c r="H1782" t="s">
        <v>18</v>
      </c>
      <c r="I1782" t="s">
        <v>18</v>
      </c>
      <c r="J1782" t="s">
        <v>4645</v>
      </c>
    </row>
    <row r="1783" spans="1:10" hidden="1" x14ac:dyDescent="0.25">
      <c r="A1783">
        <v>72024</v>
      </c>
      <c r="B1783">
        <v>450</v>
      </c>
      <c r="C1783" t="s">
        <v>4052</v>
      </c>
      <c r="D1783">
        <v>477</v>
      </c>
      <c r="E1783" t="s">
        <v>285</v>
      </c>
      <c r="F1783">
        <v>59510</v>
      </c>
      <c r="G1783" t="s">
        <v>1786</v>
      </c>
      <c r="H1783" t="s">
        <v>18</v>
      </c>
      <c r="I1783" t="s">
        <v>18</v>
      </c>
      <c r="J1783" t="s">
        <v>4134</v>
      </c>
    </row>
    <row r="1784" spans="1:10" hidden="1" x14ac:dyDescent="0.25">
      <c r="A1784">
        <v>140378</v>
      </c>
      <c r="B1784">
        <v>362</v>
      </c>
      <c r="C1784" t="s">
        <v>50</v>
      </c>
      <c r="D1784">
        <v>2467</v>
      </c>
      <c r="E1784" t="s">
        <v>51</v>
      </c>
      <c r="F1784">
        <v>96662</v>
      </c>
      <c r="G1784" t="s">
        <v>3438</v>
      </c>
      <c r="H1784" t="s">
        <v>18</v>
      </c>
      <c r="I1784" t="s">
        <v>18</v>
      </c>
      <c r="J1784" t="s">
        <v>3439</v>
      </c>
    </row>
    <row r="1785" spans="1:10" hidden="1" x14ac:dyDescent="0.25">
      <c r="A1785">
        <v>122214</v>
      </c>
      <c r="B1785">
        <v>362</v>
      </c>
      <c r="C1785" t="s">
        <v>50</v>
      </c>
      <c r="D1785">
        <v>1974</v>
      </c>
      <c r="E1785" t="s">
        <v>276</v>
      </c>
      <c r="F1785">
        <v>96662</v>
      </c>
      <c r="G1785" t="s">
        <v>3438</v>
      </c>
      <c r="H1785" t="s">
        <v>18</v>
      </c>
      <c r="I1785" t="s">
        <v>18</v>
      </c>
      <c r="J1785" t="s">
        <v>3440</v>
      </c>
    </row>
    <row r="1786" spans="1:10" hidden="1" x14ac:dyDescent="0.25">
      <c r="A1786">
        <v>66667</v>
      </c>
      <c r="B1786">
        <v>450</v>
      </c>
      <c r="C1786" t="s">
        <v>4052</v>
      </c>
      <c r="D1786">
        <v>478</v>
      </c>
      <c r="E1786" t="s">
        <v>4059</v>
      </c>
      <c r="F1786">
        <v>2777</v>
      </c>
      <c r="G1786" t="s">
        <v>1793</v>
      </c>
      <c r="H1786" t="s">
        <v>18</v>
      </c>
      <c r="I1786" t="s">
        <v>18</v>
      </c>
      <c r="J1786" t="s">
        <v>4135</v>
      </c>
    </row>
    <row r="1787" spans="1:10" hidden="1" x14ac:dyDescent="0.25">
      <c r="A1787">
        <v>1431</v>
      </c>
      <c r="B1787">
        <v>450</v>
      </c>
      <c r="C1787" t="s">
        <v>4052</v>
      </c>
      <c r="D1787">
        <v>473</v>
      </c>
      <c r="E1787" t="s">
        <v>255</v>
      </c>
      <c r="F1787">
        <v>7004</v>
      </c>
      <c r="G1787" t="s">
        <v>1764</v>
      </c>
      <c r="H1787" t="s">
        <v>18</v>
      </c>
      <c r="I1787" t="s">
        <v>18</v>
      </c>
      <c r="J1787" t="s">
        <v>4136</v>
      </c>
    </row>
    <row r="1788" spans="1:10" hidden="1" x14ac:dyDescent="0.25">
      <c r="A1788">
        <v>67433</v>
      </c>
      <c r="B1788">
        <v>313</v>
      </c>
      <c r="C1788" t="s">
        <v>3604</v>
      </c>
      <c r="D1788">
        <v>2522</v>
      </c>
      <c r="E1788" t="s">
        <v>458</v>
      </c>
      <c r="F1788">
        <v>38617</v>
      </c>
      <c r="G1788" t="s">
        <v>1275</v>
      </c>
      <c r="H1788" t="s">
        <v>18</v>
      </c>
      <c r="I1788" t="s">
        <v>18</v>
      </c>
      <c r="J1788" t="s">
        <v>3817</v>
      </c>
    </row>
    <row r="1789" spans="1:10" hidden="1" x14ac:dyDescent="0.25">
      <c r="A1789">
        <v>125049</v>
      </c>
      <c r="B1789">
        <v>450</v>
      </c>
      <c r="C1789" t="s">
        <v>4052</v>
      </c>
      <c r="D1789">
        <v>477</v>
      </c>
      <c r="E1789" t="s">
        <v>285</v>
      </c>
      <c r="F1789">
        <v>38617</v>
      </c>
      <c r="G1789" t="s">
        <v>1275</v>
      </c>
      <c r="H1789" t="s">
        <v>18</v>
      </c>
      <c r="I1789" t="s">
        <v>18</v>
      </c>
      <c r="J1789" t="s">
        <v>4137</v>
      </c>
    </row>
    <row r="1790" spans="1:10" hidden="1" x14ac:dyDescent="0.25">
      <c r="A1790">
        <v>101374</v>
      </c>
      <c r="B1790">
        <v>28</v>
      </c>
      <c r="C1790" t="s">
        <v>55</v>
      </c>
      <c r="D1790">
        <v>2806</v>
      </c>
      <c r="E1790" t="s">
        <v>86</v>
      </c>
      <c r="F1790">
        <v>35146</v>
      </c>
      <c r="G1790" t="s">
        <v>2221</v>
      </c>
      <c r="H1790" t="s">
        <v>18</v>
      </c>
      <c r="I1790" t="s">
        <v>18</v>
      </c>
      <c r="J1790" t="s">
        <v>2222</v>
      </c>
    </row>
    <row r="1791" spans="1:10" hidden="1" x14ac:dyDescent="0.25">
      <c r="A1791">
        <v>40450</v>
      </c>
      <c r="B1791">
        <v>28</v>
      </c>
      <c r="C1791" t="s">
        <v>55</v>
      </c>
      <c r="D1791">
        <v>2001</v>
      </c>
      <c r="E1791" t="s">
        <v>2624</v>
      </c>
      <c r="F1791">
        <v>35146</v>
      </c>
      <c r="G1791" t="s">
        <v>2221</v>
      </c>
      <c r="H1791" t="s">
        <v>18</v>
      </c>
      <c r="I1791" t="s">
        <v>18</v>
      </c>
      <c r="J1791" t="s">
        <v>2703</v>
      </c>
    </row>
    <row r="1792" spans="1:10" hidden="1" x14ac:dyDescent="0.25">
      <c r="A1792">
        <v>118218</v>
      </c>
      <c r="B1792">
        <v>28</v>
      </c>
      <c r="C1792" t="s">
        <v>55</v>
      </c>
      <c r="D1792">
        <v>2864</v>
      </c>
      <c r="E1792" t="s">
        <v>2586</v>
      </c>
      <c r="F1792">
        <v>35146</v>
      </c>
      <c r="G1792" t="s">
        <v>2221</v>
      </c>
      <c r="H1792" t="s">
        <v>18</v>
      </c>
      <c r="I1792" t="s">
        <v>18</v>
      </c>
      <c r="J1792" t="s">
        <v>2593</v>
      </c>
    </row>
    <row r="1793" spans="1:10" hidden="1" x14ac:dyDescent="0.25">
      <c r="A1793">
        <v>62709</v>
      </c>
      <c r="B1793">
        <v>28</v>
      </c>
      <c r="C1793" t="s">
        <v>55</v>
      </c>
      <c r="D1793">
        <v>155</v>
      </c>
      <c r="E1793" t="s">
        <v>256</v>
      </c>
      <c r="F1793">
        <v>35146</v>
      </c>
      <c r="G1793" t="s">
        <v>2221</v>
      </c>
      <c r="H1793" t="s">
        <v>18</v>
      </c>
      <c r="I1793" t="s">
        <v>18</v>
      </c>
      <c r="J1793" t="s">
        <v>2223</v>
      </c>
    </row>
    <row r="1794" spans="1:10" hidden="1" x14ac:dyDescent="0.25">
      <c r="A1794">
        <v>37943</v>
      </c>
      <c r="B1794">
        <v>2507</v>
      </c>
      <c r="C1794" t="s">
        <v>4365</v>
      </c>
      <c r="D1794">
        <v>165</v>
      </c>
      <c r="E1794" t="s">
        <v>3633</v>
      </c>
      <c r="F1794">
        <v>1157</v>
      </c>
      <c r="G1794" t="s">
        <v>1400</v>
      </c>
      <c r="H1794" t="s">
        <v>18</v>
      </c>
      <c r="I1794" t="s">
        <v>18</v>
      </c>
      <c r="J1794" t="s">
        <v>4646</v>
      </c>
    </row>
    <row r="1795" spans="1:10" hidden="1" x14ac:dyDescent="0.25">
      <c r="A1795">
        <v>101721</v>
      </c>
      <c r="B1795">
        <v>2507</v>
      </c>
      <c r="C1795" t="s">
        <v>4365</v>
      </c>
      <c r="D1795">
        <v>2823</v>
      </c>
      <c r="E1795" t="s">
        <v>3634</v>
      </c>
      <c r="F1795">
        <v>1157</v>
      </c>
      <c r="G1795" t="s">
        <v>1400</v>
      </c>
      <c r="H1795" t="s">
        <v>18</v>
      </c>
      <c r="I1795" t="s">
        <v>18</v>
      </c>
      <c r="J1795" t="s">
        <v>4647</v>
      </c>
    </row>
    <row r="1796" spans="1:10" hidden="1" x14ac:dyDescent="0.25">
      <c r="A1796">
        <v>101451</v>
      </c>
      <c r="B1796">
        <v>29</v>
      </c>
      <c r="C1796" t="s">
        <v>56</v>
      </c>
      <c r="D1796">
        <v>2801</v>
      </c>
      <c r="E1796" t="s">
        <v>57</v>
      </c>
      <c r="F1796">
        <v>1157</v>
      </c>
      <c r="G1796" t="s">
        <v>1400</v>
      </c>
      <c r="H1796" t="s">
        <v>18</v>
      </c>
      <c r="I1796" t="s">
        <v>18</v>
      </c>
      <c r="J1796" t="s">
        <v>1408</v>
      </c>
    </row>
    <row r="1797" spans="1:10" hidden="1" x14ac:dyDescent="0.25">
      <c r="A1797">
        <v>101502</v>
      </c>
      <c r="B1797">
        <v>29</v>
      </c>
      <c r="C1797" t="s">
        <v>56</v>
      </c>
      <c r="D1797">
        <v>2804</v>
      </c>
      <c r="E1797" t="s">
        <v>76</v>
      </c>
      <c r="F1797">
        <v>1157</v>
      </c>
      <c r="G1797" t="s">
        <v>1400</v>
      </c>
      <c r="H1797" t="s">
        <v>18</v>
      </c>
      <c r="I1797" t="s">
        <v>18</v>
      </c>
      <c r="J1797" t="s">
        <v>1428</v>
      </c>
    </row>
    <row r="1798" spans="1:10" hidden="1" x14ac:dyDescent="0.25">
      <c r="A1798">
        <v>52234</v>
      </c>
      <c r="B1798">
        <v>29</v>
      </c>
      <c r="C1798" t="s">
        <v>56</v>
      </c>
      <c r="D1798">
        <v>2434</v>
      </c>
      <c r="E1798" t="s">
        <v>2827</v>
      </c>
      <c r="F1798">
        <v>1157</v>
      </c>
      <c r="G1798" t="s">
        <v>1400</v>
      </c>
      <c r="H1798" t="s">
        <v>18</v>
      </c>
      <c r="I1798" t="s">
        <v>18</v>
      </c>
      <c r="J1798" t="s">
        <v>2860</v>
      </c>
    </row>
    <row r="1799" spans="1:10" hidden="1" x14ac:dyDescent="0.25">
      <c r="A1799">
        <v>152446</v>
      </c>
      <c r="B1799">
        <v>29</v>
      </c>
      <c r="C1799" t="s">
        <v>56</v>
      </c>
      <c r="D1799">
        <v>2927</v>
      </c>
      <c r="E1799" t="s">
        <v>2834</v>
      </c>
      <c r="F1799">
        <v>1157</v>
      </c>
      <c r="G1799" t="s">
        <v>1400</v>
      </c>
      <c r="H1799" t="s">
        <v>18</v>
      </c>
      <c r="I1799" t="s">
        <v>18</v>
      </c>
      <c r="J1799" t="s">
        <v>4648</v>
      </c>
    </row>
    <row r="1800" spans="1:10" hidden="1" x14ac:dyDescent="0.25">
      <c r="A1800">
        <v>101469</v>
      </c>
      <c r="B1800">
        <v>29</v>
      </c>
      <c r="C1800" t="s">
        <v>56</v>
      </c>
      <c r="D1800">
        <v>2802</v>
      </c>
      <c r="E1800" t="s">
        <v>107</v>
      </c>
      <c r="F1800">
        <v>1157</v>
      </c>
      <c r="G1800" t="s">
        <v>1400</v>
      </c>
      <c r="H1800" t="s">
        <v>18</v>
      </c>
      <c r="I1800" t="s">
        <v>18</v>
      </c>
      <c r="J1800" t="s">
        <v>1454</v>
      </c>
    </row>
    <row r="1801" spans="1:10" hidden="1" x14ac:dyDescent="0.25">
      <c r="A1801">
        <v>152425</v>
      </c>
      <c r="B1801">
        <v>29</v>
      </c>
      <c r="C1801" t="s">
        <v>56</v>
      </c>
      <c r="D1801">
        <v>2926</v>
      </c>
      <c r="E1801" t="s">
        <v>111</v>
      </c>
      <c r="F1801">
        <v>1157</v>
      </c>
      <c r="G1801" t="s">
        <v>1400</v>
      </c>
      <c r="H1801" t="s">
        <v>18</v>
      </c>
      <c r="I1801" t="s">
        <v>18</v>
      </c>
      <c r="J1801" t="s">
        <v>4649</v>
      </c>
    </row>
    <row r="1802" spans="1:10" hidden="1" x14ac:dyDescent="0.25">
      <c r="A1802">
        <v>101424</v>
      </c>
      <c r="B1802">
        <v>29</v>
      </c>
      <c r="C1802" t="s">
        <v>56</v>
      </c>
      <c r="D1802">
        <v>2800</v>
      </c>
      <c r="E1802" t="s">
        <v>112</v>
      </c>
      <c r="F1802">
        <v>1157</v>
      </c>
      <c r="G1802" t="s">
        <v>1400</v>
      </c>
      <c r="H1802" t="s">
        <v>18</v>
      </c>
      <c r="I1802" t="s">
        <v>18</v>
      </c>
      <c r="J1802" t="s">
        <v>1476</v>
      </c>
    </row>
    <row r="1803" spans="1:10" hidden="1" x14ac:dyDescent="0.25">
      <c r="A1803">
        <v>51969</v>
      </c>
      <c r="B1803">
        <v>29</v>
      </c>
      <c r="C1803" t="s">
        <v>56</v>
      </c>
      <c r="D1803">
        <v>2426</v>
      </c>
      <c r="E1803" t="s">
        <v>118</v>
      </c>
      <c r="F1803">
        <v>1157</v>
      </c>
      <c r="G1803" t="s">
        <v>1400</v>
      </c>
      <c r="H1803" t="s">
        <v>18</v>
      </c>
      <c r="I1803" t="s">
        <v>18</v>
      </c>
      <c r="J1803" t="s">
        <v>1501</v>
      </c>
    </row>
    <row r="1804" spans="1:10" hidden="1" x14ac:dyDescent="0.25">
      <c r="A1804">
        <v>51894</v>
      </c>
      <c r="B1804">
        <v>29</v>
      </c>
      <c r="C1804" t="s">
        <v>56</v>
      </c>
      <c r="D1804">
        <v>2425</v>
      </c>
      <c r="E1804" t="s">
        <v>2829</v>
      </c>
      <c r="F1804">
        <v>1157</v>
      </c>
      <c r="G1804" t="s">
        <v>1400</v>
      </c>
      <c r="H1804" t="s">
        <v>18</v>
      </c>
      <c r="I1804" t="s">
        <v>18</v>
      </c>
      <c r="J1804" t="s">
        <v>2861</v>
      </c>
    </row>
    <row r="1805" spans="1:10" hidden="1" x14ac:dyDescent="0.25">
      <c r="A1805">
        <v>113419</v>
      </c>
      <c r="B1805">
        <v>29</v>
      </c>
      <c r="C1805" t="s">
        <v>56</v>
      </c>
      <c r="D1805">
        <v>2803</v>
      </c>
      <c r="E1805" t="s">
        <v>2439</v>
      </c>
      <c r="F1805">
        <v>1157</v>
      </c>
      <c r="G1805" t="s">
        <v>1400</v>
      </c>
      <c r="H1805" t="s">
        <v>18</v>
      </c>
      <c r="I1805" t="s">
        <v>18</v>
      </c>
      <c r="J1805" t="s">
        <v>2486</v>
      </c>
    </row>
    <row r="1806" spans="1:10" hidden="1" x14ac:dyDescent="0.25">
      <c r="A1806">
        <v>4265</v>
      </c>
      <c r="B1806">
        <v>29</v>
      </c>
      <c r="C1806" t="s">
        <v>56</v>
      </c>
      <c r="D1806">
        <v>394</v>
      </c>
      <c r="E1806" t="s">
        <v>248</v>
      </c>
      <c r="F1806">
        <v>1157</v>
      </c>
      <c r="G1806" t="s">
        <v>1400</v>
      </c>
      <c r="H1806" t="s">
        <v>18</v>
      </c>
      <c r="I1806" t="s">
        <v>18</v>
      </c>
      <c r="J1806" t="s">
        <v>1538</v>
      </c>
    </row>
    <row r="1807" spans="1:10" hidden="1" x14ac:dyDescent="0.25">
      <c r="A1807">
        <v>81855</v>
      </c>
      <c r="B1807">
        <v>2520</v>
      </c>
      <c r="C1807" t="s">
        <v>4254</v>
      </c>
      <c r="D1807">
        <v>2537</v>
      </c>
      <c r="E1807" t="s">
        <v>4254</v>
      </c>
      <c r="F1807">
        <v>1157</v>
      </c>
      <c r="G1807" t="s">
        <v>1400</v>
      </c>
      <c r="H1807" t="s">
        <v>18</v>
      </c>
      <c r="I1807" t="s">
        <v>18</v>
      </c>
      <c r="J1807" t="s">
        <v>4297</v>
      </c>
    </row>
    <row r="1808" spans="1:10" hidden="1" x14ac:dyDescent="0.25">
      <c r="A1808">
        <v>81308</v>
      </c>
      <c r="B1808">
        <v>362</v>
      </c>
      <c r="C1808" t="s">
        <v>50</v>
      </c>
      <c r="D1808">
        <v>2467</v>
      </c>
      <c r="E1808" t="s">
        <v>51</v>
      </c>
      <c r="F1808">
        <v>1157</v>
      </c>
      <c r="G1808" t="s">
        <v>1400</v>
      </c>
      <c r="H1808" t="s">
        <v>18</v>
      </c>
      <c r="I1808" t="s">
        <v>18</v>
      </c>
      <c r="J1808" t="s">
        <v>2097</v>
      </c>
    </row>
    <row r="1809" spans="1:10" hidden="1" x14ac:dyDescent="0.25">
      <c r="A1809">
        <v>109920</v>
      </c>
      <c r="B1809">
        <v>362</v>
      </c>
      <c r="C1809" t="s">
        <v>50</v>
      </c>
      <c r="D1809">
        <v>2821</v>
      </c>
      <c r="E1809" t="s">
        <v>82</v>
      </c>
      <c r="F1809">
        <v>1157</v>
      </c>
      <c r="G1809" t="s">
        <v>1400</v>
      </c>
      <c r="H1809" t="s">
        <v>18</v>
      </c>
      <c r="I1809" t="s">
        <v>18</v>
      </c>
      <c r="J1809" t="s">
        <v>2140</v>
      </c>
    </row>
    <row r="1810" spans="1:10" hidden="1" x14ac:dyDescent="0.25">
      <c r="A1810">
        <v>109923</v>
      </c>
      <c r="B1810">
        <v>362</v>
      </c>
      <c r="C1810" t="s">
        <v>50</v>
      </c>
      <c r="D1810">
        <v>2469</v>
      </c>
      <c r="E1810" t="s">
        <v>91</v>
      </c>
      <c r="F1810">
        <v>1157</v>
      </c>
      <c r="G1810" t="s">
        <v>1400</v>
      </c>
      <c r="H1810" t="s">
        <v>18</v>
      </c>
      <c r="I1810" t="s">
        <v>18</v>
      </c>
      <c r="J1810" t="s">
        <v>2162</v>
      </c>
    </row>
    <row r="1811" spans="1:10" hidden="1" x14ac:dyDescent="0.25">
      <c r="A1811">
        <v>109927</v>
      </c>
      <c r="B1811">
        <v>362</v>
      </c>
      <c r="C1811" t="s">
        <v>50</v>
      </c>
      <c r="D1811">
        <v>2822</v>
      </c>
      <c r="E1811" t="s">
        <v>103</v>
      </c>
      <c r="F1811">
        <v>1157</v>
      </c>
      <c r="G1811" t="s">
        <v>1400</v>
      </c>
      <c r="H1811" t="s">
        <v>18</v>
      </c>
      <c r="I1811" t="s">
        <v>18</v>
      </c>
      <c r="J1811" t="s">
        <v>2182</v>
      </c>
    </row>
    <row r="1812" spans="1:10" hidden="1" x14ac:dyDescent="0.25">
      <c r="A1812">
        <v>101596</v>
      </c>
      <c r="B1812">
        <v>362</v>
      </c>
      <c r="C1812" t="s">
        <v>50</v>
      </c>
      <c r="D1812">
        <v>1974</v>
      </c>
      <c r="E1812" t="s">
        <v>276</v>
      </c>
      <c r="F1812">
        <v>1157</v>
      </c>
      <c r="G1812" t="s">
        <v>1400</v>
      </c>
      <c r="H1812" t="s">
        <v>18</v>
      </c>
      <c r="I1812" t="s">
        <v>18</v>
      </c>
      <c r="J1812" t="s">
        <v>2197</v>
      </c>
    </row>
    <row r="1813" spans="1:10" hidden="1" x14ac:dyDescent="0.25">
      <c r="A1813">
        <v>100666</v>
      </c>
      <c r="B1813">
        <v>453</v>
      </c>
      <c r="C1813" t="s">
        <v>188</v>
      </c>
      <c r="D1813">
        <v>2773</v>
      </c>
      <c r="E1813" t="s">
        <v>4394</v>
      </c>
      <c r="F1813">
        <v>79962</v>
      </c>
      <c r="G1813" t="s">
        <v>1738</v>
      </c>
      <c r="H1813" t="s">
        <v>18</v>
      </c>
      <c r="I1813" t="s">
        <v>18</v>
      </c>
      <c r="J1813" t="s">
        <v>4650</v>
      </c>
    </row>
    <row r="1814" spans="1:10" hidden="1" x14ac:dyDescent="0.25">
      <c r="A1814">
        <v>2803</v>
      </c>
      <c r="B1814">
        <v>450</v>
      </c>
      <c r="C1814" t="s">
        <v>4052</v>
      </c>
      <c r="D1814">
        <v>473</v>
      </c>
      <c r="E1814" t="s">
        <v>255</v>
      </c>
      <c r="F1814">
        <v>5416</v>
      </c>
      <c r="G1814" t="s">
        <v>1765</v>
      </c>
      <c r="H1814" t="s">
        <v>18</v>
      </c>
      <c r="I1814" t="s">
        <v>18</v>
      </c>
      <c r="J1814" t="s">
        <v>4138</v>
      </c>
    </row>
    <row r="1815" spans="1:10" hidden="1" x14ac:dyDescent="0.25">
      <c r="A1815">
        <v>93357</v>
      </c>
      <c r="B1815">
        <v>453</v>
      </c>
      <c r="C1815" t="s">
        <v>188</v>
      </c>
      <c r="D1815">
        <v>2773</v>
      </c>
      <c r="E1815" t="s">
        <v>4394</v>
      </c>
      <c r="F1815">
        <v>12148</v>
      </c>
      <c r="G1815" t="s">
        <v>1639</v>
      </c>
      <c r="H1815" t="s">
        <v>18</v>
      </c>
      <c r="I1815" t="s">
        <v>18</v>
      </c>
      <c r="J1815" t="s">
        <v>4651</v>
      </c>
    </row>
    <row r="1816" spans="1:10" hidden="1" x14ac:dyDescent="0.25">
      <c r="A1816">
        <v>152567</v>
      </c>
      <c r="B1816">
        <v>453</v>
      </c>
      <c r="C1816" t="s">
        <v>188</v>
      </c>
      <c r="D1816">
        <v>2953</v>
      </c>
      <c r="E1816" t="s">
        <v>4396</v>
      </c>
      <c r="F1816">
        <v>12148</v>
      </c>
      <c r="G1816" t="s">
        <v>1639</v>
      </c>
      <c r="H1816" t="s">
        <v>18</v>
      </c>
      <c r="I1816" t="s">
        <v>18</v>
      </c>
      <c r="J1816" t="s">
        <v>4652</v>
      </c>
    </row>
    <row r="1817" spans="1:10" hidden="1" x14ac:dyDescent="0.25">
      <c r="A1817">
        <v>151483</v>
      </c>
      <c r="B1817">
        <v>453</v>
      </c>
      <c r="C1817" t="s">
        <v>188</v>
      </c>
      <c r="D1817">
        <v>2874</v>
      </c>
      <c r="E1817" t="s">
        <v>4398</v>
      </c>
      <c r="F1817">
        <v>12148</v>
      </c>
      <c r="G1817" t="s">
        <v>1639</v>
      </c>
      <c r="H1817" t="s">
        <v>18</v>
      </c>
      <c r="I1817" t="s">
        <v>18</v>
      </c>
      <c r="J1817" t="s">
        <v>4653</v>
      </c>
    </row>
    <row r="1818" spans="1:10" hidden="1" x14ac:dyDescent="0.25">
      <c r="A1818">
        <v>152615</v>
      </c>
      <c r="B1818">
        <v>453</v>
      </c>
      <c r="C1818" t="s">
        <v>188</v>
      </c>
      <c r="D1818">
        <v>2954</v>
      </c>
      <c r="E1818" t="s">
        <v>4400</v>
      </c>
      <c r="F1818">
        <v>12148</v>
      </c>
      <c r="G1818" t="s">
        <v>1639</v>
      </c>
      <c r="H1818" t="s">
        <v>18</v>
      </c>
      <c r="I1818" t="s">
        <v>18</v>
      </c>
      <c r="J1818" t="s">
        <v>4654</v>
      </c>
    </row>
    <row r="1819" spans="1:10" hidden="1" x14ac:dyDescent="0.25">
      <c r="A1819">
        <v>93134</v>
      </c>
      <c r="B1819">
        <v>453</v>
      </c>
      <c r="C1819" t="s">
        <v>188</v>
      </c>
      <c r="D1819">
        <v>2619</v>
      </c>
      <c r="E1819" t="s">
        <v>4405</v>
      </c>
      <c r="F1819">
        <v>12148</v>
      </c>
      <c r="G1819" t="s">
        <v>1639</v>
      </c>
      <c r="H1819" t="s">
        <v>18</v>
      </c>
      <c r="I1819" t="s">
        <v>18</v>
      </c>
      <c r="J1819" t="s">
        <v>4655</v>
      </c>
    </row>
    <row r="1820" spans="1:10" hidden="1" x14ac:dyDescent="0.25">
      <c r="A1820">
        <v>80772</v>
      </c>
      <c r="B1820">
        <v>453</v>
      </c>
      <c r="C1820" t="s">
        <v>188</v>
      </c>
      <c r="D1820">
        <v>464</v>
      </c>
      <c r="E1820" t="s">
        <v>189</v>
      </c>
      <c r="F1820">
        <v>12148</v>
      </c>
      <c r="G1820" t="s">
        <v>1639</v>
      </c>
      <c r="H1820" t="s">
        <v>18</v>
      </c>
      <c r="I1820" t="s">
        <v>18</v>
      </c>
      <c r="J1820" t="s">
        <v>1640</v>
      </c>
    </row>
    <row r="1821" spans="1:10" hidden="1" x14ac:dyDescent="0.25">
      <c r="A1821">
        <v>159482</v>
      </c>
      <c r="B1821">
        <v>2507</v>
      </c>
      <c r="C1821" t="s">
        <v>4365</v>
      </c>
      <c r="D1821">
        <v>2890</v>
      </c>
      <c r="E1821" t="s">
        <v>4370</v>
      </c>
      <c r="F1821">
        <v>14281</v>
      </c>
      <c r="G1821" t="s">
        <v>5048</v>
      </c>
      <c r="H1821" t="s">
        <v>18</v>
      </c>
      <c r="I1821" t="s">
        <v>18</v>
      </c>
      <c r="J1821" t="s">
        <v>5049</v>
      </c>
    </row>
    <row r="1822" spans="1:10" hidden="1" x14ac:dyDescent="0.25">
      <c r="A1822">
        <v>81277</v>
      </c>
      <c r="B1822">
        <v>315</v>
      </c>
      <c r="C1822" t="s">
        <v>379</v>
      </c>
      <c r="D1822">
        <v>348</v>
      </c>
      <c r="E1822" t="s">
        <v>862</v>
      </c>
      <c r="F1822">
        <v>38620</v>
      </c>
      <c r="G1822" t="s">
        <v>1854</v>
      </c>
      <c r="H1822" t="s">
        <v>18</v>
      </c>
      <c r="I1822" t="s">
        <v>18</v>
      </c>
      <c r="J1822" t="s">
        <v>1855</v>
      </c>
    </row>
    <row r="1823" spans="1:10" hidden="1" x14ac:dyDescent="0.25">
      <c r="A1823">
        <v>81283</v>
      </c>
      <c r="B1823">
        <v>315</v>
      </c>
      <c r="C1823" t="s">
        <v>379</v>
      </c>
      <c r="D1823">
        <v>2215</v>
      </c>
      <c r="E1823" t="s">
        <v>864</v>
      </c>
      <c r="F1823">
        <v>38620</v>
      </c>
      <c r="G1823" t="s">
        <v>1854</v>
      </c>
      <c r="H1823" t="s">
        <v>18</v>
      </c>
      <c r="I1823" t="s">
        <v>18</v>
      </c>
      <c r="J1823" t="s">
        <v>1890</v>
      </c>
    </row>
    <row r="1824" spans="1:10" hidden="1" x14ac:dyDescent="0.25">
      <c r="A1824">
        <v>152574</v>
      </c>
      <c r="B1824">
        <v>453</v>
      </c>
      <c r="C1824" t="s">
        <v>188</v>
      </c>
      <c r="D1824">
        <v>2953</v>
      </c>
      <c r="E1824" t="s">
        <v>4396</v>
      </c>
      <c r="F1824">
        <v>28591</v>
      </c>
      <c r="G1824" t="s">
        <v>1746</v>
      </c>
      <c r="H1824" t="s">
        <v>18</v>
      </c>
      <c r="I1824" t="s">
        <v>18</v>
      </c>
      <c r="J1824" t="s">
        <v>4656</v>
      </c>
    </row>
    <row r="1825" spans="1:10" hidden="1" x14ac:dyDescent="0.25">
      <c r="A1825">
        <v>95088</v>
      </c>
      <c r="B1825">
        <v>453</v>
      </c>
      <c r="C1825" t="s">
        <v>188</v>
      </c>
      <c r="D1825">
        <v>2776</v>
      </c>
      <c r="E1825" t="s">
        <v>4403</v>
      </c>
      <c r="F1825">
        <v>28591</v>
      </c>
      <c r="G1825" t="s">
        <v>1746</v>
      </c>
      <c r="H1825" t="s">
        <v>18</v>
      </c>
      <c r="I1825" t="s">
        <v>18</v>
      </c>
      <c r="J1825" t="s">
        <v>4657</v>
      </c>
    </row>
    <row r="1826" spans="1:10" hidden="1" x14ac:dyDescent="0.25">
      <c r="A1826">
        <v>158678</v>
      </c>
      <c r="B1826">
        <v>453</v>
      </c>
      <c r="C1826" t="s">
        <v>188</v>
      </c>
      <c r="D1826">
        <v>464</v>
      </c>
      <c r="E1826" t="s">
        <v>189</v>
      </c>
      <c r="F1826">
        <v>28591</v>
      </c>
      <c r="G1826" t="s">
        <v>1746</v>
      </c>
      <c r="H1826" t="s">
        <v>18</v>
      </c>
      <c r="I1826" t="s">
        <v>18</v>
      </c>
      <c r="J1826" t="s">
        <v>5050</v>
      </c>
    </row>
    <row r="1827" spans="1:10" hidden="1" x14ac:dyDescent="0.25">
      <c r="A1827">
        <v>32336</v>
      </c>
      <c r="B1827">
        <v>450</v>
      </c>
      <c r="C1827" t="s">
        <v>4052</v>
      </c>
      <c r="D1827">
        <v>473</v>
      </c>
      <c r="E1827" t="s">
        <v>255</v>
      </c>
      <c r="F1827">
        <v>28591</v>
      </c>
      <c r="G1827" t="s">
        <v>1746</v>
      </c>
      <c r="H1827" t="s">
        <v>18</v>
      </c>
      <c r="I1827" t="s">
        <v>18</v>
      </c>
      <c r="J1827" t="s">
        <v>4139</v>
      </c>
    </row>
    <row r="1828" spans="1:10" hidden="1" x14ac:dyDescent="0.25">
      <c r="A1828">
        <v>3633</v>
      </c>
      <c r="B1828">
        <v>315</v>
      </c>
      <c r="C1828" t="s">
        <v>379</v>
      </c>
      <c r="D1828">
        <v>356</v>
      </c>
      <c r="E1828" t="s">
        <v>860</v>
      </c>
      <c r="F1828">
        <v>20213</v>
      </c>
      <c r="G1828" t="s">
        <v>1822</v>
      </c>
      <c r="H1828" t="s">
        <v>18</v>
      </c>
      <c r="I1828" t="s">
        <v>18</v>
      </c>
      <c r="J1828" t="s">
        <v>1823</v>
      </c>
    </row>
    <row r="1829" spans="1:10" hidden="1" x14ac:dyDescent="0.25">
      <c r="A1829">
        <v>4348</v>
      </c>
      <c r="B1829">
        <v>315</v>
      </c>
      <c r="C1829" t="s">
        <v>379</v>
      </c>
      <c r="D1829">
        <v>348</v>
      </c>
      <c r="E1829" t="s">
        <v>862</v>
      </c>
      <c r="F1829">
        <v>20213</v>
      </c>
      <c r="G1829" t="s">
        <v>1822</v>
      </c>
      <c r="H1829" t="s">
        <v>18</v>
      </c>
      <c r="I1829" t="s">
        <v>18</v>
      </c>
      <c r="J1829" t="s">
        <v>1856</v>
      </c>
    </row>
    <row r="1830" spans="1:10" hidden="1" x14ac:dyDescent="0.25">
      <c r="A1830">
        <v>81282</v>
      </c>
      <c r="B1830">
        <v>315</v>
      </c>
      <c r="C1830" t="s">
        <v>379</v>
      </c>
      <c r="D1830">
        <v>2215</v>
      </c>
      <c r="E1830" t="s">
        <v>864</v>
      </c>
      <c r="F1830">
        <v>20213</v>
      </c>
      <c r="G1830" t="s">
        <v>1822</v>
      </c>
      <c r="H1830" t="s">
        <v>18</v>
      </c>
      <c r="I1830" t="s">
        <v>18</v>
      </c>
      <c r="J1830" t="s">
        <v>1891</v>
      </c>
    </row>
    <row r="1831" spans="1:10" hidden="1" x14ac:dyDescent="0.25">
      <c r="A1831">
        <v>4512</v>
      </c>
      <c r="B1831">
        <v>29</v>
      </c>
      <c r="C1831" t="s">
        <v>56</v>
      </c>
      <c r="D1831">
        <v>394</v>
      </c>
      <c r="E1831" t="s">
        <v>248</v>
      </c>
      <c r="F1831">
        <v>107</v>
      </c>
      <c r="G1831" t="s">
        <v>1539</v>
      </c>
      <c r="H1831" t="s">
        <v>18</v>
      </c>
      <c r="I1831" t="s">
        <v>18</v>
      </c>
      <c r="J1831" t="s">
        <v>1540</v>
      </c>
    </row>
    <row r="1832" spans="1:10" hidden="1" x14ac:dyDescent="0.25">
      <c r="A1832">
        <v>25694</v>
      </c>
      <c r="B1832">
        <v>315</v>
      </c>
      <c r="C1832" t="s">
        <v>379</v>
      </c>
      <c r="D1832">
        <v>356</v>
      </c>
      <c r="E1832" t="s">
        <v>860</v>
      </c>
      <c r="F1832">
        <v>23554</v>
      </c>
      <c r="G1832" t="s">
        <v>3144</v>
      </c>
      <c r="H1832" t="s">
        <v>18</v>
      </c>
      <c r="I1832" t="s">
        <v>18</v>
      </c>
      <c r="J1832" t="s">
        <v>3145</v>
      </c>
    </row>
    <row r="1833" spans="1:10" hidden="1" x14ac:dyDescent="0.25">
      <c r="A1833">
        <v>124756</v>
      </c>
      <c r="B1833">
        <v>315</v>
      </c>
      <c r="C1833" t="s">
        <v>379</v>
      </c>
      <c r="D1833">
        <v>348</v>
      </c>
      <c r="E1833" t="s">
        <v>862</v>
      </c>
      <c r="F1833">
        <v>23554</v>
      </c>
      <c r="G1833" t="s">
        <v>3144</v>
      </c>
      <c r="H1833" t="s">
        <v>18</v>
      </c>
      <c r="I1833" t="s">
        <v>18</v>
      </c>
      <c r="J1833" t="s">
        <v>3146</v>
      </c>
    </row>
    <row r="1834" spans="1:10" hidden="1" x14ac:dyDescent="0.25">
      <c r="A1834">
        <v>2634</v>
      </c>
      <c r="B1834">
        <v>360</v>
      </c>
      <c r="C1834" t="s">
        <v>66</v>
      </c>
      <c r="D1834">
        <v>2009</v>
      </c>
      <c r="E1834" t="s">
        <v>67</v>
      </c>
      <c r="F1834">
        <v>9711</v>
      </c>
      <c r="G1834" t="s">
        <v>1921</v>
      </c>
      <c r="H1834" t="s">
        <v>18</v>
      </c>
      <c r="I1834" t="s">
        <v>18</v>
      </c>
      <c r="J1834" t="s">
        <v>1922</v>
      </c>
    </row>
    <row r="1835" spans="1:10" hidden="1" x14ac:dyDescent="0.25">
      <c r="A1835">
        <v>98651</v>
      </c>
      <c r="B1835">
        <v>2507</v>
      </c>
      <c r="C1835" t="s">
        <v>4365</v>
      </c>
      <c r="D1835">
        <v>165</v>
      </c>
      <c r="E1835" t="s">
        <v>3633</v>
      </c>
      <c r="F1835">
        <v>101</v>
      </c>
      <c r="G1835" t="s">
        <v>2083</v>
      </c>
      <c r="H1835" t="s">
        <v>18</v>
      </c>
      <c r="I1835" t="s">
        <v>18</v>
      </c>
      <c r="J1835" t="s">
        <v>4658</v>
      </c>
    </row>
    <row r="1836" spans="1:10" hidden="1" x14ac:dyDescent="0.25">
      <c r="A1836">
        <v>152441</v>
      </c>
      <c r="B1836">
        <v>29</v>
      </c>
      <c r="C1836" t="s">
        <v>56</v>
      </c>
      <c r="D1836">
        <v>2927</v>
      </c>
      <c r="E1836" t="s">
        <v>2834</v>
      </c>
      <c r="F1836">
        <v>101</v>
      </c>
      <c r="G1836" t="s">
        <v>2083</v>
      </c>
      <c r="H1836" t="s">
        <v>18</v>
      </c>
      <c r="I1836" t="s">
        <v>18</v>
      </c>
      <c r="J1836" t="s">
        <v>4659</v>
      </c>
    </row>
    <row r="1837" spans="1:10" hidden="1" x14ac:dyDescent="0.25">
      <c r="A1837">
        <v>3817</v>
      </c>
      <c r="B1837">
        <v>2512</v>
      </c>
      <c r="C1837" t="s">
        <v>180</v>
      </c>
      <c r="D1837">
        <v>429</v>
      </c>
      <c r="E1837" t="s">
        <v>180</v>
      </c>
      <c r="F1837">
        <v>1149</v>
      </c>
      <c r="G1837" t="s">
        <v>3253</v>
      </c>
      <c r="H1837" t="s">
        <v>18</v>
      </c>
      <c r="I1837" t="s">
        <v>18</v>
      </c>
      <c r="J1837" t="s">
        <v>3254</v>
      </c>
    </row>
    <row r="1838" spans="1:10" hidden="1" x14ac:dyDescent="0.25">
      <c r="A1838">
        <v>4409</v>
      </c>
      <c r="B1838">
        <v>2512</v>
      </c>
      <c r="C1838" t="s">
        <v>180</v>
      </c>
      <c r="D1838">
        <v>429</v>
      </c>
      <c r="E1838" t="s">
        <v>180</v>
      </c>
      <c r="F1838">
        <v>86</v>
      </c>
      <c r="G1838" t="s">
        <v>1641</v>
      </c>
      <c r="H1838" t="s">
        <v>18</v>
      </c>
      <c r="I1838" t="s">
        <v>18</v>
      </c>
      <c r="J1838" t="s">
        <v>3255</v>
      </c>
    </row>
    <row r="1839" spans="1:10" hidden="1" x14ac:dyDescent="0.25">
      <c r="A1839">
        <v>93328</v>
      </c>
      <c r="B1839">
        <v>453</v>
      </c>
      <c r="C1839" t="s">
        <v>188</v>
      </c>
      <c r="D1839">
        <v>2773</v>
      </c>
      <c r="E1839" t="s">
        <v>4394</v>
      </c>
      <c r="F1839">
        <v>86</v>
      </c>
      <c r="G1839" t="s">
        <v>1641</v>
      </c>
      <c r="H1839" t="s">
        <v>18</v>
      </c>
      <c r="I1839" t="s">
        <v>18</v>
      </c>
      <c r="J1839" t="s">
        <v>4660</v>
      </c>
    </row>
    <row r="1840" spans="1:10" hidden="1" x14ac:dyDescent="0.25">
      <c r="A1840">
        <v>152550</v>
      </c>
      <c r="B1840">
        <v>453</v>
      </c>
      <c r="C1840" t="s">
        <v>188</v>
      </c>
      <c r="D1840">
        <v>2953</v>
      </c>
      <c r="E1840" t="s">
        <v>4396</v>
      </c>
      <c r="F1840">
        <v>86</v>
      </c>
      <c r="G1840" t="s">
        <v>1641</v>
      </c>
      <c r="H1840" t="s">
        <v>18</v>
      </c>
      <c r="I1840" t="s">
        <v>18</v>
      </c>
      <c r="J1840" t="s">
        <v>4661</v>
      </c>
    </row>
    <row r="1841" spans="1:10" hidden="1" x14ac:dyDescent="0.25">
      <c r="A1841">
        <v>123423</v>
      </c>
      <c r="B1841">
        <v>453</v>
      </c>
      <c r="C1841" t="s">
        <v>188</v>
      </c>
      <c r="D1841">
        <v>2874</v>
      </c>
      <c r="E1841" t="s">
        <v>4398</v>
      </c>
      <c r="F1841">
        <v>86</v>
      </c>
      <c r="G1841" t="s">
        <v>1641</v>
      </c>
      <c r="H1841" t="s">
        <v>18</v>
      </c>
      <c r="I1841" t="s">
        <v>18</v>
      </c>
      <c r="J1841" t="s">
        <v>4662</v>
      </c>
    </row>
    <row r="1842" spans="1:10" hidden="1" x14ac:dyDescent="0.25">
      <c r="A1842">
        <v>152609</v>
      </c>
      <c r="B1842">
        <v>453</v>
      </c>
      <c r="C1842" t="s">
        <v>188</v>
      </c>
      <c r="D1842">
        <v>2954</v>
      </c>
      <c r="E1842" t="s">
        <v>4400</v>
      </c>
      <c r="F1842">
        <v>86</v>
      </c>
      <c r="G1842" t="s">
        <v>1641</v>
      </c>
      <c r="H1842" t="s">
        <v>18</v>
      </c>
      <c r="I1842" t="s">
        <v>18</v>
      </c>
      <c r="J1842" t="s">
        <v>4663</v>
      </c>
    </row>
    <row r="1843" spans="1:10" hidden="1" x14ac:dyDescent="0.25">
      <c r="A1843">
        <v>84502</v>
      </c>
      <c r="B1843">
        <v>453</v>
      </c>
      <c r="C1843" t="s">
        <v>188</v>
      </c>
      <c r="D1843">
        <v>2620</v>
      </c>
      <c r="E1843" t="s">
        <v>4054</v>
      </c>
      <c r="F1843">
        <v>86</v>
      </c>
      <c r="G1843" t="s">
        <v>1641</v>
      </c>
      <c r="H1843" t="s">
        <v>18</v>
      </c>
      <c r="I1843" t="s">
        <v>18</v>
      </c>
      <c r="J1843" t="s">
        <v>4664</v>
      </c>
    </row>
    <row r="1844" spans="1:10" hidden="1" x14ac:dyDescent="0.25">
      <c r="A1844">
        <v>95077</v>
      </c>
      <c r="B1844">
        <v>453</v>
      </c>
      <c r="C1844" t="s">
        <v>188</v>
      </c>
      <c r="D1844">
        <v>2776</v>
      </c>
      <c r="E1844" t="s">
        <v>4403</v>
      </c>
      <c r="F1844">
        <v>86</v>
      </c>
      <c r="G1844" t="s">
        <v>1641</v>
      </c>
      <c r="H1844" t="s">
        <v>18</v>
      </c>
      <c r="I1844" t="s">
        <v>18</v>
      </c>
      <c r="J1844" t="s">
        <v>4665</v>
      </c>
    </row>
    <row r="1845" spans="1:10" hidden="1" x14ac:dyDescent="0.25">
      <c r="A1845">
        <v>93084</v>
      </c>
      <c r="B1845">
        <v>453</v>
      </c>
      <c r="C1845" t="s">
        <v>188</v>
      </c>
      <c r="D1845">
        <v>2619</v>
      </c>
      <c r="E1845" t="s">
        <v>4405</v>
      </c>
      <c r="F1845">
        <v>86</v>
      </c>
      <c r="G1845" t="s">
        <v>1641</v>
      </c>
      <c r="H1845" t="s">
        <v>18</v>
      </c>
      <c r="I1845" t="s">
        <v>18</v>
      </c>
      <c r="J1845" t="s">
        <v>4666</v>
      </c>
    </row>
    <row r="1846" spans="1:10" hidden="1" x14ac:dyDescent="0.25">
      <c r="A1846">
        <v>5060</v>
      </c>
      <c r="B1846">
        <v>453</v>
      </c>
      <c r="C1846" t="s">
        <v>188</v>
      </c>
      <c r="D1846">
        <v>464</v>
      </c>
      <c r="E1846" t="s">
        <v>189</v>
      </c>
      <c r="F1846">
        <v>86</v>
      </c>
      <c r="G1846" t="s">
        <v>1641</v>
      </c>
      <c r="H1846" t="s">
        <v>18</v>
      </c>
      <c r="I1846" t="s">
        <v>18</v>
      </c>
      <c r="J1846" t="s">
        <v>1642</v>
      </c>
    </row>
    <row r="1847" spans="1:10" hidden="1" x14ac:dyDescent="0.25">
      <c r="A1847">
        <v>149788</v>
      </c>
      <c r="B1847">
        <v>315</v>
      </c>
      <c r="C1847" t="s">
        <v>379</v>
      </c>
      <c r="D1847">
        <v>356</v>
      </c>
      <c r="E1847" t="s">
        <v>860</v>
      </c>
      <c r="F1847">
        <v>86</v>
      </c>
      <c r="G1847" t="s">
        <v>1641</v>
      </c>
      <c r="H1847" t="s">
        <v>18</v>
      </c>
      <c r="I1847" t="s">
        <v>18</v>
      </c>
      <c r="J1847" t="s">
        <v>3818</v>
      </c>
    </row>
    <row r="1848" spans="1:10" hidden="1" x14ac:dyDescent="0.25">
      <c r="A1848">
        <v>80770</v>
      </c>
      <c r="B1848">
        <v>451</v>
      </c>
      <c r="C1848" t="s">
        <v>61</v>
      </c>
      <c r="D1848">
        <v>466</v>
      </c>
      <c r="E1848" t="s">
        <v>62</v>
      </c>
      <c r="F1848">
        <v>86</v>
      </c>
      <c r="G1848" t="s">
        <v>1641</v>
      </c>
      <c r="H1848" t="s">
        <v>18</v>
      </c>
      <c r="I1848" t="s">
        <v>18</v>
      </c>
      <c r="J1848" t="s">
        <v>1971</v>
      </c>
    </row>
    <row r="1849" spans="1:10" hidden="1" x14ac:dyDescent="0.25">
      <c r="A1849">
        <v>101648</v>
      </c>
      <c r="B1849">
        <v>451</v>
      </c>
      <c r="C1849" t="s">
        <v>61</v>
      </c>
      <c r="D1849">
        <v>2813</v>
      </c>
      <c r="E1849" t="s">
        <v>116</v>
      </c>
      <c r="F1849">
        <v>86</v>
      </c>
      <c r="G1849" t="s">
        <v>1641</v>
      </c>
      <c r="H1849" t="s">
        <v>18</v>
      </c>
      <c r="I1849" t="s">
        <v>18</v>
      </c>
      <c r="J1849" t="s">
        <v>2050</v>
      </c>
    </row>
    <row r="1850" spans="1:10" hidden="1" x14ac:dyDescent="0.25">
      <c r="A1850">
        <v>152512</v>
      </c>
      <c r="B1850">
        <v>450</v>
      </c>
      <c r="C1850" t="s">
        <v>4052</v>
      </c>
      <c r="D1850">
        <v>2951</v>
      </c>
      <c r="E1850" t="s">
        <v>233</v>
      </c>
      <c r="F1850">
        <v>86</v>
      </c>
      <c r="G1850" t="s">
        <v>1641</v>
      </c>
      <c r="H1850" t="s">
        <v>18</v>
      </c>
      <c r="I1850" t="s">
        <v>18</v>
      </c>
      <c r="J1850" t="s">
        <v>4667</v>
      </c>
    </row>
    <row r="1851" spans="1:10" hidden="1" x14ac:dyDescent="0.25">
      <c r="A1851">
        <v>1418</v>
      </c>
      <c r="B1851">
        <v>450</v>
      </c>
      <c r="C1851" t="s">
        <v>4052</v>
      </c>
      <c r="D1851">
        <v>473</v>
      </c>
      <c r="E1851" t="s">
        <v>255</v>
      </c>
      <c r="F1851">
        <v>86</v>
      </c>
      <c r="G1851" t="s">
        <v>1641</v>
      </c>
      <c r="H1851" t="s">
        <v>18</v>
      </c>
      <c r="I1851" t="s">
        <v>18</v>
      </c>
      <c r="J1851" t="s">
        <v>4140</v>
      </c>
    </row>
    <row r="1852" spans="1:10" hidden="1" x14ac:dyDescent="0.25">
      <c r="A1852">
        <v>152480</v>
      </c>
      <c r="B1852">
        <v>450</v>
      </c>
      <c r="C1852" t="s">
        <v>4052</v>
      </c>
      <c r="D1852">
        <v>2950</v>
      </c>
      <c r="E1852" t="s">
        <v>284</v>
      </c>
      <c r="F1852">
        <v>86</v>
      </c>
      <c r="G1852" t="s">
        <v>1641</v>
      </c>
      <c r="H1852" t="s">
        <v>18</v>
      </c>
      <c r="I1852" t="s">
        <v>18</v>
      </c>
      <c r="J1852" t="s">
        <v>4668</v>
      </c>
    </row>
    <row r="1853" spans="1:10" hidden="1" x14ac:dyDescent="0.25">
      <c r="A1853">
        <v>4779</v>
      </c>
      <c r="B1853">
        <v>450</v>
      </c>
      <c r="C1853" t="s">
        <v>4052</v>
      </c>
      <c r="D1853">
        <v>477</v>
      </c>
      <c r="E1853" t="s">
        <v>285</v>
      </c>
      <c r="F1853">
        <v>86</v>
      </c>
      <c r="G1853" t="s">
        <v>1641</v>
      </c>
      <c r="H1853" t="s">
        <v>18</v>
      </c>
      <c r="I1853" t="s">
        <v>18</v>
      </c>
      <c r="J1853" t="s">
        <v>4141</v>
      </c>
    </row>
    <row r="1854" spans="1:10" hidden="1" x14ac:dyDescent="0.25">
      <c r="A1854">
        <v>152523</v>
      </c>
      <c r="B1854">
        <v>450</v>
      </c>
      <c r="C1854" t="s">
        <v>4052</v>
      </c>
      <c r="D1854">
        <v>2955</v>
      </c>
      <c r="E1854" t="s">
        <v>4466</v>
      </c>
      <c r="F1854">
        <v>86</v>
      </c>
      <c r="G1854" t="s">
        <v>1641</v>
      </c>
      <c r="H1854" t="s">
        <v>18</v>
      </c>
      <c r="I1854" t="s">
        <v>18</v>
      </c>
      <c r="J1854" t="s">
        <v>4669</v>
      </c>
    </row>
    <row r="1855" spans="1:10" hidden="1" x14ac:dyDescent="0.25">
      <c r="A1855">
        <v>142084</v>
      </c>
      <c r="B1855">
        <v>450</v>
      </c>
      <c r="C1855" t="s">
        <v>4052</v>
      </c>
      <c r="D1855">
        <v>2897</v>
      </c>
      <c r="E1855" t="s">
        <v>3419</v>
      </c>
      <c r="F1855">
        <v>86</v>
      </c>
      <c r="G1855" t="s">
        <v>1641</v>
      </c>
      <c r="H1855" t="s">
        <v>18</v>
      </c>
      <c r="I1855" t="s">
        <v>18</v>
      </c>
      <c r="J1855" t="s">
        <v>4142</v>
      </c>
    </row>
    <row r="1856" spans="1:10" hidden="1" x14ac:dyDescent="0.25">
      <c r="A1856">
        <v>596</v>
      </c>
      <c r="B1856">
        <v>450</v>
      </c>
      <c r="C1856" t="s">
        <v>4052</v>
      </c>
      <c r="D1856">
        <v>478</v>
      </c>
      <c r="E1856" t="s">
        <v>4059</v>
      </c>
      <c r="F1856">
        <v>86</v>
      </c>
      <c r="G1856" t="s">
        <v>1641</v>
      </c>
      <c r="H1856" t="s">
        <v>18</v>
      </c>
      <c r="I1856" t="s">
        <v>18</v>
      </c>
      <c r="J1856" t="s">
        <v>4143</v>
      </c>
    </row>
    <row r="1857" spans="1:10" hidden="1" x14ac:dyDescent="0.25">
      <c r="A1857">
        <v>114018</v>
      </c>
      <c r="B1857">
        <v>362</v>
      </c>
      <c r="C1857" t="s">
        <v>50</v>
      </c>
      <c r="D1857">
        <v>2467</v>
      </c>
      <c r="E1857" t="s">
        <v>51</v>
      </c>
      <c r="F1857">
        <v>91471</v>
      </c>
      <c r="G1857" t="s">
        <v>2391</v>
      </c>
      <c r="H1857" t="s">
        <v>18</v>
      </c>
      <c r="I1857" t="s">
        <v>18</v>
      </c>
      <c r="J1857" t="s">
        <v>2392</v>
      </c>
    </row>
    <row r="1858" spans="1:10" hidden="1" x14ac:dyDescent="0.25">
      <c r="A1858">
        <v>93372</v>
      </c>
      <c r="B1858">
        <v>453</v>
      </c>
      <c r="C1858" t="s">
        <v>188</v>
      </c>
      <c r="D1858">
        <v>2773</v>
      </c>
      <c r="E1858" t="s">
        <v>4394</v>
      </c>
      <c r="F1858">
        <v>34947</v>
      </c>
      <c r="G1858" t="s">
        <v>1643</v>
      </c>
      <c r="H1858" t="s">
        <v>18</v>
      </c>
      <c r="I1858" t="s">
        <v>18</v>
      </c>
      <c r="J1858" t="s">
        <v>4670</v>
      </c>
    </row>
    <row r="1859" spans="1:10" hidden="1" x14ac:dyDescent="0.25">
      <c r="A1859">
        <v>39953</v>
      </c>
      <c r="B1859">
        <v>453</v>
      </c>
      <c r="C1859" t="s">
        <v>188</v>
      </c>
      <c r="D1859">
        <v>464</v>
      </c>
      <c r="E1859" t="s">
        <v>189</v>
      </c>
      <c r="F1859">
        <v>34947</v>
      </c>
      <c r="G1859" t="s">
        <v>1643</v>
      </c>
      <c r="H1859" t="s">
        <v>18</v>
      </c>
      <c r="I1859" t="s">
        <v>18</v>
      </c>
      <c r="J1859" t="s">
        <v>1644</v>
      </c>
    </row>
    <row r="1860" spans="1:10" hidden="1" x14ac:dyDescent="0.25">
      <c r="A1860">
        <v>5573</v>
      </c>
      <c r="B1860">
        <v>2507</v>
      </c>
      <c r="C1860" t="s">
        <v>4365</v>
      </c>
      <c r="D1860">
        <v>165</v>
      </c>
      <c r="E1860" t="s">
        <v>3633</v>
      </c>
      <c r="F1860">
        <v>1183</v>
      </c>
      <c r="G1860" t="s">
        <v>1429</v>
      </c>
      <c r="H1860" t="s">
        <v>18</v>
      </c>
      <c r="I1860" t="s">
        <v>18</v>
      </c>
      <c r="J1860" t="s">
        <v>4671</v>
      </c>
    </row>
    <row r="1861" spans="1:10" hidden="1" x14ac:dyDescent="0.25">
      <c r="A1861">
        <v>101722</v>
      </c>
      <c r="B1861">
        <v>2507</v>
      </c>
      <c r="C1861" t="s">
        <v>4365</v>
      </c>
      <c r="D1861">
        <v>2823</v>
      </c>
      <c r="E1861" t="s">
        <v>3634</v>
      </c>
      <c r="F1861">
        <v>1183</v>
      </c>
      <c r="G1861" t="s">
        <v>1429</v>
      </c>
      <c r="H1861" t="s">
        <v>18</v>
      </c>
      <c r="I1861" t="s">
        <v>18</v>
      </c>
      <c r="J1861" t="s">
        <v>4672</v>
      </c>
    </row>
    <row r="1862" spans="1:10" hidden="1" x14ac:dyDescent="0.25">
      <c r="A1862">
        <v>137460</v>
      </c>
      <c r="B1862">
        <v>2507</v>
      </c>
      <c r="C1862" t="s">
        <v>4365</v>
      </c>
      <c r="D1862">
        <v>2827</v>
      </c>
      <c r="E1862" t="s">
        <v>3636</v>
      </c>
      <c r="F1862">
        <v>1183</v>
      </c>
      <c r="G1862" t="s">
        <v>1429</v>
      </c>
      <c r="H1862" t="s">
        <v>18</v>
      </c>
      <c r="I1862" t="s">
        <v>18</v>
      </c>
      <c r="J1862" t="s">
        <v>4673</v>
      </c>
    </row>
    <row r="1863" spans="1:10" hidden="1" x14ac:dyDescent="0.25">
      <c r="A1863">
        <v>128468</v>
      </c>
      <c r="B1863">
        <v>2512</v>
      </c>
      <c r="C1863" t="s">
        <v>180</v>
      </c>
      <c r="D1863">
        <v>429</v>
      </c>
      <c r="E1863" t="s">
        <v>180</v>
      </c>
      <c r="F1863">
        <v>1183</v>
      </c>
      <c r="G1863" t="s">
        <v>1429</v>
      </c>
      <c r="H1863" t="s">
        <v>18</v>
      </c>
      <c r="I1863" t="s">
        <v>18</v>
      </c>
      <c r="J1863" t="s">
        <v>3256</v>
      </c>
    </row>
    <row r="1864" spans="1:10" hidden="1" x14ac:dyDescent="0.25">
      <c r="A1864">
        <v>121876</v>
      </c>
      <c r="B1864">
        <v>29</v>
      </c>
      <c r="C1864" t="s">
        <v>56</v>
      </c>
      <c r="D1864">
        <v>2801</v>
      </c>
      <c r="E1864" t="s">
        <v>57</v>
      </c>
      <c r="F1864">
        <v>1183</v>
      </c>
      <c r="G1864" t="s">
        <v>1429</v>
      </c>
      <c r="H1864" t="s">
        <v>18</v>
      </c>
      <c r="I1864" t="s">
        <v>18</v>
      </c>
      <c r="J1864" t="s">
        <v>3063</v>
      </c>
    </row>
    <row r="1865" spans="1:10" hidden="1" x14ac:dyDescent="0.25">
      <c r="A1865">
        <v>101504</v>
      </c>
      <c r="B1865">
        <v>29</v>
      </c>
      <c r="C1865" t="s">
        <v>56</v>
      </c>
      <c r="D1865">
        <v>2804</v>
      </c>
      <c r="E1865" t="s">
        <v>76</v>
      </c>
      <c r="F1865">
        <v>1183</v>
      </c>
      <c r="G1865" t="s">
        <v>1429</v>
      </c>
      <c r="H1865" t="s">
        <v>18</v>
      </c>
      <c r="I1865" t="s">
        <v>18</v>
      </c>
      <c r="J1865" t="s">
        <v>1430</v>
      </c>
    </row>
    <row r="1866" spans="1:10" hidden="1" x14ac:dyDescent="0.25">
      <c r="A1866">
        <v>80744</v>
      </c>
      <c r="B1866">
        <v>29</v>
      </c>
      <c r="C1866" t="s">
        <v>56</v>
      </c>
      <c r="D1866">
        <v>2434</v>
      </c>
      <c r="E1866" t="s">
        <v>2827</v>
      </c>
      <c r="F1866">
        <v>1183</v>
      </c>
      <c r="G1866" t="s">
        <v>1429</v>
      </c>
      <c r="H1866" t="s">
        <v>18</v>
      </c>
      <c r="I1866" t="s">
        <v>18</v>
      </c>
      <c r="J1866" t="s">
        <v>2862</v>
      </c>
    </row>
    <row r="1867" spans="1:10" hidden="1" x14ac:dyDescent="0.25">
      <c r="A1867">
        <v>152447</v>
      </c>
      <c r="B1867">
        <v>29</v>
      </c>
      <c r="C1867" t="s">
        <v>56</v>
      </c>
      <c r="D1867">
        <v>2927</v>
      </c>
      <c r="E1867" t="s">
        <v>2834</v>
      </c>
      <c r="F1867">
        <v>1183</v>
      </c>
      <c r="G1867" t="s">
        <v>1429</v>
      </c>
      <c r="H1867" t="s">
        <v>18</v>
      </c>
      <c r="I1867" t="s">
        <v>18</v>
      </c>
      <c r="J1867" t="s">
        <v>4674</v>
      </c>
    </row>
    <row r="1868" spans="1:10" hidden="1" x14ac:dyDescent="0.25">
      <c r="A1868">
        <v>101473</v>
      </c>
      <c r="B1868">
        <v>29</v>
      </c>
      <c r="C1868" t="s">
        <v>56</v>
      </c>
      <c r="D1868">
        <v>2802</v>
      </c>
      <c r="E1868" t="s">
        <v>107</v>
      </c>
      <c r="F1868">
        <v>1183</v>
      </c>
      <c r="G1868" t="s">
        <v>1429</v>
      </c>
      <c r="H1868" t="s">
        <v>18</v>
      </c>
      <c r="I1868" t="s">
        <v>18</v>
      </c>
      <c r="J1868" t="s">
        <v>1455</v>
      </c>
    </row>
    <row r="1869" spans="1:10" hidden="1" x14ac:dyDescent="0.25">
      <c r="A1869">
        <v>152426</v>
      </c>
      <c r="B1869">
        <v>29</v>
      </c>
      <c r="C1869" t="s">
        <v>56</v>
      </c>
      <c r="D1869">
        <v>2926</v>
      </c>
      <c r="E1869" t="s">
        <v>111</v>
      </c>
      <c r="F1869">
        <v>1183</v>
      </c>
      <c r="G1869" t="s">
        <v>1429</v>
      </c>
      <c r="H1869" t="s">
        <v>18</v>
      </c>
      <c r="I1869" t="s">
        <v>18</v>
      </c>
      <c r="J1869" t="s">
        <v>4675</v>
      </c>
    </row>
    <row r="1870" spans="1:10" hidden="1" x14ac:dyDescent="0.25">
      <c r="A1870">
        <v>101427</v>
      </c>
      <c r="B1870">
        <v>29</v>
      </c>
      <c r="C1870" t="s">
        <v>56</v>
      </c>
      <c r="D1870">
        <v>2800</v>
      </c>
      <c r="E1870" t="s">
        <v>112</v>
      </c>
      <c r="F1870">
        <v>1183</v>
      </c>
      <c r="G1870" t="s">
        <v>1429</v>
      </c>
      <c r="H1870" t="s">
        <v>18</v>
      </c>
      <c r="I1870" t="s">
        <v>18</v>
      </c>
      <c r="J1870" t="s">
        <v>1477</v>
      </c>
    </row>
    <row r="1871" spans="1:10" hidden="1" x14ac:dyDescent="0.25">
      <c r="A1871">
        <v>54971</v>
      </c>
      <c r="B1871">
        <v>29</v>
      </c>
      <c r="C1871" t="s">
        <v>56</v>
      </c>
      <c r="D1871">
        <v>2426</v>
      </c>
      <c r="E1871" t="s">
        <v>118</v>
      </c>
      <c r="F1871">
        <v>1183</v>
      </c>
      <c r="G1871" t="s">
        <v>1429</v>
      </c>
      <c r="H1871" t="s">
        <v>18</v>
      </c>
      <c r="I1871" t="s">
        <v>18</v>
      </c>
      <c r="J1871" t="s">
        <v>1502</v>
      </c>
    </row>
    <row r="1872" spans="1:10" hidden="1" x14ac:dyDescent="0.25">
      <c r="A1872">
        <v>80741</v>
      </c>
      <c r="B1872">
        <v>29</v>
      </c>
      <c r="C1872" t="s">
        <v>56</v>
      </c>
      <c r="D1872">
        <v>2425</v>
      </c>
      <c r="E1872" t="s">
        <v>2829</v>
      </c>
      <c r="F1872">
        <v>1183</v>
      </c>
      <c r="G1872" t="s">
        <v>1429</v>
      </c>
      <c r="H1872" t="s">
        <v>18</v>
      </c>
      <c r="I1872" t="s">
        <v>18</v>
      </c>
      <c r="J1872" t="s">
        <v>2863</v>
      </c>
    </row>
    <row r="1873" spans="1:10" hidden="1" x14ac:dyDescent="0.25">
      <c r="A1873">
        <v>101490</v>
      </c>
      <c r="B1873">
        <v>29</v>
      </c>
      <c r="C1873" t="s">
        <v>56</v>
      </c>
      <c r="D1873">
        <v>2803</v>
      </c>
      <c r="E1873" t="s">
        <v>2439</v>
      </c>
      <c r="F1873">
        <v>1183</v>
      </c>
      <c r="G1873" t="s">
        <v>1429</v>
      </c>
      <c r="H1873" t="s">
        <v>18</v>
      </c>
      <c r="I1873" t="s">
        <v>18</v>
      </c>
      <c r="J1873" t="s">
        <v>2487</v>
      </c>
    </row>
    <row r="1874" spans="1:10" hidden="1" x14ac:dyDescent="0.25">
      <c r="A1874">
        <v>53122</v>
      </c>
      <c r="B1874">
        <v>29</v>
      </c>
      <c r="C1874" t="s">
        <v>56</v>
      </c>
      <c r="D1874">
        <v>2454</v>
      </c>
      <c r="E1874" t="s">
        <v>2441</v>
      </c>
      <c r="F1874">
        <v>1183</v>
      </c>
      <c r="G1874" t="s">
        <v>1429</v>
      </c>
      <c r="H1874" t="s">
        <v>18</v>
      </c>
      <c r="I1874" t="s">
        <v>18</v>
      </c>
      <c r="J1874" t="s">
        <v>2488</v>
      </c>
    </row>
    <row r="1875" spans="1:10" hidden="1" x14ac:dyDescent="0.25">
      <c r="A1875">
        <v>81113</v>
      </c>
      <c r="B1875">
        <v>29</v>
      </c>
      <c r="C1875" t="s">
        <v>56</v>
      </c>
      <c r="D1875">
        <v>2427</v>
      </c>
      <c r="E1875" t="s">
        <v>2381</v>
      </c>
      <c r="F1875">
        <v>1183</v>
      </c>
      <c r="G1875" t="s">
        <v>1429</v>
      </c>
      <c r="H1875" t="s">
        <v>18</v>
      </c>
      <c r="I1875" t="s">
        <v>18</v>
      </c>
      <c r="J1875" t="s">
        <v>2408</v>
      </c>
    </row>
    <row r="1876" spans="1:10" hidden="1" x14ac:dyDescent="0.25">
      <c r="A1876">
        <v>1090</v>
      </c>
      <c r="B1876">
        <v>29</v>
      </c>
      <c r="C1876" t="s">
        <v>56</v>
      </c>
      <c r="D1876">
        <v>394</v>
      </c>
      <c r="E1876" t="s">
        <v>248</v>
      </c>
      <c r="F1876">
        <v>1183</v>
      </c>
      <c r="G1876" t="s">
        <v>1429</v>
      </c>
      <c r="H1876" t="s">
        <v>18</v>
      </c>
      <c r="I1876" t="s">
        <v>18</v>
      </c>
      <c r="J1876" t="s">
        <v>1541</v>
      </c>
    </row>
    <row r="1877" spans="1:10" hidden="1" x14ac:dyDescent="0.25">
      <c r="A1877">
        <v>152459</v>
      </c>
      <c r="B1877">
        <v>29</v>
      </c>
      <c r="C1877" t="s">
        <v>56</v>
      </c>
      <c r="D1877">
        <v>2930</v>
      </c>
      <c r="E1877" t="s">
        <v>1229</v>
      </c>
      <c r="F1877">
        <v>1183</v>
      </c>
      <c r="G1877" t="s">
        <v>1429</v>
      </c>
      <c r="H1877" t="s">
        <v>18</v>
      </c>
      <c r="I1877" t="s">
        <v>18</v>
      </c>
      <c r="J1877" t="s">
        <v>4676</v>
      </c>
    </row>
    <row r="1878" spans="1:10" hidden="1" x14ac:dyDescent="0.25">
      <c r="A1878">
        <v>93341</v>
      </c>
      <c r="B1878">
        <v>453</v>
      </c>
      <c r="C1878" t="s">
        <v>188</v>
      </c>
      <c r="D1878">
        <v>2773</v>
      </c>
      <c r="E1878" t="s">
        <v>4394</v>
      </c>
      <c r="F1878">
        <v>1183</v>
      </c>
      <c r="G1878" t="s">
        <v>1429</v>
      </c>
      <c r="H1878" t="s">
        <v>18</v>
      </c>
      <c r="I1878" t="s">
        <v>18</v>
      </c>
      <c r="J1878" t="s">
        <v>4677</v>
      </c>
    </row>
    <row r="1879" spans="1:10" hidden="1" x14ac:dyDescent="0.25">
      <c r="A1879">
        <v>152558</v>
      </c>
      <c r="B1879">
        <v>453</v>
      </c>
      <c r="C1879" t="s">
        <v>188</v>
      </c>
      <c r="D1879">
        <v>2953</v>
      </c>
      <c r="E1879" t="s">
        <v>4396</v>
      </c>
      <c r="F1879">
        <v>1183</v>
      </c>
      <c r="G1879" t="s">
        <v>1429</v>
      </c>
      <c r="H1879" t="s">
        <v>18</v>
      </c>
      <c r="I1879" t="s">
        <v>18</v>
      </c>
      <c r="J1879" t="s">
        <v>4678</v>
      </c>
    </row>
    <row r="1880" spans="1:10" hidden="1" x14ac:dyDescent="0.25">
      <c r="A1880">
        <v>123427</v>
      </c>
      <c r="B1880">
        <v>453</v>
      </c>
      <c r="C1880" t="s">
        <v>188</v>
      </c>
      <c r="D1880">
        <v>2874</v>
      </c>
      <c r="E1880" t="s">
        <v>4398</v>
      </c>
      <c r="F1880">
        <v>1183</v>
      </c>
      <c r="G1880" t="s">
        <v>1429</v>
      </c>
      <c r="H1880" t="s">
        <v>18</v>
      </c>
      <c r="I1880" t="s">
        <v>18</v>
      </c>
      <c r="J1880" t="s">
        <v>4679</v>
      </c>
    </row>
    <row r="1881" spans="1:10" hidden="1" x14ac:dyDescent="0.25">
      <c r="A1881">
        <v>152613</v>
      </c>
      <c r="B1881">
        <v>453</v>
      </c>
      <c r="C1881" t="s">
        <v>188</v>
      </c>
      <c r="D1881">
        <v>2954</v>
      </c>
      <c r="E1881" t="s">
        <v>4400</v>
      </c>
      <c r="F1881">
        <v>1183</v>
      </c>
      <c r="G1881" t="s">
        <v>1429</v>
      </c>
      <c r="H1881" t="s">
        <v>18</v>
      </c>
      <c r="I1881" t="s">
        <v>18</v>
      </c>
      <c r="J1881" t="s">
        <v>4680</v>
      </c>
    </row>
    <row r="1882" spans="1:10" hidden="1" x14ac:dyDescent="0.25">
      <c r="A1882">
        <v>149257</v>
      </c>
      <c r="B1882">
        <v>453</v>
      </c>
      <c r="C1882" t="s">
        <v>188</v>
      </c>
      <c r="D1882">
        <v>2620</v>
      </c>
      <c r="E1882" t="s">
        <v>4054</v>
      </c>
      <c r="F1882">
        <v>1183</v>
      </c>
      <c r="G1882" t="s">
        <v>1429</v>
      </c>
      <c r="H1882" t="s">
        <v>18</v>
      </c>
      <c r="I1882" t="s">
        <v>18</v>
      </c>
      <c r="J1882" t="s">
        <v>4681</v>
      </c>
    </row>
    <row r="1883" spans="1:10" hidden="1" x14ac:dyDescent="0.25">
      <c r="A1883">
        <v>1497</v>
      </c>
      <c r="B1883">
        <v>453</v>
      </c>
      <c r="C1883" t="s">
        <v>188</v>
      </c>
      <c r="D1883">
        <v>464</v>
      </c>
      <c r="E1883" t="s">
        <v>189</v>
      </c>
      <c r="F1883">
        <v>1183</v>
      </c>
      <c r="G1883" t="s">
        <v>1429</v>
      </c>
      <c r="H1883" t="s">
        <v>18</v>
      </c>
      <c r="I1883" t="s">
        <v>18</v>
      </c>
      <c r="J1883" t="s">
        <v>1645</v>
      </c>
    </row>
    <row r="1884" spans="1:10" hidden="1" x14ac:dyDescent="0.25">
      <c r="A1884">
        <v>141331</v>
      </c>
      <c r="B1884">
        <v>360</v>
      </c>
      <c r="C1884" t="s">
        <v>66</v>
      </c>
      <c r="D1884">
        <v>2810</v>
      </c>
      <c r="E1884" t="s">
        <v>100</v>
      </c>
      <c r="F1884">
        <v>1183</v>
      </c>
      <c r="G1884" t="s">
        <v>1429</v>
      </c>
      <c r="H1884" t="s">
        <v>18</v>
      </c>
      <c r="I1884" t="s">
        <v>18</v>
      </c>
      <c r="J1884" t="s">
        <v>3441</v>
      </c>
    </row>
    <row r="1885" spans="1:10" hidden="1" x14ac:dyDescent="0.25">
      <c r="A1885">
        <v>152515</v>
      </c>
      <c r="B1885">
        <v>450</v>
      </c>
      <c r="C1885" t="s">
        <v>4052</v>
      </c>
      <c r="D1885">
        <v>2951</v>
      </c>
      <c r="E1885" t="s">
        <v>233</v>
      </c>
      <c r="F1885">
        <v>1183</v>
      </c>
      <c r="G1885" t="s">
        <v>1429</v>
      </c>
      <c r="H1885" t="s">
        <v>18</v>
      </c>
      <c r="I1885" t="s">
        <v>18</v>
      </c>
      <c r="J1885" t="s">
        <v>4682</v>
      </c>
    </row>
    <row r="1886" spans="1:10" hidden="1" x14ac:dyDescent="0.25">
      <c r="A1886">
        <v>81311</v>
      </c>
      <c r="B1886">
        <v>362</v>
      </c>
      <c r="C1886" t="s">
        <v>50</v>
      </c>
      <c r="D1886">
        <v>2467</v>
      </c>
      <c r="E1886" t="s">
        <v>51</v>
      </c>
      <c r="F1886">
        <v>1183</v>
      </c>
      <c r="G1886" t="s">
        <v>1429</v>
      </c>
      <c r="H1886" t="s">
        <v>18</v>
      </c>
      <c r="I1886" t="s">
        <v>18</v>
      </c>
      <c r="J1886" t="s">
        <v>2098</v>
      </c>
    </row>
    <row r="1887" spans="1:10" hidden="1" x14ac:dyDescent="0.25">
      <c r="A1887">
        <v>101618</v>
      </c>
      <c r="B1887">
        <v>362</v>
      </c>
      <c r="C1887" t="s">
        <v>50</v>
      </c>
      <c r="D1887">
        <v>2821</v>
      </c>
      <c r="E1887" t="s">
        <v>82</v>
      </c>
      <c r="F1887">
        <v>1183</v>
      </c>
      <c r="G1887" t="s">
        <v>1429</v>
      </c>
      <c r="H1887" t="s">
        <v>18</v>
      </c>
      <c r="I1887" t="s">
        <v>18</v>
      </c>
      <c r="J1887" t="s">
        <v>2141</v>
      </c>
    </row>
    <row r="1888" spans="1:10" hidden="1" x14ac:dyDescent="0.25">
      <c r="A1888">
        <v>53711</v>
      </c>
      <c r="B1888">
        <v>362</v>
      </c>
      <c r="C1888" t="s">
        <v>50</v>
      </c>
      <c r="D1888">
        <v>2469</v>
      </c>
      <c r="E1888" t="s">
        <v>91</v>
      </c>
      <c r="F1888">
        <v>1183</v>
      </c>
      <c r="G1888" t="s">
        <v>1429</v>
      </c>
      <c r="H1888" t="s">
        <v>18</v>
      </c>
      <c r="I1888" t="s">
        <v>18</v>
      </c>
      <c r="J1888" t="s">
        <v>2163</v>
      </c>
    </row>
    <row r="1889" spans="1:10" hidden="1" x14ac:dyDescent="0.25">
      <c r="A1889">
        <v>101633</v>
      </c>
      <c r="B1889">
        <v>362</v>
      </c>
      <c r="C1889" t="s">
        <v>50</v>
      </c>
      <c r="D1889">
        <v>2822</v>
      </c>
      <c r="E1889" t="s">
        <v>103</v>
      </c>
      <c r="F1889">
        <v>1183</v>
      </c>
      <c r="G1889" t="s">
        <v>1429</v>
      </c>
      <c r="H1889" t="s">
        <v>18</v>
      </c>
      <c r="I1889" t="s">
        <v>18</v>
      </c>
      <c r="J1889" t="s">
        <v>2183</v>
      </c>
    </row>
    <row r="1890" spans="1:10" hidden="1" x14ac:dyDescent="0.25">
      <c r="A1890">
        <v>101322</v>
      </c>
      <c r="B1890">
        <v>15</v>
      </c>
      <c r="C1890" t="s">
        <v>2</v>
      </c>
      <c r="D1890">
        <v>2796</v>
      </c>
      <c r="E1890" t="s">
        <v>6</v>
      </c>
      <c r="F1890">
        <v>16704</v>
      </c>
      <c r="G1890" t="s">
        <v>1381</v>
      </c>
      <c r="H1890" t="s">
        <v>18</v>
      </c>
      <c r="I1890" t="s">
        <v>18</v>
      </c>
      <c r="J1890" t="s">
        <v>1382</v>
      </c>
    </row>
    <row r="1891" spans="1:10" hidden="1" x14ac:dyDescent="0.25">
      <c r="A1891">
        <v>51561</v>
      </c>
      <c r="B1891">
        <v>15</v>
      </c>
      <c r="C1891" t="s">
        <v>2</v>
      </c>
      <c r="D1891">
        <v>2410</v>
      </c>
      <c r="E1891" t="s">
        <v>3103</v>
      </c>
      <c r="F1891">
        <v>16704</v>
      </c>
      <c r="G1891" t="s">
        <v>1381</v>
      </c>
      <c r="H1891" t="s">
        <v>18</v>
      </c>
      <c r="I1891" t="s">
        <v>18</v>
      </c>
      <c r="J1891" t="s">
        <v>3147</v>
      </c>
    </row>
    <row r="1892" spans="1:10" hidden="1" x14ac:dyDescent="0.25">
      <c r="A1892">
        <v>101740</v>
      </c>
      <c r="B1892">
        <v>2509</v>
      </c>
      <c r="C1892" t="s">
        <v>47</v>
      </c>
      <c r="D1892">
        <v>2819</v>
      </c>
      <c r="E1892" t="s">
        <v>71</v>
      </c>
      <c r="F1892">
        <v>94</v>
      </c>
      <c r="G1892" t="s">
        <v>1312</v>
      </c>
      <c r="H1892" t="s">
        <v>18</v>
      </c>
      <c r="I1892" t="s">
        <v>18</v>
      </c>
      <c r="J1892" t="s">
        <v>1313</v>
      </c>
    </row>
    <row r="1893" spans="1:10" hidden="1" x14ac:dyDescent="0.25">
      <c r="A1893">
        <v>36257</v>
      </c>
      <c r="B1893">
        <v>2509</v>
      </c>
      <c r="C1893" t="s">
        <v>47</v>
      </c>
      <c r="D1893">
        <v>2016</v>
      </c>
      <c r="E1893" t="s">
        <v>95</v>
      </c>
      <c r="F1893">
        <v>94</v>
      </c>
      <c r="G1893" t="s">
        <v>1312</v>
      </c>
      <c r="H1893" t="s">
        <v>18</v>
      </c>
      <c r="I1893" t="s">
        <v>18</v>
      </c>
      <c r="J1893" t="s">
        <v>1327</v>
      </c>
    </row>
    <row r="1894" spans="1:10" hidden="1" x14ac:dyDescent="0.25">
      <c r="A1894">
        <v>101444</v>
      </c>
      <c r="B1894">
        <v>29</v>
      </c>
      <c r="C1894" t="s">
        <v>56</v>
      </c>
      <c r="D1894">
        <v>2801</v>
      </c>
      <c r="E1894" t="s">
        <v>57</v>
      </c>
      <c r="F1894">
        <v>94</v>
      </c>
      <c r="G1894" t="s">
        <v>1312</v>
      </c>
      <c r="H1894" t="s">
        <v>18</v>
      </c>
      <c r="I1894" t="s">
        <v>18</v>
      </c>
      <c r="J1894" t="s">
        <v>1409</v>
      </c>
    </row>
    <row r="1895" spans="1:10" hidden="1" x14ac:dyDescent="0.25">
      <c r="A1895">
        <v>101417</v>
      </c>
      <c r="B1895">
        <v>29</v>
      </c>
      <c r="C1895" t="s">
        <v>56</v>
      </c>
      <c r="D1895">
        <v>2800</v>
      </c>
      <c r="E1895" t="s">
        <v>112</v>
      </c>
      <c r="F1895">
        <v>94</v>
      </c>
      <c r="G1895" t="s">
        <v>1312</v>
      </c>
      <c r="H1895" t="s">
        <v>18</v>
      </c>
      <c r="I1895" t="s">
        <v>18</v>
      </c>
      <c r="J1895" t="s">
        <v>1478</v>
      </c>
    </row>
    <row r="1896" spans="1:10" hidden="1" x14ac:dyDescent="0.25">
      <c r="A1896">
        <v>51883</v>
      </c>
      <c r="B1896">
        <v>29</v>
      </c>
      <c r="C1896" t="s">
        <v>56</v>
      </c>
      <c r="D1896">
        <v>2425</v>
      </c>
      <c r="E1896" t="s">
        <v>2829</v>
      </c>
      <c r="F1896">
        <v>94</v>
      </c>
      <c r="G1896" t="s">
        <v>1312</v>
      </c>
      <c r="H1896" t="s">
        <v>18</v>
      </c>
      <c r="I1896" t="s">
        <v>18</v>
      </c>
      <c r="J1896" t="s">
        <v>2864</v>
      </c>
    </row>
    <row r="1897" spans="1:10" hidden="1" x14ac:dyDescent="0.25">
      <c r="A1897">
        <v>1434</v>
      </c>
      <c r="B1897">
        <v>29</v>
      </c>
      <c r="C1897" t="s">
        <v>56</v>
      </c>
      <c r="D1897">
        <v>394</v>
      </c>
      <c r="E1897" t="s">
        <v>248</v>
      </c>
      <c r="F1897">
        <v>94</v>
      </c>
      <c r="G1897" t="s">
        <v>1312</v>
      </c>
      <c r="H1897" t="s">
        <v>18</v>
      </c>
      <c r="I1897" t="s">
        <v>18</v>
      </c>
      <c r="J1897" t="s">
        <v>1542</v>
      </c>
    </row>
    <row r="1898" spans="1:10" hidden="1" x14ac:dyDescent="0.25">
      <c r="A1898">
        <v>101578</v>
      </c>
      <c r="B1898">
        <v>360</v>
      </c>
      <c r="C1898" t="s">
        <v>66</v>
      </c>
      <c r="D1898">
        <v>2809</v>
      </c>
      <c r="E1898" t="s">
        <v>893</v>
      </c>
      <c r="F1898">
        <v>94</v>
      </c>
      <c r="G1898" t="s">
        <v>1312</v>
      </c>
      <c r="H1898" t="s">
        <v>18</v>
      </c>
      <c r="I1898" t="s">
        <v>18</v>
      </c>
      <c r="J1898" t="s">
        <v>1910</v>
      </c>
    </row>
    <row r="1899" spans="1:10" hidden="1" x14ac:dyDescent="0.25">
      <c r="A1899">
        <v>89213</v>
      </c>
      <c r="B1899">
        <v>360</v>
      </c>
      <c r="C1899" t="s">
        <v>66</v>
      </c>
      <c r="D1899">
        <v>2009</v>
      </c>
      <c r="E1899" t="s">
        <v>67</v>
      </c>
      <c r="F1899">
        <v>94</v>
      </c>
      <c r="G1899" t="s">
        <v>1312</v>
      </c>
      <c r="H1899" t="s">
        <v>18</v>
      </c>
      <c r="I1899" t="s">
        <v>18</v>
      </c>
      <c r="J1899" t="s">
        <v>1923</v>
      </c>
    </row>
    <row r="1900" spans="1:10" hidden="1" x14ac:dyDescent="0.25">
      <c r="A1900">
        <v>115519</v>
      </c>
      <c r="B1900">
        <v>362</v>
      </c>
      <c r="C1900" t="s">
        <v>50</v>
      </c>
      <c r="D1900">
        <v>2467</v>
      </c>
      <c r="E1900" t="s">
        <v>51</v>
      </c>
      <c r="F1900">
        <v>92649</v>
      </c>
      <c r="G1900" t="s">
        <v>2446</v>
      </c>
      <c r="H1900" t="s">
        <v>18</v>
      </c>
      <c r="I1900" t="s">
        <v>18</v>
      </c>
      <c r="J1900" t="s">
        <v>2447</v>
      </c>
    </row>
    <row r="1901" spans="1:10" hidden="1" x14ac:dyDescent="0.25">
      <c r="A1901">
        <v>121068</v>
      </c>
      <c r="B1901">
        <v>313</v>
      </c>
      <c r="C1901" t="s">
        <v>3604</v>
      </c>
      <c r="D1901">
        <v>2522</v>
      </c>
      <c r="E1901" t="s">
        <v>458</v>
      </c>
      <c r="F1901">
        <v>15035</v>
      </c>
      <c r="G1901" t="s">
        <v>2865</v>
      </c>
      <c r="H1901" t="s">
        <v>18</v>
      </c>
      <c r="I1901" t="s">
        <v>18</v>
      </c>
      <c r="J1901" t="s">
        <v>3819</v>
      </c>
    </row>
    <row r="1902" spans="1:10" hidden="1" x14ac:dyDescent="0.25">
      <c r="A1902">
        <v>4252</v>
      </c>
      <c r="B1902">
        <v>30</v>
      </c>
      <c r="C1902" t="s">
        <v>370</v>
      </c>
      <c r="D1902">
        <v>363</v>
      </c>
      <c r="E1902" t="s">
        <v>401</v>
      </c>
      <c r="F1902">
        <v>142</v>
      </c>
      <c r="G1902" t="s">
        <v>1286</v>
      </c>
      <c r="H1902" t="s">
        <v>18</v>
      </c>
      <c r="I1902" t="s">
        <v>18</v>
      </c>
      <c r="J1902" t="s">
        <v>2236</v>
      </c>
    </row>
    <row r="1903" spans="1:10" hidden="1" x14ac:dyDescent="0.25">
      <c r="A1903">
        <v>5529</v>
      </c>
      <c r="B1903">
        <v>30</v>
      </c>
      <c r="C1903" t="s">
        <v>370</v>
      </c>
      <c r="D1903">
        <v>366</v>
      </c>
      <c r="E1903" t="s">
        <v>403</v>
      </c>
      <c r="F1903">
        <v>142</v>
      </c>
      <c r="G1903" t="s">
        <v>1286</v>
      </c>
      <c r="H1903" t="s">
        <v>18</v>
      </c>
      <c r="I1903" t="s">
        <v>18</v>
      </c>
      <c r="J1903" t="s">
        <v>2237</v>
      </c>
    </row>
    <row r="1904" spans="1:10" hidden="1" x14ac:dyDescent="0.25">
      <c r="A1904">
        <v>2693</v>
      </c>
      <c r="B1904">
        <v>30</v>
      </c>
      <c r="C1904" t="s">
        <v>370</v>
      </c>
      <c r="D1904">
        <v>373</v>
      </c>
      <c r="E1904" t="s">
        <v>405</v>
      </c>
      <c r="F1904">
        <v>142</v>
      </c>
      <c r="G1904" t="s">
        <v>1286</v>
      </c>
      <c r="H1904" t="s">
        <v>18</v>
      </c>
      <c r="I1904" t="s">
        <v>18</v>
      </c>
      <c r="J1904" t="s">
        <v>2238</v>
      </c>
    </row>
    <row r="1905" spans="1:10" hidden="1" x14ac:dyDescent="0.25">
      <c r="A1905">
        <v>101516</v>
      </c>
      <c r="B1905">
        <v>30</v>
      </c>
      <c r="C1905" t="s">
        <v>370</v>
      </c>
      <c r="D1905">
        <v>2788</v>
      </c>
      <c r="E1905" t="s">
        <v>407</v>
      </c>
      <c r="F1905">
        <v>142</v>
      </c>
      <c r="G1905" t="s">
        <v>1286</v>
      </c>
      <c r="H1905" t="s">
        <v>18</v>
      </c>
      <c r="I1905" t="s">
        <v>18</v>
      </c>
      <c r="J1905" t="s">
        <v>2239</v>
      </c>
    </row>
    <row r="1906" spans="1:10" hidden="1" x14ac:dyDescent="0.25">
      <c r="A1906">
        <v>1519</v>
      </c>
      <c r="B1906">
        <v>30</v>
      </c>
      <c r="C1906" t="s">
        <v>370</v>
      </c>
      <c r="D1906">
        <v>437</v>
      </c>
      <c r="E1906" t="s">
        <v>2370</v>
      </c>
      <c r="F1906">
        <v>142</v>
      </c>
      <c r="G1906" t="s">
        <v>1286</v>
      </c>
      <c r="H1906" t="s">
        <v>18</v>
      </c>
      <c r="I1906" t="s">
        <v>18</v>
      </c>
      <c r="J1906" t="s">
        <v>2409</v>
      </c>
    </row>
    <row r="1907" spans="1:10" hidden="1" x14ac:dyDescent="0.25">
      <c r="A1907">
        <v>2051</v>
      </c>
      <c r="B1907">
        <v>30</v>
      </c>
      <c r="C1907" t="s">
        <v>370</v>
      </c>
      <c r="D1907">
        <v>436</v>
      </c>
      <c r="E1907" t="s">
        <v>2372</v>
      </c>
      <c r="F1907">
        <v>142</v>
      </c>
      <c r="G1907" t="s">
        <v>1286</v>
      </c>
      <c r="H1907" t="s">
        <v>18</v>
      </c>
      <c r="I1907" t="s">
        <v>18</v>
      </c>
      <c r="J1907" t="s">
        <v>2410</v>
      </c>
    </row>
    <row r="1908" spans="1:10" hidden="1" x14ac:dyDescent="0.25">
      <c r="A1908">
        <v>101526</v>
      </c>
      <c r="B1908">
        <v>30</v>
      </c>
      <c r="C1908" t="s">
        <v>370</v>
      </c>
      <c r="D1908">
        <v>2789</v>
      </c>
      <c r="E1908" t="s">
        <v>2374</v>
      </c>
      <c r="F1908">
        <v>142</v>
      </c>
      <c r="G1908" t="s">
        <v>1286</v>
      </c>
      <c r="H1908" t="s">
        <v>18</v>
      </c>
      <c r="I1908" t="s">
        <v>18</v>
      </c>
      <c r="J1908" t="s">
        <v>2411</v>
      </c>
    </row>
    <row r="1909" spans="1:10" hidden="1" x14ac:dyDescent="0.25">
      <c r="A1909">
        <v>87945</v>
      </c>
      <c r="B1909">
        <v>30</v>
      </c>
      <c r="C1909" t="s">
        <v>370</v>
      </c>
      <c r="D1909">
        <v>2663</v>
      </c>
      <c r="E1909" t="s">
        <v>409</v>
      </c>
      <c r="F1909">
        <v>142</v>
      </c>
      <c r="G1909" t="s">
        <v>1286</v>
      </c>
      <c r="H1909" t="s">
        <v>18</v>
      </c>
      <c r="I1909" t="s">
        <v>18</v>
      </c>
      <c r="J1909" t="s">
        <v>2240</v>
      </c>
    </row>
    <row r="1910" spans="1:10" hidden="1" x14ac:dyDescent="0.25">
      <c r="A1910">
        <v>117091</v>
      </c>
      <c r="B1910">
        <v>6</v>
      </c>
      <c r="C1910" t="s">
        <v>65</v>
      </c>
      <c r="D1910">
        <v>2847</v>
      </c>
      <c r="E1910" t="s">
        <v>2541</v>
      </c>
      <c r="F1910">
        <v>142</v>
      </c>
      <c r="G1910" t="s">
        <v>1286</v>
      </c>
      <c r="H1910" t="s">
        <v>18</v>
      </c>
      <c r="I1910" t="s">
        <v>18</v>
      </c>
      <c r="J1910" t="s">
        <v>2566</v>
      </c>
    </row>
    <row r="1911" spans="1:10" hidden="1" x14ac:dyDescent="0.25">
      <c r="A1911">
        <v>117311</v>
      </c>
      <c r="B1911">
        <v>6</v>
      </c>
      <c r="C1911" t="s">
        <v>65</v>
      </c>
      <c r="D1911">
        <v>2848</v>
      </c>
      <c r="E1911" t="s">
        <v>2543</v>
      </c>
      <c r="F1911">
        <v>142</v>
      </c>
      <c r="G1911" t="s">
        <v>1286</v>
      </c>
      <c r="H1911" t="s">
        <v>18</v>
      </c>
      <c r="I1911" t="s">
        <v>18</v>
      </c>
      <c r="J1911" t="s">
        <v>2567</v>
      </c>
    </row>
    <row r="1912" spans="1:10" hidden="1" x14ac:dyDescent="0.25">
      <c r="A1912">
        <v>101305</v>
      </c>
      <c r="B1912">
        <v>6</v>
      </c>
      <c r="C1912" t="s">
        <v>65</v>
      </c>
      <c r="D1912">
        <v>2794</v>
      </c>
      <c r="E1912" t="s">
        <v>2610</v>
      </c>
      <c r="F1912">
        <v>142</v>
      </c>
      <c r="G1912" t="s">
        <v>1286</v>
      </c>
      <c r="H1912" t="s">
        <v>18</v>
      </c>
      <c r="I1912" t="s">
        <v>18</v>
      </c>
      <c r="J1912" t="s">
        <v>2704</v>
      </c>
    </row>
    <row r="1913" spans="1:10" hidden="1" x14ac:dyDescent="0.25">
      <c r="A1913">
        <v>80874</v>
      </c>
      <c r="B1913">
        <v>6</v>
      </c>
      <c r="C1913" t="s">
        <v>65</v>
      </c>
      <c r="D1913">
        <v>2390</v>
      </c>
      <c r="E1913" t="s">
        <v>2618</v>
      </c>
      <c r="F1913">
        <v>142</v>
      </c>
      <c r="G1913" t="s">
        <v>1286</v>
      </c>
      <c r="H1913" t="s">
        <v>18</v>
      </c>
      <c r="I1913" t="s">
        <v>18</v>
      </c>
      <c r="J1913" t="s">
        <v>2705</v>
      </c>
    </row>
    <row r="1914" spans="1:10" hidden="1" x14ac:dyDescent="0.25">
      <c r="A1914">
        <v>3608</v>
      </c>
      <c r="B1914">
        <v>2512</v>
      </c>
      <c r="C1914" t="s">
        <v>180</v>
      </c>
      <c r="D1914">
        <v>429</v>
      </c>
      <c r="E1914" t="s">
        <v>180</v>
      </c>
      <c r="F1914">
        <v>142</v>
      </c>
      <c r="G1914" t="s">
        <v>1286</v>
      </c>
      <c r="H1914" t="s">
        <v>18</v>
      </c>
      <c r="I1914" t="s">
        <v>18</v>
      </c>
      <c r="J1914" t="s">
        <v>3257</v>
      </c>
    </row>
    <row r="1915" spans="1:10" hidden="1" x14ac:dyDescent="0.25">
      <c r="A1915">
        <v>81096</v>
      </c>
      <c r="B1915">
        <v>29</v>
      </c>
      <c r="C1915" t="s">
        <v>56</v>
      </c>
      <c r="D1915">
        <v>2425</v>
      </c>
      <c r="E1915" t="s">
        <v>2829</v>
      </c>
      <c r="F1915">
        <v>142</v>
      </c>
      <c r="G1915" t="s">
        <v>1286</v>
      </c>
      <c r="H1915" t="s">
        <v>18</v>
      </c>
      <c r="I1915" t="s">
        <v>18</v>
      </c>
      <c r="J1915" t="s">
        <v>2866</v>
      </c>
    </row>
    <row r="1916" spans="1:10" hidden="1" x14ac:dyDescent="0.25">
      <c r="A1916">
        <v>4995</v>
      </c>
      <c r="B1916">
        <v>451</v>
      </c>
      <c r="C1916" t="s">
        <v>61</v>
      </c>
      <c r="D1916">
        <v>466</v>
      </c>
      <c r="E1916" t="s">
        <v>62</v>
      </c>
      <c r="F1916">
        <v>142</v>
      </c>
      <c r="G1916" t="s">
        <v>1286</v>
      </c>
      <c r="H1916" t="s">
        <v>18</v>
      </c>
      <c r="I1916" t="s">
        <v>18</v>
      </c>
      <c r="J1916" t="s">
        <v>1972</v>
      </c>
    </row>
    <row r="1917" spans="1:10" hidden="1" x14ac:dyDescent="0.25">
      <c r="A1917">
        <v>101680</v>
      </c>
      <c r="B1917">
        <v>451</v>
      </c>
      <c r="C1917" t="s">
        <v>61</v>
      </c>
      <c r="D1917">
        <v>2814</v>
      </c>
      <c r="E1917" t="s">
        <v>74</v>
      </c>
      <c r="F1917">
        <v>142</v>
      </c>
      <c r="G1917" t="s">
        <v>1286</v>
      </c>
      <c r="H1917" t="s">
        <v>18</v>
      </c>
      <c r="I1917" t="s">
        <v>18</v>
      </c>
      <c r="J1917" t="s">
        <v>2010</v>
      </c>
    </row>
    <row r="1918" spans="1:10" hidden="1" x14ac:dyDescent="0.25">
      <c r="A1918">
        <v>101655</v>
      </c>
      <c r="B1918">
        <v>451</v>
      </c>
      <c r="C1918" t="s">
        <v>61</v>
      </c>
      <c r="D1918">
        <v>2813</v>
      </c>
      <c r="E1918" t="s">
        <v>116</v>
      </c>
      <c r="F1918">
        <v>142</v>
      </c>
      <c r="G1918" t="s">
        <v>1286</v>
      </c>
      <c r="H1918" t="s">
        <v>18</v>
      </c>
      <c r="I1918" t="s">
        <v>18</v>
      </c>
      <c r="J1918" t="s">
        <v>2051</v>
      </c>
    </row>
    <row r="1919" spans="1:10" hidden="1" x14ac:dyDescent="0.25">
      <c r="A1919">
        <v>886</v>
      </c>
      <c r="B1919">
        <v>450</v>
      </c>
      <c r="C1919" t="s">
        <v>4052</v>
      </c>
      <c r="D1919">
        <v>473</v>
      </c>
      <c r="E1919" t="s">
        <v>255</v>
      </c>
      <c r="F1919">
        <v>142</v>
      </c>
      <c r="G1919" t="s">
        <v>1286</v>
      </c>
      <c r="H1919" t="s">
        <v>18</v>
      </c>
      <c r="I1919" t="s">
        <v>18</v>
      </c>
      <c r="J1919" t="s">
        <v>4144</v>
      </c>
    </row>
    <row r="1920" spans="1:10" hidden="1" x14ac:dyDescent="0.25">
      <c r="A1920">
        <v>108159</v>
      </c>
      <c r="B1920">
        <v>362</v>
      </c>
      <c r="C1920" t="s">
        <v>50</v>
      </c>
      <c r="D1920">
        <v>2467</v>
      </c>
      <c r="E1920" t="s">
        <v>51</v>
      </c>
      <c r="F1920">
        <v>142</v>
      </c>
      <c r="G1920" t="s">
        <v>1286</v>
      </c>
      <c r="H1920" t="s">
        <v>18</v>
      </c>
      <c r="I1920" t="s">
        <v>18</v>
      </c>
      <c r="J1920" t="s">
        <v>2099</v>
      </c>
    </row>
    <row r="1921" spans="1:10" hidden="1" x14ac:dyDescent="0.25">
      <c r="A1921">
        <v>114166</v>
      </c>
      <c r="B1921">
        <v>315</v>
      </c>
      <c r="C1921" t="s">
        <v>379</v>
      </c>
      <c r="D1921">
        <v>2113</v>
      </c>
      <c r="E1921" t="s">
        <v>866</v>
      </c>
      <c r="F1921">
        <v>91603</v>
      </c>
      <c r="G1921" t="s">
        <v>2393</v>
      </c>
      <c r="H1921" t="s">
        <v>18</v>
      </c>
      <c r="I1921" t="s">
        <v>18</v>
      </c>
      <c r="J1921" t="s">
        <v>2394</v>
      </c>
    </row>
    <row r="1922" spans="1:10" hidden="1" x14ac:dyDescent="0.25">
      <c r="A1922">
        <v>98534</v>
      </c>
      <c r="B1922">
        <v>360</v>
      </c>
      <c r="C1922" t="s">
        <v>66</v>
      </c>
      <c r="D1922">
        <v>2009</v>
      </c>
      <c r="E1922" t="s">
        <v>67</v>
      </c>
      <c r="F1922">
        <v>48241</v>
      </c>
      <c r="G1922" t="s">
        <v>1924</v>
      </c>
      <c r="H1922" t="s">
        <v>18</v>
      </c>
      <c r="I1922" t="s">
        <v>18</v>
      </c>
      <c r="J1922" t="s">
        <v>1925</v>
      </c>
    </row>
    <row r="1923" spans="1:10" x14ac:dyDescent="0.25">
      <c r="A1923">
        <v>2863</v>
      </c>
      <c r="B1923">
        <v>2616</v>
      </c>
      <c r="C1923" t="s">
        <v>317</v>
      </c>
      <c r="D1923">
        <v>2060</v>
      </c>
      <c r="E1923" t="s">
        <v>1166</v>
      </c>
      <c r="F1923">
        <v>60</v>
      </c>
      <c r="G1923" t="s">
        <v>2100</v>
      </c>
      <c r="H1923" t="s">
        <v>18</v>
      </c>
      <c r="I1923" t="s">
        <v>18</v>
      </c>
      <c r="J1923" t="s">
        <v>2801</v>
      </c>
    </row>
    <row r="1924" spans="1:10" x14ac:dyDescent="0.25">
      <c r="A1924">
        <v>1930</v>
      </c>
      <c r="B1924">
        <v>2616</v>
      </c>
      <c r="C1924" t="s">
        <v>317</v>
      </c>
      <c r="D1924">
        <v>1964</v>
      </c>
      <c r="E1924" t="s">
        <v>318</v>
      </c>
      <c r="F1924">
        <v>60</v>
      </c>
      <c r="G1924" t="s">
        <v>2100</v>
      </c>
      <c r="H1924" t="s">
        <v>18</v>
      </c>
      <c r="I1924" t="s">
        <v>18</v>
      </c>
      <c r="J1924" t="s">
        <v>2802</v>
      </c>
    </row>
    <row r="1925" spans="1:10" x14ac:dyDescent="0.25">
      <c r="A1925">
        <v>1221</v>
      </c>
      <c r="B1925">
        <v>2616</v>
      </c>
      <c r="C1925" t="s">
        <v>317</v>
      </c>
      <c r="D1925">
        <v>2021</v>
      </c>
      <c r="E1925" t="s">
        <v>342</v>
      </c>
      <c r="F1925">
        <v>60</v>
      </c>
      <c r="G1925" t="s">
        <v>2100</v>
      </c>
      <c r="H1925" t="s">
        <v>18</v>
      </c>
      <c r="I1925" t="s">
        <v>18</v>
      </c>
      <c r="J1925" t="s">
        <v>2803</v>
      </c>
    </row>
    <row r="1926" spans="1:10" x14ac:dyDescent="0.25">
      <c r="A1926">
        <v>3801</v>
      </c>
      <c r="B1926">
        <v>2616</v>
      </c>
      <c r="C1926" t="s">
        <v>317</v>
      </c>
      <c r="D1926">
        <v>281</v>
      </c>
      <c r="E1926" t="s">
        <v>1170</v>
      </c>
      <c r="F1926">
        <v>60</v>
      </c>
      <c r="G1926" t="s">
        <v>2100</v>
      </c>
      <c r="H1926" t="s">
        <v>18</v>
      </c>
      <c r="I1926" t="s">
        <v>18</v>
      </c>
      <c r="J1926" t="s">
        <v>2804</v>
      </c>
    </row>
    <row r="1927" spans="1:10" hidden="1" x14ac:dyDescent="0.25">
      <c r="A1927">
        <v>86294</v>
      </c>
      <c r="B1927">
        <v>362</v>
      </c>
      <c r="C1927" t="s">
        <v>50</v>
      </c>
      <c r="D1927">
        <v>2467</v>
      </c>
      <c r="E1927" t="s">
        <v>51</v>
      </c>
      <c r="F1927">
        <v>60</v>
      </c>
      <c r="G1927" t="s">
        <v>2100</v>
      </c>
      <c r="H1927" t="s">
        <v>18</v>
      </c>
      <c r="I1927" t="s">
        <v>18</v>
      </c>
      <c r="J1927" t="s">
        <v>2101</v>
      </c>
    </row>
    <row r="1928" spans="1:10" hidden="1" x14ac:dyDescent="0.25">
      <c r="A1928">
        <v>50863</v>
      </c>
      <c r="B1928">
        <v>362</v>
      </c>
      <c r="C1928" t="s">
        <v>50</v>
      </c>
      <c r="D1928">
        <v>1974</v>
      </c>
      <c r="E1928" t="s">
        <v>276</v>
      </c>
      <c r="F1928">
        <v>60</v>
      </c>
      <c r="G1928" t="s">
        <v>2100</v>
      </c>
      <c r="H1928" t="s">
        <v>18</v>
      </c>
      <c r="I1928" t="s">
        <v>18</v>
      </c>
      <c r="J1928" t="s">
        <v>2198</v>
      </c>
    </row>
    <row r="1929" spans="1:10" hidden="1" x14ac:dyDescent="0.25">
      <c r="A1929">
        <v>130285</v>
      </c>
      <c r="B1929">
        <v>313</v>
      </c>
      <c r="C1929" t="s">
        <v>3604</v>
      </c>
      <c r="D1929">
        <v>2587</v>
      </c>
      <c r="E1929" t="s">
        <v>457</v>
      </c>
      <c r="F1929">
        <v>102245</v>
      </c>
      <c r="G1929" t="s">
        <v>3309</v>
      </c>
      <c r="H1929" t="s">
        <v>18</v>
      </c>
      <c r="I1929" t="s">
        <v>18</v>
      </c>
      <c r="J1929" t="s">
        <v>3820</v>
      </c>
    </row>
    <row r="1930" spans="1:10" hidden="1" x14ac:dyDescent="0.25">
      <c r="A1930">
        <v>134089</v>
      </c>
      <c r="B1930">
        <v>2506</v>
      </c>
      <c r="C1930" t="s">
        <v>19</v>
      </c>
      <c r="D1930">
        <v>2400</v>
      </c>
      <c r="E1930" t="s">
        <v>20</v>
      </c>
      <c r="F1930">
        <v>15900</v>
      </c>
      <c r="G1930" t="s">
        <v>1373</v>
      </c>
      <c r="H1930" t="s">
        <v>18</v>
      </c>
      <c r="I1930" t="s">
        <v>18</v>
      </c>
      <c r="J1930" t="s">
        <v>3351</v>
      </c>
    </row>
    <row r="1931" spans="1:10" hidden="1" x14ac:dyDescent="0.25">
      <c r="A1931">
        <v>111356</v>
      </c>
      <c r="B1931">
        <v>15</v>
      </c>
      <c r="C1931" t="s">
        <v>2</v>
      </c>
      <c r="D1931">
        <v>2423</v>
      </c>
      <c r="E1931" t="s">
        <v>5</v>
      </c>
      <c r="F1931">
        <v>15900</v>
      </c>
      <c r="G1931" t="s">
        <v>1373</v>
      </c>
      <c r="H1931" t="s">
        <v>18</v>
      </c>
      <c r="I1931" t="s">
        <v>18</v>
      </c>
      <c r="J1931" t="s">
        <v>1374</v>
      </c>
    </row>
    <row r="1932" spans="1:10" hidden="1" x14ac:dyDescent="0.25">
      <c r="A1932">
        <v>153566</v>
      </c>
      <c r="B1932">
        <v>15</v>
      </c>
      <c r="C1932" t="s">
        <v>2</v>
      </c>
      <c r="D1932">
        <v>2796</v>
      </c>
      <c r="E1932" t="s">
        <v>6</v>
      </c>
      <c r="F1932">
        <v>15900</v>
      </c>
      <c r="G1932" t="s">
        <v>1373</v>
      </c>
      <c r="H1932" t="s">
        <v>18</v>
      </c>
      <c r="I1932" t="s">
        <v>18</v>
      </c>
      <c r="J1932" t="s">
        <v>4974</v>
      </c>
    </row>
    <row r="1933" spans="1:10" hidden="1" x14ac:dyDescent="0.25">
      <c r="A1933">
        <v>127957</v>
      </c>
      <c r="B1933">
        <v>362</v>
      </c>
      <c r="C1933" t="s">
        <v>50</v>
      </c>
      <c r="D1933">
        <v>2469</v>
      </c>
      <c r="E1933" t="s">
        <v>91</v>
      </c>
      <c r="F1933">
        <v>15900</v>
      </c>
      <c r="G1933" t="s">
        <v>1373</v>
      </c>
      <c r="H1933" t="s">
        <v>18</v>
      </c>
      <c r="I1933" t="s">
        <v>18</v>
      </c>
      <c r="J1933" t="s">
        <v>3258</v>
      </c>
    </row>
    <row r="1934" spans="1:10" hidden="1" x14ac:dyDescent="0.25">
      <c r="A1934">
        <v>140987</v>
      </c>
      <c r="B1934">
        <v>450</v>
      </c>
      <c r="C1934" t="s">
        <v>4052</v>
      </c>
      <c r="D1934">
        <v>478</v>
      </c>
      <c r="E1934" t="s">
        <v>4059</v>
      </c>
      <c r="F1934">
        <v>110937</v>
      </c>
      <c r="G1934" t="s">
        <v>3442</v>
      </c>
      <c r="H1934" t="s">
        <v>18</v>
      </c>
      <c r="I1934" t="s">
        <v>18</v>
      </c>
      <c r="J1934" t="s">
        <v>4145</v>
      </c>
    </row>
    <row r="1935" spans="1:10" hidden="1" x14ac:dyDescent="0.25">
      <c r="A1935">
        <v>104743</v>
      </c>
      <c r="B1935">
        <v>30</v>
      </c>
      <c r="C1935" t="s">
        <v>370</v>
      </c>
      <c r="D1935">
        <v>366</v>
      </c>
      <c r="E1935" t="s">
        <v>403</v>
      </c>
      <c r="F1935">
        <v>82931</v>
      </c>
      <c r="G1935" t="s">
        <v>1523</v>
      </c>
      <c r="H1935" t="s">
        <v>18</v>
      </c>
      <c r="I1935" t="s">
        <v>18</v>
      </c>
      <c r="J1935" t="s">
        <v>2241</v>
      </c>
    </row>
    <row r="1936" spans="1:10" hidden="1" x14ac:dyDescent="0.25">
      <c r="A1936">
        <v>104748</v>
      </c>
      <c r="B1936">
        <v>30</v>
      </c>
      <c r="C1936" t="s">
        <v>370</v>
      </c>
      <c r="D1936">
        <v>373</v>
      </c>
      <c r="E1936" t="s">
        <v>405</v>
      </c>
      <c r="F1936">
        <v>82931</v>
      </c>
      <c r="G1936" t="s">
        <v>1523</v>
      </c>
      <c r="H1936" t="s">
        <v>18</v>
      </c>
      <c r="I1936" t="s">
        <v>18</v>
      </c>
      <c r="J1936" t="s">
        <v>2242</v>
      </c>
    </row>
    <row r="1937" spans="1:10" hidden="1" x14ac:dyDescent="0.25">
      <c r="A1937">
        <v>104739</v>
      </c>
      <c r="B1937">
        <v>30</v>
      </c>
      <c r="C1937" t="s">
        <v>370</v>
      </c>
      <c r="D1937">
        <v>2788</v>
      </c>
      <c r="E1937" t="s">
        <v>407</v>
      </c>
      <c r="F1937">
        <v>82931</v>
      </c>
      <c r="G1937" t="s">
        <v>1523</v>
      </c>
      <c r="H1937" t="s">
        <v>18</v>
      </c>
      <c r="I1937" t="s">
        <v>18</v>
      </c>
      <c r="J1937" t="s">
        <v>2243</v>
      </c>
    </row>
    <row r="1938" spans="1:10" hidden="1" x14ac:dyDescent="0.25">
      <c r="A1938">
        <v>104767</v>
      </c>
      <c r="B1938">
        <v>30</v>
      </c>
      <c r="C1938" t="s">
        <v>370</v>
      </c>
      <c r="D1938">
        <v>437</v>
      </c>
      <c r="E1938" t="s">
        <v>2370</v>
      </c>
      <c r="F1938">
        <v>82931</v>
      </c>
      <c r="G1938" t="s">
        <v>1523</v>
      </c>
      <c r="H1938" t="s">
        <v>18</v>
      </c>
      <c r="I1938" t="s">
        <v>18</v>
      </c>
      <c r="J1938" t="s">
        <v>2412</v>
      </c>
    </row>
    <row r="1939" spans="1:10" hidden="1" x14ac:dyDescent="0.25">
      <c r="A1939">
        <v>104769</v>
      </c>
      <c r="B1939">
        <v>30</v>
      </c>
      <c r="C1939" t="s">
        <v>370</v>
      </c>
      <c r="D1939">
        <v>436</v>
      </c>
      <c r="E1939" t="s">
        <v>2372</v>
      </c>
      <c r="F1939">
        <v>82931</v>
      </c>
      <c r="G1939" t="s">
        <v>1523</v>
      </c>
      <c r="H1939" t="s">
        <v>18</v>
      </c>
      <c r="I1939" t="s">
        <v>18</v>
      </c>
      <c r="J1939" t="s">
        <v>2413</v>
      </c>
    </row>
    <row r="1940" spans="1:10" hidden="1" x14ac:dyDescent="0.25">
      <c r="A1940">
        <v>104772</v>
      </c>
      <c r="B1940">
        <v>30</v>
      </c>
      <c r="C1940" t="s">
        <v>370</v>
      </c>
      <c r="D1940">
        <v>2789</v>
      </c>
      <c r="E1940" t="s">
        <v>2374</v>
      </c>
      <c r="F1940">
        <v>82931</v>
      </c>
      <c r="G1940" t="s">
        <v>1523</v>
      </c>
      <c r="H1940" t="s">
        <v>18</v>
      </c>
      <c r="I1940" t="s">
        <v>18</v>
      </c>
      <c r="J1940" t="s">
        <v>2414</v>
      </c>
    </row>
    <row r="1941" spans="1:10" hidden="1" x14ac:dyDescent="0.25">
      <c r="A1941">
        <v>104727</v>
      </c>
      <c r="B1941">
        <v>30</v>
      </c>
      <c r="C1941" t="s">
        <v>370</v>
      </c>
      <c r="D1941">
        <v>2663</v>
      </c>
      <c r="E1941" t="s">
        <v>409</v>
      </c>
      <c r="F1941">
        <v>82931</v>
      </c>
      <c r="G1941" t="s">
        <v>1523</v>
      </c>
      <c r="H1941" t="s">
        <v>18</v>
      </c>
      <c r="I1941" t="s">
        <v>18</v>
      </c>
      <c r="J1941" t="s">
        <v>2244</v>
      </c>
    </row>
    <row r="1942" spans="1:10" hidden="1" x14ac:dyDescent="0.25">
      <c r="A1942">
        <v>110878</v>
      </c>
      <c r="B1942">
        <v>29</v>
      </c>
      <c r="C1942" t="s">
        <v>56</v>
      </c>
      <c r="D1942">
        <v>2630</v>
      </c>
      <c r="E1942" t="s">
        <v>3627</v>
      </c>
      <c r="F1942">
        <v>82931</v>
      </c>
      <c r="G1942" t="s">
        <v>1523</v>
      </c>
      <c r="H1942" t="s">
        <v>18</v>
      </c>
      <c r="I1942" t="s">
        <v>18</v>
      </c>
      <c r="J1942" t="s">
        <v>4683</v>
      </c>
    </row>
    <row r="1943" spans="1:10" hidden="1" x14ac:dyDescent="0.25">
      <c r="A1943">
        <v>104690</v>
      </c>
      <c r="B1943">
        <v>28</v>
      </c>
      <c r="C1943" t="s">
        <v>55</v>
      </c>
      <c r="D1943">
        <v>2057</v>
      </c>
      <c r="E1943" t="s">
        <v>3483</v>
      </c>
      <c r="F1943">
        <v>82931</v>
      </c>
      <c r="G1943" t="s">
        <v>1523</v>
      </c>
      <c r="H1943" t="s">
        <v>18</v>
      </c>
      <c r="I1943" t="s">
        <v>18</v>
      </c>
      <c r="J1943" t="s">
        <v>3490</v>
      </c>
    </row>
    <row r="1944" spans="1:10" hidden="1" x14ac:dyDescent="0.25">
      <c r="A1944">
        <v>104665</v>
      </c>
      <c r="B1944">
        <v>28</v>
      </c>
      <c r="C1944" t="s">
        <v>55</v>
      </c>
      <c r="D1944">
        <v>2806</v>
      </c>
      <c r="E1944" t="s">
        <v>86</v>
      </c>
      <c r="F1944">
        <v>82931</v>
      </c>
      <c r="G1944" t="s">
        <v>1523</v>
      </c>
      <c r="H1944" t="s">
        <v>18</v>
      </c>
      <c r="I1944" t="s">
        <v>18</v>
      </c>
      <c r="J1944" t="s">
        <v>2224</v>
      </c>
    </row>
    <row r="1945" spans="1:10" hidden="1" x14ac:dyDescent="0.25">
      <c r="A1945">
        <v>104647</v>
      </c>
      <c r="B1945">
        <v>28</v>
      </c>
      <c r="C1945" t="s">
        <v>55</v>
      </c>
      <c r="D1945">
        <v>2001</v>
      </c>
      <c r="E1945" t="s">
        <v>2624</v>
      </c>
      <c r="F1945">
        <v>82931</v>
      </c>
      <c r="G1945" t="s">
        <v>1523</v>
      </c>
      <c r="H1945" t="s">
        <v>18</v>
      </c>
      <c r="I1945" t="s">
        <v>18</v>
      </c>
      <c r="J1945" t="s">
        <v>2706</v>
      </c>
    </row>
    <row r="1946" spans="1:10" hidden="1" x14ac:dyDescent="0.25">
      <c r="A1946">
        <v>119483</v>
      </c>
      <c r="B1946">
        <v>28</v>
      </c>
      <c r="C1946" t="s">
        <v>55</v>
      </c>
      <c r="D1946">
        <v>2864</v>
      </c>
      <c r="E1946" t="s">
        <v>2586</v>
      </c>
      <c r="F1946">
        <v>82931</v>
      </c>
      <c r="G1946" t="s">
        <v>1523</v>
      </c>
      <c r="H1946" t="s">
        <v>18</v>
      </c>
      <c r="I1946" t="s">
        <v>18</v>
      </c>
      <c r="J1946" t="s">
        <v>2707</v>
      </c>
    </row>
    <row r="1947" spans="1:10" hidden="1" x14ac:dyDescent="0.25">
      <c r="A1947">
        <v>104719</v>
      </c>
      <c r="B1947">
        <v>28</v>
      </c>
      <c r="C1947" t="s">
        <v>55</v>
      </c>
      <c r="D1947">
        <v>2807</v>
      </c>
      <c r="E1947" t="s">
        <v>2383</v>
      </c>
      <c r="F1947">
        <v>82931</v>
      </c>
      <c r="G1947" t="s">
        <v>1523</v>
      </c>
      <c r="H1947" t="s">
        <v>18</v>
      </c>
      <c r="I1947" t="s">
        <v>18</v>
      </c>
      <c r="J1947" t="s">
        <v>2415</v>
      </c>
    </row>
    <row r="1948" spans="1:10" hidden="1" x14ac:dyDescent="0.25">
      <c r="A1948">
        <v>104716</v>
      </c>
      <c r="B1948">
        <v>28</v>
      </c>
      <c r="C1948" t="s">
        <v>55</v>
      </c>
      <c r="D1948">
        <v>2037</v>
      </c>
      <c r="E1948" t="s">
        <v>2385</v>
      </c>
      <c r="F1948">
        <v>82931</v>
      </c>
      <c r="G1948" t="s">
        <v>1523</v>
      </c>
      <c r="H1948" t="s">
        <v>18</v>
      </c>
      <c r="I1948" t="s">
        <v>18</v>
      </c>
      <c r="J1948" t="s">
        <v>2416</v>
      </c>
    </row>
    <row r="1949" spans="1:10" hidden="1" x14ac:dyDescent="0.25">
      <c r="A1949">
        <v>152496</v>
      </c>
      <c r="B1949">
        <v>450</v>
      </c>
      <c r="C1949" t="s">
        <v>4052</v>
      </c>
      <c r="D1949">
        <v>2950</v>
      </c>
      <c r="E1949" t="s">
        <v>284</v>
      </c>
      <c r="F1949">
        <v>13282</v>
      </c>
      <c r="G1949" t="s">
        <v>4684</v>
      </c>
      <c r="H1949" t="s">
        <v>18</v>
      </c>
      <c r="I1949" t="s">
        <v>18</v>
      </c>
      <c r="J1949" t="s">
        <v>4685</v>
      </c>
    </row>
    <row r="1950" spans="1:10" hidden="1" x14ac:dyDescent="0.25">
      <c r="A1950">
        <v>87313</v>
      </c>
      <c r="B1950">
        <v>315</v>
      </c>
      <c r="C1950" t="s">
        <v>379</v>
      </c>
      <c r="D1950">
        <v>348</v>
      </c>
      <c r="E1950" t="s">
        <v>862</v>
      </c>
      <c r="F1950">
        <v>69810</v>
      </c>
      <c r="G1950" t="s">
        <v>1857</v>
      </c>
      <c r="H1950" t="s">
        <v>18</v>
      </c>
      <c r="I1950" t="s">
        <v>18</v>
      </c>
      <c r="J1950" t="s">
        <v>1858</v>
      </c>
    </row>
    <row r="1951" spans="1:10" hidden="1" x14ac:dyDescent="0.25">
      <c r="A1951">
        <v>96020</v>
      </c>
      <c r="B1951">
        <v>453</v>
      </c>
      <c r="C1951" t="s">
        <v>188</v>
      </c>
      <c r="D1951">
        <v>2773</v>
      </c>
      <c r="E1951" t="s">
        <v>4394</v>
      </c>
      <c r="F1951">
        <v>75833</v>
      </c>
      <c r="G1951" t="s">
        <v>1739</v>
      </c>
      <c r="H1951" t="s">
        <v>18</v>
      </c>
      <c r="I1951" t="s">
        <v>18</v>
      </c>
      <c r="J1951" t="s">
        <v>4686</v>
      </c>
    </row>
    <row r="1952" spans="1:10" hidden="1" x14ac:dyDescent="0.25">
      <c r="A1952">
        <v>152591</v>
      </c>
      <c r="B1952">
        <v>453</v>
      </c>
      <c r="C1952" t="s">
        <v>188</v>
      </c>
      <c r="D1952">
        <v>2953</v>
      </c>
      <c r="E1952" t="s">
        <v>4396</v>
      </c>
      <c r="F1952">
        <v>75833</v>
      </c>
      <c r="G1952" t="s">
        <v>1739</v>
      </c>
      <c r="H1952" t="s">
        <v>18</v>
      </c>
      <c r="I1952" t="s">
        <v>18</v>
      </c>
      <c r="J1952" t="s">
        <v>4687</v>
      </c>
    </row>
    <row r="1953" spans="1:10" hidden="1" x14ac:dyDescent="0.25">
      <c r="A1953">
        <v>152507</v>
      </c>
      <c r="B1953">
        <v>450</v>
      </c>
      <c r="C1953" t="s">
        <v>4052</v>
      </c>
      <c r="D1953">
        <v>2950</v>
      </c>
      <c r="E1953" t="s">
        <v>284</v>
      </c>
      <c r="F1953">
        <v>76097</v>
      </c>
      <c r="G1953" t="s">
        <v>4688</v>
      </c>
      <c r="H1953" t="s">
        <v>18</v>
      </c>
      <c r="I1953" t="s">
        <v>18</v>
      </c>
      <c r="J1953" t="s">
        <v>4689</v>
      </c>
    </row>
    <row r="1954" spans="1:10" hidden="1" x14ac:dyDescent="0.25">
      <c r="A1954">
        <v>117087</v>
      </c>
      <c r="B1954">
        <v>6</v>
      </c>
      <c r="C1954" t="s">
        <v>65</v>
      </c>
      <c r="D1954">
        <v>2847</v>
      </c>
      <c r="E1954" t="s">
        <v>2541</v>
      </c>
      <c r="F1954">
        <v>140</v>
      </c>
      <c r="G1954" t="s">
        <v>1281</v>
      </c>
      <c r="H1954" t="s">
        <v>18</v>
      </c>
      <c r="I1954" t="s">
        <v>18</v>
      </c>
      <c r="J1954" t="s">
        <v>2568</v>
      </c>
    </row>
    <row r="1955" spans="1:10" hidden="1" x14ac:dyDescent="0.25">
      <c r="A1955">
        <v>117277</v>
      </c>
      <c r="B1955">
        <v>6</v>
      </c>
      <c r="C1955" t="s">
        <v>65</v>
      </c>
      <c r="D1955">
        <v>2848</v>
      </c>
      <c r="E1955" t="s">
        <v>2543</v>
      </c>
      <c r="F1955">
        <v>140</v>
      </c>
      <c r="G1955" t="s">
        <v>1281</v>
      </c>
      <c r="H1955" t="s">
        <v>18</v>
      </c>
      <c r="I1955" t="s">
        <v>18</v>
      </c>
      <c r="J1955" t="s">
        <v>2569</v>
      </c>
    </row>
    <row r="1956" spans="1:10" hidden="1" x14ac:dyDescent="0.25">
      <c r="A1956">
        <v>104283</v>
      </c>
      <c r="B1956">
        <v>6</v>
      </c>
      <c r="C1956" t="s">
        <v>65</v>
      </c>
      <c r="D1956">
        <v>2792</v>
      </c>
      <c r="E1956" t="s">
        <v>2608</v>
      </c>
      <c r="F1956">
        <v>140</v>
      </c>
      <c r="G1956" t="s">
        <v>1281</v>
      </c>
      <c r="H1956" t="s">
        <v>18</v>
      </c>
      <c r="I1956" t="s">
        <v>18</v>
      </c>
      <c r="J1956" t="s">
        <v>2708</v>
      </c>
    </row>
    <row r="1957" spans="1:10" hidden="1" x14ac:dyDescent="0.25">
      <c r="A1957">
        <v>101304</v>
      </c>
      <c r="B1957">
        <v>6</v>
      </c>
      <c r="C1957" t="s">
        <v>65</v>
      </c>
      <c r="D1957">
        <v>2794</v>
      </c>
      <c r="E1957" t="s">
        <v>2610</v>
      </c>
      <c r="F1957">
        <v>140</v>
      </c>
      <c r="G1957" t="s">
        <v>1281</v>
      </c>
      <c r="H1957" t="s">
        <v>18</v>
      </c>
      <c r="I1957" t="s">
        <v>18</v>
      </c>
      <c r="J1957" t="s">
        <v>2709</v>
      </c>
    </row>
    <row r="1958" spans="1:10" hidden="1" x14ac:dyDescent="0.25">
      <c r="A1958">
        <v>104285</v>
      </c>
      <c r="B1958">
        <v>6</v>
      </c>
      <c r="C1958" t="s">
        <v>65</v>
      </c>
      <c r="D1958">
        <v>2793</v>
      </c>
      <c r="E1958" t="s">
        <v>2612</v>
      </c>
      <c r="F1958">
        <v>140</v>
      </c>
      <c r="G1958" t="s">
        <v>1281</v>
      </c>
      <c r="H1958" t="s">
        <v>18</v>
      </c>
      <c r="I1958" t="s">
        <v>18</v>
      </c>
      <c r="J1958" t="s">
        <v>2710</v>
      </c>
    </row>
    <row r="1959" spans="1:10" hidden="1" x14ac:dyDescent="0.25">
      <c r="A1959">
        <v>101314</v>
      </c>
      <c r="B1959">
        <v>6</v>
      </c>
      <c r="C1959" t="s">
        <v>65</v>
      </c>
      <c r="D1959">
        <v>2795</v>
      </c>
      <c r="E1959" t="s">
        <v>2614</v>
      </c>
      <c r="F1959">
        <v>140</v>
      </c>
      <c r="G1959" t="s">
        <v>1281</v>
      </c>
      <c r="H1959" t="s">
        <v>18</v>
      </c>
      <c r="I1959" t="s">
        <v>18</v>
      </c>
      <c r="J1959" t="s">
        <v>2711</v>
      </c>
    </row>
    <row r="1960" spans="1:10" hidden="1" x14ac:dyDescent="0.25">
      <c r="A1960">
        <v>51192</v>
      </c>
      <c r="B1960">
        <v>6</v>
      </c>
      <c r="C1960" t="s">
        <v>65</v>
      </c>
      <c r="D1960">
        <v>2392</v>
      </c>
      <c r="E1960" t="s">
        <v>2616</v>
      </c>
      <c r="F1960">
        <v>140</v>
      </c>
      <c r="G1960" t="s">
        <v>1281</v>
      </c>
      <c r="H1960" t="s">
        <v>18</v>
      </c>
      <c r="I1960" t="s">
        <v>18</v>
      </c>
      <c r="J1960" t="s">
        <v>2712</v>
      </c>
    </row>
    <row r="1961" spans="1:10" hidden="1" x14ac:dyDescent="0.25">
      <c r="A1961">
        <v>51071</v>
      </c>
      <c r="B1961">
        <v>6</v>
      </c>
      <c r="C1961" t="s">
        <v>65</v>
      </c>
      <c r="D1961">
        <v>2390</v>
      </c>
      <c r="E1961" t="s">
        <v>2618</v>
      </c>
      <c r="F1961">
        <v>140</v>
      </c>
      <c r="G1961" t="s">
        <v>1281</v>
      </c>
      <c r="H1961" t="s">
        <v>18</v>
      </c>
      <c r="I1961" t="s">
        <v>18</v>
      </c>
      <c r="J1961" t="s">
        <v>2713</v>
      </c>
    </row>
    <row r="1962" spans="1:10" hidden="1" x14ac:dyDescent="0.25">
      <c r="A1962">
        <v>51230</v>
      </c>
      <c r="B1962">
        <v>6</v>
      </c>
      <c r="C1962" t="s">
        <v>65</v>
      </c>
      <c r="D1962">
        <v>2393</v>
      </c>
      <c r="E1962" t="s">
        <v>2620</v>
      </c>
      <c r="F1962">
        <v>140</v>
      </c>
      <c r="G1962" t="s">
        <v>1281</v>
      </c>
      <c r="H1962" t="s">
        <v>18</v>
      </c>
      <c r="I1962" t="s">
        <v>18</v>
      </c>
      <c r="J1962" t="s">
        <v>2714</v>
      </c>
    </row>
    <row r="1963" spans="1:10" hidden="1" x14ac:dyDescent="0.25">
      <c r="A1963">
        <v>51134</v>
      </c>
      <c r="B1963">
        <v>6</v>
      </c>
      <c r="C1963" t="s">
        <v>65</v>
      </c>
      <c r="D1963">
        <v>2391</v>
      </c>
      <c r="E1963" t="s">
        <v>2622</v>
      </c>
      <c r="F1963">
        <v>140</v>
      </c>
      <c r="G1963" t="s">
        <v>1281</v>
      </c>
      <c r="H1963" t="s">
        <v>18</v>
      </c>
      <c r="I1963" t="s">
        <v>18</v>
      </c>
      <c r="J1963" t="s">
        <v>2715</v>
      </c>
    </row>
    <row r="1964" spans="1:10" hidden="1" x14ac:dyDescent="0.25">
      <c r="A1964">
        <v>101728</v>
      </c>
      <c r="B1964">
        <v>2509</v>
      </c>
      <c r="C1964" t="s">
        <v>47</v>
      </c>
      <c r="D1964">
        <v>2818</v>
      </c>
      <c r="E1964" t="s">
        <v>48</v>
      </c>
      <c r="F1964">
        <v>140</v>
      </c>
      <c r="G1964" t="s">
        <v>1281</v>
      </c>
      <c r="H1964" t="s">
        <v>18</v>
      </c>
      <c r="I1964" t="s">
        <v>18</v>
      </c>
      <c r="J1964" t="s">
        <v>1302</v>
      </c>
    </row>
    <row r="1965" spans="1:10" hidden="1" x14ac:dyDescent="0.25">
      <c r="A1965">
        <v>2397</v>
      </c>
      <c r="B1965">
        <v>2509</v>
      </c>
      <c r="C1965" t="s">
        <v>47</v>
      </c>
      <c r="D1965">
        <v>2016</v>
      </c>
      <c r="E1965" t="s">
        <v>95</v>
      </c>
      <c r="F1965">
        <v>140</v>
      </c>
      <c r="G1965" t="s">
        <v>1281</v>
      </c>
      <c r="H1965" t="s">
        <v>18</v>
      </c>
      <c r="I1965" t="s">
        <v>18</v>
      </c>
      <c r="J1965" t="s">
        <v>1328</v>
      </c>
    </row>
    <row r="1966" spans="1:10" hidden="1" x14ac:dyDescent="0.25">
      <c r="A1966">
        <v>55378</v>
      </c>
      <c r="B1966">
        <v>2507</v>
      </c>
      <c r="C1966" t="s">
        <v>4365</v>
      </c>
      <c r="D1966">
        <v>165</v>
      </c>
      <c r="E1966" t="s">
        <v>3633</v>
      </c>
      <c r="F1966">
        <v>140</v>
      </c>
      <c r="G1966" t="s">
        <v>1281</v>
      </c>
      <c r="H1966" t="s">
        <v>18</v>
      </c>
      <c r="I1966" t="s">
        <v>18</v>
      </c>
      <c r="J1966" t="s">
        <v>4690</v>
      </c>
    </row>
    <row r="1967" spans="1:10" hidden="1" x14ac:dyDescent="0.25">
      <c r="A1967">
        <v>131867</v>
      </c>
      <c r="B1967">
        <v>2512</v>
      </c>
      <c r="C1967" t="s">
        <v>180</v>
      </c>
      <c r="D1967">
        <v>429</v>
      </c>
      <c r="E1967" t="s">
        <v>180</v>
      </c>
      <c r="F1967">
        <v>140</v>
      </c>
      <c r="G1967" t="s">
        <v>1281</v>
      </c>
      <c r="H1967" t="s">
        <v>18</v>
      </c>
      <c r="I1967" t="s">
        <v>18</v>
      </c>
      <c r="J1967" t="s">
        <v>3352</v>
      </c>
    </row>
    <row r="1968" spans="1:10" hidden="1" x14ac:dyDescent="0.25">
      <c r="A1968">
        <v>101449</v>
      </c>
      <c r="B1968">
        <v>29</v>
      </c>
      <c r="C1968" t="s">
        <v>56</v>
      </c>
      <c r="D1968">
        <v>2801</v>
      </c>
      <c r="E1968" t="s">
        <v>57</v>
      </c>
      <c r="F1968">
        <v>140</v>
      </c>
      <c r="G1968" t="s">
        <v>1281</v>
      </c>
      <c r="H1968" t="s">
        <v>18</v>
      </c>
      <c r="I1968" t="s">
        <v>18</v>
      </c>
      <c r="J1968" t="s">
        <v>1410</v>
      </c>
    </row>
    <row r="1969" spans="1:10" hidden="1" x14ac:dyDescent="0.25">
      <c r="A1969">
        <v>101499</v>
      </c>
      <c r="B1969">
        <v>29</v>
      </c>
      <c r="C1969" t="s">
        <v>56</v>
      </c>
      <c r="D1969">
        <v>2804</v>
      </c>
      <c r="E1969" t="s">
        <v>76</v>
      </c>
      <c r="F1969">
        <v>140</v>
      </c>
      <c r="G1969" t="s">
        <v>1281</v>
      </c>
      <c r="H1969" t="s">
        <v>18</v>
      </c>
      <c r="I1969" t="s">
        <v>18</v>
      </c>
      <c r="J1969" t="s">
        <v>1431</v>
      </c>
    </row>
    <row r="1970" spans="1:10" hidden="1" x14ac:dyDescent="0.25">
      <c r="A1970">
        <v>61238</v>
      </c>
      <c r="B1970">
        <v>29</v>
      </c>
      <c r="C1970" t="s">
        <v>56</v>
      </c>
      <c r="D1970">
        <v>2434</v>
      </c>
      <c r="E1970" t="s">
        <v>2827</v>
      </c>
      <c r="F1970">
        <v>140</v>
      </c>
      <c r="G1970" t="s">
        <v>1281</v>
      </c>
      <c r="H1970" t="s">
        <v>18</v>
      </c>
      <c r="I1970" t="s">
        <v>18</v>
      </c>
      <c r="J1970" t="s">
        <v>2867</v>
      </c>
    </row>
    <row r="1971" spans="1:10" hidden="1" x14ac:dyDescent="0.25">
      <c r="A1971">
        <v>152443</v>
      </c>
      <c r="B1971">
        <v>29</v>
      </c>
      <c r="C1971" t="s">
        <v>56</v>
      </c>
      <c r="D1971">
        <v>2927</v>
      </c>
      <c r="E1971" t="s">
        <v>2834</v>
      </c>
      <c r="F1971">
        <v>140</v>
      </c>
      <c r="G1971" t="s">
        <v>1281</v>
      </c>
      <c r="H1971" t="s">
        <v>18</v>
      </c>
      <c r="I1971" t="s">
        <v>18</v>
      </c>
      <c r="J1971" t="s">
        <v>4691</v>
      </c>
    </row>
    <row r="1972" spans="1:10" hidden="1" x14ac:dyDescent="0.25">
      <c r="A1972">
        <v>101466</v>
      </c>
      <c r="B1972">
        <v>29</v>
      </c>
      <c r="C1972" t="s">
        <v>56</v>
      </c>
      <c r="D1972">
        <v>2802</v>
      </c>
      <c r="E1972" t="s">
        <v>107</v>
      </c>
      <c r="F1972">
        <v>140</v>
      </c>
      <c r="G1972" t="s">
        <v>1281</v>
      </c>
      <c r="H1972" t="s">
        <v>18</v>
      </c>
      <c r="I1972" t="s">
        <v>18</v>
      </c>
      <c r="J1972" t="s">
        <v>1456</v>
      </c>
    </row>
    <row r="1973" spans="1:10" hidden="1" x14ac:dyDescent="0.25">
      <c r="A1973">
        <v>101422</v>
      </c>
      <c r="B1973">
        <v>29</v>
      </c>
      <c r="C1973" t="s">
        <v>56</v>
      </c>
      <c r="D1973">
        <v>2800</v>
      </c>
      <c r="E1973" t="s">
        <v>112</v>
      </c>
      <c r="F1973">
        <v>140</v>
      </c>
      <c r="G1973" t="s">
        <v>1281</v>
      </c>
      <c r="H1973" t="s">
        <v>18</v>
      </c>
      <c r="I1973" t="s">
        <v>18</v>
      </c>
      <c r="J1973" t="s">
        <v>1479</v>
      </c>
    </row>
    <row r="1974" spans="1:10" hidden="1" x14ac:dyDescent="0.25">
      <c r="A1974">
        <v>51966</v>
      </c>
      <c r="B1974">
        <v>29</v>
      </c>
      <c r="C1974" t="s">
        <v>56</v>
      </c>
      <c r="D1974">
        <v>2426</v>
      </c>
      <c r="E1974" t="s">
        <v>118</v>
      </c>
      <c r="F1974">
        <v>140</v>
      </c>
      <c r="G1974" t="s">
        <v>1281</v>
      </c>
      <c r="H1974" t="s">
        <v>18</v>
      </c>
      <c r="I1974" t="s">
        <v>18</v>
      </c>
      <c r="J1974" t="s">
        <v>1503</v>
      </c>
    </row>
    <row r="1975" spans="1:10" hidden="1" x14ac:dyDescent="0.25">
      <c r="A1975">
        <v>51885</v>
      </c>
      <c r="B1975">
        <v>29</v>
      </c>
      <c r="C1975" t="s">
        <v>56</v>
      </c>
      <c r="D1975">
        <v>2425</v>
      </c>
      <c r="E1975" t="s">
        <v>2829</v>
      </c>
      <c r="F1975">
        <v>140</v>
      </c>
      <c r="G1975" t="s">
        <v>1281</v>
      </c>
      <c r="H1975" t="s">
        <v>18</v>
      </c>
      <c r="I1975" t="s">
        <v>18</v>
      </c>
      <c r="J1975" t="s">
        <v>2868</v>
      </c>
    </row>
    <row r="1976" spans="1:10" hidden="1" x14ac:dyDescent="0.25">
      <c r="A1976">
        <v>81128</v>
      </c>
      <c r="B1976">
        <v>29</v>
      </c>
      <c r="C1976" t="s">
        <v>56</v>
      </c>
      <c r="D1976">
        <v>2442</v>
      </c>
      <c r="E1976" t="s">
        <v>2437</v>
      </c>
      <c r="F1976">
        <v>140</v>
      </c>
      <c r="G1976" t="s">
        <v>1281</v>
      </c>
      <c r="H1976" t="s">
        <v>18</v>
      </c>
      <c r="I1976" t="s">
        <v>18</v>
      </c>
      <c r="J1976" t="s">
        <v>2489</v>
      </c>
    </row>
    <row r="1977" spans="1:10" hidden="1" x14ac:dyDescent="0.25">
      <c r="A1977">
        <v>101488</v>
      </c>
      <c r="B1977">
        <v>29</v>
      </c>
      <c r="C1977" t="s">
        <v>56</v>
      </c>
      <c r="D1977">
        <v>2803</v>
      </c>
      <c r="E1977" t="s">
        <v>2439</v>
      </c>
      <c r="F1977">
        <v>140</v>
      </c>
      <c r="G1977" t="s">
        <v>1281</v>
      </c>
      <c r="H1977" t="s">
        <v>18</v>
      </c>
      <c r="I1977" t="s">
        <v>18</v>
      </c>
      <c r="J1977" t="s">
        <v>2490</v>
      </c>
    </row>
    <row r="1978" spans="1:10" hidden="1" x14ac:dyDescent="0.25">
      <c r="A1978">
        <v>94943</v>
      </c>
      <c r="B1978">
        <v>29</v>
      </c>
      <c r="C1978" t="s">
        <v>56</v>
      </c>
      <c r="D1978">
        <v>2583</v>
      </c>
      <c r="E1978" t="s">
        <v>2443</v>
      </c>
      <c r="F1978">
        <v>140</v>
      </c>
      <c r="G1978" t="s">
        <v>1281</v>
      </c>
      <c r="H1978" t="s">
        <v>18</v>
      </c>
      <c r="I1978" t="s">
        <v>18</v>
      </c>
      <c r="J1978" t="s">
        <v>2491</v>
      </c>
    </row>
    <row r="1979" spans="1:10" hidden="1" x14ac:dyDescent="0.25">
      <c r="A1979">
        <v>1267</v>
      </c>
      <c r="B1979">
        <v>29</v>
      </c>
      <c r="C1979" t="s">
        <v>56</v>
      </c>
      <c r="D1979">
        <v>394</v>
      </c>
      <c r="E1979" t="s">
        <v>248</v>
      </c>
      <c r="F1979">
        <v>140</v>
      </c>
      <c r="G1979" t="s">
        <v>1281</v>
      </c>
      <c r="H1979" t="s">
        <v>18</v>
      </c>
      <c r="I1979" t="s">
        <v>18</v>
      </c>
      <c r="J1979" t="s">
        <v>1543</v>
      </c>
    </row>
    <row r="1980" spans="1:10" hidden="1" x14ac:dyDescent="0.25">
      <c r="A1980">
        <v>105275</v>
      </c>
      <c r="B1980">
        <v>315</v>
      </c>
      <c r="C1980" t="s">
        <v>379</v>
      </c>
      <c r="D1980">
        <v>348</v>
      </c>
      <c r="E1980" t="s">
        <v>862</v>
      </c>
      <c r="F1980">
        <v>140</v>
      </c>
      <c r="G1980" t="s">
        <v>1281</v>
      </c>
      <c r="H1980" t="s">
        <v>18</v>
      </c>
      <c r="I1980" t="s">
        <v>18</v>
      </c>
      <c r="J1980" t="s">
        <v>1859</v>
      </c>
    </row>
    <row r="1981" spans="1:10" hidden="1" x14ac:dyDescent="0.25">
      <c r="A1981">
        <v>63120</v>
      </c>
      <c r="B1981">
        <v>293</v>
      </c>
      <c r="C1981" t="s">
        <v>4264</v>
      </c>
      <c r="D1981">
        <v>295</v>
      </c>
      <c r="E1981" t="s">
        <v>3111</v>
      </c>
      <c r="F1981">
        <v>140</v>
      </c>
      <c r="G1981" t="s">
        <v>1281</v>
      </c>
      <c r="H1981" t="s">
        <v>18</v>
      </c>
      <c r="I1981" t="s">
        <v>18</v>
      </c>
      <c r="J1981" t="s">
        <v>4298</v>
      </c>
    </row>
    <row r="1982" spans="1:10" hidden="1" x14ac:dyDescent="0.25">
      <c r="A1982">
        <v>122658</v>
      </c>
      <c r="B1982">
        <v>293</v>
      </c>
      <c r="C1982" t="s">
        <v>4264</v>
      </c>
      <c r="D1982">
        <v>2872</v>
      </c>
      <c r="E1982" t="s">
        <v>3112</v>
      </c>
      <c r="F1982">
        <v>140</v>
      </c>
      <c r="G1982" t="s">
        <v>1281</v>
      </c>
      <c r="H1982" t="s">
        <v>18</v>
      </c>
      <c r="I1982" t="s">
        <v>18</v>
      </c>
      <c r="J1982" t="s">
        <v>4299</v>
      </c>
    </row>
    <row r="1983" spans="1:10" hidden="1" x14ac:dyDescent="0.25">
      <c r="A1983">
        <v>122665</v>
      </c>
      <c r="B1983">
        <v>293</v>
      </c>
      <c r="C1983" t="s">
        <v>4264</v>
      </c>
      <c r="D1983">
        <v>2873</v>
      </c>
      <c r="E1983" t="s">
        <v>3113</v>
      </c>
      <c r="F1983">
        <v>140</v>
      </c>
      <c r="G1983" t="s">
        <v>1281</v>
      </c>
      <c r="H1983" t="s">
        <v>18</v>
      </c>
      <c r="I1983" t="s">
        <v>18</v>
      </c>
      <c r="J1983" t="s">
        <v>4300</v>
      </c>
    </row>
    <row r="1984" spans="1:10" hidden="1" x14ac:dyDescent="0.25">
      <c r="A1984">
        <v>3317</v>
      </c>
      <c r="B1984">
        <v>360</v>
      </c>
      <c r="C1984" t="s">
        <v>66</v>
      </c>
      <c r="D1984">
        <v>2009</v>
      </c>
      <c r="E1984" t="s">
        <v>67</v>
      </c>
      <c r="F1984">
        <v>140</v>
      </c>
      <c r="G1984" t="s">
        <v>1281</v>
      </c>
      <c r="H1984" t="s">
        <v>18</v>
      </c>
      <c r="I1984" t="s">
        <v>18</v>
      </c>
      <c r="J1984" t="s">
        <v>1926</v>
      </c>
    </row>
    <row r="1985" spans="1:10" hidden="1" x14ac:dyDescent="0.25">
      <c r="A1985">
        <v>101590</v>
      </c>
      <c r="B1985">
        <v>360</v>
      </c>
      <c r="C1985" t="s">
        <v>66</v>
      </c>
      <c r="D1985">
        <v>2810</v>
      </c>
      <c r="E1985" t="s">
        <v>100</v>
      </c>
      <c r="F1985">
        <v>140</v>
      </c>
      <c r="G1985" t="s">
        <v>1281</v>
      </c>
      <c r="H1985" t="s">
        <v>18</v>
      </c>
      <c r="I1985" t="s">
        <v>18</v>
      </c>
      <c r="J1985" t="s">
        <v>1946</v>
      </c>
    </row>
    <row r="1986" spans="1:10" hidden="1" x14ac:dyDescent="0.25">
      <c r="A1986">
        <v>2074</v>
      </c>
      <c r="B1986">
        <v>451</v>
      </c>
      <c r="C1986" t="s">
        <v>61</v>
      </c>
      <c r="D1986">
        <v>466</v>
      </c>
      <c r="E1986" t="s">
        <v>62</v>
      </c>
      <c r="F1986">
        <v>140</v>
      </c>
      <c r="G1986" t="s">
        <v>1281</v>
      </c>
      <c r="H1986" t="s">
        <v>18</v>
      </c>
      <c r="I1986" t="s">
        <v>18</v>
      </c>
      <c r="J1986" t="s">
        <v>1973</v>
      </c>
    </row>
    <row r="1987" spans="1:10" hidden="1" x14ac:dyDescent="0.25">
      <c r="A1987">
        <v>101679</v>
      </c>
      <c r="B1987">
        <v>451</v>
      </c>
      <c r="C1987" t="s">
        <v>61</v>
      </c>
      <c r="D1987">
        <v>2814</v>
      </c>
      <c r="E1987" t="s">
        <v>74</v>
      </c>
      <c r="F1987">
        <v>140</v>
      </c>
      <c r="G1987" t="s">
        <v>1281</v>
      </c>
      <c r="H1987" t="s">
        <v>18</v>
      </c>
      <c r="I1987" t="s">
        <v>18</v>
      </c>
      <c r="J1987" t="s">
        <v>2011</v>
      </c>
    </row>
    <row r="1988" spans="1:10" hidden="1" x14ac:dyDescent="0.25">
      <c r="A1988">
        <v>101699</v>
      </c>
      <c r="B1988">
        <v>451</v>
      </c>
      <c r="C1988" t="s">
        <v>61</v>
      </c>
      <c r="D1988">
        <v>2815</v>
      </c>
      <c r="E1988" t="s">
        <v>80</v>
      </c>
      <c r="F1988">
        <v>140</v>
      </c>
      <c r="G1988" t="s">
        <v>1281</v>
      </c>
      <c r="H1988" t="s">
        <v>18</v>
      </c>
      <c r="I1988" t="s">
        <v>18</v>
      </c>
      <c r="J1988" t="s">
        <v>2029</v>
      </c>
    </row>
    <row r="1989" spans="1:10" hidden="1" x14ac:dyDescent="0.25">
      <c r="A1989">
        <v>101654</v>
      </c>
      <c r="B1989">
        <v>451</v>
      </c>
      <c r="C1989" t="s">
        <v>61</v>
      </c>
      <c r="D1989">
        <v>2813</v>
      </c>
      <c r="E1989" t="s">
        <v>116</v>
      </c>
      <c r="F1989">
        <v>140</v>
      </c>
      <c r="G1989" t="s">
        <v>1281</v>
      </c>
      <c r="H1989" t="s">
        <v>18</v>
      </c>
      <c r="I1989" t="s">
        <v>18</v>
      </c>
      <c r="J1989" t="s">
        <v>2052</v>
      </c>
    </row>
    <row r="1990" spans="1:10" hidden="1" x14ac:dyDescent="0.25">
      <c r="A1990">
        <v>139900</v>
      </c>
      <c r="B1990">
        <v>451</v>
      </c>
      <c r="C1990" t="s">
        <v>61</v>
      </c>
      <c r="D1990">
        <v>2825</v>
      </c>
      <c r="E1990" t="s">
        <v>1093</v>
      </c>
      <c r="F1990">
        <v>140</v>
      </c>
      <c r="G1990" t="s">
        <v>1281</v>
      </c>
      <c r="H1990" t="s">
        <v>18</v>
      </c>
      <c r="I1990" t="s">
        <v>18</v>
      </c>
      <c r="J1990" t="s">
        <v>3443</v>
      </c>
    </row>
    <row r="1991" spans="1:10" hidden="1" x14ac:dyDescent="0.25">
      <c r="A1991">
        <v>3732</v>
      </c>
      <c r="B1991">
        <v>450</v>
      </c>
      <c r="C1991" t="s">
        <v>4052</v>
      </c>
      <c r="D1991">
        <v>473</v>
      </c>
      <c r="E1991" t="s">
        <v>255</v>
      </c>
      <c r="F1991">
        <v>140</v>
      </c>
      <c r="G1991" t="s">
        <v>1281</v>
      </c>
      <c r="H1991" t="s">
        <v>18</v>
      </c>
      <c r="I1991" t="s">
        <v>18</v>
      </c>
      <c r="J1991" t="s">
        <v>4146</v>
      </c>
    </row>
    <row r="1992" spans="1:10" hidden="1" x14ac:dyDescent="0.25">
      <c r="A1992">
        <v>53596</v>
      </c>
      <c r="B1992">
        <v>362</v>
      </c>
      <c r="C1992" t="s">
        <v>50</v>
      </c>
      <c r="D1992">
        <v>2467</v>
      </c>
      <c r="E1992" t="s">
        <v>51</v>
      </c>
      <c r="F1992">
        <v>140</v>
      </c>
      <c r="G1992" t="s">
        <v>1281</v>
      </c>
      <c r="H1992" t="s">
        <v>18</v>
      </c>
      <c r="I1992" t="s">
        <v>18</v>
      </c>
      <c r="J1992" t="s">
        <v>2102</v>
      </c>
    </row>
    <row r="1993" spans="1:10" hidden="1" x14ac:dyDescent="0.25">
      <c r="A1993">
        <v>101613</v>
      </c>
      <c r="B1993">
        <v>362</v>
      </c>
      <c r="C1993" t="s">
        <v>50</v>
      </c>
      <c r="D1993">
        <v>2821</v>
      </c>
      <c r="E1993" t="s">
        <v>82</v>
      </c>
      <c r="F1993">
        <v>140</v>
      </c>
      <c r="G1993" t="s">
        <v>1281</v>
      </c>
      <c r="H1993" t="s">
        <v>18</v>
      </c>
      <c r="I1993" t="s">
        <v>18</v>
      </c>
      <c r="J1993" t="s">
        <v>2142</v>
      </c>
    </row>
    <row r="1994" spans="1:10" hidden="1" x14ac:dyDescent="0.25">
      <c r="A1994">
        <v>53713</v>
      </c>
      <c r="B1994">
        <v>362</v>
      </c>
      <c r="C1994" t="s">
        <v>50</v>
      </c>
      <c r="D1994">
        <v>2469</v>
      </c>
      <c r="E1994" t="s">
        <v>91</v>
      </c>
      <c r="F1994">
        <v>140</v>
      </c>
      <c r="G1994" t="s">
        <v>1281</v>
      </c>
      <c r="H1994" t="s">
        <v>18</v>
      </c>
      <c r="I1994" t="s">
        <v>18</v>
      </c>
      <c r="J1994" t="s">
        <v>2164</v>
      </c>
    </row>
    <row r="1995" spans="1:10" hidden="1" x14ac:dyDescent="0.25">
      <c r="A1995">
        <v>135984</v>
      </c>
      <c r="B1995">
        <v>362</v>
      </c>
      <c r="C1995" t="s">
        <v>50</v>
      </c>
      <c r="D1995">
        <v>2822</v>
      </c>
      <c r="E1995" t="s">
        <v>103</v>
      </c>
      <c r="F1995">
        <v>140</v>
      </c>
      <c r="G1995" t="s">
        <v>1281</v>
      </c>
      <c r="H1995" t="s">
        <v>18</v>
      </c>
      <c r="I1995" t="s">
        <v>18</v>
      </c>
      <c r="J1995" t="s">
        <v>3353</v>
      </c>
    </row>
    <row r="1996" spans="1:10" hidden="1" x14ac:dyDescent="0.25">
      <c r="A1996">
        <v>55533</v>
      </c>
      <c r="B1996">
        <v>362</v>
      </c>
      <c r="C1996" t="s">
        <v>50</v>
      </c>
      <c r="D1996">
        <v>1974</v>
      </c>
      <c r="E1996" t="s">
        <v>276</v>
      </c>
      <c r="F1996">
        <v>140</v>
      </c>
      <c r="G1996" t="s">
        <v>1281</v>
      </c>
      <c r="H1996" t="s">
        <v>18</v>
      </c>
      <c r="I1996" t="s">
        <v>18</v>
      </c>
      <c r="J1996" t="s">
        <v>2199</v>
      </c>
    </row>
    <row r="1997" spans="1:10" hidden="1" x14ac:dyDescent="0.25">
      <c r="A1997">
        <v>5604</v>
      </c>
      <c r="B1997">
        <v>450</v>
      </c>
      <c r="C1997" t="s">
        <v>4052</v>
      </c>
      <c r="D1997">
        <v>473</v>
      </c>
      <c r="E1997" t="s">
        <v>255</v>
      </c>
      <c r="F1997">
        <v>4385</v>
      </c>
      <c r="G1997" t="s">
        <v>3148</v>
      </c>
      <c r="H1997" t="s">
        <v>18</v>
      </c>
      <c r="I1997" t="s">
        <v>18</v>
      </c>
      <c r="J1997" t="s">
        <v>4147</v>
      </c>
    </row>
    <row r="1998" spans="1:10" hidden="1" x14ac:dyDescent="0.25">
      <c r="A1998">
        <v>152485</v>
      </c>
      <c r="B1998">
        <v>450</v>
      </c>
      <c r="C1998" t="s">
        <v>4052</v>
      </c>
      <c r="D1998">
        <v>2950</v>
      </c>
      <c r="E1998" t="s">
        <v>284</v>
      </c>
      <c r="F1998">
        <v>4385</v>
      </c>
      <c r="G1998" t="s">
        <v>3148</v>
      </c>
      <c r="H1998" t="s">
        <v>18</v>
      </c>
      <c r="I1998" t="s">
        <v>18</v>
      </c>
      <c r="J1998" t="s">
        <v>4692</v>
      </c>
    </row>
    <row r="1999" spans="1:10" hidden="1" x14ac:dyDescent="0.25">
      <c r="A1999">
        <v>25452</v>
      </c>
      <c r="B1999">
        <v>450</v>
      </c>
      <c r="C1999" t="s">
        <v>4052</v>
      </c>
      <c r="D1999">
        <v>477</v>
      </c>
      <c r="E1999" t="s">
        <v>285</v>
      </c>
      <c r="F1999">
        <v>4385</v>
      </c>
      <c r="G1999" t="s">
        <v>3148</v>
      </c>
      <c r="H1999" t="s">
        <v>18</v>
      </c>
      <c r="I1999" t="s">
        <v>18</v>
      </c>
      <c r="J1999" t="s">
        <v>4148</v>
      </c>
    </row>
    <row r="2000" spans="1:10" hidden="1" x14ac:dyDescent="0.25">
      <c r="A2000">
        <v>835</v>
      </c>
      <c r="B2000">
        <v>313</v>
      </c>
      <c r="C2000" t="s">
        <v>3604</v>
      </c>
      <c r="D2000">
        <v>347</v>
      </c>
      <c r="E2000" t="s">
        <v>455</v>
      </c>
      <c r="F2000">
        <v>44</v>
      </c>
      <c r="G2000" t="s">
        <v>1252</v>
      </c>
      <c r="H2000" t="s">
        <v>18</v>
      </c>
      <c r="I2000" t="s">
        <v>18</v>
      </c>
      <c r="J2000" t="s">
        <v>3821</v>
      </c>
    </row>
    <row r="2001" spans="1:10" hidden="1" x14ac:dyDescent="0.25">
      <c r="A2001">
        <v>115613</v>
      </c>
      <c r="B2001">
        <v>313</v>
      </c>
      <c r="C2001" t="s">
        <v>3604</v>
      </c>
      <c r="D2001">
        <v>2843</v>
      </c>
      <c r="E2001" t="s">
        <v>2537</v>
      </c>
      <c r="F2001">
        <v>44</v>
      </c>
      <c r="G2001" t="s">
        <v>1252</v>
      </c>
      <c r="H2001" t="s">
        <v>18</v>
      </c>
      <c r="I2001" t="s">
        <v>18</v>
      </c>
      <c r="J2001" t="s">
        <v>3822</v>
      </c>
    </row>
    <row r="2002" spans="1:10" hidden="1" x14ac:dyDescent="0.25">
      <c r="A2002">
        <v>117553</v>
      </c>
      <c r="B2002">
        <v>313</v>
      </c>
      <c r="C2002" t="s">
        <v>3604</v>
      </c>
      <c r="D2002">
        <v>2846</v>
      </c>
      <c r="E2002" t="s">
        <v>2538</v>
      </c>
      <c r="F2002">
        <v>44</v>
      </c>
      <c r="G2002" t="s">
        <v>1252</v>
      </c>
      <c r="H2002" t="s">
        <v>18</v>
      </c>
      <c r="I2002" t="s">
        <v>18</v>
      </c>
      <c r="J2002" t="s">
        <v>3823</v>
      </c>
    </row>
    <row r="2003" spans="1:10" hidden="1" x14ac:dyDescent="0.25">
      <c r="A2003">
        <v>606</v>
      </c>
      <c r="B2003">
        <v>313</v>
      </c>
      <c r="C2003" t="s">
        <v>3604</v>
      </c>
      <c r="D2003">
        <v>353</v>
      </c>
      <c r="E2003" t="s">
        <v>456</v>
      </c>
      <c r="F2003">
        <v>44</v>
      </c>
      <c r="G2003" t="s">
        <v>1252</v>
      </c>
      <c r="H2003" t="s">
        <v>18</v>
      </c>
      <c r="I2003" t="s">
        <v>18</v>
      </c>
      <c r="J2003" t="s">
        <v>3824</v>
      </c>
    </row>
    <row r="2004" spans="1:10" hidden="1" x14ac:dyDescent="0.25">
      <c r="A2004">
        <v>115615</v>
      </c>
      <c r="B2004">
        <v>313</v>
      </c>
      <c r="C2004" t="s">
        <v>3604</v>
      </c>
      <c r="D2004">
        <v>2844</v>
      </c>
      <c r="E2004" t="s">
        <v>2539</v>
      </c>
      <c r="F2004">
        <v>44</v>
      </c>
      <c r="G2004" t="s">
        <v>1252</v>
      </c>
      <c r="H2004" t="s">
        <v>18</v>
      </c>
      <c r="I2004" t="s">
        <v>18</v>
      </c>
      <c r="J2004" t="s">
        <v>3825</v>
      </c>
    </row>
    <row r="2005" spans="1:10" hidden="1" x14ac:dyDescent="0.25">
      <c r="A2005">
        <v>115617</v>
      </c>
      <c r="B2005">
        <v>313</v>
      </c>
      <c r="C2005" t="s">
        <v>3604</v>
      </c>
      <c r="D2005">
        <v>2845</v>
      </c>
      <c r="E2005" t="s">
        <v>2540</v>
      </c>
      <c r="F2005">
        <v>44</v>
      </c>
      <c r="G2005" t="s">
        <v>1252</v>
      </c>
      <c r="H2005" t="s">
        <v>18</v>
      </c>
      <c r="I2005" t="s">
        <v>18</v>
      </c>
      <c r="J2005" t="s">
        <v>3826</v>
      </c>
    </row>
    <row r="2006" spans="1:10" hidden="1" x14ac:dyDescent="0.25">
      <c r="A2006">
        <v>28607</v>
      </c>
      <c r="B2006">
        <v>313</v>
      </c>
      <c r="C2006" t="s">
        <v>3604</v>
      </c>
      <c r="D2006">
        <v>2196</v>
      </c>
      <c r="E2006" t="s">
        <v>2600</v>
      </c>
      <c r="F2006">
        <v>44</v>
      </c>
      <c r="G2006" t="s">
        <v>1252</v>
      </c>
      <c r="H2006" t="s">
        <v>18</v>
      </c>
      <c r="I2006" t="s">
        <v>18</v>
      </c>
      <c r="J2006" t="s">
        <v>3827</v>
      </c>
    </row>
    <row r="2007" spans="1:10" hidden="1" x14ac:dyDescent="0.25">
      <c r="A2007">
        <v>2502</v>
      </c>
      <c r="B2007">
        <v>313</v>
      </c>
      <c r="C2007" t="s">
        <v>3604</v>
      </c>
      <c r="D2007">
        <v>333</v>
      </c>
      <c r="E2007" t="s">
        <v>2601</v>
      </c>
      <c r="F2007">
        <v>44</v>
      </c>
      <c r="G2007" t="s">
        <v>1252</v>
      </c>
      <c r="H2007" t="s">
        <v>18</v>
      </c>
      <c r="I2007" t="s">
        <v>18</v>
      </c>
      <c r="J2007" t="s">
        <v>3828</v>
      </c>
    </row>
    <row r="2008" spans="1:10" hidden="1" x14ac:dyDescent="0.25">
      <c r="A2008">
        <v>92486</v>
      </c>
      <c r="B2008">
        <v>313</v>
      </c>
      <c r="C2008" t="s">
        <v>3604</v>
      </c>
      <c r="D2008">
        <v>2769</v>
      </c>
      <c r="E2008" t="s">
        <v>2602</v>
      </c>
      <c r="F2008">
        <v>44</v>
      </c>
      <c r="G2008" t="s">
        <v>1252</v>
      </c>
      <c r="H2008" t="s">
        <v>18</v>
      </c>
      <c r="I2008" t="s">
        <v>18</v>
      </c>
      <c r="J2008" t="s">
        <v>3829</v>
      </c>
    </row>
    <row r="2009" spans="1:10" hidden="1" x14ac:dyDescent="0.25">
      <c r="A2009">
        <v>92490</v>
      </c>
      <c r="B2009">
        <v>313</v>
      </c>
      <c r="C2009" t="s">
        <v>3604</v>
      </c>
      <c r="D2009">
        <v>2770</v>
      </c>
      <c r="E2009" t="s">
        <v>2603</v>
      </c>
      <c r="F2009">
        <v>44</v>
      </c>
      <c r="G2009" t="s">
        <v>1252</v>
      </c>
      <c r="H2009" t="s">
        <v>18</v>
      </c>
      <c r="I2009" t="s">
        <v>18</v>
      </c>
      <c r="J2009" t="s">
        <v>3830</v>
      </c>
    </row>
    <row r="2010" spans="1:10" hidden="1" x14ac:dyDescent="0.25">
      <c r="A2010">
        <v>101529</v>
      </c>
      <c r="B2010">
        <v>313</v>
      </c>
      <c r="C2010" t="s">
        <v>3604</v>
      </c>
      <c r="D2010">
        <v>2790</v>
      </c>
      <c r="E2010" t="s">
        <v>2604</v>
      </c>
      <c r="F2010">
        <v>44</v>
      </c>
      <c r="G2010" t="s">
        <v>1252</v>
      </c>
      <c r="H2010" t="s">
        <v>18</v>
      </c>
      <c r="I2010" t="s">
        <v>18</v>
      </c>
      <c r="J2010" t="s">
        <v>3831</v>
      </c>
    </row>
    <row r="2011" spans="1:10" hidden="1" x14ac:dyDescent="0.25">
      <c r="A2011">
        <v>101541</v>
      </c>
      <c r="B2011">
        <v>313</v>
      </c>
      <c r="C2011" t="s">
        <v>3604</v>
      </c>
      <c r="D2011">
        <v>2791</v>
      </c>
      <c r="E2011" t="s">
        <v>2605</v>
      </c>
      <c r="F2011">
        <v>44</v>
      </c>
      <c r="G2011" t="s">
        <v>1252</v>
      </c>
      <c r="H2011" t="s">
        <v>18</v>
      </c>
      <c r="I2011" t="s">
        <v>18</v>
      </c>
      <c r="J2011" t="s">
        <v>3832</v>
      </c>
    </row>
    <row r="2012" spans="1:10" hidden="1" x14ac:dyDescent="0.25">
      <c r="A2012">
        <v>1657</v>
      </c>
      <c r="B2012">
        <v>313</v>
      </c>
      <c r="C2012" t="s">
        <v>3604</v>
      </c>
      <c r="D2012">
        <v>329</v>
      </c>
      <c r="E2012" t="s">
        <v>2606</v>
      </c>
      <c r="F2012">
        <v>44</v>
      </c>
      <c r="G2012" t="s">
        <v>1252</v>
      </c>
      <c r="H2012" t="s">
        <v>18</v>
      </c>
      <c r="I2012" t="s">
        <v>18</v>
      </c>
      <c r="J2012" t="s">
        <v>3833</v>
      </c>
    </row>
    <row r="2013" spans="1:10" hidden="1" x14ac:dyDescent="0.25">
      <c r="A2013">
        <v>1152</v>
      </c>
      <c r="B2013">
        <v>313</v>
      </c>
      <c r="C2013" t="s">
        <v>3604</v>
      </c>
      <c r="D2013">
        <v>496</v>
      </c>
      <c r="E2013" t="s">
        <v>2607</v>
      </c>
      <c r="F2013">
        <v>44</v>
      </c>
      <c r="G2013" t="s">
        <v>1252</v>
      </c>
      <c r="H2013" t="s">
        <v>18</v>
      </c>
      <c r="I2013" t="s">
        <v>18</v>
      </c>
      <c r="J2013" t="s">
        <v>3834</v>
      </c>
    </row>
    <row r="2014" spans="1:10" hidden="1" x14ac:dyDescent="0.25">
      <c r="A2014">
        <v>81256</v>
      </c>
      <c r="B2014">
        <v>313</v>
      </c>
      <c r="C2014" t="s">
        <v>3604</v>
      </c>
      <c r="D2014">
        <v>2522</v>
      </c>
      <c r="E2014" t="s">
        <v>458</v>
      </c>
      <c r="F2014">
        <v>44</v>
      </c>
      <c r="G2014" t="s">
        <v>1252</v>
      </c>
      <c r="H2014" t="s">
        <v>18</v>
      </c>
      <c r="I2014" t="s">
        <v>18</v>
      </c>
      <c r="J2014" t="s">
        <v>3835</v>
      </c>
    </row>
    <row r="2015" spans="1:10" hidden="1" x14ac:dyDescent="0.25">
      <c r="A2015">
        <v>115927</v>
      </c>
      <c r="B2015">
        <v>15</v>
      </c>
      <c r="C2015" t="s">
        <v>2</v>
      </c>
      <c r="D2015">
        <v>2423</v>
      </c>
      <c r="E2015" t="s">
        <v>5</v>
      </c>
      <c r="F2015">
        <v>44</v>
      </c>
      <c r="G2015" t="s">
        <v>1252</v>
      </c>
      <c r="H2015" t="s">
        <v>18</v>
      </c>
      <c r="I2015" t="s">
        <v>18</v>
      </c>
      <c r="J2015" t="s">
        <v>2521</v>
      </c>
    </row>
    <row r="2016" spans="1:10" hidden="1" x14ac:dyDescent="0.25">
      <c r="A2016">
        <v>85979</v>
      </c>
      <c r="B2016">
        <v>453</v>
      </c>
      <c r="C2016" t="s">
        <v>188</v>
      </c>
      <c r="D2016">
        <v>2620</v>
      </c>
      <c r="E2016" t="s">
        <v>4054</v>
      </c>
      <c r="F2016">
        <v>44</v>
      </c>
      <c r="G2016" t="s">
        <v>1252</v>
      </c>
      <c r="H2016" t="s">
        <v>18</v>
      </c>
      <c r="I2016" t="s">
        <v>18</v>
      </c>
      <c r="J2016" t="s">
        <v>4693</v>
      </c>
    </row>
    <row r="2017" spans="1:10" hidden="1" x14ac:dyDescent="0.25">
      <c r="A2017">
        <v>3190</v>
      </c>
      <c r="B2017">
        <v>315</v>
      </c>
      <c r="C2017" t="s">
        <v>379</v>
      </c>
      <c r="D2017">
        <v>356</v>
      </c>
      <c r="E2017" t="s">
        <v>860</v>
      </c>
      <c r="F2017">
        <v>44</v>
      </c>
      <c r="G2017" t="s">
        <v>1252</v>
      </c>
      <c r="H2017" t="s">
        <v>18</v>
      </c>
      <c r="I2017" t="s">
        <v>18</v>
      </c>
      <c r="J2017" t="s">
        <v>1824</v>
      </c>
    </row>
    <row r="2018" spans="1:10" hidden="1" x14ac:dyDescent="0.25">
      <c r="A2018">
        <v>1756</v>
      </c>
      <c r="B2018">
        <v>315</v>
      </c>
      <c r="C2018" t="s">
        <v>379</v>
      </c>
      <c r="D2018">
        <v>348</v>
      </c>
      <c r="E2018" t="s">
        <v>862</v>
      </c>
      <c r="F2018">
        <v>44</v>
      </c>
      <c r="G2018" t="s">
        <v>1252</v>
      </c>
      <c r="H2018" t="s">
        <v>18</v>
      </c>
      <c r="I2018" t="s">
        <v>18</v>
      </c>
      <c r="J2018" t="s">
        <v>1860</v>
      </c>
    </row>
    <row r="2019" spans="1:10" hidden="1" x14ac:dyDescent="0.25">
      <c r="A2019">
        <v>896</v>
      </c>
      <c r="B2019">
        <v>315</v>
      </c>
      <c r="C2019" t="s">
        <v>379</v>
      </c>
      <c r="D2019">
        <v>2215</v>
      </c>
      <c r="E2019" t="s">
        <v>864</v>
      </c>
      <c r="F2019">
        <v>44</v>
      </c>
      <c r="G2019" t="s">
        <v>1252</v>
      </c>
      <c r="H2019" t="s">
        <v>18</v>
      </c>
      <c r="I2019" t="s">
        <v>18</v>
      </c>
      <c r="J2019" t="s">
        <v>1892</v>
      </c>
    </row>
    <row r="2020" spans="1:10" hidden="1" x14ac:dyDescent="0.25">
      <c r="A2020">
        <v>926</v>
      </c>
      <c r="B2020">
        <v>451</v>
      </c>
      <c r="C2020" t="s">
        <v>61</v>
      </c>
      <c r="D2020">
        <v>466</v>
      </c>
      <c r="E2020" t="s">
        <v>62</v>
      </c>
      <c r="F2020">
        <v>44</v>
      </c>
      <c r="G2020" t="s">
        <v>1252</v>
      </c>
      <c r="H2020" t="s">
        <v>18</v>
      </c>
      <c r="I2020" t="s">
        <v>18</v>
      </c>
      <c r="J2020" t="s">
        <v>1974</v>
      </c>
    </row>
    <row r="2021" spans="1:10" hidden="1" x14ac:dyDescent="0.25">
      <c r="A2021">
        <v>101673</v>
      </c>
      <c r="B2021">
        <v>451</v>
      </c>
      <c r="C2021" t="s">
        <v>61</v>
      </c>
      <c r="D2021">
        <v>2814</v>
      </c>
      <c r="E2021" t="s">
        <v>74</v>
      </c>
      <c r="F2021">
        <v>44</v>
      </c>
      <c r="G2021" t="s">
        <v>1252</v>
      </c>
      <c r="H2021" t="s">
        <v>18</v>
      </c>
      <c r="I2021" t="s">
        <v>18</v>
      </c>
      <c r="J2021" t="s">
        <v>2012</v>
      </c>
    </row>
    <row r="2022" spans="1:10" hidden="1" x14ac:dyDescent="0.25">
      <c r="A2022">
        <v>101692</v>
      </c>
      <c r="B2022">
        <v>451</v>
      </c>
      <c r="C2022" t="s">
        <v>61</v>
      </c>
      <c r="D2022">
        <v>2815</v>
      </c>
      <c r="E2022" t="s">
        <v>80</v>
      </c>
      <c r="F2022">
        <v>44</v>
      </c>
      <c r="G2022" t="s">
        <v>1252</v>
      </c>
      <c r="H2022" t="s">
        <v>18</v>
      </c>
      <c r="I2022" t="s">
        <v>18</v>
      </c>
      <c r="J2022" t="s">
        <v>2030</v>
      </c>
    </row>
    <row r="2023" spans="1:10" hidden="1" x14ac:dyDescent="0.25">
      <c r="A2023">
        <v>101641</v>
      </c>
      <c r="B2023">
        <v>451</v>
      </c>
      <c r="C2023" t="s">
        <v>61</v>
      </c>
      <c r="D2023">
        <v>2813</v>
      </c>
      <c r="E2023" t="s">
        <v>116</v>
      </c>
      <c r="F2023">
        <v>44</v>
      </c>
      <c r="G2023" t="s">
        <v>1252</v>
      </c>
      <c r="H2023" t="s">
        <v>18</v>
      </c>
      <c r="I2023" t="s">
        <v>18</v>
      </c>
      <c r="J2023" t="s">
        <v>2053</v>
      </c>
    </row>
    <row r="2024" spans="1:10" hidden="1" x14ac:dyDescent="0.25">
      <c r="A2024">
        <v>115619</v>
      </c>
      <c r="B2024">
        <v>316</v>
      </c>
      <c r="C2024" t="s">
        <v>3647</v>
      </c>
      <c r="D2024">
        <v>2850</v>
      </c>
      <c r="E2024" t="s">
        <v>2546</v>
      </c>
      <c r="F2024">
        <v>44</v>
      </c>
      <c r="G2024" t="s">
        <v>1252</v>
      </c>
      <c r="H2024" t="s">
        <v>18</v>
      </c>
      <c r="I2024" t="s">
        <v>18</v>
      </c>
      <c r="J2024" t="s">
        <v>3836</v>
      </c>
    </row>
    <row r="2025" spans="1:10" hidden="1" x14ac:dyDescent="0.25">
      <c r="A2025">
        <v>117824</v>
      </c>
      <c r="B2025">
        <v>316</v>
      </c>
      <c r="C2025" t="s">
        <v>3647</v>
      </c>
      <c r="D2025">
        <v>2853</v>
      </c>
      <c r="E2025" t="s">
        <v>2547</v>
      </c>
      <c r="F2025">
        <v>44</v>
      </c>
      <c r="G2025" t="s">
        <v>1252</v>
      </c>
      <c r="H2025" t="s">
        <v>18</v>
      </c>
      <c r="I2025" t="s">
        <v>18</v>
      </c>
      <c r="J2025" t="s">
        <v>3837</v>
      </c>
    </row>
    <row r="2026" spans="1:10" hidden="1" x14ac:dyDescent="0.25">
      <c r="A2026">
        <v>115621</v>
      </c>
      <c r="B2026">
        <v>316</v>
      </c>
      <c r="C2026" t="s">
        <v>3647</v>
      </c>
      <c r="D2026">
        <v>2851</v>
      </c>
      <c r="E2026" t="s">
        <v>2548</v>
      </c>
      <c r="F2026">
        <v>44</v>
      </c>
      <c r="G2026" t="s">
        <v>1252</v>
      </c>
      <c r="H2026" t="s">
        <v>18</v>
      </c>
      <c r="I2026" t="s">
        <v>18</v>
      </c>
      <c r="J2026" t="s">
        <v>3838</v>
      </c>
    </row>
    <row r="2027" spans="1:10" hidden="1" x14ac:dyDescent="0.25">
      <c r="A2027">
        <v>115623</v>
      </c>
      <c r="B2027">
        <v>316</v>
      </c>
      <c r="C2027" t="s">
        <v>3647</v>
      </c>
      <c r="D2027">
        <v>2852</v>
      </c>
      <c r="E2027" t="s">
        <v>2549</v>
      </c>
      <c r="F2027">
        <v>44</v>
      </c>
      <c r="G2027" t="s">
        <v>1252</v>
      </c>
      <c r="H2027" t="s">
        <v>18</v>
      </c>
      <c r="I2027" t="s">
        <v>18</v>
      </c>
      <c r="J2027" t="s">
        <v>3839</v>
      </c>
    </row>
    <row r="2028" spans="1:10" hidden="1" x14ac:dyDescent="0.25">
      <c r="A2028">
        <v>4934</v>
      </c>
      <c r="B2028">
        <v>316</v>
      </c>
      <c r="C2028" t="s">
        <v>3647</v>
      </c>
      <c r="D2028">
        <v>328</v>
      </c>
      <c r="E2028" t="s">
        <v>2632</v>
      </c>
      <c r="F2028">
        <v>44</v>
      </c>
      <c r="G2028" t="s">
        <v>1252</v>
      </c>
      <c r="H2028" t="s">
        <v>18</v>
      </c>
      <c r="I2028" t="s">
        <v>18</v>
      </c>
      <c r="J2028" t="s">
        <v>3840</v>
      </c>
    </row>
    <row r="2029" spans="1:10" hidden="1" x14ac:dyDescent="0.25">
      <c r="A2029">
        <v>81284</v>
      </c>
      <c r="B2029">
        <v>316</v>
      </c>
      <c r="C2029" t="s">
        <v>3647</v>
      </c>
      <c r="D2029">
        <v>2109</v>
      </c>
      <c r="E2029" t="s">
        <v>2633</v>
      </c>
      <c r="F2029">
        <v>44</v>
      </c>
      <c r="G2029" t="s">
        <v>1252</v>
      </c>
      <c r="H2029" t="s">
        <v>18</v>
      </c>
      <c r="I2029" t="s">
        <v>18</v>
      </c>
      <c r="J2029" t="s">
        <v>3841</v>
      </c>
    </row>
    <row r="2030" spans="1:10" hidden="1" x14ac:dyDescent="0.25">
      <c r="A2030">
        <v>92493</v>
      </c>
      <c r="B2030">
        <v>316</v>
      </c>
      <c r="C2030" t="s">
        <v>3647</v>
      </c>
      <c r="D2030">
        <v>2771</v>
      </c>
      <c r="E2030" t="s">
        <v>2634</v>
      </c>
      <c r="F2030">
        <v>44</v>
      </c>
      <c r="G2030" t="s">
        <v>1252</v>
      </c>
      <c r="H2030" t="s">
        <v>18</v>
      </c>
      <c r="I2030" t="s">
        <v>18</v>
      </c>
      <c r="J2030" t="s">
        <v>3842</v>
      </c>
    </row>
    <row r="2031" spans="1:10" hidden="1" x14ac:dyDescent="0.25">
      <c r="A2031">
        <v>101551</v>
      </c>
      <c r="B2031">
        <v>316</v>
      </c>
      <c r="C2031" t="s">
        <v>3647</v>
      </c>
      <c r="D2031">
        <v>2816</v>
      </c>
      <c r="E2031" t="s">
        <v>2636</v>
      </c>
      <c r="F2031">
        <v>44</v>
      </c>
      <c r="G2031" t="s">
        <v>1252</v>
      </c>
      <c r="H2031" t="s">
        <v>18</v>
      </c>
      <c r="I2031" t="s">
        <v>18</v>
      </c>
      <c r="J2031" t="s">
        <v>3843</v>
      </c>
    </row>
    <row r="2032" spans="1:10" hidden="1" x14ac:dyDescent="0.25">
      <c r="A2032">
        <v>101564</v>
      </c>
      <c r="B2032">
        <v>316</v>
      </c>
      <c r="C2032" t="s">
        <v>3647</v>
      </c>
      <c r="D2032">
        <v>2817</v>
      </c>
      <c r="E2032" t="s">
        <v>2637</v>
      </c>
      <c r="F2032">
        <v>44</v>
      </c>
      <c r="G2032" t="s">
        <v>1252</v>
      </c>
      <c r="H2032" t="s">
        <v>18</v>
      </c>
      <c r="I2032" t="s">
        <v>18</v>
      </c>
      <c r="J2032" t="s">
        <v>3844</v>
      </c>
    </row>
    <row r="2033" spans="1:10" hidden="1" x14ac:dyDescent="0.25">
      <c r="A2033">
        <v>1148</v>
      </c>
      <c r="B2033">
        <v>316</v>
      </c>
      <c r="C2033" t="s">
        <v>3647</v>
      </c>
      <c r="D2033">
        <v>330</v>
      </c>
      <c r="E2033" t="s">
        <v>2638</v>
      </c>
      <c r="F2033">
        <v>44</v>
      </c>
      <c r="G2033" t="s">
        <v>1252</v>
      </c>
      <c r="H2033" t="s">
        <v>18</v>
      </c>
      <c r="I2033" t="s">
        <v>18</v>
      </c>
      <c r="J2033" t="s">
        <v>3845</v>
      </c>
    </row>
    <row r="2034" spans="1:10" hidden="1" x14ac:dyDescent="0.25">
      <c r="A2034">
        <v>5128</v>
      </c>
      <c r="B2034">
        <v>316</v>
      </c>
      <c r="C2034" t="s">
        <v>3647</v>
      </c>
      <c r="D2034">
        <v>339</v>
      </c>
      <c r="E2034" t="s">
        <v>2639</v>
      </c>
      <c r="F2034">
        <v>44</v>
      </c>
      <c r="G2034" t="s">
        <v>1252</v>
      </c>
      <c r="H2034" t="s">
        <v>18</v>
      </c>
      <c r="I2034" t="s">
        <v>18</v>
      </c>
      <c r="J2034" t="s">
        <v>3846</v>
      </c>
    </row>
    <row r="2035" spans="1:10" hidden="1" x14ac:dyDescent="0.25">
      <c r="A2035">
        <v>144028</v>
      </c>
      <c r="B2035">
        <v>316</v>
      </c>
      <c r="C2035" t="s">
        <v>3647</v>
      </c>
      <c r="D2035">
        <v>2152</v>
      </c>
      <c r="E2035" t="s">
        <v>1095</v>
      </c>
      <c r="F2035">
        <v>44</v>
      </c>
      <c r="G2035" t="s">
        <v>1252</v>
      </c>
      <c r="H2035" t="s">
        <v>18</v>
      </c>
      <c r="I2035" t="s">
        <v>18</v>
      </c>
      <c r="J2035" t="s">
        <v>3847</v>
      </c>
    </row>
    <row r="2036" spans="1:10" hidden="1" x14ac:dyDescent="0.25">
      <c r="A2036">
        <v>80765</v>
      </c>
      <c r="B2036">
        <v>316</v>
      </c>
      <c r="C2036" t="s">
        <v>3647</v>
      </c>
      <c r="D2036">
        <v>2330</v>
      </c>
      <c r="E2036" t="s">
        <v>1097</v>
      </c>
      <c r="F2036">
        <v>44</v>
      </c>
      <c r="G2036" t="s">
        <v>1252</v>
      </c>
      <c r="H2036" t="s">
        <v>18</v>
      </c>
      <c r="I2036" t="s">
        <v>18</v>
      </c>
      <c r="J2036" t="s">
        <v>3848</v>
      </c>
    </row>
    <row r="2037" spans="1:10" hidden="1" x14ac:dyDescent="0.25">
      <c r="A2037">
        <v>152510</v>
      </c>
      <c r="B2037">
        <v>450</v>
      </c>
      <c r="C2037" t="s">
        <v>4052</v>
      </c>
      <c r="D2037">
        <v>2951</v>
      </c>
      <c r="E2037" t="s">
        <v>233</v>
      </c>
      <c r="F2037">
        <v>44</v>
      </c>
      <c r="G2037" t="s">
        <v>1252</v>
      </c>
      <c r="H2037" t="s">
        <v>18</v>
      </c>
      <c r="I2037" t="s">
        <v>18</v>
      </c>
      <c r="J2037" t="s">
        <v>4694</v>
      </c>
    </row>
    <row r="2038" spans="1:10" hidden="1" x14ac:dyDescent="0.25">
      <c r="A2038">
        <v>4437</v>
      </c>
      <c r="B2038">
        <v>450</v>
      </c>
      <c r="C2038" t="s">
        <v>4052</v>
      </c>
      <c r="D2038">
        <v>473</v>
      </c>
      <c r="E2038" t="s">
        <v>255</v>
      </c>
      <c r="F2038">
        <v>44</v>
      </c>
      <c r="G2038" t="s">
        <v>1252</v>
      </c>
      <c r="H2038" t="s">
        <v>18</v>
      </c>
      <c r="I2038" t="s">
        <v>18</v>
      </c>
      <c r="J2038" t="s">
        <v>4149</v>
      </c>
    </row>
    <row r="2039" spans="1:10" hidden="1" x14ac:dyDescent="0.25">
      <c r="A2039">
        <v>145941</v>
      </c>
      <c r="B2039">
        <v>16</v>
      </c>
      <c r="C2039" t="s">
        <v>125</v>
      </c>
      <c r="D2039">
        <v>2908</v>
      </c>
      <c r="E2039" t="s">
        <v>3531</v>
      </c>
      <c r="F2039">
        <v>93</v>
      </c>
      <c r="G2039" t="s">
        <v>30</v>
      </c>
      <c r="H2039" t="s">
        <v>18</v>
      </c>
      <c r="I2039" t="s">
        <v>18</v>
      </c>
      <c r="J2039" t="s">
        <v>3849</v>
      </c>
    </row>
    <row r="2040" spans="1:10" hidden="1" x14ac:dyDescent="0.25">
      <c r="A2040">
        <v>145951</v>
      </c>
      <c r="B2040">
        <v>16</v>
      </c>
      <c r="C2040" t="s">
        <v>125</v>
      </c>
      <c r="D2040">
        <v>2909</v>
      </c>
      <c r="E2040" t="s">
        <v>3533</v>
      </c>
      <c r="F2040">
        <v>93</v>
      </c>
      <c r="G2040" t="s">
        <v>30</v>
      </c>
      <c r="H2040" t="s">
        <v>18</v>
      </c>
      <c r="I2040" t="s">
        <v>18</v>
      </c>
      <c r="J2040" t="s">
        <v>3850</v>
      </c>
    </row>
    <row r="2041" spans="1:10" hidden="1" x14ac:dyDescent="0.25">
      <c r="A2041">
        <v>145928</v>
      </c>
      <c r="B2041">
        <v>16</v>
      </c>
      <c r="C2041" t="s">
        <v>125</v>
      </c>
      <c r="D2041">
        <v>2905</v>
      </c>
      <c r="E2041" t="s">
        <v>3537</v>
      </c>
      <c r="F2041">
        <v>93</v>
      </c>
      <c r="G2041" t="s">
        <v>30</v>
      </c>
      <c r="H2041" t="s">
        <v>18</v>
      </c>
      <c r="I2041" t="s">
        <v>18</v>
      </c>
      <c r="J2041" t="s">
        <v>3851</v>
      </c>
    </row>
    <row r="2042" spans="1:10" hidden="1" x14ac:dyDescent="0.25">
      <c r="A2042">
        <v>155067</v>
      </c>
      <c r="B2042">
        <v>16</v>
      </c>
      <c r="C2042" t="s">
        <v>125</v>
      </c>
      <c r="D2042">
        <v>2907</v>
      </c>
      <c r="E2042" t="s">
        <v>3539</v>
      </c>
      <c r="F2042">
        <v>93</v>
      </c>
      <c r="G2042" t="s">
        <v>30</v>
      </c>
      <c r="H2042" t="s">
        <v>18</v>
      </c>
      <c r="I2042" t="s">
        <v>18</v>
      </c>
      <c r="J2042" t="s">
        <v>5051</v>
      </c>
    </row>
    <row r="2043" spans="1:10" hidden="1" x14ac:dyDescent="0.25">
      <c r="A2043">
        <v>5226</v>
      </c>
      <c r="B2043">
        <v>16</v>
      </c>
      <c r="C2043" t="s">
        <v>125</v>
      </c>
      <c r="D2043">
        <v>89</v>
      </c>
      <c r="E2043" t="s">
        <v>3543</v>
      </c>
      <c r="F2043">
        <v>93</v>
      </c>
      <c r="G2043" t="s">
        <v>30</v>
      </c>
      <c r="H2043" t="s">
        <v>18</v>
      </c>
      <c r="I2043" t="s">
        <v>18</v>
      </c>
      <c r="J2043" t="s">
        <v>3559</v>
      </c>
    </row>
    <row r="2044" spans="1:10" hidden="1" x14ac:dyDescent="0.25">
      <c r="A2044">
        <v>145911</v>
      </c>
      <c r="B2044">
        <v>16</v>
      </c>
      <c r="C2044" t="s">
        <v>125</v>
      </c>
      <c r="D2044">
        <v>2763</v>
      </c>
      <c r="E2044" t="s">
        <v>3545</v>
      </c>
      <c r="F2044">
        <v>93</v>
      </c>
      <c r="G2044" t="s">
        <v>30</v>
      </c>
      <c r="H2044" t="s">
        <v>18</v>
      </c>
      <c r="I2044" t="s">
        <v>18</v>
      </c>
      <c r="J2044" t="s">
        <v>3852</v>
      </c>
    </row>
    <row r="2045" spans="1:10" hidden="1" x14ac:dyDescent="0.25">
      <c r="A2045">
        <v>143218</v>
      </c>
      <c r="B2045">
        <v>30</v>
      </c>
      <c r="C2045" t="s">
        <v>370</v>
      </c>
      <c r="D2045">
        <v>437</v>
      </c>
      <c r="E2045" t="s">
        <v>2370</v>
      </c>
      <c r="F2045">
        <v>93</v>
      </c>
      <c r="G2045" t="s">
        <v>30</v>
      </c>
      <c r="H2045" t="s">
        <v>18</v>
      </c>
      <c r="I2045" t="s">
        <v>18</v>
      </c>
      <c r="J2045" t="s">
        <v>3517</v>
      </c>
    </row>
    <row r="2046" spans="1:10" hidden="1" x14ac:dyDescent="0.25">
      <c r="A2046">
        <v>143213</v>
      </c>
      <c r="B2046">
        <v>30</v>
      </c>
      <c r="C2046" t="s">
        <v>370</v>
      </c>
      <c r="D2046">
        <v>436</v>
      </c>
      <c r="E2046" t="s">
        <v>2372</v>
      </c>
      <c r="F2046">
        <v>93</v>
      </c>
      <c r="G2046" t="s">
        <v>30</v>
      </c>
      <c r="H2046" t="s">
        <v>18</v>
      </c>
      <c r="I2046" t="s">
        <v>18</v>
      </c>
      <c r="J2046" t="s">
        <v>3518</v>
      </c>
    </row>
    <row r="2047" spans="1:10" hidden="1" x14ac:dyDescent="0.25">
      <c r="A2047">
        <v>1548</v>
      </c>
      <c r="B2047">
        <v>2515</v>
      </c>
      <c r="C2047" t="s">
        <v>4250</v>
      </c>
      <c r="D2047">
        <v>48</v>
      </c>
      <c r="E2047" t="s">
        <v>3547</v>
      </c>
      <c r="F2047">
        <v>93</v>
      </c>
      <c r="G2047" t="s">
        <v>30</v>
      </c>
      <c r="H2047" t="s">
        <v>18</v>
      </c>
      <c r="I2047" t="s">
        <v>18</v>
      </c>
      <c r="J2047" t="s">
        <v>4301</v>
      </c>
    </row>
    <row r="2048" spans="1:10" hidden="1" x14ac:dyDescent="0.25">
      <c r="A2048">
        <v>142911</v>
      </c>
      <c r="B2048">
        <v>2515</v>
      </c>
      <c r="C2048" t="s">
        <v>4250</v>
      </c>
      <c r="D2048">
        <v>2900</v>
      </c>
      <c r="E2048" t="s">
        <v>3548</v>
      </c>
      <c r="F2048">
        <v>93</v>
      </c>
      <c r="G2048" t="s">
        <v>30</v>
      </c>
      <c r="H2048" t="s">
        <v>18</v>
      </c>
      <c r="I2048" t="s">
        <v>18</v>
      </c>
      <c r="J2048" t="s">
        <v>4302</v>
      </c>
    </row>
    <row r="2049" spans="1:10" hidden="1" x14ac:dyDescent="0.25">
      <c r="A2049">
        <v>94791</v>
      </c>
      <c r="B2049">
        <v>2515</v>
      </c>
      <c r="C2049" t="s">
        <v>4250</v>
      </c>
      <c r="D2049">
        <v>2073</v>
      </c>
      <c r="E2049" t="s">
        <v>4336</v>
      </c>
      <c r="F2049">
        <v>93</v>
      </c>
      <c r="G2049" t="s">
        <v>30</v>
      </c>
      <c r="H2049" t="s">
        <v>18</v>
      </c>
      <c r="I2049" t="s">
        <v>18</v>
      </c>
      <c r="J2049" t="s">
        <v>4695</v>
      </c>
    </row>
    <row r="2050" spans="1:10" hidden="1" x14ac:dyDescent="0.25">
      <c r="A2050">
        <v>115071</v>
      </c>
      <c r="B2050">
        <v>6</v>
      </c>
      <c r="C2050" t="s">
        <v>65</v>
      </c>
      <c r="D2050">
        <v>2847</v>
      </c>
      <c r="E2050" t="s">
        <v>2541</v>
      </c>
      <c r="F2050">
        <v>93</v>
      </c>
      <c r="G2050" t="s">
        <v>30</v>
      </c>
      <c r="H2050" t="s">
        <v>18</v>
      </c>
      <c r="I2050" t="s">
        <v>18</v>
      </c>
      <c r="J2050" t="s">
        <v>2570</v>
      </c>
    </row>
    <row r="2051" spans="1:10" hidden="1" x14ac:dyDescent="0.25">
      <c r="A2051">
        <v>115077</v>
      </c>
      <c r="B2051">
        <v>6</v>
      </c>
      <c r="C2051" t="s">
        <v>65</v>
      </c>
      <c r="D2051">
        <v>2848</v>
      </c>
      <c r="E2051" t="s">
        <v>2543</v>
      </c>
      <c r="F2051">
        <v>93</v>
      </c>
      <c r="G2051" t="s">
        <v>30</v>
      </c>
      <c r="H2051" t="s">
        <v>18</v>
      </c>
      <c r="I2051" t="s">
        <v>18</v>
      </c>
      <c r="J2051" t="s">
        <v>2571</v>
      </c>
    </row>
    <row r="2052" spans="1:10" hidden="1" x14ac:dyDescent="0.25">
      <c r="A2052">
        <v>101289</v>
      </c>
      <c r="B2052">
        <v>6</v>
      </c>
      <c r="C2052" t="s">
        <v>65</v>
      </c>
      <c r="D2052">
        <v>2792</v>
      </c>
      <c r="E2052" t="s">
        <v>2608</v>
      </c>
      <c r="F2052">
        <v>93</v>
      </c>
      <c r="G2052" t="s">
        <v>30</v>
      </c>
      <c r="H2052" t="s">
        <v>18</v>
      </c>
      <c r="I2052" t="s">
        <v>18</v>
      </c>
      <c r="J2052" t="s">
        <v>2716</v>
      </c>
    </row>
    <row r="2053" spans="1:10" hidden="1" x14ac:dyDescent="0.25">
      <c r="A2053">
        <v>101302</v>
      </c>
      <c r="B2053">
        <v>6</v>
      </c>
      <c r="C2053" t="s">
        <v>65</v>
      </c>
      <c r="D2053">
        <v>2794</v>
      </c>
      <c r="E2053" t="s">
        <v>2610</v>
      </c>
      <c r="F2053">
        <v>93</v>
      </c>
      <c r="G2053" t="s">
        <v>30</v>
      </c>
      <c r="H2053" t="s">
        <v>18</v>
      </c>
      <c r="I2053" t="s">
        <v>18</v>
      </c>
      <c r="J2053" t="s">
        <v>2717</v>
      </c>
    </row>
    <row r="2054" spans="1:10" hidden="1" x14ac:dyDescent="0.25">
      <c r="A2054">
        <v>101292</v>
      </c>
      <c r="B2054">
        <v>6</v>
      </c>
      <c r="C2054" t="s">
        <v>65</v>
      </c>
      <c r="D2054">
        <v>2793</v>
      </c>
      <c r="E2054" t="s">
        <v>2612</v>
      </c>
      <c r="F2054">
        <v>93</v>
      </c>
      <c r="G2054" t="s">
        <v>30</v>
      </c>
      <c r="H2054" t="s">
        <v>18</v>
      </c>
      <c r="I2054" t="s">
        <v>18</v>
      </c>
      <c r="J2054" t="s">
        <v>2718</v>
      </c>
    </row>
    <row r="2055" spans="1:10" hidden="1" x14ac:dyDescent="0.25">
      <c r="A2055">
        <v>101313</v>
      </c>
      <c r="B2055">
        <v>6</v>
      </c>
      <c r="C2055" t="s">
        <v>65</v>
      </c>
      <c r="D2055">
        <v>2795</v>
      </c>
      <c r="E2055" t="s">
        <v>2614</v>
      </c>
      <c r="F2055">
        <v>93</v>
      </c>
      <c r="G2055" t="s">
        <v>30</v>
      </c>
      <c r="H2055" t="s">
        <v>18</v>
      </c>
      <c r="I2055" t="s">
        <v>18</v>
      </c>
      <c r="J2055" t="s">
        <v>2719</v>
      </c>
    </row>
    <row r="2056" spans="1:10" hidden="1" x14ac:dyDescent="0.25">
      <c r="A2056">
        <v>51188</v>
      </c>
      <c r="B2056">
        <v>6</v>
      </c>
      <c r="C2056" t="s">
        <v>65</v>
      </c>
      <c r="D2056">
        <v>2392</v>
      </c>
      <c r="E2056" t="s">
        <v>2616</v>
      </c>
      <c r="F2056">
        <v>93</v>
      </c>
      <c r="G2056" t="s">
        <v>30</v>
      </c>
      <c r="H2056" t="s">
        <v>18</v>
      </c>
      <c r="I2056" t="s">
        <v>18</v>
      </c>
      <c r="J2056" t="s">
        <v>2720</v>
      </c>
    </row>
    <row r="2057" spans="1:10" hidden="1" x14ac:dyDescent="0.25">
      <c r="A2057">
        <v>51066</v>
      </c>
      <c r="B2057">
        <v>6</v>
      </c>
      <c r="C2057" t="s">
        <v>65</v>
      </c>
      <c r="D2057">
        <v>2390</v>
      </c>
      <c r="E2057" t="s">
        <v>2618</v>
      </c>
      <c r="F2057">
        <v>93</v>
      </c>
      <c r="G2057" t="s">
        <v>30</v>
      </c>
      <c r="H2057" t="s">
        <v>18</v>
      </c>
      <c r="I2057" t="s">
        <v>18</v>
      </c>
      <c r="J2057" t="s">
        <v>2721</v>
      </c>
    </row>
    <row r="2058" spans="1:10" hidden="1" x14ac:dyDescent="0.25">
      <c r="A2058">
        <v>51225</v>
      </c>
      <c r="B2058">
        <v>6</v>
      </c>
      <c r="C2058" t="s">
        <v>65</v>
      </c>
      <c r="D2058">
        <v>2393</v>
      </c>
      <c r="E2058" t="s">
        <v>2620</v>
      </c>
      <c r="F2058">
        <v>93</v>
      </c>
      <c r="G2058" t="s">
        <v>30</v>
      </c>
      <c r="H2058" t="s">
        <v>18</v>
      </c>
      <c r="I2058" t="s">
        <v>18</v>
      </c>
      <c r="J2058" t="s">
        <v>2722</v>
      </c>
    </row>
    <row r="2059" spans="1:10" hidden="1" x14ac:dyDescent="0.25">
      <c r="A2059">
        <v>51129</v>
      </c>
      <c r="B2059">
        <v>6</v>
      </c>
      <c r="C2059" t="s">
        <v>65</v>
      </c>
      <c r="D2059">
        <v>2391</v>
      </c>
      <c r="E2059" t="s">
        <v>2622</v>
      </c>
      <c r="F2059">
        <v>93</v>
      </c>
      <c r="G2059" t="s">
        <v>30</v>
      </c>
      <c r="H2059" t="s">
        <v>18</v>
      </c>
      <c r="I2059" t="s">
        <v>18</v>
      </c>
      <c r="J2059" t="s">
        <v>2723</v>
      </c>
    </row>
    <row r="2060" spans="1:10" hidden="1" x14ac:dyDescent="0.25">
      <c r="A2060">
        <v>145680</v>
      </c>
      <c r="B2060">
        <v>2509</v>
      </c>
      <c r="C2060" t="s">
        <v>47</v>
      </c>
      <c r="D2060">
        <v>2818</v>
      </c>
      <c r="E2060" t="s">
        <v>48</v>
      </c>
      <c r="F2060">
        <v>93</v>
      </c>
      <c r="G2060" t="s">
        <v>30</v>
      </c>
      <c r="H2060" t="s">
        <v>18</v>
      </c>
      <c r="I2060" t="s">
        <v>18</v>
      </c>
      <c r="J2060" t="s">
        <v>3589</v>
      </c>
    </row>
    <row r="2061" spans="1:10" hidden="1" x14ac:dyDescent="0.25">
      <c r="A2061">
        <v>101739</v>
      </c>
      <c r="B2061">
        <v>2509</v>
      </c>
      <c r="C2061" t="s">
        <v>47</v>
      </c>
      <c r="D2061">
        <v>2819</v>
      </c>
      <c r="E2061" t="s">
        <v>71</v>
      </c>
      <c r="F2061">
        <v>93</v>
      </c>
      <c r="G2061" t="s">
        <v>30</v>
      </c>
      <c r="H2061" t="s">
        <v>18</v>
      </c>
      <c r="I2061" t="s">
        <v>18</v>
      </c>
      <c r="J2061" t="s">
        <v>73</v>
      </c>
    </row>
    <row r="2062" spans="1:10" hidden="1" x14ac:dyDescent="0.25">
      <c r="A2062">
        <v>1249</v>
      </c>
      <c r="B2062">
        <v>2509</v>
      </c>
      <c r="C2062" t="s">
        <v>47</v>
      </c>
      <c r="D2062">
        <v>2016</v>
      </c>
      <c r="E2062" t="s">
        <v>95</v>
      </c>
      <c r="F2062">
        <v>93</v>
      </c>
      <c r="G2062" t="s">
        <v>30</v>
      </c>
      <c r="H2062" t="s">
        <v>18</v>
      </c>
      <c r="I2062" t="s">
        <v>18</v>
      </c>
      <c r="J2062" t="s">
        <v>96</v>
      </c>
    </row>
    <row r="2063" spans="1:10" hidden="1" x14ac:dyDescent="0.25">
      <c r="A2063">
        <v>81848</v>
      </c>
      <c r="B2063">
        <v>2506</v>
      </c>
      <c r="C2063" t="s">
        <v>19</v>
      </c>
      <c r="D2063">
        <v>2400</v>
      </c>
      <c r="E2063" t="s">
        <v>20</v>
      </c>
      <c r="F2063">
        <v>93</v>
      </c>
      <c r="G2063" t="s">
        <v>30</v>
      </c>
      <c r="H2063" t="s">
        <v>18</v>
      </c>
      <c r="I2063" t="s">
        <v>18</v>
      </c>
      <c r="J2063" t="s">
        <v>34</v>
      </c>
    </row>
    <row r="2064" spans="1:10" hidden="1" x14ac:dyDescent="0.25">
      <c r="A2064">
        <v>101713</v>
      </c>
      <c r="B2064">
        <v>2506</v>
      </c>
      <c r="C2064" t="s">
        <v>19</v>
      </c>
      <c r="D2064">
        <v>2799</v>
      </c>
      <c r="E2064" t="s">
        <v>21</v>
      </c>
      <c r="F2064">
        <v>93</v>
      </c>
      <c r="G2064" t="s">
        <v>30</v>
      </c>
      <c r="H2064" t="s">
        <v>18</v>
      </c>
      <c r="I2064" t="s">
        <v>18</v>
      </c>
      <c r="J2064" t="s">
        <v>35</v>
      </c>
    </row>
    <row r="2065" spans="1:10" hidden="1" x14ac:dyDescent="0.25">
      <c r="A2065">
        <v>100679</v>
      </c>
      <c r="B2065">
        <v>2506</v>
      </c>
      <c r="C2065" t="s">
        <v>19</v>
      </c>
      <c r="D2065">
        <v>2412</v>
      </c>
      <c r="E2065" t="s">
        <v>3099</v>
      </c>
      <c r="F2065">
        <v>93</v>
      </c>
      <c r="G2065" t="s">
        <v>30</v>
      </c>
      <c r="H2065" t="s">
        <v>18</v>
      </c>
      <c r="I2065" t="s">
        <v>18</v>
      </c>
      <c r="J2065" t="s">
        <v>3149</v>
      </c>
    </row>
    <row r="2066" spans="1:10" hidden="1" x14ac:dyDescent="0.25">
      <c r="A2066">
        <v>4351</v>
      </c>
      <c r="B2066">
        <v>2507</v>
      </c>
      <c r="C2066" t="s">
        <v>4365</v>
      </c>
      <c r="D2066">
        <v>165</v>
      </c>
      <c r="E2066" t="s">
        <v>3633</v>
      </c>
      <c r="F2066">
        <v>93</v>
      </c>
      <c r="G2066" t="s">
        <v>30</v>
      </c>
      <c r="H2066" t="s">
        <v>18</v>
      </c>
      <c r="I2066" t="s">
        <v>18</v>
      </c>
      <c r="J2066" t="s">
        <v>4696</v>
      </c>
    </row>
    <row r="2067" spans="1:10" hidden="1" x14ac:dyDescent="0.25">
      <c r="A2067">
        <v>101718</v>
      </c>
      <c r="B2067">
        <v>2507</v>
      </c>
      <c r="C2067" t="s">
        <v>4365</v>
      </c>
      <c r="D2067">
        <v>2823</v>
      </c>
      <c r="E2067" t="s">
        <v>3634</v>
      </c>
      <c r="F2067">
        <v>93</v>
      </c>
      <c r="G2067" t="s">
        <v>30</v>
      </c>
      <c r="H2067" t="s">
        <v>18</v>
      </c>
      <c r="I2067" t="s">
        <v>18</v>
      </c>
      <c r="J2067" t="s">
        <v>4697</v>
      </c>
    </row>
    <row r="2068" spans="1:10" hidden="1" x14ac:dyDescent="0.25">
      <c r="A2068">
        <v>51828</v>
      </c>
      <c r="B2068">
        <v>15</v>
      </c>
      <c r="C2068" t="s">
        <v>2</v>
      </c>
      <c r="D2068">
        <v>2423</v>
      </c>
      <c r="E2068" t="s">
        <v>5</v>
      </c>
      <c r="F2068">
        <v>93</v>
      </c>
      <c r="G2068" t="s">
        <v>30</v>
      </c>
      <c r="H2068" t="s">
        <v>18</v>
      </c>
      <c r="I2068" t="s">
        <v>18</v>
      </c>
      <c r="J2068" t="s">
        <v>31</v>
      </c>
    </row>
    <row r="2069" spans="1:10" hidden="1" x14ac:dyDescent="0.25">
      <c r="A2069">
        <v>101318</v>
      </c>
      <c r="B2069">
        <v>15</v>
      </c>
      <c r="C2069" t="s">
        <v>2</v>
      </c>
      <c r="D2069">
        <v>2796</v>
      </c>
      <c r="E2069" t="s">
        <v>6</v>
      </c>
      <c r="F2069">
        <v>93</v>
      </c>
      <c r="G2069" t="s">
        <v>30</v>
      </c>
      <c r="H2069" t="s">
        <v>18</v>
      </c>
      <c r="I2069" t="s">
        <v>18</v>
      </c>
      <c r="J2069" t="s">
        <v>32</v>
      </c>
    </row>
    <row r="2070" spans="1:10" hidden="1" x14ac:dyDescent="0.25">
      <c r="A2070">
        <v>51536</v>
      </c>
      <c r="B2070">
        <v>15</v>
      </c>
      <c r="C2070" t="s">
        <v>2</v>
      </c>
      <c r="D2070">
        <v>2410</v>
      </c>
      <c r="E2070" t="s">
        <v>3103</v>
      </c>
      <c r="F2070">
        <v>93</v>
      </c>
      <c r="G2070" t="s">
        <v>30</v>
      </c>
      <c r="H2070" t="s">
        <v>18</v>
      </c>
      <c r="I2070" t="s">
        <v>18</v>
      </c>
      <c r="J2070" t="s">
        <v>3150</v>
      </c>
    </row>
    <row r="2071" spans="1:10" hidden="1" x14ac:dyDescent="0.25">
      <c r="A2071">
        <v>123414</v>
      </c>
      <c r="B2071">
        <v>15</v>
      </c>
      <c r="C2071" t="s">
        <v>2</v>
      </c>
      <c r="D2071">
        <v>2797</v>
      </c>
      <c r="E2071" t="s">
        <v>3105</v>
      </c>
      <c r="F2071">
        <v>93</v>
      </c>
      <c r="G2071" t="s">
        <v>30</v>
      </c>
      <c r="H2071" t="s">
        <v>18</v>
      </c>
      <c r="I2071" t="s">
        <v>18</v>
      </c>
      <c r="J2071" t="s">
        <v>3151</v>
      </c>
    </row>
    <row r="2072" spans="1:10" hidden="1" x14ac:dyDescent="0.25">
      <c r="A2072">
        <v>108648</v>
      </c>
      <c r="B2072">
        <v>15</v>
      </c>
      <c r="C2072" t="s">
        <v>2</v>
      </c>
      <c r="D2072">
        <v>2645</v>
      </c>
      <c r="E2072" t="s">
        <v>2378</v>
      </c>
      <c r="F2072">
        <v>93</v>
      </c>
      <c r="G2072" t="s">
        <v>30</v>
      </c>
      <c r="H2072" t="s">
        <v>18</v>
      </c>
      <c r="I2072" t="s">
        <v>18</v>
      </c>
      <c r="J2072" t="s">
        <v>2417</v>
      </c>
    </row>
    <row r="2073" spans="1:10" hidden="1" x14ac:dyDescent="0.25">
      <c r="A2073">
        <v>1253</v>
      </c>
      <c r="B2073">
        <v>15</v>
      </c>
      <c r="C2073" t="s">
        <v>2</v>
      </c>
      <c r="D2073">
        <v>393</v>
      </c>
      <c r="E2073" t="s">
        <v>22</v>
      </c>
      <c r="F2073">
        <v>93</v>
      </c>
      <c r="G2073" t="s">
        <v>30</v>
      </c>
      <c r="H2073" t="s">
        <v>18</v>
      </c>
      <c r="I2073" t="s">
        <v>18</v>
      </c>
      <c r="J2073" t="s">
        <v>33</v>
      </c>
    </row>
    <row r="2074" spans="1:10" hidden="1" x14ac:dyDescent="0.25">
      <c r="A2074">
        <v>100828</v>
      </c>
      <c r="B2074">
        <v>2505</v>
      </c>
      <c r="C2074" t="s">
        <v>129</v>
      </c>
      <c r="D2074">
        <v>2118</v>
      </c>
      <c r="E2074" t="s">
        <v>130</v>
      </c>
      <c r="F2074">
        <v>93</v>
      </c>
      <c r="G2074" t="s">
        <v>30</v>
      </c>
      <c r="H2074" t="s">
        <v>18</v>
      </c>
      <c r="I2074" t="s">
        <v>18</v>
      </c>
      <c r="J2074" t="s">
        <v>131</v>
      </c>
    </row>
    <row r="2075" spans="1:10" hidden="1" x14ac:dyDescent="0.25">
      <c r="A2075">
        <v>3560</v>
      </c>
      <c r="B2075">
        <v>2505</v>
      </c>
      <c r="C2075" t="s">
        <v>129</v>
      </c>
      <c r="D2075">
        <v>2008</v>
      </c>
      <c r="E2075" t="s">
        <v>134</v>
      </c>
      <c r="F2075">
        <v>93</v>
      </c>
      <c r="G2075" t="s">
        <v>30</v>
      </c>
      <c r="H2075" t="s">
        <v>18</v>
      </c>
      <c r="I2075" t="s">
        <v>18</v>
      </c>
      <c r="J2075" t="s">
        <v>136</v>
      </c>
    </row>
    <row r="2076" spans="1:10" hidden="1" x14ac:dyDescent="0.25">
      <c r="A2076">
        <v>100779</v>
      </c>
      <c r="B2076">
        <v>2505</v>
      </c>
      <c r="C2076" t="s">
        <v>129</v>
      </c>
      <c r="D2076">
        <v>2669</v>
      </c>
      <c r="E2076" t="s">
        <v>137</v>
      </c>
      <c r="F2076">
        <v>93</v>
      </c>
      <c r="G2076" t="s">
        <v>30</v>
      </c>
      <c r="H2076" t="s">
        <v>18</v>
      </c>
      <c r="I2076" t="s">
        <v>18</v>
      </c>
      <c r="J2076" t="s">
        <v>139</v>
      </c>
    </row>
    <row r="2077" spans="1:10" hidden="1" x14ac:dyDescent="0.25">
      <c r="A2077">
        <v>54355</v>
      </c>
      <c r="B2077">
        <v>2505</v>
      </c>
      <c r="C2077" t="s">
        <v>129</v>
      </c>
      <c r="D2077">
        <v>2054</v>
      </c>
      <c r="E2077" t="s">
        <v>145</v>
      </c>
      <c r="F2077">
        <v>93</v>
      </c>
      <c r="G2077" t="s">
        <v>30</v>
      </c>
      <c r="H2077" t="s">
        <v>18</v>
      </c>
      <c r="I2077" t="s">
        <v>18</v>
      </c>
      <c r="J2077" t="s">
        <v>147</v>
      </c>
    </row>
    <row r="2078" spans="1:10" hidden="1" x14ac:dyDescent="0.25">
      <c r="A2078">
        <v>81910</v>
      </c>
      <c r="B2078">
        <v>2505</v>
      </c>
      <c r="C2078" t="s">
        <v>129</v>
      </c>
      <c r="D2078">
        <v>2581</v>
      </c>
      <c r="E2078" t="s">
        <v>148</v>
      </c>
      <c r="F2078">
        <v>93</v>
      </c>
      <c r="G2078" t="s">
        <v>30</v>
      </c>
      <c r="H2078" t="s">
        <v>18</v>
      </c>
      <c r="I2078" t="s">
        <v>18</v>
      </c>
      <c r="J2078" t="s">
        <v>151</v>
      </c>
    </row>
    <row r="2079" spans="1:10" hidden="1" x14ac:dyDescent="0.25">
      <c r="A2079">
        <v>3060</v>
      </c>
      <c r="B2079">
        <v>2505</v>
      </c>
      <c r="C2079" t="s">
        <v>129</v>
      </c>
      <c r="D2079">
        <v>2123</v>
      </c>
      <c r="E2079" t="s">
        <v>154</v>
      </c>
      <c r="F2079">
        <v>93</v>
      </c>
      <c r="G2079" t="s">
        <v>30</v>
      </c>
      <c r="H2079" t="s">
        <v>18</v>
      </c>
      <c r="I2079" t="s">
        <v>18</v>
      </c>
      <c r="J2079" t="s">
        <v>156</v>
      </c>
    </row>
    <row r="2080" spans="1:10" hidden="1" x14ac:dyDescent="0.25">
      <c r="A2080">
        <v>81872</v>
      </c>
      <c r="B2080">
        <v>2505</v>
      </c>
      <c r="C2080" t="s">
        <v>129</v>
      </c>
      <c r="D2080">
        <v>2579</v>
      </c>
      <c r="E2080" t="s">
        <v>158</v>
      </c>
      <c r="F2080">
        <v>93</v>
      </c>
      <c r="G2080" t="s">
        <v>30</v>
      </c>
      <c r="H2080" t="s">
        <v>18</v>
      </c>
      <c r="I2080" t="s">
        <v>18</v>
      </c>
      <c r="J2080" t="s">
        <v>160</v>
      </c>
    </row>
    <row r="2081" spans="1:10" hidden="1" x14ac:dyDescent="0.25">
      <c r="A2081">
        <v>4312</v>
      </c>
      <c r="B2081">
        <v>2505</v>
      </c>
      <c r="C2081" t="s">
        <v>129</v>
      </c>
      <c r="D2081">
        <v>2126</v>
      </c>
      <c r="E2081" t="s">
        <v>167</v>
      </c>
      <c r="F2081">
        <v>93</v>
      </c>
      <c r="G2081" t="s">
        <v>30</v>
      </c>
      <c r="H2081" t="s">
        <v>18</v>
      </c>
      <c r="I2081" t="s">
        <v>18</v>
      </c>
      <c r="J2081" t="s">
        <v>169</v>
      </c>
    </row>
    <row r="2082" spans="1:10" hidden="1" x14ac:dyDescent="0.25">
      <c r="A2082">
        <v>81621</v>
      </c>
      <c r="B2082">
        <v>2505</v>
      </c>
      <c r="C2082" t="s">
        <v>129</v>
      </c>
      <c r="D2082">
        <v>2000</v>
      </c>
      <c r="E2082" t="s">
        <v>4963</v>
      </c>
      <c r="F2082">
        <v>93</v>
      </c>
      <c r="G2082" t="s">
        <v>30</v>
      </c>
      <c r="H2082" t="s">
        <v>18</v>
      </c>
      <c r="I2082" t="s">
        <v>18</v>
      </c>
      <c r="J2082" t="s">
        <v>5052</v>
      </c>
    </row>
    <row r="2083" spans="1:10" hidden="1" x14ac:dyDescent="0.25">
      <c r="A2083">
        <v>1960</v>
      </c>
      <c r="B2083">
        <v>2505</v>
      </c>
      <c r="C2083" t="s">
        <v>129</v>
      </c>
      <c r="D2083">
        <v>1962</v>
      </c>
      <c r="E2083" t="s">
        <v>210</v>
      </c>
      <c r="F2083">
        <v>93</v>
      </c>
      <c r="G2083" t="s">
        <v>30</v>
      </c>
      <c r="H2083" t="s">
        <v>18</v>
      </c>
      <c r="I2083" t="s">
        <v>18</v>
      </c>
      <c r="J2083" t="s">
        <v>211</v>
      </c>
    </row>
    <row r="2084" spans="1:10" hidden="1" x14ac:dyDescent="0.25">
      <c r="A2084">
        <v>41129</v>
      </c>
      <c r="B2084">
        <v>2505</v>
      </c>
      <c r="C2084" t="s">
        <v>129</v>
      </c>
      <c r="D2084">
        <v>2114</v>
      </c>
      <c r="E2084" t="s">
        <v>241</v>
      </c>
      <c r="F2084">
        <v>93</v>
      </c>
      <c r="G2084" t="s">
        <v>30</v>
      </c>
      <c r="H2084" t="s">
        <v>18</v>
      </c>
      <c r="I2084" t="s">
        <v>18</v>
      </c>
      <c r="J2084" t="s">
        <v>244</v>
      </c>
    </row>
    <row r="2085" spans="1:10" hidden="1" x14ac:dyDescent="0.25">
      <c r="A2085">
        <v>2867</v>
      </c>
      <c r="B2085">
        <v>2505</v>
      </c>
      <c r="C2085" t="s">
        <v>129</v>
      </c>
      <c r="D2085">
        <v>2012</v>
      </c>
      <c r="E2085" t="s">
        <v>290</v>
      </c>
      <c r="F2085">
        <v>93</v>
      </c>
      <c r="G2085" t="s">
        <v>30</v>
      </c>
      <c r="H2085" t="s">
        <v>18</v>
      </c>
      <c r="I2085" t="s">
        <v>18</v>
      </c>
      <c r="J2085" t="s">
        <v>292</v>
      </c>
    </row>
    <row r="2086" spans="1:10" hidden="1" x14ac:dyDescent="0.25">
      <c r="A2086">
        <v>1979</v>
      </c>
      <c r="B2086">
        <v>2505</v>
      </c>
      <c r="C2086" t="s">
        <v>129</v>
      </c>
      <c r="D2086">
        <v>2048</v>
      </c>
      <c r="E2086" t="s">
        <v>300</v>
      </c>
      <c r="F2086">
        <v>93</v>
      </c>
      <c r="G2086" t="s">
        <v>30</v>
      </c>
      <c r="H2086" t="s">
        <v>18</v>
      </c>
      <c r="I2086" t="s">
        <v>18</v>
      </c>
      <c r="J2086" t="s">
        <v>302</v>
      </c>
    </row>
    <row r="2087" spans="1:10" hidden="1" x14ac:dyDescent="0.25">
      <c r="A2087">
        <v>46579</v>
      </c>
      <c r="B2087">
        <v>2505</v>
      </c>
      <c r="C2087" t="s">
        <v>129</v>
      </c>
      <c r="D2087">
        <v>2181</v>
      </c>
      <c r="E2087" t="s">
        <v>323</v>
      </c>
      <c r="F2087">
        <v>93</v>
      </c>
      <c r="G2087" t="s">
        <v>30</v>
      </c>
      <c r="H2087" t="s">
        <v>18</v>
      </c>
      <c r="I2087" t="s">
        <v>18</v>
      </c>
      <c r="J2087" t="s">
        <v>325</v>
      </c>
    </row>
    <row r="2088" spans="1:10" hidden="1" x14ac:dyDescent="0.25">
      <c r="A2088">
        <v>22700</v>
      </c>
      <c r="B2088">
        <v>33</v>
      </c>
      <c r="C2088" t="s">
        <v>197</v>
      </c>
      <c r="D2088">
        <v>2230</v>
      </c>
      <c r="E2088" t="s">
        <v>197</v>
      </c>
      <c r="F2088">
        <v>93</v>
      </c>
      <c r="G2088" t="s">
        <v>30</v>
      </c>
      <c r="H2088" t="s">
        <v>18</v>
      </c>
      <c r="I2088" t="s">
        <v>18</v>
      </c>
      <c r="J2088" t="s">
        <v>198</v>
      </c>
    </row>
    <row r="2089" spans="1:10" hidden="1" x14ac:dyDescent="0.25">
      <c r="A2089">
        <v>101443</v>
      </c>
      <c r="B2089">
        <v>29</v>
      </c>
      <c r="C2089" t="s">
        <v>56</v>
      </c>
      <c r="D2089">
        <v>2801</v>
      </c>
      <c r="E2089" t="s">
        <v>57</v>
      </c>
      <c r="F2089">
        <v>93</v>
      </c>
      <c r="G2089" t="s">
        <v>30</v>
      </c>
      <c r="H2089" t="s">
        <v>18</v>
      </c>
      <c r="I2089" t="s">
        <v>18</v>
      </c>
      <c r="J2089" t="s">
        <v>59</v>
      </c>
    </row>
    <row r="2090" spans="1:10" hidden="1" x14ac:dyDescent="0.25">
      <c r="A2090">
        <v>101497</v>
      </c>
      <c r="B2090">
        <v>29</v>
      </c>
      <c r="C2090" t="s">
        <v>56</v>
      </c>
      <c r="D2090">
        <v>2804</v>
      </c>
      <c r="E2090" t="s">
        <v>76</v>
      </c>
      <c r="F2090">
        <v>93</v>
      </c>
      <c r="G2090" t="s">
        <v>30</v>
      </c>
      <c r="H2090" t="s">
        <v>18</v>
      </c>
      <c r="I2090" t="s">
        <v>18</v>
      </c>
      <c r="J2090" t="s">
        <v>78</v>
      </c>
    </row>
    <row r="2091" spans="1:10" hidden="1" x14ac:dyDescent="0.25">
      <c r="A2091">
        <v>52225</v>
      </c>
      <c r="B2091">
        <v>29</v>
      </c>
      <c r="C2091" t="s">
        <v>56</v>
      </c>
      <c r="D2091">
        <v>2434</v>
      </c>
      <c r="E2091" t="s">
        <v>2827</v>
      </c>
      <c r="F2091">
        <v>93</v>
      </c>
      <c r="G2091" t="s">
        <v>30</v>
      </c>
      <c r="H2091" t="s">
        <v>18</v>
      </c>
      <c r="I2091" t="s">
        <v>18</v>
      </c>
      <c r="J2091" t="s">
        <v>2869</v>
      </c>
    </row>
    <row r="2092" spans="1:10" hidden="1" x14ac:dyDescent="0.25">
      <c r="A2092">
        <v>152440</v>
      </c>
      <c r="B2092">
        <v>29</v>
      </c>
      <c r="C2092" t="s">
        <v>56</v>
      </c>
      <c r="D2092">
        <v>2927</v>
      </c>
      <c r="E2092" t="s">
        <v>2834</v>
      </c>
      <c r="F2092">
        <v>93</v>
      </c>
      <c r="G2092" t="s">
        <v>30</v>
      </c>
      <c r="H2092" t="s">
        <v>18</v>
      </c>
      <c r="I2092" t="s">
        <v>18</v>
      </c>
      <c r="J2092" t="s">
        <v>4698</v>
      </c>
    </row>
    <row r="2093" spans="1:10" hidden="1" x14ac:dyDescent="0.25">
      <c r="A2093">
        <v>101464</v>
      </c>
      <c r="B2093">
        <v>29</v>
      </c>
      <c r="C2093" t="s">
        <v>56</v>
      </c>
      <c r="D2093">
        <v>2802</v>
      </c>
      <c r="E2093" t="s">
        <v>107</v>
      </c>
      <c r="F2093">
        <v>93</v>
      </c>
      <c r="G2093" t="s">
        <v>30</v>
      </c>
      <c r="H2093" t="s">
        <v>18</v>
      </c>
      <c r="I2093" t="s">
        <v>18</v>
      </c>
      <c r="J2093" t="s">
        <v>109</v>
      </c>
    </row>
    <row r="2094" spans="1:10" hidden="1" x14ac:dyDescent="0.25">
      <c r="A2094">
        <v>152422</v>
      </c>
      <c r="B2094">
        <v>29</v>
      </c>
      <c r="C2094" t="s">
        <v>56</v>
      </c>
      <c r="D2094">
        <v>2926</v>
      </c>
      <c r="E2094" t="s">
        <v>111</v>
      </c>
      <c r="F2094">
        <v>93</v>
      </c>
      <c r="G2094" t="s">
        <v>30</v>
      </c>
      <c r="H2094" t="s">
        <v>18</v>
      </c>
      <c r="I2094" t="s">
        <v>18</v>
      </c>
      <c r="J2094" t="s">
        <v>4699</v>
      </c>
    </row>
    <row r="2095" spans="1:10" hidden="1" x14ac:dyDescent="0.25">
      <c r="A2095">
        <v>101416</v>
      </c>
      <c r="B2095">
        <v>29</v>
      </c>
      <c r="C2095" t="s">
        <v>56</v>
      </c>
      <c r="D2095">
        <v>2800</v>
      </c>
      <c r="E2095" t="s">
        <v>112</v>
      </c>
      <c r="F2095">
        <v>93</v>
      </c>
      <c r="G2095" t="s">
        <v>30</v>
      </c>
      <c r="H2095" t="s">
        <v>18</v>
      </c>
      <c r="I2095" t="s">
        <v>18</v>
      </c>
      <c r="J2095" t="s">
        <v>114</v>
      </c>
    </row>
    <row r="2096" spans="1:10" hidden="1" x14ac:dyDescent="0.25">
      <c r="A2096">
        <v>51962</v>
      </c>
      <c r="B2096">
        <v>29</v>
      </c>
      <c r="C2096" t="s">
        <v>56</v>
      </c>
      <c r="D2096">
        <v>2426</v>
      </c>
      <c r="E2096" t="s">
        <v>118</v>
      </c>
      <c r="F2096">
        <v>93</v>
      </c>
      <c r="G2096" t="s">
        <v>30</v>
      </c>
      <c r="H2096" t="s">
        <v>18</v>
      </c>
      <c r="I2096" t="s">
        <v>18</v>
      </c>
      <c r="J2096" t="s">
        <v>121</v>
      </c>
    </row>
    <row r="2097" spans="1:10" hidden="1" x14ac:dyDescent="0.25">
      <c r="A2097">
        <v>51888</v>
      </c>
      <c r="B2097">
        <v>29</v>
      </c>
      <c r="C2097" t="s">
        <v>56</v>
      </c>
      <c r="D2097">
        <v>2425</v>
      </c>
      <c r="E2097" t="s">
        <v>2829</v>
      </c>
      <c r="F2097">
        <v>93</v>
      </c>
      <c r="G2097" t="s">
        <v>30</v>
      </c>
      <c r="H2097" t="s">
        <v>18</v>
      </c>
      <c r="I2097" t="s">
        <v>18</v>
      </c>
      <c r="J2097" t="s">
        <v>2870</v>
      </c>
    </row>
    <row r="2098" spans="1:10" hidden="1" x14ac:dyDescent="0.25">
      <c r="A2098">
        <v>80745</v>
      </c>
      <c r="B2098">
        <v>29</v>
      </c>
      <c r="C2098" t="s">
        <v>56</v>
      </c>
      <c r="D2098">
        <v>2442</v>
      </c>
      <c r="E2098" t="s">
        <v>2437</v>
      </c>
      <c r="F2098">
        <v>93</v>
      </c>
      <c r="G2098" t="s">
        <v>30</v>
      </c>
      <c r="H2098" t="s">
        <v>18</v>
      </c>
      <c r="I2098" t="s">
        <v>18</v>
      </c>
      <c r="J2098" t="s">
        <v>2492</v>
      </c>
    </row>
    <row r="2099" spans="1:10" hidden="1" x14ac:dyDescent="0.25">
      <c r="A2099">
        <v>101486</v>
      </c>
      <c r="B2099">
        <v>29</v>
      </c>
      <c r="C2099" t="s">
        <v>56</v>
      </c>
      <c r="D2099">
        <v>2803</v>
      </c>
      <c r="E2099" t="s">
        <v>2439</v>
      </c>
      <c r="F2099">
        <v>93</v>
      </c>
      <c r="G2099" t="s">
        <v>30</v>
      </c>
      <c r="H2099" t="s">
        <v>18</v>
      </c>
      <c r="I2099" t="s">
        <v>18</v>
      </c>
      <c r="J2099" t="s">
        <v>2493</v>
      </c>
    </row>
    <row r="2100" spans="1:10" hidden="1" x14ac:dyDescent="0.25">
      <c r="A2100">
        <v>81111</v>
      </c>
      <c r="B2100">
        <v>29</v>
      </c>
      <c r="C2100" t="s">
        <v>56</v>
      </c>
      <c r="D2100">
        <v>2427</v>
      </c>
      <c r="E2100" t="s">
        <v>2381</v>
      </c>
      <c r="F2100">
        <v>93</v>
      </c>
      <c r="G2100" t="s">
        <v>30</v>
      </c>
      <c r="H2100" t="s">
        <v>18</v>
      </c>
      <c r="I2100" t="s">
        <v>18</v>
      </c>
      <c r="J2100" t="s">
        <v>2418</v>
      </c>
    </row>
    <row r="2101" spans="1:10" hidden="1" x14ac:dyDescent="0.25">
      <c r="A2101">
        <v>4927</v>
      </c>
      <c r="B2101">
        <v>29</v>
      </c>
      <c r="C2101" t="s">
        <v>56</v>
      </c>
      <c r="D2101">
        <v>394</v>
      </c>
      <c r="E2101" t="s">
        <v>248</v>
      </c>
      <c r="F2101">
        <v>93</v>
      </c>
      <c r="G2101" t="s">
        <v>30</v>
      </c>
      <c r="H2101" t="s">
        <v>18</v>
      </c>
      <c r="I2101" t="s">
        <v>18</v>
      </c>
      <c r="J2101" t="s">
        <v>251</v>
      </c>
    </row>
    <row r="2102" spans="1:10" hidden="1" x14ac:dyDescent="0.25">
      <c r="A2102">
        <v>100806</v>
      </c>
      <c r="B2102">
        <v>25</v>
      </c>
      <c r="C2102" t="s">
        <v>206</v>
      </c>
      <c r="D2102">
        <v>2647</v>
      </c>
      <c r="E2102" t="s">
        <v>207</v>
      </c>
      <c r="F2102">
        <v>93</v>
      </c>
      <c r="G2102" t="s">
        <v>30</v>
      </c>
      <c r="H2102" t="s">
        <v>18</v>
      </c>
      <c r="I2102" t="s">
        <v>18</v>
      </c>
      <c r="J2102" t="s">
        <v>208</v>
      </c>
    </row>
    <row r="2103" spans="1:10" hidden="1" x14ac:dyDescent="0.25">
      <c r="A2103">
        <v>33089</v>
      </c>
      <c r="B2103">
        <v>25</v>
      </c>
      <c r="C2103" t="s">
        <v>206</v>
      </c>
      <c r="D2103">
        <v>198</v>
      </c>
      <c r="E2103" t="s">
        <v>252</v>
      </c>
      <c r="F2103">
        <v>93</v>
      </c>
      <c r="G2103" t="s">
        <v>30</v>
      </c>
      <c r="H2103" t="s">
        <v>18</v>
      </c>
      <c r="I2103" t="s">
        <v>18</v>
      </c>
      <c r="J2103" t="s">
        <v>254</v>
      </c>
    </row>
    <row r="2104" spans="1:10" hidden="1" x14ac:dyDescent="0.25">
      <c r="A2104">
        <v>33286</v>
      </c>
      <c r="B2104">
        <v>25</v>
      </c>
      <c r="C2104" t="s">
        <v>206</v>
      </c>
      <c r="D2104">
        <v>224</v>
      </c>
      <c r="E2104" t="s">
        <v>326</v>
      </c>
      <c r="F2104">
        <v>93</v>
      </c>
      <c r="G2104" t="s">
        <v>30</v>
      </c>
      <c r="H2104" t="s">
        <v>18</v>
      </c>
      <c r="I2104" t="s">
        <v>18</v>
      </c>
      <c r="J2104" t="s">
        <v>328</v>
      </c>
    </row>
    <row r="2105" spans="1:10" hidden="1" x14ac:dyDescent="0.25">
      <c r="A2105">
        <v>1208</v>
      </c>
      <c r="B2105">
        <v>25</v>
      </c>
      <c r="C2105" t="s">
        <v>206</v>
      </c>
      <c r="D2105">
        <v>440</v>
      </c>
      <c r="E2105" t="s">
        <v>356</v>
      </c>
      <c r="F2105">
        <v>93</v>
      </c>
      <c r="G2105" t="s">
        <v>30</v>
      </c>
      <c r="H2105" t="s">
        <v>18</v>
      </c>
      <c r="I2105" t="s">
        <v>18</v>
      </c>
      <c r="J2105" t="s">
        <v>357</v>
      </c>
    </row>
    <row r="2106" spans="1:10" hidden="1" x14ac:dyDescent="0.25">
      <c r="A2106">
        <v>101344</v>
      </c>
      <c r="B2106">
        <v>28</v>
      </c>
      <c r="C2106" t="s">
        <v>55</v>
      </c>
      <c r="D2106">
        <v>2806</v>
      </c>
      <c r="E2106" t="s">
        <v>86</v>
      </c>
      <c r="F2106">
        <v>93</v>
      </c>
      <c r="G2106" t="s">
        <v>30</v>
      </c>
      <c r="H2106" t="s">
        <v>18</v>
      </c>
      <c r="I2106" t="s">
        <v>18</v>
      </c>
      <c r="J2106" t="s">
        <v>88</v>
      </c>
    </row>
    <row r="2107" spans="1:10" hidden="1" x14ac:dyDescent="0.25">
      <c r="A2107">
        <v>32853</v>
      </c>
      <c r="B2107">
        <v>28</v>
      </c>
      <c r="C2107" t="s">
        <v>55</v>
      </c>
      <c r="D2107">
        <v>2001</v>
      </c>
      <c r="E2107" t="s">
        <v>2624</v>
      </c>
      <c r="F2107">
        <v>93</v>
      </c>
      <c r="G2107" t="s">
        <v>30</v>
      </c>
      <c r="H2107" t="s">
        <v>18</v>
      </c>
      <c r="I2107" t="s">
        <v>18</v>
      </c>
      <c r="J2107" t="s">
        <v>2724</v>
      </c>
    </row>
    <row r="2108" spans="1:10" hidden="1" x14ac:dyDescent="0.25">
      <c r="A2108">
        <v>154072</v>
      </c>
      <c r="B2108">
        <v>2973</v>
      </c>
      <c r="C2108" t="s">
        <v>4961</v>
      </c>
      <c r="D2108">
        <v>2975</v>
      </c>
      <c r="E2108" t="s">
        <v>2380</v>
      </c>
      <c r="F2108">
        <v>93</v>
      </c>
      <c r="G2108" t="s">
        <v>30</v>
      </c>
      <c r="H2108" t="s">
        <v>18</v>
      </c>
      <c r="I2108" t="s">
        <v>18</v>
      </c>
      <c r="J2108" t="s">
        <v>5053</v>
      </c>
    </row>
    <row r="2109" spans="1:10" hidden="1" x14ac:dyDescent="0.25">
      <c r="A2109">
        <v>103939</v>
      </c>
      <c r="B2109">
        <v>2525</v>
      </c>
      <c r="C2109" t="s">
        <v>126</v>
      </c>
      <c r="D2109">
        <v>414</v>
      </c>
      <c r="E2109" t="s">
        <v>218</v>
      </c>
      <c r="F2109">
        <v>93</v>
      </c>
      <c r="G2109" t="s">
        <v>30</v>
      </c>
      <c r="H2109" t="s">
        <v>18</v>
      </c>
      <c r="I2109" t="s">
        <v>18</v>
      </c>
      <c r="J2109" t="s">
        <v>219</v>
      </c>
    </row>
    <row r="2110" spans="1:10" hidden="1" x14ac:dyDescent="0.25">
      <c r="A2110">
        <v>36371</v>
      </c>
      <c r="B2110">
        <v>24</v>
      </c>
      <c r="C2110" t="s">
        <v>122</v>
      </c>
      <c r="D2110">
        <v>109</v>
      </c>
      <c r="E2110" t="s">
        <v>123</v>
      </c>
      <c r="F2110">
        <v>93</v>
      </c>
      <c r="G2110" t="s">
        <v>30</v>
      </c>
      <c r="H2110" t="s">
        <v>18</v>
      </c>
      <c r="I2110" t="s">
        <v>18</v>
      </c>
      <c r="J2110" t="s">
        <v>124</v>
      </c>
    </row>
    <row r="2111" spans="1:10" hidden="1" x14ac:dyDescent="0.25">
      <c r="A2111">
        <v>151410</v>
      </c>
      <c r="B2111">
        <v>24</v>
      </c>
      <c r="C2111" t="s">
        <v>122</v>
      </c>
      <c r="D2111">
        <v>2017</v>
      </c>
      <c r="E2111" t="s">
        <v>693</v>
      </c>
      <c r="F2111">
        <v>93</v>
      </c>
      <c r="G2111" t="s">
        <v>30</v>
      </c>
      <c r="H2111" t="s">
        <v>18</v>
      </c>
      <c r="I2111" t="s">
        <v>18</v>
      </c>
      <c r="J2111" t="s">
        <v>3853</v>
      </c>
    </row>
    <row r="2112" spans="1:10" hidden="1" x14ac:dyDescent="0.25">
      <c r="A2112">
        <v>3831</v>
      </c>
      <c r="B2112">
        <v>24</v>
      </c>
      <c r="C2112" t="s">
        <v>122</v>
      </c>
      <c r="D2112">
        <v>110</v>
      </c>
      <c r="E2112" t="s">
        <v>223</v>
      </c>
      <c r="F2112">
        <v>93</v>
      </c>
      <c r="G2112" t="s">
        <v>30</v>
      </c>
      <c r="H2112" t="s">
        <v>18</v>
      </c>
      <c r="I2112" t="s">
        <v>18</v>
      </c>
      <c r="J2112" t="s">
        <v>224</v>
      </c>
    </row>
    <row r="2113" spans="1:10" hidden="1" x14ac:dyDescent="0.25">
      <c r="A2113">
        <v>35379</v>
      </c>
      <c r="B2113">
        <v>24</v>
      </c>
      <c r="C2113" t="s">
        <v>122</v>
      </c>
      <c r="D2113">
        <v>2290</v>
      </c>
      <c r="E2113" t="s">
        <v>225</v>
      </c>
      <c r="F2113">
        <v>93</v>
      </c>
      <c r="G2113" t="s">
        <v>30</v>
      </c>
      <c r="H2113" t="s">
        <v>18</v>
      </c>
      <c r="I2113" t="s">
        <v>18</v>
      </c>
      <c r="J2113" t="s">
        <v>226</v>
      </c>
    </row>
    <row r="2114" spans="1:10" hidden="1" x14ac:dyDescent="0.25">
      <c r="A2114">
        <v>1140</v>
      </c>
      <c r="B2114">
        <v>24</v>
      </c>
      <c r="C2114" t="s">
        <v>122</v>
      </c>
      <c r="D2114">
        <v>108</v>
      </c>
      <c r="E2114" t="s">
        <v>258</v>
      </c>
      <c r="F2114">
        <v>93</v>
      </c>
      <c r="G2114" t="s">
        <v>30</v>
      </c>
      <c r="H2114" t="s">
        <v>18</v>
      </c>
      <c r="I2114" t="s">
        <v>18</v>
      </c>
      <c r="J2114" t="s">
        <v>259</v>
      </c>
    </row>
    <row r="2115" spans="1:10" hidden="1" x14ac:dyDescent="0.25">
      <c r="A2115">
        <v>4825</v>
      </c>
      <c r="B2115">
        <v>2624</v>
      </c>
      <c r="C2115" t="s">
        <v>347</v>
      </c>
      <c r="D2115">
        <v>136</v>
      </c>
      <c r="E2115" t="s">
        <v>348</v>
      </c>
      <c r="F2115">
        <v>93</v>
      </c>
      <c r="G2115" t="s">
        <v>30</v>
      </c>
      <c r="H2115" t="s">
        <v>18</v>
      </c>
      <c r="I2115" t="s">
        <v>18</v>
      </c>
      <c r="J2115" t="s">
        <v>350</v>
      </c>
    </row>
    <row r="2116" spans="1:10" hidden="1" x14ac:dyDescent="0.25">
      <c r="A2116">
        <v>4281</v>
      </c>
      <c r="B2116">
        <v>32</v>
      </c>
      <c r="C2116" t="s">
        <v>229</v>
      </c>
      <c r="D2116">
        <v>1991</v>
      </c>
      <c r="E2116" t="s">
        <v>229</v>
      </c>
      <c r="F2116">
        <v>93</v>
      </c>
      <c r="G2116" t="s">
        <v>30</v>
      </c>
      <c r="H2116" t="s">
        <v>18</v>
      </c>
      <c r="I2116" t="s">
        <v>18</v>
      </c>
      <c r="J2116" t="s">
        <v>232</v>
      </c>
    </row>
    <row r="2117" spans="1:10" hidden="1" x14ac:dyDescent="0.25">
      <c r="A2117">
        <v>152699</v>
      </c>
      <c r="B2117">
        <v>2920</v>
      </c>
      <c r="C2117" t="s">
        <v>4425</v>
      </c>
      <c r="D2117">
        <v>2922</v>
      </c>
      <c r="E2117" t="s">
        <v>4427</v>
      </c>
      <c r="F2117">
        <v>93</v>
      </c>
      <c r="G2117" t="s">
        <v>30</v>
      </c>
      <c r="H2117" t="s">
        <v>18</v>
      </c>
      <c r="I2117" t="s">
        <v>18</v>
      </c>
      <c r="J2117" t="s">
        <v>4700</v>
      </c>
    </row>
    <row r="2118" spans="1:10" hidden="1" x14ac:dyDescent="0.25">
      <c r="A2118">
        <v>152709</v>
      </c>
      <c r="B2118">
        <v>2920</v>
      </c>
      <c r="C2118" t="s">
        <v>4425</v>
      </c>
      <c r="D2118">
        <v>2923</v>
      </c>
      <c r="E2118" t="s">
        <v>4431</v>
      </c>
      <c r="F2118">
        <v>93</v>
      </c>
      <c r="G2118" t="s">
        <v>30</v>
      </c>
      <c r="H2118" t="s">
        <v>18</v>
      </c>
      <c r="I2118" t="s">
        <v>18</v>
      </c>
      <c r="J2118" t="s">
        <v>4701</v>
      </c>
    </row>
    <row r="2119" spans="1:10" hidden="1" x14ac:dyDescent="0.25">
      <c r="A2119">
        <v>1933</v>
      </c>
      <c r="B2119">
        <v>31</v>
      </c>
      <c r="C2119" t="s">
        <v>245</v>
      </c>
      <c r="D2119">
        <v>130</v>
      </c>
      <c r="E2119" t="s">
        <v>245</v>
      </c>
      <c r="F2119">
        <v>93</v>
      </c>
      <c r="G2119" t="s">
        <v>30</v>
      </c>
      <c r="H2119" t="s">
        <v>18</v>
      </c>
      <c r="I2119" t="s">
        <v>18</v>
      </c>
      <c r="J2119" t="s">
        <v>246</v>
      </c>
    </row>
    <row r="2120" spans="1:10" hidden="1" x14ac:dyDescent="0.25">
      <c r="A2120">
        <v>116231</v>
      </c>
      <c r="B2120">
        <v>230</v>
      </c>
      <c r="C2120" t="s">
        <v>4</v>
      </c>
      <c r="D2120">
        <v>2860</v>
      </c>
      <c r="E2120" t="s">
        <v>2517</v>
      </c>
      <c r="F2120">
        <v>93</v>
      </c>
      <c r="G2120" t="s">
        <v>30</v>
      </c>
      <c r="H2120" t="s">
        <v>18</v>
      </c>
      <c r="I2120" t="s">
        <v>18</v>
      </c>
      <c r="J2120" t="s">
        <v>2529</v>
      </c>
    </row>
    <row r="2121" spans="1:10" hidden="1" x14ac:dyDescent="0.25">
      <c r="A2121">
        <v>47567</v>
      </c>
      <c r="B2121">
        <v>230</v>
      </c>
      <c r="C2121" t="s">
        <v>4</v>
      </c>
      <c r="D2121">
        <v>231</v>
      </c>
      <c r="E2121" t="s">
        <v>23</v>
      </c>
      <c r="F2121">
        <v>93</v>
      </c>
      <c r="G2121" t="s">
        <v>30</v>
      </c>
      <c r="H2121" t="s">
        <v>18</v>
      </c>
      <c r="I2121" t="s">
        <v>18</v>
      </c>
      <c r="J2121" t="s">
        <v>36</v>
      </c>
    </row>
    <row r="2122" spans="1:10" hidden="1" x14ac:dyDescent="0.25">
      <c r="A2122">
        <v>85974</v>
      </c>
      <c r="B2122">
        <v>230</v>
      </c>
      <c r="C2122" t="s">
        <v>4</v>
      </c>
      <c r="D2122">
        <v>2625</v>
      </c>
      <c r="E2122" t="s">
        <v>3107</v>
      </c>
      <c r="F2122">
        <v>93</v>
      </c>
      <c r="G2122" t="s">
        <v>30</v>
      </c>
      <c r="H2122" t="s">
        <v>18</v>
      </c>
      <c r="I2122" t="s">
        <v>18</v>
      </c>
      <c r="J2122" t="s">
        <v>3152</v>
      </c>
    </row>
    <row r="2123" spans="1:10" hidden="1" x14ac:dyDescent="0.25">
      <c r="A2123">
        <v>123989</v>
      </c>
      <c r="B2123">
        <v>230</v>
      </c>
      <c r="C2123" t="s">
        <v>4</v>
      </c>
      <c r="D2123">
        <v>2859</v>
      </c>
      <c r="E2123" t="s">
        <v>3109</v>
      </c>
      <c r="F2123">
        <v>93</v>
      </c>
      <c r="G2123" t="s">
        <v>30</v>
      </c>
      <c r="H2123" t="s">
        <v>18</v>
      </c>
      <c r="I2123" t="s">
        <v>18</v>
      </c>
      <c r="J2123" t="s">
        <v>3153</v>
      </c>
    </row>
    <row r="2124" spans="1:10" hidden="1" x14ac:dyDescent="0.25">
      <c r="A2124">
        <v>2479</v>
      </c>
      <c r="B2124">
        <v>35</v>
      </c>
      <c r="C2124" t="s">
        <v>162</v>
      </c>
      <c r="D2124">
        <v>144</v>
      </c>
      <c r="E2124" t="s">
        <v>163</v>
      </c>
      <c r="F2124">
        <v>93</v>
      </c>
      <c r="G2124" t="s">
        <v>30</v>
      </c>
      <c r="H2124" t="s">
        <v>18</v>
      </c>
      <c r="I2124" t="s">
        <v>18</v>
      </c>
      <c r="J2124" t="s">
        <v>164</v>
      </c>
    </row>
    <row r="2125" spans="1:10" hidden="1" x14ac:dyDescent="0.25">
      <c r="A2125">
        <v>81332</v>
      </c>
      <c r="B2125">
        <v>452</v>
      </c>
      <c r="C2125" t="s">
        <v>3640</v>
      </c>
      <c r="D2125">
        <v>468</v>
      </c>
      <c r="E2125" t="s">
        <v>3640</v>
      </c>
      <c r="F2125">
        <v>93</v>
      </c>
      <c r="G2125" t="s">
        <v>30</v>
      </c>
      <c r="H2125" t="s">
        <v>18</v>
      </c>
      <c r="I2125" t="s">
        <v>18</v>
      </c>
      <c r="J2125" t="s">
        <v>3854</v>
      </c>
    </row>
    <row r="2126" spans="1:10" hidden="1" x14ac:dyDescent="0.25">
      <c r="A2126">
        <v>4626</v>
      </c>
      <c r="B2126">
        <v>164</v>
      </c>
      <c r="C2126" t="s">
        <v>176</v>
      </c>
      <c r="D2126">
        <v>284</v>
      </c>
      <c r="E2126" t="s">
        <v>177</v>
      </c>
      <c r="F2126">
        <v>93</v>
      </c>
      <c r="G2126" t="s">
        <v>30</v>
      </c>
      <c r="H2126" t="s">
        <v>18</v>
      </c>
      <c r="I2126" t="s">
        <v>18</v>
      </c>
      <c r="J2126" t="s">
        <v>179</v>
      </c>
    </row>
    <row r="2127" spans="1:10" hidden="1" x14ac:dyDescent="0.25">
      <c r="A2127">
        <v>25082</v>
      </c>
      <c r="B2127">
        <v>164</v>
      </c>
      <c r="C2127" t="s">
        <v>176</v>
      </c>
      <c r="D2127">
        <v>1966</v>
      </c>
      <c r="E2127" t="s">
        <v>4450</v>
      </c>
      <c r="F2127">
        <v>93</v>
      </c>
      <c r="G2127" t="s">
        <v>30</v>
      </c>
      <c r="H2127" t="s">
        <v>18</v>
      </c>
      <c r="I2127" t="s">
        <v>18</v>
      </c>
      <c r="J2127" t="s">
        <v>4702</v>
      </c>
    </row>
    <row r="2128" spans="1:10" hidden="1" x14ac:dyDescent="0.25">
      <c r="A2128">
        <v>85206</v>
      </c>
      <c r="B2128">
        <v>164</v>
      </c>
      <c r="C2128" t="s">
        <v>176</v>
      </c>
      <c r="D2128">
        <v>232</v>
      </c>
      <c r="E2128" t="s">
        <v>194</v>
      </c>
      <c r="F2128">
        <v>93</v>
      </c>
      <c r="G2128" t="s">
        <v>30</v>
      </c>
      <c r="H2128" t="s">
        <v>18</v>
      </c>
      <c r="I2128" t="s">
        <v>18</v>
      </c>
      <c r="J2128" t="s">
        <v>196</v>
      </c>
    </row>
    <row r="2129" spans="1:10" hidden="1" x14ac:dyDescent="0.25">
      <c r="A2129">
        <v>145678</v>
      </c>
      <c r="B2129">
        <v>360</v>
      </c>
      <c r="C2129" t="s">
        <v>66</v>
      </c>
      <c r="D2129">
        <v>2809</v>
      </c>
      <c r="E2129" t="s">
        <v>893</v>
      </c>
      <c r="F2129">
        <v>93</v>
      </c>
      <c r="G2129" t="s">
        <v>30</v>
      </c>
      <c r="H2129" t="s">
        <v>18</v>
      </c>
      <c r="I2129" t="s">
        <v>18</v>
      </c>
      <c r="J2129" t="s">
        <v>3590</v>
      </c>
    </row>
    <row r="2130" spans="1:10" hidden="1" x14ac:dyDescent="0.25">
      <c r="A2130">
        <v>4084</v>
      </c>
      <c r="B2130">
        <v>360</v>
      </c>
      <c r="C2130" t="s">
        <v>66</v>
      </c>
      <c r="D2130">
        <v>2009</v>
      </c>
      <c r="E2130" t="s">
        <v>67</v>
      </c>
      <c r="F2130">
        <v>93</v>
      </c>
      <c r="G2130" t="s">
        <v>30</v>
      </c>
      <c r="H2130" t="s">
        <v>18</v>
      </c>
      <c r="I2130" t="s">
        <v>18</v>
      </c>
      <c r="J2130" t="s">
        <v>69</v>
      </c>
    </row>
    <row r="2131" spans="1:10" hidden="1" x14ac:dyDescent="0.25">
      <c r="A2131">
        <v>101588</v>
      </c>
      <c r="B2131">
        <v>360</v>
      </c>
      <c r="C2131" t="s">
        <v>66</v>
      </c>
      <c r="D2131">
        <v>2810</v>
      </c>
      <c r="E2131" t="s">
        <v>100</v>
      </c>
      <c r="F2131">
        <v>93</v>
      </c>
      <c r="G2131" t="s">
        <v>30</v>
      </c>
      <c r="H2131" t="s">
        <v>18</v>
      </c>
      <c r="I2131" t="s">
        <v>18</v>
      </c>
      <c r="J2131" t="s">
        <v>102</v>
      </c>
    </row>
    <row r="2132" spans="1:10" hidden="1" x14ac:dyDescent="0.25">
      <c r="A2132">
        <v>124777</v>
      </c>
      <c r="B2132">
        <v>360</v>
      </c>
      <c r="C2132" t="s">
        <v>66</v>
      </c>
      <c r="D2132">
        <v>2824</v>
      </c>
      <c r="E2132" t="s">
        <v>897</v>
      </c>
      <c r="F2132">
        <v>93</v>
      </c>
      <c r="G2132" t="s">
        <v>30</v>
      </c>
      <c r="H2132" t="s">
        <v>18</v>
      </c>
      <c r="I2132" t="s">
        <v>18</v>
      </c>
      <c r="J2132" t="s">
        <v>3154</v>
      </c>
    </row>
    <row r="2133" spans="1:10" hidden="1" x14ac:dyDescent="0.25">
      <c r="A2133">
        <v>97343</v>
      </c>
      <c r="B2133">
        <v>2554</v>
      </c>
      <c r="C2133" t="s">
        <v>295</v>
      </c>
      <c r="D2133">
        <v>133</v>
      </c>
      <c r="E2133" t="s">
        <v>296</v>
      </c>
      <c r="F2133">
        <v>93</v>
      </c>
      <c r="G2133" t="s">
        <v>30</v>
      </c>
      <c r="H2133" t="s">
        <v>18</v>
      </c>
      <c r="I2133" t="s">
        <v>18</v>
      </c>
      <c r="J2133" t="s">
        <v>297</v>
      </c>
    </row>
    <row r="2134" spans="1:10" hidden="1" x14ac:dyDescent="0.25">
      <c r="A2134">
        <v>35349</v>
      </c>
      <c r="B2134">
        <v>451</v>
      </c>
      <c r="C2134" t="s">
        <v>61</v>
      </c>
      <c r="D2134">
        <v>466</v>
      </c>
      <c r="E2134" t="s">
        <v>62</v>
      </c>
      <c r="F2134">
        <v>93</v>
      </c>
      <c r="G2134" t="s">
        <v>30</v>
      </c>
      <c r="H2134" t="s">
        <v>18</v>
      </c>
      <c r="I2134" t="s">
        <v>18</v>
      </c>
      <c r="J2134" t="s">
        <v>64</v>
      </c>
    </row>
    <row r="2135" spans="1:10" hidden="1" x14ac:dyDescent="0.25">
      <c r="A2135">
        <v>81545</v>
      </c>
      <c r="B2135">
        <v>1953</v>
      </c>
      <c r="C2135" t="s">
        <v>271</v>
      </c>
      <c r="D2135">
        <v>40</v>
      </c>
      <c r="E2135" t="s">
        <v>272</v>
      </c>
      <c r="F2135">
        <v>93</v>
      </c>
      <c r="G2135" t="s">
        <v>30</v>
      </c>
      <c r="H2135" t="s">
        <v>18</v>
      </c>
      <c r="I2135" t="s">
        <v>18</v>
      </c>
      <c r="J2135" t="s">
        <v>273</v>
      </c>
    </row>
    <row r="2136" spans="1:10" hidden="1" x14ac:dyDescent="0.25">
      <c r="A2136">
        <v>4771</v>
      </c>
      <c r="B2136">
        <v>1953</v>
      </c>
      <c r="C2136" t="s">
        <v>271</v>
      </c>
      <c r="D2136">
        <v>1995</v>
      </c>
      <c r="E2136" t="s">
        <v>330</v>
      </c>
      <c r="F2136">
        <v>93</v>
      </c>
      <c r="G2136" t="s">
        <v>30</v>
      </c>
      <c r="H2136" t="s">
        <v>18</v>
      </c>
      <c r="I2136" t="s">
        <v>18</v>
      </c>
      <c r="J2136" t="s">
        <v>331</v>
      </c>
    </row>
    <row r="2137" spans="1:10" hidden="1" x14ac:dyDescent="0.25">
      <c r="A2137">
        <v>1816</v>
      </c>
      <c r="B2137">
        <v>1953</v>
      </c>
      <c r="C2137" t="s">
        <v>271</v>
      </c>
      <c r="D2137">
        <v>2036</v>
      </c>
      <c r="E2137" t="s">
        <v>332</v>
      </c>
      <c r="F2137">
        <v>93</v>
      </c>
      <c r="G2137" t="s">
        <v>30</v>
      </c>
      <c r="H2137" t="s">
        <v>18</v>
      </c>
      <c r="I2137" t="s">
        <v>18</v>
      </c>
      <c r="J2137" t="s">
        <v>333</v>
      </c>
    </row>
    <row r="2138" spans="1:10" hidden="1" x14ac:dyDescent="0.25">
      <c r="A2138">
        <v>1747</v>
      </c>
      <c r="B2138">
        <v>1953</v>
      </c>
      <c r="C2138" t="s">
        <v>271</v>
      </c>
      <c r="D2138">
        <v>2034</v>
      </c>
      <c r="E2138" t="s">
        <v>334</v>
      </c>
      <c r="F2138">
        <v>93</v>
      </c>
      <c r="G2138" t="s">
        <v>30</v>
      </c>
      <c r="H2138" t="s">
        <v>18</v>
      </c>
      <c r="I2138" t="s">
        <v>18</v>
      </c>
      <c r="J2138" t="s">
        <v>335</v>
      </c>
    </row>
    <row r="2139" spans="1:10" hidden="1" x14ac:dyDescent="0.25">
      <c r="A2139">
        <v>3398</v>
      </c>
      <c r="B2139">
        <v>1953</v>
      </c>
      <c r="C2139" t="s">
        <v>271</v>
      </c>
      <c r="D2139">
        <v>2026</v>
      </c>
      <c r="E2139" t="s">
        <v>336</v>
      </c>
      <c r="F2139">
        <v>93</v>
      </c>
      <c r="G2139" t="s">
        <v>30</v>
      </c>
      <c r="H2139" t="s">
        <v>18</v>
      </c>
      <c r="I2139" t="s">
        <v>18</v>
      </c>
      <c r="J2139" t="s">
        <v>337</v>
      </c>
    </row>
    <row r="2140" spans="1:10" hidden="1" x14ac:dyDescent="0.25">
      <c r="A2140">
        <v>35195</v>
      </c>
      <c r="B2140">
        <v>3</v>
      </c>
      <c r="C2140" t="s">
        <v>99</v>
      </c>
      <c r="D2140">
        <v>229</v>
      </c>
      <c r="E2140" t="s">
        <v>140</v>
      </c>
      <c r="F2140">
        <v>93</v>
      </c>
      <c r="G2140" t="s">
        <v>30</v>
      </c>
      <c r="H2140" t="s">
        <v>18</v>
      </c>
      <c r="I2140" t="s">
        <v>18</v>
      </c>
      <c r="J2140" t="s">
        <v>142</v>
      </c>
    </row>
    <row r="2141" spans="1:10" hidden="1" x14ac:dyDescent="0.25">
      <c r="A2141">
        <v>4518</v>
      </c>
      <c r="B2141">
        <v>3</v>
      </c>
      <c r="C2141" t="s">
        <v>99</v>
      </c>
      <c r="D2141">
        <v>2045</v>
      </c>
      <c r="E2141" t="s">
        <v>2640</v>
      </c>
      <c r="F2141">
        <v>93</v>
      </c>
      <c r="G2141" t="s">
        <v>30</v>
      </c>
      <c r="H2141" t="s">
        <v>18</v>
      </c>
      <c r="I2141" t="s">
        <v>18</v>
      </c>
      <c r="J2141" t="s">
        <v>2725</v>
      </c>
    </row>
    <row r="2142" spans="1:10" hidden="1" x14ac:dyDescent="0.25">
      <c r="A2142">
        <v>2101</v>
      </c>
      <c r="B2142">
        <v>3</v>
      </c>
      <c r="C2142" t="s">
        <v>99</v>
      </c>
      <c r="D2142">
        <v>367</v>
      </c>
      <c r="E2142" t="s">
        <v>2642</v>
      </c>
      <c r="F2142">
        <v>93</v>
      </c>
      <c r="G2142" t="s">
        <v>30</v>
      </c>
      <c r="H2142" t="s">
        <v>18</v>
      </c>
      <c r="I2142" t="s">
        <v>18</v>
      </c>
      <c r="J2142" t="s">
        <v>2726</v>
      </c>
    </row>
    <row r="2143" spans="1:10" hidden="1" x14ac:dyDescent="0.25">
      <c r="A2143">
        <v>1678</v>
      </c>
      <c r="B2143">
        <v>3</v>
      </c>
      <c r="C2143" t="s">
        <v>99</v>
      </c>
      <c r="D2143">
        <v>2071</v>
      </c>
      <c r="E2143" t="s">
        <v>2644</v>
      </c>
      <c r="F2143">
        <v>93</v>
      </c>
      <c r="G2143" t="s">
        <v>30</v>
      </c>
      <c r="H2143" t="s">
        <v>18</v>
      </c>
      <c r="I2143" t="s">
        <v>18</v>
      </c>
      <c r="J2143" t="s">
        <v>2727</v>
      </c>
    </row>
    <row r="2144" spans="1:10" hidden="1" x14ac:dyDescent="0.25">
      <c r="A2144">
        <v>1753</v>
      </c>
      <c r="B2144">
        <v>3</v>
      </c>
      <c r="C2144" t="s">
        <v>99</v>
      </c>
      <c r="D2144">
        <v>374</v>
      </c>
      <c r="E2144" t="s">
        <v>2646</v>
      </c>
      <c r="F2144">
        <v>93</v>
      </c>
      <c r="G2144" t="s">
        <v>30</v>
      </c>
      <c r="H2144" t="s">
        <v>18</v>
      </c>
      <c r="I2144" t="s">
        <v>18</v>
      </c>
      <c r="J2144" t="s">
        <v>2728</v>
      </c>
    </row>
    <row r="2145" spans="1:10" hidden="1" x14ac:dyDescent="0.25">
      <c r="A2145">
        <v>2379</v>
      </c>
      <c r="B2145">
        <v>3</v>
      </c>
      <c r="C2145" t="s">
        <v>99</v>
      </c>
      <c r="D2145">
        <v>228</v>
      </c>
      <c r="E2145" t="s">
        <v>200</v>
      </c>
      <c r="F2145">
        <v>93</v>
      </c>
      <c r="G2145" t="s">
        <v>30</v>
      </c>
      <c r="H2145" t="s">
        <v>18</v>
      </c>
      <c r="I2145" t="s">
        <v>18</v>
      </c>
      <c r="J2145" t="s">
        <v>202</v>
      </c>
    </row>
    <row r="2146" spans="1:10" hidden="1" x14ac:dyDescent="0.25">
      <c r="A2146">
        <v>4477</v>
      </c>
      <c r="B2146">
        <v>3</v>
      </c>
      <c r="C2146" t="s">
        <v>99</v>
      </c>
      <c r="D2146">
        <v>2018</v>
      </c>
      <c r="E2146" t="s">
        <v>274</v>
      </c>
      <c r="F2146">
        <v>93</v>
      </c>
      <c r="G2146" t="s">
        <v>30</v>
      </c>
      <c r="H2146" t="s">
        <v>18</v>
      </c>
      <c r="I2146" t="s">
        <v>18</v>
      </c>
      <c r="J2146" t="s">
        <v>275</v>
      </c>
    </row>
    <row r="2147" spans="1:10" hidden="1" x14ac:dyDescent="0.25">
      <c r="A2147">
        <v>116519</v>
      </c>
      <c r="B2147">
        <v>3</v>
      </c>
      <c r="C2147" t="s">
        <v>99</v>
      </c>
      <c r="D2147">
        <v>2854</v>
      </c>
      <c r="E2147" t="s">
        <v>2550</v>
      </c>
      <c r="F2147">
        <v>93</v>
      </c>
      <c r="G2147" t="s">
        <v>30</v>
      </c>
      <c r="H2147" t="s">
        <v>18</v>
      </c>
      <c r="I2147" t="s">
        <v>18</v>
      </c>
      <c r="J2147" t="s">
        <v>2572</v>
      </c>
    </row>
    <row r="2148" spans="1:10" hidden="1" x14ac:dyDescent="0.25">
      <c r="A2148">
        <v>114164</v>
      </c>
      <c r="B2148">
        <v>20</v>
      </c>
      <c r="C2148" t="s">
        <v>382</v>
      </c>
      <c r="D2148">
        <v>273</v>
      </c>
      <c r="E2148" t="s">
        <v>1154</v>
      </c>
      <c r="F2148">
        <v>93</v>
      </c>
      <c r="G2148" t="s">
        <v>30</v>
      </c>
      <c r="H2148" t="s">
        <v>18</v>
      </c>
      <c r="I2148" t="s">
        <v>18</v>
      </c>
      <c r="J2148" t="s">
        <v>2395</v>
      </c>
    </row>
    <row r="2149" spans="1:10" hidden="1" x14ac:dyDescent="0.25">
      <c r="A2149">
        <v>3719</v>
      </c>
      <c r="B2149">
        <v>450</v>
      </c>
      <c r="C2149" t="s">
        <v>4052</v>
      </c>
      <c r="D2149">
        <v>473</v>
      </c>
      <c r="E2149" t="s">
        <v>255</v>
      </c>
      <c r="F2149">
        <v>93</v>
      </c>
      <c r="G2149" t="s">
        <v>30</v>
      </c>
      <c r="H2149" t="s">
        <v>18</v>
      </c>
      <c r="I2149" t="s">
        <v>18</v>
      </c>
      <c r="J2149" t="s">
        <v>4150</v>
      </c>
    </row>
    <row r="2150" spans="1:10" hidden="1" x14ac:dyDescent="0.25">
      <c r="A2150">
        <v>53590</v>
      </c>
      <c r="B2150">
        <v>362</v>
      </c>
      <c r="C2150" t="s">
        <v>50</v>
      </c>
      <c r="D2150">
        <v>2467</v>
      </c>
      <c r="E2150" t="s">
        <v>51</v>
      </c>
      <c r="F2150">
        <v>93</v>
      </c>
      <c r="G2150" t="s">
        <v>30</v>
      </c>
      <c r="H2150" t="s">
        <v>18</v>
      </c>
      <c r="I2150" t="s">
        <v>18</v>
      </c>
      <c r="J2150" t="s">
        <v>52</v>
      </c>
    </row>
    <row r="2151" spans="1:10" hidden="1" x14ac:dyDescent="0.25">
      <c r="A2151">
        <v>101610</v>
      </c>
      <c r="B2151">
        <v>362</v>
      </c>
      <c r="C2151" t="s">
        <v>50</v>
      </c>
      <c r="D2151">
        <v>2821</v>
      </c>
      <c r="E2151" t="s">
        <v>82</v>
      </c>
      <c r="F2151">
        <v>93</v>
      </c>
      <c r="G2151" t="s">
        <v>30</v>
      </c>
      <c r="H2151" t="s">
        <v>18</v>
      </c>
      <c r="I2151" t="s">
        <v>18</v>
      </c>
      <c r="J2151" t="s">
        <v>83</v>
      </c>
    </row>
    <row r="2152" spans="1:10" hidden="1" x14ac:dyDescent="0.25">
      <c r="A2152">
        <v>53704</v>
      </c>
      <c r="B2152">
        <v>362</v>
      </c>
      <c r="C2152" t="s">
        <v>50</v>
      </c>
      <c r="D2152">
        <v>2469</v>
      </c>
      <c r="E2152" t="s">
        <v>91</v>
      </c>
      <c r="F2152">
        <v>93</v>
      </c>
      <c r="G2152" t="s">
        <v>30</v>
      </c>
      <c r="H2152" t="s">
        <v>18</v>
      </c>
      <c r="I2152" t="s">
        <v>18</v>
      </c>
      <c r="J2152" t="s">
        <v>93</v>
      </c>
    </row>
    <row r="2153" spans="1:10" hidden="1" x14ac:dyDescent="0.25">
      <c r="A2153">
        <v>101629</v>
      </c>
      <c r="B2153">
        <v>362</v>
      </c>
      <c r="C2153" t="s">
        <v>50</v>
      </c>
      <c r="D2153">
        <v>2822</v>
      </c>
      <c r="E2153" t="s">
        <v>103</v>
      </c>
      <c r="F2153">
        <v>93</v>
      </c>
      <c r="G2153" t="s">
        <v>30</v>
      </c>
      <c r="H2153" t="s">
        <v>18</v>
      </c>
      <c r="I2153" t="s">
        <v>18</v>
      </c>
      <c r="J2153" t="s">
        <v>104</v>
      </c>
    </row>
    <row r="2154" spans="1:10" hidden="1" x14ac:dyDescent="0.25">
      <c r="A2154">
        <v>2322</v>
      </c>
      <c r="B2154">
        <v>362</v>
      </c>
      <c r="C2154" t="s">
        <v>50</v>
      </c>
      <c r="D2154">
        <v>1974</v>
      </c>
      <c r="E2154" t="s">
        <v>276</v>
      </c>
      <c r="F2154">
        <v>93</v>
      </c>
      <c r="G2154" t="s">
        <v>30</v>
      </c>
      <c r="H2154" t="s">
        <v>18</v>
      </c>
      <c r="I2154" t="s">
        <v>18</v>
      </c>
      <c r="J2154" t="s">
        <v>277</v>
      </c>
    </row>
    <row r="2155" spans="1:10" hidden="1" x14ac:dyDescent="0.25">
      <c r="A2155">
        <v>114021</v>
      </c>
      <c r="B2155">
        <v>362</v>
      </c>
      <c r="C2155" t="s">
        <v>50</v>
      </c>
      <c r="D2155">
        <v>2467</v>
      </c>
      <c r="E2155" t="s">
        <v>51</v>
      </c>
      <c r="F2155">
        <v>91474</v>
      </c>
      <c r="G2155" t="s">
        <v>2396</v>
      </c>
      <c r="H2155" t="s">
        <v>18</v>
      </c>
      <c r="I2155" t="s">
        <v>18</v>
      </c>
      <c r="J2155" t="s">
        <v>2397</v>
      </c>
    </row>
    <row r="2156" spans="1:10" hidden="1" x14ac:dyDescent="0.25">
      <c r="A2156">
        <v>4427</v>
      </c>
      <c r="B2156">
        <v>29</v>
      </c>
      <c r="C2156" t="s">
        <v>56</v>
      </c>
      <c r="D2156">
        <v>394</v>
      </c>
      <c r="E2156" t="s">
        <v>248</v>
      </c>
      <c r="F2156">
        <v>144</v>
      </c>
      <c r="G2156" t="s">
        <v>3155</v>
      </c>
      <c r="H2156" t="s">
        <v>18</v>
      </c>
      <c r="I2156" t="s">
        <v>18</v>
      </c>
      <c r="J2156" t="s">
        <v>3156</v>
      </c>
    </row>
    <row r="2157" spans="1:10" hidden="1" x14ac:dyDescent="0.25">
      <c r="A2157">
        <v>1814</v>
      </c>
      <c r="B2157">
        <v>362</v>
      </c>
      <c r="C2157" t="s">
        <v>50</v>
      </c>
      <c r="D2157">
        <v>1974</v>
      </c>
      <c r="E2157" t="s">
        <v>276</v>
      </c>
      <c r="F2157">
        <v>144</v>
      </c>
      <c r="G2157" t="s">
        <v>3155</v>
      </c>
      <c r="H2157" t="s">
        <v>18</v>
      </c>
      <c r="I2157" t="s">
        <v>18</v>
      </c>
      <c r="J2157" t="s">
        <v>3157</v>
      </c>
    </row>
    <row r="2158" spans="1:10" hidden="1" x14ac:dyDescent="0.25">
      <c r="A2158">
        <v>93359</v>
      </c>
      <c r="B2158">
        <v>453</v>
      </c>
      <c r="C2158" t="s">
        <v>188</v>
      </c>
      <c r="D2158">
        <v>2773</v>
      </c>
      <c r="E2158" t="s">
        <v>4394</v>
      </c>
      <c r="F2158">
        <v>17008</v>
      </c>
      <c r="G2158" t="s">
        <v>1646</v>
      </c>
      <c r="H2158" t="s">
        <v>18</v>
      </c>
      <c r="I2158" t="s">
        <v>18</v>
      </c>
      <c r="J2158" t="s">
        <v>4703</v>
      </c>
    </row>
    <row r="2159" spans="1:10" hidden="1" x14ac:dyDescent="0.25">
      <c r="A2159">
        <v>152571</v>
      </c>
      <c r="B2159">
        <v>453</v>
      </c>
      <c r="C2159" t="s">
        <v>188</v>
      </c>
      <c r="D2159">
        <v>2953</v>
      </c>
      <c r="E2159" t="s">
        <v>4396</v>
      </c>
      <c r="F2159">
        <v>17008</v>
      </c>
      <c r="G2159" t="s">
        <v>1646</v>
      </c>
      <c r="H2159" t="s">
        <v>18</v>
      </c>
      <c r="I2159" t="s">
        <v>18</v>
      </c>
      <c r="J2159" t="s">
        <v>4704</v>
      </c>
    </row>
    <row r="2160" spans="1:10" hidden="1" x14ac:dyDescent="0.25">
      <c r="A2160">
        <v>3708</v>
      </c>
      <c r="B2160">
        <v>453</v>
      </c>
      <c r="C2160" t="s">
        <v>188</v>
      </c>
      <c r="D2160">
        <v>464</v>
      </c>
      <c r="E2160" t="s">
        <v>189</v>
      </c>
      <c r="F2160">
        <v>17008</v>
      </c>
      <c r="G2160" t="s">
        <v>1646</v>
      </c>
      <c r="H2160" t="s">
        <v>18</v>
      </c>
      <c r="I2160" t="s">
        <v>18</v>
      </c>
      <c r="J2160" t="s">
        <v>1647</v>
      </c>
    </row>
    <row r="2161" spans="1:10" hidden="1" x14ac:dyDescent="0.25">
      <c r="A2161">
        <v>79578</v>
      </c>
      <c r="B2161">
        <v>450</v>
      </c>
      <c r="C2161" t="s">
        <v>4052</v>
      </c>
      <c r="D2161">
        <v>473</v>
      </c>
      <c r="E2161" t="s">
        <v>255</v>
      </c>
      <c r="F2161">
        <v>17008</v>
      </c>
      <c r="G2161" t="s">
        <v>1646</v>
      </c>
      <c r="H2161" t="s">
        <v>18</v>
      </c>
      <c r="I2161" t="s">
        <v>18</v>
      </c>
      <c r="J2161" t="s">
        <v>4151</v>
      </c>
    </row>
    <row r="2162" spans="1:10" hidden="1" x14ac:dyDescent="0.25">
      <c r="A2162">
        <v>152498</v>
      </c>
      <c r="B2162">
        <v>450</v>
      </c>
      <c r="C2162" t="s">
        <v>4052</v>
      </c>
      <c r="D2162">
        <v>2950</v>
      </c>
      <c r="E2162" t="s">
        <v>284</v>
      </c>
      <c r="F2162">
        <v>17008</v>
      </c>
      <c r="G2162" t="s">
        <v>1646</v>
      </c>
      <c r="H2162" t="s">
        <v>18</v>
      </c>
      <c r="I2162" t="s">
        <v>18</v>
      </c>
      <c r="J2162" t="s">
        <v>4705</v>
      </c>
    </row>
    <row r="2163" spans="1:10" hidden="1" x14ac:dyDescent="0.25">
      <c r="A2163">
        <v>26908</v>
      </c>
      <c r="B2163">
        <v>450</v>
      </c>
      <c r="C2163" t="s">
        <v>4052</v>
      </c>
      <c r="D2163">
        <v>477</v>
      </c>
      <c r="E2163" t="s">
        <v>285</v>
      </c>
      <c r="F2163">
        <v>17008</v>
      </c>
      <c r="G2163" t="s">
        <v>1646</v>
      </c>
      <c r="H2163" t="s">
        <v>18</v>
      </c>
      <c r="I2163" t="s">
        <v>18</v>
      </c>
      <c r="J2163" t="s">
        <v>4152</v>
      </c>
    </row>
    <row r="2164" spans="1:10" hidden="1" x14ac:dyDescent="0.25">
      <c r="A2164">
        <v>142087</v>
      </c>
      <c r="B2164">
        <v>450</v>
      </c>
      <c r="C2164" t="s">
        <v>4052</v>
      </c>
      <c r="D2164">
        <v>2897</v>
      </c>
      <c r="E2164" t="s">
        <v>3419</v>
      </c>
      <c r="F2164">
        <v>17008</v>
      </c>
      <c r="G2164" t="s">
        <v>1646</v>
      </c>
      <c r="H2164" t="s">
        <v>18</v>
      </c>
      <c r="I2164" t="s">
        <v>18</v>
      </c>
      <c r="J2164" t="s">
        <v>4153</v>
      </c>
    </row>
    <row r="2165" spans="1:10" hidden="1" x14ac:dyDescent="0.25">
      <c r="A2165">
        <v>1892</v>
      </c>
      <c r="B2165">
        <v>450</v>
      </c>
      <c r="C2165" t="s">
        <v>4052</v>
      </c>
      <c r="D2165">
        <v>478</v>
      </c>
      <c r="E2165" t="s">
        <v>4059</v>
      </c>
      <c r="F2165">
        <v>17008</v>
      </c>
      <c r="G2165" t="s">
        <v>1646</v>
      </c>
      <c r="H2165" t="s">
        <v>18</v>
      </c>
      <c r="I2165" t="s">
        <v>18</v>
      </c>
      <c r="J2165" t="s">
        <v>4154</v>
      </c>
    </row>
    <row r="2166" spans="1:10" hidden="1" x14ac:dyDescent="0.25">
      <c r="A2166">
        <v>93356</v>
      </c>
      <c r="B2166">
        <v>453</v>
      </c>
      <c r="C2166" t="s">
        <v>188</v>
      </c>
      <c r="D2166">
        <v>2773</v>
      </c>
      <c r="E2166" t="s">
        <v>4394</v>
      </c>
      <c r="F2166">
        <v>12046</v>
      </c>
      <c r="G2166" t="s">
        <v>1648</v>
      </c>
      <c r="H2166" t="s">
        <v>18</v>
      </c>
      <c r="I2166" t="s">
        <v>18</v>
      </c>
      <c r="J2166" t="s">
        <v>4706</v>
      </c>
    </row>
    <row r="2167" spans="1:10" hidden="1" x14ac:dyDescent="0.25">
      <c r="A2167">
        <v>152566</v>
      </c>
      <c r="B2167">
        <v>453</v>
      </c>
      <c r="C2167" t="s">
        <v>188</v>
      </c>
      <c r="D2167">
        <v>2953</v>
      </c>
      <c r="E2167" t="s">
        <v>4396</v>
      </c>
      <c r="F2167">
        <v>12046</v>
      </c>
      <c r="G2167" t="s">
        <v>1648</v>
      </c>
      <c r="H2167" t="s">
        <v>18</v>
      </c>
      <c r="I2167" t="s">
        <v>18</v>
      </c>
      <c r="J2167" t="s">
        <v>4707</v>
      </c>
    </row>
    <row r="2168" spans="1:10" hidden="1" x14ac:dyDescent="0.25">
      <c r="A2168">
        <v>123428</v>
      </c>
      <c r="B2168">
        <v>453</v>
      </c>
      <c r="C2168" t="s">
        <v>188</v>
      </c>
      <c r="D2168">
        <v>2874</v>
      </c>
      <c r="E2168" t="s">
        <v>4398</v>
      </c>
      <c r="F2168">
        <v>12046</v>
      </c>
      <c r="G2168" t="s">
        <v>1648</v>
      </c>
      <c r="H2168" t="s">
        <v>18</v>
      </c>
      <c r="I2168" t="s">
        <v>18</v>
      </c>
      <c r="J2168" t="s">
        <v>4708</v>
      </c>
    </row>
    <row r="2169" spans="1:10" hidden="1" x14ac:dyDescent="0.25">
      <c r="A2169">
        <v>152614</v>
      </c>
      <c r="B2169">
        <v>453</v>
      </c>
      <c r="C2169" t="s">
        <v>188</v>
      </c>
      <c r="D2169">
        <v>2954</v>
      </c>
      <c r="E2169" t="s">
        <v>4400</v>
      </c>
      <c r="F2169">
        <v>12046</v>
      </c>
      <c r="G2169" t="s">
        <v>1648</v>
      </c>
      <c r="H2169" t="s">
        <v>18</v>
      </c>
      <c r="I2169" t="s">
        <v>18</v>
      </c>
      <c r="J2169" t="s">
        <v>4709</v>
      </c>
    </row>
    <row r="2170" spans="1:10" hidden="1" x14ac:dyDescent="0.25">
      <c r="A2170">
        <v>151465</v>
      </c>
      <c r="B2170">
        <v>453</v>
      </c>
      <c r="C2170" t="s">
        <v>188</v>
      </c>
      <c r="D2170">
        <v>2620</v>
      </c>
      <c r="E2170" t="s">
        <v>4054</v>
      </c>
      <c r="F2170">
        <v>12046</v>
      </c>
      <c r="G2170" t="s">
        <v>1648</v>
      </c>
      <c r="H2170" t="s">
        <v>18</v>
      </c>
      <c r="I2170" t="s">
        <v>18</v>
      </c>
      <c r="J2170" t="s">
        <v>4710</v>
      </c>
    </row>
    <row r="2171" spans="1:10" hidden="1" x14ac:dyDescent="0.25">
      <c r="A2171">
        <v>84508</v>
      </c>
      <c r="B2171">
        <v>453</v>
      </c>
      <c r="C2171" t="s">
        <v>188</v>
      </c>
      <c r="D2171">
        <v>2619</v>
      </c>
      <c r="E2171" t="s">
        <v>4405</v>
      </c>
      <c r="F2171">
        <v>12046</v>
      </c>
      <c r="G2171" t="s">
        <v>1648</v>
      </c>
      <c r="H2171" t="s">
        <v>18</v>
      </c>
      <c r="I2171" t="s">
        <v>18</v>
      </c>
      <c r="J2171" t="s">
        <v>4711</v>
      </c>
    </row>
    <row r="2172" spans="1:10" hidden="1" x14ac:dyDescent="0.25">
      <c r="A2172">
        <v>1986</v>
      </c>
      <c r="B2172">
        <v>453</v>
      </c>
      <c r="C2172" t="s">
        <v>188</v>
      </c>
      <c r="D2172">
        <v>464</v>
      </c>
      <c r="E2172" t="s">
        <v>189</v>
      </c>
      <c r="F2172">
        <v>12046</v>
      </c>
      <c r="G2172" t="s">
        <v>1648</v>
      </c>
      <c r="H2172" t="s">
        <v>18</v>
      </c>
      <c r="I2172" t="s">
        <v>18</v>
      </c>
      <c r="J2172" t="s">
        <v>1649</v>
      </c>
    </row>
    <row r="2173" spans="1:10" hidden="1" x14ac:dyDescent="0.25">
      <c r="A2173">
        <v>135496</v>
      </c>
      <c r="B2173">
        <v>451</v>
      </c>
      <c r="C2173" t="s">
        <v>61</v>
      </c>
      <c r="D2173">
        <v>466</v>
      </c>
      <c r="E2173" t="s">
        <v>62</v>
      </c>
      <c r="F2173">
        <v>12046</v>
      </c>
      <c r="G2173" t="s">
        <v>1648</v>
      </c>
      <c r="H2173" t="s">
        <v>18</v>
      </c>
      <c r="I2173" t="s">
        <v>18</v>
      </c>
      <c r="J2173" t="s">
        <v>3354</v>
      </c>
    </row>
    <row r="2174" spans="1:10" hidden="1" x14ac:dyDescent="0.25">
      <c r="A2174">
        <v>152520</v>
      </c>
      <c r="B2174">
        <v>450</v>
      </c>
      <c r="C2174" t="s">
        <v>4052</v>
      </c>
      <c r="D2174">
        <v>2951</v>
      </c>
      <c r="E2174" t="s">
        <v>233</v>
      </c>
      <c r="F2174">
        <v>12046</v>
      </c>
      <c r="G2174" t="s">
        <v>1648</v>
      </c>
      <c r="H2174" t="s">
        <v>18</v>
      </c>
      <c r="I2174" t="s">
        <v>18</v>
      </c>
      <c r="J2174" t="s">
        <v>4712</v>
      </c>
    </row>
    <row r="2175" spans="1:10" hidden="1" x14ac:dyDescent="0.25">
      <c r="A2175">
        <v>58687</v>
      </c>
      <c r="B2175">
        <v>450</v>
      </c>
      <c r="C2175" t="s">
        <v>4052</v>
      </c>
      <c r="D2175">
        <v>473</v>
      </c>
      <c r="E2175" t="s">
        <v>255</v>
      </c>
      <c r="F2175">
        <v>12046</v>
      </c>
      <c r="G2175" t="s">
        <v>1648</v>
      </c>
      <c r="H2175" t="s">
        <v>18</v>
      </c>
      <c r="I2175" t="s">
        <v>18</v>
      </c>
      <c r="J2175" t="s">
        <v>4155</v>
      </c>
    </row>
    <row r="2176" spans="1:10" hidden="1" x14ac:dyDescent="0.25">
      <c r="A2176">
        <v>71829</v>
      </c>
      <c r="B2176">
        <v>450</v>
      </c>
      <c r="C2176" t="s">
        <v>4052</v>
      </c>
      <c r="D2176">
        <v>478</v>
      </c>
      <c r="E2176" t="s">
        <v>4059</v>
      </c>
      <c r="F2176">
        <v>12046</v>
      </c>
      <c r="G2176" t="s">
        <v>1648</v>
      </c>
      <c r="H2176" t="s">
        <v>18</v>
      </c>
      <c r="I2176" t="s">
        <v>18</v>
      </c>
      <c r="J2176" t="s">
        <v>4156</v>
      </c>
    </row>
    <row r="2177" spans="1:10" hidden="1" x14ac:dyDescent="0.25">
      <c r="A2177">
        <v>159661</v>
      </c>
      <c r="B2177">
        <v>29</v>
      </c>
      <c r="C2177" t="s">
        <v>56</v>
      </c>
      <c r="D2177">
        <v>2801</v>
      </c>
      <c r="E2177" t="s">
        <v>57</v>
      </c>
      <c r="F2177">
        <v>5467</v>
      </c>
      <c r="G2177" t="s">
        <v>1504</v>
      </c>
      <c r="H2177" t="s">
        <v>18</v>
      </c>
      <c r="I2177" t="s">
        <v>18</v>
      </c>
      <c r="J2177" t="s">
        <v>5054</v>
      </c>
    </row>
    <row r="2178" spans="1:10" hidden="1" x14ac:dyDescent="0.25">
      <c r="A2178">
        <v>133538</v>
      </c>
      <c r="B2178">
        <v>29</v>
      </c>
      <c r="C2178" t="s">
        <v>56</v>
      </c>
      <c r="D2178">
        <v>2434</v>
      </c>
      <c r="E2178" t="s">
        <v>2827</v>
      </c>
      <c r="F2178">
        <v>5467</v>
      </c>
      <c r="G2178" t="s">
        <v>1504</v>
      </c>
      <c r="H2178" t="s">
        <v>18</v>
      </c>
      <c r="I2178" t="s">
        <v>18</v>
      </c>
      <c r="J2178" t="s">
        <v>3355</v>
      </c>
    </row>
    <row r="2179" spans="1:10" hidden="1" x14ac:dyDescent="0.25">
      <c r="A2179">
        <v>81106</v>
      </c>
      <c r="B2179">
        <v>29</v>
      </c>
      <c r="C2179" t="s">
        <v>56</v>
      </c>
      <c r="D2179">
        <v>2426</v>
      </c>
      <c r="E2179" t="s">
        <v>118</v>
      </c>
      <c r="F2179">
        <v>5467</v>
      </c>
      <c r="G2179" t="s">
        <v>1504</v>
      </c>
      <c r="H2179" t="s">
        <v>18</v>
      </c>
      <c r="I2179" t="s">
        <v>18</v>
      </c>
      <c r="J2179" t="s">
        <v>1505</v>
      </c>
    </row>
    <row r="2180" spans="1:10" hidden="1" x14ac:dyDescent="0.25">
      <c r="A2180">
        <v>53588</v>
      </c>
      <c r="B2180">
        <v>362</v>
      </c>
      <c r="C2180" t="s">
        <v>50</v>
      </c>
      <c r="D2180">
        <v>2467</v>
      </c>
      <c r="E2180" t="s">
        <v>51</v>
      </c>
      <c r="F2180">
        <v>63</v>
      </c>
      <c r="G2180" t="s">
        <v>2103</v>
      </c>
      <c r="H2180" t="s">
        <v>18</v>
      </c>
      <c r="I2180" t="s">
        <v>18</v>
      </c>
      <c r="J2180" t="s">
        <v>2104</v>
      </c>
    </row>
    <row r="2181" spans="1:10" hidden="1" x14ac:dyDescent="0.25">
      <c r="A2181">
        <v>101606</v>
      </c>
      <c r="B2181">
        <v>362</v>
      </c>
      <c r="C2181" t="s">
        <v>50</v>
      </c>
      <c r="D2181">
        <v>2821</v>
      </c>
      <c r="E2181" t="s">
        <v>82</v>
      </c>
      <c r="F2181">
        <v>63</v>
      </c>
      <c r="G2181" t="s">
        <v>2103</v>
      </c>
      <c r="H2181" t="s">
        <v>18</v>
      </c>
      <c r="I2181" t="s">
        <v>18</v>
      </c>
      <c r="J2181" t="s">
        <v>2143</v>
      </c>
    </row>
    <row r="2182" spans="1:10" hidden="1" x14ac:dyDescent="0.25">
      <c r="A2182">
        <v>53717</v>
      </c>
      <c r="B2182">
        <v>362</v>
      </c>
      <c r="C2182" t="s">
        <v>50</v>
      </c>
      <c r="D2182">
        <v>2469</v>
      </c>
      <c r="E2182" t="s">
        <v>91</v>
      </c>
      <c r="F2182">
        <v>63</v>
      </c>
      <c r="G2182" t="s">
        <v>2103</v>
      </c>
      <c r="H2182" t="s">
        <v>18</v>
      </c>
      <c r="I2182" t="s">
        <v>18</v>
      </c>
      <c r="J2182" t="s">
        <v>2165</v>
      </c>
    </row>
    <row r="2183" spans="1:10" hidden="1" x14ac:dyDescent="0.25">
      <c r="A2183">
        <v>101628</v>
      </c>
      <c r="B2183">
        <v>362</v>
      </c>
      <c r="C2183" t="s">
        <v>50</v>
      </c>
      <c r="D2183">
        <v>2822</v>
      </c>
      <c r="E2183" t="s">
        <v>103</v>
      </c>
      <c r="F2183">
        <v>63</v>
      </c>
      <c r="G2183" t="s">
        <v>2103</v>
      </c>
      <c r="H2183" t="s">
        <v>18</v>
      </c>
      <c r="I2183" t="s">
        <v>18</v>
      </c>
      <c r="J2183" t="s">
        <v>2184</v>
      </c>
    </row>
    <row r="2184" spans="1:10" hidden="1" x14ac:dyDescent="0.25">
      <c r="A2184">
        <v>4807</v>
      </c>
      <c r="B2184">
        <v>362</v>
      </c>
      <c r="C2184" t="s">
        <v>50</v>
      </c>
      <c r="D2184">
        <v>1974</v>
      </c>
      <c r="E2184" t="s">
        <v>276</v>
      </c>
      <c r="F2184">
        <v>63</v>
      </c>
      <c r="G2184" t="s">
        <v>2103</v>
      </c>
      <c r="H2184" t="s">
        <v>18</v>
      </c>
      <c r="I2184" t="s">
        <v>18</v>
      </c>
      <c r="J2184" t="s">
        <v>2200</v>
      </c>
    </row>
    <row r="2185" spans="1:10" hidden="1" x14ac:dyDescent="0.25">
      <c r="A2185">
        <v>1570</v>
      </c>
      <c r="B2185">
        <v>29</v>
      </c>
      <c r="C2185" t="s">
        <v>56</v>
      </c>
      <c r="D2185">
        <v>394</v>
      </c>
      <c r="E2185" t="s">
        <v>248</v>
      </c>
      <c r="F2185">
        <v>2790</v>
      </c>
      <c r="G2185" t="s">
        <v>1544</v>
      </c>
      <c r="H2185" t="s">
        <v>18</v>
      </c>
      <c r="I2185" t="s">
        <v>18</v>
      </c>
      <c r="J2185" t="s">
        <v>1545</v>
      </c>
    </row>
    <row r="2186" spans="1:10" hidden="1" x14ac:dyDescent="0.25">
      <c r="A2186">
        <v>45762</v>
      </c>
      <c r="B2186">
        <v>2509</v>
      </c>
      <c r="C2186" t="s">
        <v>47</v>
      </c>
      <c r="D2186">
        <v>2016</v>
      </c>
      <c r="E2186" t="s">
        <v>95</v>
      </c>
      <c r="F2186">
        <v>77</v>
      </c>
      <c r="G2186" t="s">
        <v>3158</v>
      </c>
      <c r="H2186" t="s">
        <v>18</v>
      </c>
      <c r="I2186" t="s">
        <v>18</v>
      </c>
      <c r="J2186" t="s">
        <v>3159</v>
      </c>
    </row>
    <row r="2187" spans="1:10" x14ac:dyDescent="0.25">
      <c r="A2187">
        <v>3604</v>
      </c>
      <c r="B2187">
        <v>2616</v>
      </c>
      <c r="C2187" t="s">
        <v>317</v>
      </c>
      <c r="D2187">
        <v>2060</v>
      </c>
      <c r="E2187" t="s">
        <v>1166</v>
      </c>
      <c r="F2187">
        <v>4439</v>
      </c>
      <c r="G2187" t="s">
        <v>2805</v>
      </c>
      <c r="H2187" t="s">
        <v>18</v>
      </c>
      <c r="I2187" t="s">
        <v>18</v>
      </c>
      <c r="J2187" t="s">
        <v>2806</v>
      </c>
    </row>
    <row r="2188" spans="1:10" x14ac:dyDescent="0.25">
      <c r="A2188">
        <v>2047</v>
      </c>
      <c r="B2188">
        <v>2616</v>
      </c>
      <c r="C2188" t="s">
        <v>317</v>
      </c>
      <c r="D2188">
        <v>1964</v>
      </c>
      <c r="E2188" t="s">
        <v>318</v>
      </c>
      <c r="F2188">
        <v>4439</v>
      </c>
      <c r="G2188" t="s">
        <v>2805</v>
      </c>
      <c r="H2188" t="s">
        <v>18</v>
      </c>
      <c r="I2188" t="s">
        <v>18</v>
      </c>
      <c r="J2188" t="s">
        <v>2807</v>
      </c>
    </row>
    <row r="2189" spans="1:10" x14ac:dyDescent="0.25">
      <c r="A2189">
        <v>1504</v>
      </c>
      <c r="B2189">
        <v>2616</v>
      </c>
      <c r="C2189" t="s">
        <v>317</v>
      </c>
      <c r="D2189">
        <v>2021</v>
      </c>
      <c r="E2189" t="s">
        <v>342</v>
      </c>
      <c r="F2189">
        <v>4439</v>
      </c>
      <c r="G2189" t="s">
        <v>2805</v>
      </c>
      <c r="H2189" t="s">
        <v>18</v>
      </c>
      <c r="I2189" t="s">
        <v>18</v>
      </c>
      <c r="J2189" t="s">
        <v>2808</v>
      </c>
    </row>
    <row r="2190" spans="1:10" x14ac:dyDescent="0.25">
      <c r="A2190">
        <v>3953</v>
      </c>
      <c r="B2190">
        <v>2616</v>
      </c>
      <c r="C2190" t="s">
        <v>317</v>
      </c>
      <c r="D2190">
        <v>281</v>
      </c>
      <c r="E2190" t="s">
        <v>1170</v>
      </c>
      <c r="F2190">
        <v>4439</v>
      </c>
      <c r="G2190" t="s">
        <v>2805</v>
      </c>
      <c r="H2190" t="s">
        <v>18</v>
      </c>
      <c r="I2190" t="s">
        <v>18</v>
      </c>
      <c r="J2190" t="s">
        <v>2809</v>
      </c>
    </row>
    <row r="2191" spans="1:10" hidden="1" x14ac:dyDescent="0.25">
      <c r="A2191">
        <v>152536</v>
      </c>
      <c r="B2191">
        <v>453</v>
      </c>
      <c r="C2191" t="s">
        <v>188</v>
      </c>
      <c r="D2191">
        <v>2952</v>
      </c>
      <c r="E2191" t="s">
        <v>4407</v>
      </c>
      <c r="F2191">
        <v>12163</v>
      </c>
      <c r="G2191" t="s">
        <v>1766</v>
      </c>
      <c r="H2191" t="s">
        <v>18</v>
      </c>
      <c r="I2191" t="s">
        <v>18</v>
      </c>
      <c r="J2191" t="s">
        <v>4713</v>
      </c>
    </row>
    <row r="2192" spans="1:10" hidden="1" x14ac:dyDescent="0.25">
      <c r="A2192">
        <v>5031</v>
      </c>
      <c r="B2192">
        <v>450</v>
      </c>
      <c r="C2192" t="s">
        <v>4052</v>
      </c>
      <c r="D2192">
        <v>473</v>
      </c>
      <c r="E2192" t="s">
        <v>255</v>
      </c>
      <c r="F2192">
        <v>12163</v>
      </c>
      <c r="G2192" t="s">
        <v>1766</v>
      </c>
      <c r="H2192" t="s">
        <v>18</v>
      </c>
      <c r="I2192" t="s">
        <v>18</v>
      </c>
      <c r="J2192" t="s">
        <v>4157</v>
      </c>
    </row>
    <row r="2193" spans="1:10" hidden="1" x14ac:dyDescent="0.25">
      <c r="A2193">
        <v>139701</v>
      </c>
      <c r="B2193">
        <v>362</v>
      </c>
      <c r="C2193" t="s">
        <v>50</v>
      </c>
      <c r="D2193">
        <v>2467</v>
      </c>
      <c r="E2193" t="s">
        <v>51</v>
      </c>
      <c r="F2193">
        <v>50288</v>
      </c>
      <c r="G2193" t="s">
        <v>3444</v>
      </c>
      <c r="H2193" t="s">
        <v>18</v>
      </c>
      <c r="I2193" t="s">
        <v>18</v>
      </c>
      <c r="J2193" t="s">
        <v>3445</v>
      </c>
    </row>
    <row r="2194" spans="1:10" hidden="1" x14ac:dyDescent="0.25">
      <c r="A2194">
        <v>159227</v>
      </c>
      <c r="B2194">
        <v>450</v>
      </c>
      <c r="C2194" t="s">
        <v>4052</v>
      </c>
      <c r="D2194">
        <v>2897</v>
      </c>
      <c r="E2194" t="s">
        <v>3419</v>
      </c>
      <c r="F2194">
        <v>126239</v>
      </c>
      <c r="G2194" t="s">
        <v>5055</v>
      </c>
      <c r="H2194" t="s">
        <v>18</v>
      </c>
      <c r="I2194" t="s">
        <v>18</v>
      </c>
      <c r="J2194" t="s">
        <v>5056</v>
      </c>
    </row>
    <row r="2195" spans="1:10" hidden="1" x14ac:dyDescent="0.25">
      <c r="A2195">
        <v>108411</v>
      </c>
      <c r="B2195">
        <v>453</v>
      </c>
      <c r="C2195" t="s">
        <v>188</v>
      </c>
      <c r="D2195">
        <v>2619</v>
      </c>
      <c r="E2195" t="s">
        <v>4405</v>
      </c>
      <c r="F2195">
        <v>43637</v>
      </c>
      <c r="G2195" t="s">
        <v>3356</v>
      </c>
      <c r="H2195" t="s">
        <v>18</v>
      </c>
      <c r="I2195" t="s">
        <v>18</v>
      </c>
      <c r="J2195" t="s">
        <v>4714</v>
      </c>
    </row>
    <row r="2196" spans="1:10" hidden="1" x14ac:dyDescent="0.25">
      <c r="A2196">
        <v>117098</v>
      </c>
      <c r="B2196">
        <v>6</v>
      </c>
      <c r="C2196" t="s">
        <v>65</v>
      </c>
      <c r="D2196">
        <v>2848</v>
      </c>
      <c r="E2196" t="s">
        <v>2543</v>
      </c>
      <c r="F2196">
        <v>7</v>
      </c>
      <c r="G2196" t="s">
        <v>1294</v>
      </c>
      <c r="H2196" t="s">
        <v>18</v>
      </c>
      <c r="I2196" t="s">
        <v>18</v>
      </c>
      <c r="J2196" t="s">
        <v>2573</v>
      </c>
    </row>
    <row r="2197" spans="1:10" hidden="1" x14ac:dyDescent="0.25">
      <c r="A2197">
        <v>51095</v>
      </c>
      <c r="B2197">
        <v>6</v>
      </c>
      <c r="C2197" t="s">
        <v>65</v>
      </c>
      <c r="D2197">
        <v>2390</v>
      </c>
      <c r="E2197" t="s">
        <v>2618</v>
      </c>
      <c r="F2197">
        <v>7</v>
      </c>
      <c r="G2197" t="s">
        <v>1294</v>
      </c>
      <c r="H2197" t="s">
        <v>18</v>
      </c>
      <c r="I2197" t="s">
        <v>18</v>
      </c>
      <c r="J2197" t="s">
        <v>2729</v>
      </c>
    </row>
    <row r="2198" spans="1:10" hidden="1" x14ac:dyDescent="0.25">
      <c r="A2198">
        <v>51258</v>
      </c>
      <c r="B2198">
        <v>6</v>
      </c>
      <c r="C2198" t="s">
        <v>65</v>
      </c>
      <c r="D2198">
        <v>2393</v>
      </c>
      <c r="E2198" t="s">
        <v>2620</v>
      </c>
      <c r="F2198">
        <v>7</v>
      </c>
      <c r="G2198" t="s">
        <v>1294</v>
      </c>
      <c r="H2198" t="s">
        <v>18</v>
      </c>
      <c r="I2198" t="s">
        <v>18</v>
      </c>
      <c r="J2198" t="s">
        <v>2730</v>
      </c>
    </row>
    <row r="2199" spans="1:10" hidden="1" x14ac:dyDescent="0.25">
      <c r="A2199">
        <v>101432</v>
      </c>
      <c r="B2199">
        <v>29</v>
      </c>
      <c r="C2199" t="s">
        <v>56</v>
      </c>
      <c r="D2199">
        <v>2801</v>
      </c>
      <c r="E2199" t="s">
        <v>57</v>
      </c>
      <c r="F2199">
        <v>7</v>
      </c>
      <c r="G2199" t="s">
        <v>1294</v>
      </c>
      <c r="H2199" t="s">
        <v>18</v>
      </c>
      <c r="I2199" t="s">
        <v>18</v>
      </c>
      <c r="J2199" t="s">
        <v>1411</v>
      </c>
    </row>
    <row r="2200" spans="1:10" hidden="1" x14ac:dyDescent="0.25">
      <c r="A2200">
        <v>101492</v>
      </c>
      <c r="B2200">
        <v>29</v>
      </c>
      <c r="C2200" t="s">
        <v>56</v>
      </c>
      <c r="D2200">
        <v>2804</v>
      </c>
      <c r="E2200" t="s">
        <v>76</v>
      </c>
      <c r="F2200">
        <v>7</v>
      </c>
      <c r="G2200" t="s">
        <v>1294</v>
      </c>
      <c r="H2200" t="s">
        <v>18</v>
      </c>
      <c r="I2200" t="s">
        <v>18</v>
      </c>
      <c r="J2200" t="s">
        <v>1432</v>
      </c>
    </row>
    <row r="2201" spans="1:10" hidden="1" x14ac:dyDescent="0.25">
      <c r="A2201">
        <v>52221</v>
      </c>
      <c r="B2201">
        <v>29</v>
      </c>
      <c r="C2201" t="s">
        <v>56</v>
      </c>
      <c r="D2201">
        <v>2434</v>
      </c>
      <c r="E2201" t="s">
        <v>2827</v>
      </c>
      <c r="F2201">
        <v>7</v>
      </c>
      <c r="G2201" t="s">
        <v>1294</v>
      </c>
      <c r="H2201" t="s">
        <v>18</v>
      </c>
      <c r="I2201" t="s">
        <v>18</v>
      </c>
      <c r="J2201" t="s">
        <v>2871</v>
      </c>
    </row>
    <row r="2202" spans="1:10" hidden="1" x14ac:dyDescent="0.25">
      <c r="A2202">
        <v>101456</v>
      </c>
      <c r="B2202">
        <v>29</v>
      </c>
      <c r="C2202" t="s">
        <v>56</v>
      </c>
      <c r="D2202">
        <v>2802</v>
      </c>
      <c r="E2202" t="s">
        <v>107</v>
      </c>
      <c r="F2202">
        <v>7</v>
      </c>
      <c r="G2202" t="s">
        <v>1294</v>
      </c>
      <c r="H2202" t="s">
        <v>18</v>
      </c>
      <c r="I2202" t="s">
        <v>18</v>
      </c>
      <c r="J2202" t="s">
        <v>1457</v>
      </c>
    </row>
    <row r="2203" spans="1:10" hidden="1" x14ac:dyDescent="0.25">
      <c r="A2203">
        <v>101405</v>
      </c>
      <c r="B2203">
        <v>29</v>
      </c>
      <c r="C2203" t="s">
        <v>56</v>
      </c>
      <c r="D2203">
        <v>2800</v>
      </c>
      <c r="E2203" t="s">
        <v>112</v>
      </c>
      <c r="F2203">
        <v>7</v>
      </c>
      <c r="G2203" t="s">
        <v>1294</v>
      </c>
      <c r="H2203" t="s">
        <v>18</v>
      </c>
      <c r="I2203" t="s">
        <v>18</v>
      </c>
      <c r="J2203" t="s">
        <v>1480</v>
      </c>
    </row>
    <row r="2204" spans="1:10" hidden="1" x14ac:dyDescent="0.25">
      <c r="A2204">
        <v>51964</v>
      </c>
      <c r="B2204">
        <v>29</v>
      </c>
      <c r="C2204" t="s">
        <v>56</v>
      </c>
      <c r="D2204">
        <v>2426</v>
      </c>
      <c r="E2204" t="s">
        <v>118</v>
      </c>
      <c r="F2204">
        <v>7</v>
      </c>
      <c r="G2204" t="s">
        <v>1294</v>
      </c>
      <c r="H2204" t="s">
        <v>18</v>
      </c>
      <c r="I2204" t="s">
        <v>18</v>
      </c>
      <c r="J2204" t="s">
        <v>1506</v>
      </c>
    </row>
    <row r="2205" spans="1:10" hidden="1" x14ac:dyDescent="0.25">
      <c r="A2205">
        <v>51876</v>
      </c>
      <c r="B2205">
        <v>29</v>
      </c>
      <c r="C2205" t="s">
        <v>56</v>
      </c>
      <c r="D2205">
        <v>2425</v>
      </c>
      <c r="E2205" t="s">
        <v>2829</v>
      </c>
      <c r="F2205">
        <v>7</v>
      </c>
      <c r="G2205" t="s">
        <v>1294</v>
      </c>
      <c r="H2205" t="s">
        <v>18</v>
      </c>
      <c r="I2205" t="s">
        <v>18</v>
      </c>
      <c r="J2205" t="s">
        <v>2872</v>
      </c>
    </row>
    <row r="2206" spans="1:10" hidden="1" x14ac:dyDescent="0.25">
      <c r="A2206">
        <v>81124</v>
      </c>
      <c r="B2206">
        <v>29</v>
      </c>
      <c r="C2206" t="s">
        <v>56</v>
      </c>
      <c r="D2206">
        <v>2442</v>
      </c>
      <c r="E2206" t="s">
        <v>2437</v>
      </c>
      <c r="F2206">
        <v>7</v>
      </c>
      <c r="G2206" t="s">
        <v>1294</v>
      </c>
      <c r="H2206" t="s">
        <v>18</v>
      </c>
      <c r="I2206" t="s">
        <v>18</v>
      </c>
      <c r="J2206" t="s">
        <v>2494</v>
      </c>
    </row>
    <row r="2207" spans="1:10" hidden="1" x14ac:dyDescent="0.25">
      <c r="A2207">
        <v>101481</v>
      </c>
      <c r="B2207">
        <v>29</v>
      </c>
      <c r="C2207" t="s">
        <v>56</v>
      </c>
      <c r="D2207">
        <v>2803</v>
      </c>
      <c r="E2207" t="s">
        <v>2439</v>
      </c>
      <c r="F2207">
        <v>7</v>
      </c>
      <c r="G2207" t="s">
        <v>1294</v>
      </c>
      <c r="H2207" t="s">
        <v>18</v>
      </c>
      <c r="I2207" t="s">
        <v>18</v>
      </c>
      <c r="J2207" t="s">
        <v>2495</v>
      </c>
    </row>
    <row r="2208" spans="1:10" hidden="1" x14ac:dyDescent="0.25">
      <c r="A2208">
        <v>125333</v>
      </c>
      <c r="B2208">
        <v>29</v>
      </c>
      <c r="C2208" t="s">
        <v>56</v>
      </c>
      <c r="D2208">
        <v>2630</v>
      </c>
      <c r="E2208" t="s">
        <v>3627</v>
      </c>
      <c r="F2208">
        <v>7</v>
      </c>
      <c r="G2208" t="s">
        <v>1294</v>
      </c>
      <c r="H2208" t="s">
        <v>18</v>
      </c>
      <c r="I2208" t="s">
        <v>18</v>
      </c>
      <c r="J2208" t="s">
        <v>4715</v>
      </c>
    </row>
    <row r="2209" spans="1:10" hidden="1" x14ac:dyDescent="0.25">
      <c r="A2209">
        <v>53118</v>
      </c>
      <c r="B2209">
        <v>29</v>
      </c>
      <c r="C2209" t="s">
        <v>56</v>
      </c>
      <c r="D2209">
        <v>2454</v>
      </c>
      <c r="E2209" t="s">
        <v>2441</v>
      </c>
      <c r="F2209">
        <v>7</v>
      </c>
      <c r="G2209" t="s">
        <v>1294</v>
      </c>
      <c r="H2209" t="s">
        <v>18</v>
      </c>
      <c r="I2209" t="s">
        <v>18</v>
      </c>
      <c r="J2209" t="s">
        <v>2496</v>
      </c>
    </row>
    <row r="2210" spans="1:10" hidden="1" x14ac:dyDescent="0.25">
      <c r="A2210">
        <v>80800</v>
      </c>
      <c r="B2210">
        <v>29</v>
      </c>
      <c r="C2210" t="s">
        <v>56</v>
      </c>
      <c r="D2210">
        <v>394</v>
      </c>
      <c r="E2210" t="s">
        <v>248</v>
      </c>
      <c r="F2210">
        <v>7</v>
      </c>
      <c r="G2210" t="s">
        <v>1294</v>
      </c>
      <c r="H2210" t="s">
        <v>18</v>
      </c>
      <c r="I2210" t="s">
        <v>18</v>
      </c>
      <c r="J2210" t="s">
        <v>1546</v>
      </c>
    </row>
    <row r="2211" spans="1:10" hidden="1" x14ac:dyDescent="0.25">
      <c r="A2211">
        <v>81297</v>
      </c>
      <c r="B2211">
        <v>362</v>
      </c>
      <c r="C2211" t="s">
        <v>50</v>
      </c>
      <c r="D2211">
        <v>2467</v>
      </c>
      <c r="E2211" t="s">
        <v>51</v>
      </c>
      <c r="F2211">
        <v>7</v>
      </c>
      <c r="G2211" t="s">
        <v>1294</v>
      </c>
      <c r="H2211" t="s">
        <v>18</v>
      </c>
      <c r="I2211" t="s">
        <v>18</v>
      </c>
      <c r="J2211" t="s">
        <v>2105</v>
      </c>
    </row>
    <row r="2212" spans="1:10" hidden="1" x14ac:dyDescent="0.25">
      <c r="A2212">
        <v>101601</v>
      </c>
      <c r="B2212">
        <v>362</v>
      </c>
      <c r="C2212" t="s">
        <v>50</v>
      </c>
      <c r="D2212">
        <v>2821</v>
      </c>
      <c r="E2212" t="s">
        <v>82</v>
      </c>
      <c r="F2212">
        <v>7</v>
      </c>
      <c r="G2212" t="s">
        <v>1294</v>
      </c>
      <c r="H2212" t="s">
        <v>18</v>
      </c>
      <c r="I2212" t="s">
        <v>18</v>
      </c>
      <c r="J2212" t="s">
        <v>2144</v>
      </c>
    </row>
    <row r="2213" spans="1:10" hidden="1" x14ac:dyDescent="0.25">
      <c r="A2213">
        <v>53745</v>
      </c>
      <c r="B2213">
        <v>362</v>
      </c>
      <c r="C2213" t="s">
        <v>50</v>
      </c>
      <c r="D2213">
        <v>2469</v>
      </c>
      <c r="E2213" t="s">
        <v>91</v>
      </c>
      <c r="F2213">
        <v>7</v>
      </c>
      <c r="G2213" t="s">
        <v>1294</v>
      </c>
      <c r="H2213" t="s">
        <v>18</v>
      </c>
      <c r="I2213" t="s">
        <v>18</v>
      </c>
      <c r="J2213" t="s">
        <v>2166</v>
      </c>
    </row>
    <row r="2214" spans="1:10" hidden="1" x14ac:dyDescent="0.25">
      <c r="A2214">
        <v>127963</v>
      </c>
      <c r="B2214">
        <v>2507</v>
      </c>
      <c r="C2214" t="s">
        <v>4365</v>
      </c>
      <c r="D2214">
        <v>2823</v>
      </c>
      <c r="E2214" t="s">
        <v>3634</v>
      </c>
      <c r="F2214">
        <v>5356</v>
      </c>
      <c r="G2214" t="s">
        <v>1507</v>
      </c>
      <c r="H2214" t="s">
        <v>18</v>
      </c>
      <c r="I2214" t="s">
        <v>18</v>
      </c>
      <c r="J2214" t="s">
        <v>4716</v>
      </c>
    </row>
    <row r="2215" spans="1:10" hidden="1" x14ac:dyDescent="0.25">
      <c r="A2215">
        <v>115091</v>
      </c>
      <c r="B2215">
        <v>29</v>
      </c>
      <c r="C2215" t="s">
        <v>56</v>
      </c>
      <c r="D2215">
        <v>2801</v>
      </c>
      <c r="E2215" t="s">
        <v>57</v>
      </c>
      <c r="F2215">
        <v>5356</v>
      </c>
      <c r="G2215" t="s">
        <v>1507</v>
      </c>
      <c r="H2215" t="s">
        <v>18</v>
      </c>
      <c r="I2215" t="s">
        <v>18</v>
      </c>
      <c r="J2215" t="s">
        <v>2448</v>
      </c>
    </row>
    <row r="2216" spans="1:10" hidden="1" x14ac:dyDescent="0.25">
      <c r="A2216">
        <v>142586</v>
      </c>
      <c r="B2216">
        <v>29</v>
      </c>
      <c r="C2216" t="s">
        <v>56</v>
      </c>
      <c r="D2216">
        <v>2802</v>
      </c>
      <c r="E2216" t="s">
        <v>107</v>
      </c>
      <c r="F2216">
        <v>5356</v>
      </c>
      <c r="G2216" t="s">
        <v>1507</v>
      </c>
      <c r="H2216" t="s">
        <v>18</v>
      </c>
      <c r="I2216" t="s">
        <v>18</v>
      </c>
      <c r="J2216" t="s">
        <v>3499</v>
      </c>
    </row>
    <row r="2217" spans="1:10" hidden="1" x14ac:dyDescent="0.25">
      <c r="A2217">
        <v>152427</v>
      </c>
      <c r="B2217">
        <v>29</v>
      </c>
      <c r="C2217" t="s">
        <v>56</v>
      </c>
      <c r="D2217">
        <v>2926</v>
      </c>
      <c r="E2217" t="s">
        <v>111</v>
      </c>
      <c r="F2217">
        <v>5356</v>
      </c>
      <c r="G2217" t="s">
        <v>1507</v>
      </c>
      <c r="H2217" t="s">
        <v>18</v>
      </c>
      <c r="I2217" t="s">
        <v>18</v>
      </c>
      <c r="J2217" t="s">
        <v>4717</v>
      </c>
    </row>
    <row r="2218" spans="1:10" hidden="1" x14ac:dyDescent="0.25">
      <c r="A2218">
        <v>51976</v>
      </c>
      <c r="B2218">
        <v>29</v>
      </c>
      <c r="C2218" t="s">
        <v>56</v>
      </c>
      <c r="D2218">
        <v>2426</v>
      </c>
      <c r="E2218" t="s">
        <v>118</v>
      </c>
      <c r="F2218">
        <v>5356</v>
      </c>
      <c r="G2218" t="s">
        <v>1507</v>
      </c>
      <c r="H2218" t="s">
        <v>18</v>
      </c>
      <c r="I2218" t="s">
        <v>18</v>
      </c>
      <c r="J2218" t="s">
        <v>1508</v>
      </c>
    </row>
    <row r="2219" spans="1:10" hidden="1" x14ac:dyDescent="0.25">
      <c r="A2219">
        <v>1186</v>
      </c>
      <c r="B2219">
        <v>17</v>
      </c>
      <c r="C2219" t="s">
        <v>172</v>
      </c>
      <c r="D2219">
        <v>418</v>
      </c>
      <c r="E2219" t="s">
        <v>173</v>
      </c>
      <c r="F2219">
        <v>109</v>
      </c>
      <c r="G2219" t="s">
        <v>37</v>
      </c>
      <c r="H2219" t="s">
        <v>18</v>
      </c>
      <c r="I2219" t="s">
        <v>18</v>
      </c>
      <c r="J2219" t="s">
        <v>174</v>
      </c>
    </row>
    <row r="2220" spans="1:10" hidden="1" x14ac:dyDescent="0.25">
      <c r="A2220">
        <v>143219</v>
      </c>
      <c r="B2220">
        <v>30</v>
      </c>
      <c r="C2220" t="s">
        <v>370</v>
      </c>
      <c r="D2220">
        <v>437</v>
      </c>
      <c r="E2220" t="s">
        <v>2370</v>
      </c>
      <c r="F2220">
        <v>109</v>
      </c>
      <c r="G2220" t="s">
        <v>37</v>
      </c>
      <c r="H2220" t="s">
        <v>18</v>
      </c>
      <c r="I2220" t="s">
        <v>18</v>
      </c>
      <c r="J2220" t="s">
        <v>3519</v>
      </c>
    </row>
    <row r="2221" spans="1:10" hidden="1" x14ac:dyDescent="0.25">
      <c r="A2221">
        <v>143214</v>
      </c>
      <c r="B2221">
        <v>30</v>
      </c>
      <c r="C2221" t="s">
        <v>370</v>
      </c>
      <c r="D2221">
        <v>436</v>
      </c>
      <c r="E2221" t="s">
        <v>2372</v>
      </c>
      <c r="F2221">
        <v>109</v>
      </c>
      <c r="G2221" t="s">
        <v>37</v>
      </c>
      <c r="H2221" t="s">
        <v>18</v>
      </c>
      <c r="I2221" t="s">
        <v>18</v>
      </c>
      <c r="J2221" t="s">
        <v>3520</v>
      </c>
    </row>
    <row r="2222" spans="1:10" hidden="1" x14ac:dyDescent="0.25">
      <c r="A2222">
        <v>3227</v>
      </c>
      <c r="B2222">
        <v>2515</v>
      </c>
      <c r="C2222" t="s">
        <v>4250</v>
      </c>
      <c r="D2222">
        <v>48</v>
      </c>
      <c r="E2222" t="s">
        <v>3547</v>
      </c>
      <c r="F2222">
        <v>109</v>
      </c>
      <c r="G2222" t="s">
        <v>37</v>
      </c>
      <c r="H2222" t="s">
        <v>18</v>
      </c>
      <c r="I2222" t="s">
        <v>18</v>
      </c>
      <c r="J2222" t="s">
        <v>4303</v>
      </c>
    </row>
    <row r="2223" spans="1:10" hidden="1" x14ac:dyDescent="0.25">
      <c r="A2223">
        <v>142905</v>
      </c>
      <c r="B2223">
        <v>2515</v>
      </c>
      <c r="C2223" t="s">
        <v>4250</v>
      </c>
      <c r="D2223">
        <v>2900</v>
      </c>
      <c r="E2223" t="s">
        <v>3548</v>
      </c>
      <c r="F2223">
        <v>109</v>
      </c>
      <c r="G2223" t="s">
        <v>37</v>
      </c>
      <c r="H2223" t="s">
        <v>18</v>
      </c>
      <c r="I2223" t="s">
        <v>18</v>
      </c>
      <c r="J2223" t="s">
        <v>4304</v>
      </c>
    </row>
    <row r="2224" spans="1:10" hidden="1" x14ac:dyDescent="0.25">
      <c r="A2224">
        <v>97883</v>
      </c>
      <c r="B2224">
        <v>2515</v>
      </c>
      <c r="C2224" t="s">
        <v>4250</v>
      </c>
      <c r="D2224">
        <v>2073</v>
      </c>
      <c r="E2224" t="s">
        <v>4336</v>
      </c>
      <c r="F2224">
        <v>109</v>
      </c>
      <c r="G2224" t="s">
        <v>37</v>
      </c>
      <c r="H2224" t="s">
        <v>18</v>
      </c>
      <c r="I2224" t="s">
        <v>18</v>
      </c>
      <c r="J2224" t="s">
        <v>4718</v>
      </c>
    </row>
    <row r="2225" spans="1:10" hidden="1" x14ac:dyDescent="0.25">
      <c r="A2225">
        <v>117261</v>
      </c>
      <c r="B2225">
        <v>6</v>
      </c>
      <c r="C2225" t="s">
        <v>65</v>
      </c>
      <c r="D2225">
        <v>2848</v>
      </c>
      <c r="E2225" t="s">
        <v>2543</v>
      </c>
      <c r="F2225">
        <v>109</v>
      </c>
      <c r="G2225" t="s">
        <v>37</v>
      </c>
      <c r="H2225" t="s">
        <v>18</v>
      </c>
      <c r="I2225" t="s">
        <v>18</v>
      </c>
      <c r="J2225" t="s">
        <v>2574</v>
      </c>
    </row>
    <row r="2226" spans="1:10" hidden="1" x14ac:dyDescent="0.25">
      <c r="A2226">
        <v>51203</v>
      </c>
      <c r="B2226">
        <v>6</v>
      </c>
      <c r="C2226" t="s">
        <v>65</v>
      </c>
      <c r="D2226">
        <v>2392</v>
      </c>
      <c r="E2226" t="s">
        <v>2616</v>
      </c>
      <c r="F2226">
        <v>109</v>
      </c>
      <c r="G2226" t="s">
        <v>37</v>
      </c>
      <c r="H2226" t="s">
        <v>18</v>
      </c>
      <c r="I2226" t="s">
        <v>18</v>
      </c>
      <c r="J2226" t="s">
        <v>2731</v>
      </c>
    </row>
    <row r="2227" spans="1:10" hidden="1" x14ac:dyDescent="0.25">
      <c r="A2227">
        <v>51081</v>
      </c>
      <c r="B2227">
        <v>6</v>
      </c>
      <c r="C2227" t="s">
        <v>65</v>
      </c>
      <c r="D2227">
        <v>2390</v>
      </c>
      <c r="E2227" t="s">
        <v>2618</v>
      </c>
      <c r="F2227">
        <v>109</v>
      </c>
      <c r="G2227" t="s">
        <v>37</v>
      </c>
      <c r="H2227" t="s">
        <v>18</v>
      </c>
      <c r="I2227" t="s">
        <v>18</v>
      </c>
      <c r="J2227" t="s">
        <v>2732</v>
      </c>
    </row>
    <row r="2228" spans="1:10" hidden="1" x14ac:dyDescent="0.25">
      <c r="A2228">
        <v>51245</v>
      </c>
      <c r="B2228">
        <v>6</v>
      </c>
      <c r="C2228" t="s">
        <v>65</v>
      </c>
      <c r="D2228">
        <v>2393</v>
      </c>
      <c r="E2228" t="s">
        <v>2620</v>
      </c>
      <c r="F2228">
        <v>109</v>
      </c>
      <c r="G2228" t="s">
        <v>37</v>
      </c>
      <c r="H2228" t="s">
        <v>18</v>
      </c>
      <c r="I2228" t="s">
        <v>18</v>
      </c>
      <c r="J2228" t="s">
        <v>2733</v>
      </c>
    </row>
    <row r="2229" spans="1:10" hidden="1" x14ac:dyDescent="0.25">
      <c r="A2229">
        <v>51146</v>
      </c>
      <c r="B2229">
        <v>6</v>
      </c>
      <c r="C2229" t="s">
        <v>65</v>
      </c>
      <c r="D2229">
        <v>2391</v>
      </c>
      <c r="E2229" t="s">
        <v>2622</v>
      </c>
      <c r="F2229">
        <v>109</v>
      </c>
      <c r="G2229" t="s">
        <v>37</v>
      </c>
      <c r="H2229" t="s">
        <v>18</v>
      </c>
      <c r="I2229" t="s">
        <v>18</v>
      </c>
      <c r="J2229" t="s">
        <v>2734</v>
      </c>
    </row>
    <row r="2230" spans="1:10" hidden="1" x14ac:dyDescent="0.25">
      <c r="A2230">
        <v>24294</v>
      </c>
      <c r="B2230">
        <v>2509</v>
      </c>
      <c r="C2230" t="s">
        <v>47</v>
      </c>
      <c r="D2230">
        <v>2016</v>
      </c>
      <c r="E2230" t="s">
        <v>95</v>
      </c>
      <c r="F2230">
        <v>109</v>
      </c>
      <c r="G2230" t="s">
        <v>37</v>
      </c>
      <c r="H2230" t="s">
        <v>18</v>
      </c>
      <c r="I2230" t="s">
        <v>18</v>
      </c>
      <c r="J2230" t="s">
        <v>98</v>
      </c>
    </row>
    <row r="2231" spans="1:10" hidden="1" x14ac:dyDescent="0.25">
      <c r="A2231">
        <v>141564</v>
      </c>
      <c r="B2231">
        <v>2608</v>
      </c>
      <c r="C2231" t="s">
        <v>535</v>
      </c>
      <c r="D2231">
        <v>206</v>
      </c>
      <c r="E2231" t="s">
        <v>4355</v>
      </c>
      <c r="F2231">
        <v>109</v>
      </c>
      <c r="G2231" t="s">
        <v>37</v>
      </c>
      <c r="H2231" t="s">
        <v>18</v>
      </c>
      <c r="I2231" t="s">
        <v>18</v>
      </c>
      <c r="J2231" t="s">
        <v>4719</v>
      </c>
    </row>
    <row r="2232" spans="1:10" hidden="1" x14ac:dyDescent="0.25">
      <c r="A2232">
        <v>152653</v>
      </c>
      <c r="B2232">
        <v>2608</v>
      </c>
      <c r="C2232" t="s">
        <v>535</v>
      </c>
      <c r="D2232">
        <v>2919</v>
      </c>
      <c r="E2232" t="s">
        <v>4357</v>
      </c>
      <c r="F2232">
        <v>109</v>
      </c>
      <c r="G2232" t="s">
        <v>37</v>
      </c>
      <c r="H2232" t="s">
        <v>18</v>
      </c>
      <c r="I2232" t="s">
        <v>18</v>
      </c>
      <c r="J2232" t="s">
        <v>4720</v>
      </c>
    </row>
    <row r="2233" spans="1:10" hidden="1" x14ac:dyDescent="0.25">
      <c r="A2233">
        <v>81849</v>
      </c>
      <c r="B2233">
        <v>2506</v>
      </c>
      <c r="C2233" t="s">
        <v>19</v>
      </c>
      <c r="D2233">
        <v>2400</v>
      </c>
      <c r="E2233" t="s">
        <v>20</v>
      </c>
      <c r="F2233">
        <v>109</v>
      </c>
      <c r="G2233" t="s">
        <v>37</v>
      </c>
      <c r="H2233" t="s">
        <v>18</v>
      </c>
      <c r="I2233" t="s">
        <v>18</v>
      </c>
      <c r="J2233" t="s">
        <v>38</v>
      </c>
    </row>
    <row r="2234" spans="1:10" hidden="1" x14ac:dyDescent="0.25">
      <c r="A2234">
        <v>152257</v>
      </c>
      <c r="B2234">
        <v>2958</v>
      </c>
      <c r="C2234" t="s">
        <v>4359</v>
      </c>
      <c r="D2234">
        <v>2960</v>
      </c>
      <c r="E2234" t="s">
        <v>4359</v>
      </c>
      <c r="F2234">
        <v>109</v>
      </c>
      <c r="G2234" t="s">
        <v>37</v>
      </c>
      <c r="H2234" t="s">
        <v>18</v>
      </c>
      <c r="I2234" t="s">
        <v>18</v>
      </c>
      <c r="J2234" t="s">
        <v>4721</v>
      </c>
    </row>
    <row r="2235" spans="1:10" hidden="1" x14ac:dyDescent="0.25">
      <c r="A2235">
        <v>4615</v>
      </c>
      <c r="B2235">
        <v>2507</v>
      </c>
      <c r="C2235" t="s">
        <v>4365</v>
      </c>
      <c r="D2235">
        <v>165</v>
      </c>
      <c r="E2235" t="s">
        <v>3633</v>
      </c>
      <c r="F2235">
        <v>109</v>
      </c>
      <c r="G2235" t="s">
        <v>37</v>
      </c>
      <c r="H2235" t="s">
        <v>18</v>
      </c>
      <c r="I2235" t="s">
        <v>18</v>
      </c>
      <c r="J2235" t="s">
        <v>4722</v>
      </c>
    </row>
    <row r="2236" spans="1:10" hidden="1" x14ac:dyDescent="0.25">
      <c r="A2236">
        <v>101719</v>
      </c>
      <c r="B2236">
        <v>2507</v>
      </c>
      <c r="C2236" t="s">
        <v>4365</v>
      </c>
      <c r="D2236">
        <v>2823</v>
      </c>
      <c r="E2236" t="s">
        <v>3634</v>
      </c>
      <c r="F2236">
        <v>109</v>
      </c>
      <c r="G2236" t="s">
        <v>37</v>
      </c>
      <c r="H2236" t="s">
        <v>18</v>
      </c>
      <c r="I2236" t="s">
        <v>18</v>
      </c>
      <c r="J2236" t="s">
        <v>4723</v>
      </c>
    </row>
    <row r="2237" spans="1:10" hidden="1" x14ac:dyDescent="0.25">
      <c r="A2237">
        <v>51833</v>
      </c>
      <c r="B2237">
        <v>15</v>
      </c>
      <c r="C2237" t="s">
        <v>2</v>
      </c>
      <c r="D2237">
        <v>2423</v>
      </c>
      <c r="E2237" t="s">
        <v>5</v>
      </c>
      <c r="F2237">
        <v>109</v>
      </c>
      <c r="G2237" t="s">
        <v>37</v>
      </c>
      <c r="H2237" t="s">
        <v>18</v>
      </c>
      <c r="I2237" t="s">
        <v>18</v>
      </c>
      <c r="J2237" t="s">
        <v>41</v>
      </c>
    </row>
    <row r="2238" spans="1:10" hidden="1" x14ac:dyDescent="0.25">
      <c r="A2238">
        <v>101319</v>
      </c>
      <c r="B2238">
        <v>15</v>
      </c>
      <c r="C2238" t="s">
        <v>2</v>
      </c>
      <c r="D2238">
        <v>2796</v>
      </c>
      <c r="E2238" t="s">
        <v>6</v>
      </c>
      <c r="F2238">
        <v>109</v>
      </c>
      <c r="G2238" t="s">
        <v>37</v>
      </c>
      <c r="H2238" t="s">
        <v>18</v>
      </c>
      <c r="I2238" t="s">
        <v>18</v>
      </c>
      <c r="J2238" t="s">
        <v>40</v>
      </c>
    </row>
    <row r="2239" spans="1:10" hidden="1" x14ac:dyDescent="0.25">
      <c r="A2239">
        <v>51541</v>
      </c>
      <c r="B2239">
        <v>15</v>
      </c>
      <c r="C2239" t="s">
        <v>2</v>
      </c>
      <c r="D2239">
        <v>2410</v>
      </c>
      <c r="E2239" t="s">
        <v>3103</v>
      </c>
      <c r="F2239">
        <v>109</v>
      </c>
      <c r="G2239" t="s">
        <v>37</v>
      </c>
      <c r="H2239" t="s">
        <v>18</v>
      </c>
      <c r="I2239" t="s">
        <v>18</v>
      </c>
      <c r="J2239" t="s">
        <v>3160</v>
      </c>
    </row>
    <row r="2240" spans="1:10" hidden="1" x14ac:dyDescent="0.25">
      <c r="A2240">
        <v>101325</v>
      </c>
      <c r="B2240">
        <v>15</v>
      </c>
      <c r="C2240" t="s">
        <v>2</v>
      </c>
      <c r="D2240">
        <v>2797</v>
      </c>
      <c r="E2240" t="s">
        <v>3105</v>
      </c>
      <c r="F2240">
        <v>109</v>
      </c>
      <c r="G2240" t="s">
        <v>37</v>
      </c>
      <c r="H2240" t="s">
        <v>18</v>
      </c>
      <c r="I2240" t="s">
        <v>18</v>
      </c>
      <c r="J2240" t="s">
        <v>3161</v>
      </c>
    </row>
    <row r="2241" spans="1:10" hidden="1" x14ac:dyDescent="0.25">
      <c r="A2241">
        <v>2225</v>
      </c>
      <c r="B2241">
        <v>15</v>
      </c>
      <c r="C2241" t="s">
        <v>2</v>
      </c>
      <c r="D2241">
        <v>393</v>
      </c>
      <c r="E2241" t="s">
        <v>22</v>
      </c>
      <c r="F2241">
        <v>109</v>
      </c>
      <c r="G2241" t="s">
        <v>37</v>
      </c>
      <c r="H2241" t="s">
        <v>18</v>
      </c>
      <c r="I2241" t="s">
        <v>18</v>
      </c>
      <c r="J2241" t="s">
        <v>39</v>
      </c>
    </row>
    <row r="2242" spans="1:10" hidden="1" x14ac:dyDescent="0.25">
      <c r="A2242">
        <v>3741</v>
      </c>
      <c r="B2242">
        <v>2505</v>
      </c>
      <c r="C2242" t="s">
        <v>129</v>
      </c>
      <c r="D2242">
        <v>2118</v>
      </c>
      <c r="E2242" t="s">
        <v>130</v>
      </c>
      <c r="F2242">
        <v>109</v>
      </c>
      <c r="G2242" t="s">
        <v>37</v>
      </c>
      <c r="H2242" t="s">
        <v>18</v>
      </c>
      <c r="I2242" t="s">
        <v>18</v>
      </c>
      <c r="J2242" t="s">
        <v>132</v>
      </c>
    </row>
    <row r="2243" spans="1:10" hidden="1" x14ac:dyDescent="0.25">
      <c r="A2243">
        <v>81913</v>
      </c>
      <c r="B2243">
        <v>2505</v>
      </c>
      <c r="C2243" t="s">
        <v>129</v>
      </c>
      <c r="D2243">
        <v>2581</v>
      </c>
      <c r="E2243" t="s">
        <v>148</v>
      </c>
      <c r="F2243">
        <v>109</v>
      </c>
      <c r="G2243" t="s">
        <v>37</v>
      </c>
      <c r="H2243" t="s">
        <v>18</v>
      </c>
      <c r="I2243" t="s">
        <v>18</v>
      </c>
      <c r="J2243" t="s">
        <v>149</v>
      </c>
    </row>
    <row r="2244" spans="1:10" hidden="1" x14ac:dyDescent="0.25">
      <c r="A2244">
        <v>3280</v>
      </c>
      <c r="B2244">
        <v>2505</v>
      </c>
      <c r="C2244" t="s">
        <v>129</v>
      </c>
      <c r="D2244">
        <v>2123</v>
      </c>
      <c r="E2244" t="s">
        <v>154</v>
      </c>
      <c r="F2244">
        <v>109</v>
      </c>
      <c r="G2244" t="s">
        <v>37</v>
      </c>
      <c r="H2244" t="s">
        <v>18</v>
      </c>
      <c r="I2244" t="s">
        <v>18</v>
      </c>
      <c r="J2244" t="s">
        <v>157</v>
      </c>
    </row>
    <row r="2245" spans="1:10" hidden="1" x14ac:dyDescent="0.25">
      <c r="A2245">
        <v>81875</v>
      </c>
      <c r="B2245">
        <v>2505</v>
      </c>
      <c r="C2245" t="s">
        <v>129</v>
      </c>
      <c r="D2245">
        <v>2579</v>
      </c>
      <c r="E2245" t="s">
        <v>158</v>
      </c>
      <c r="F2245">
        <v>109</v>
      </c>
      <c r="G2245" t="s">
        <v>37</v>
      </c>
      <c r="H2245" t="s">
        <v>18</v>
      </c>
      <c r="I2245" t="s">
        <v>18</v>
      </c>
      <c r="J2245" t="s">
        <v>161</v>
      </c>
    </row>
    <row r="2246" spans="1:10" hidden="1" x14ac:dyDescent="0.25">
      <c r="A2246">
        <v>24304</v>
      </c>
      <c r="B2246">
        <v>2505</v>
      </c>
      <c r="C2246" t="s">
        <v>129</v>
      </c>
      <c r="D2246">
        <v>2000</v>
      </c>
      <c r="E2246" t="s">
        <v>4963</v>
      </c>
      <c r="F2246">
        <v>109</v>
      </c>
      <c r="G2246" t="s">
        <v>37</v>
      </c>
      <c r="H2246" t="s">
        <v>18</v>
      </c>
      <c r="I2246" t="s">
        <v>18</v>
      </c>
      <c r="J2246" t="s">
        <v>5057</v>
      </c>
    </row>
    <row r="2247" spans="1:10" hidden="1" x14ac:dyDescent="0.25">
      <c r="A2247">
        <v>839</v>
      </c>
      <c r="B2247">
        <v>2505</v>
      </c>
      <c r="C2247" t="s">
        <v>129</v>
      </c>
      <c r="D2247">
        <v>2114</v>
      </c>
      <c r="E2247" t="s">
        <v>241</v>
      </c>
      <c r="F2247">
        <v>109</v>
      </c>
      <c r="G2247" t="s">
        <v>37</v>
      </c>
      <c r="H2247" t="s">
        <v>18</v>
      </c>
      <c r="I2247" t="s">
        <v>18</v>
      </c>
      <c r="J2247" t="s">
        <v>242</v>
      </c>
    </row>
    <row r="2248" spans="1:10" hidden="1" x14ac:dyDescent="0.25">
      <c r="A2248">
        <v>101446</v>
      </c>
      <c r="B2248">
        <v>29</v>
      </c>
      <c r="C2248" t="s">
        <v>56</v>
      </c>
      <c r="D2248">
        <v>2801</v>
      </c>
      <c r="E2248" t="s">
        <v>57</v>
      </c>
      <c r="F2248">
        <v>109</v>
      </c>
      <c r="G2248" t="s">
        <v>37</v>
      </c>
      <c r="H2248" t="s">
        <v>18</v>
      </c>
      <c r="I2248" t="s">
        <v>18</v>
      </c>
      <c r="J2248" t="s">
        <v>60</v>
      </c>
    </row>
    <row r="2249" spans="1:10" hidden="1" x14ac:dyDescent="0.25">
      <c r="A2249">
        <v>101498</v>
      </c>
      <c r="B2249">
        <v>29</v>
      </c>
      <c r="C2249" t="s">
        <v>56</v>
      </c>
      <c r="D2249">
        <v>2804</v>
      </c>
      <c r="E2249" t="s">
        <v>76</v>
      </c>
      <c r="F2249">
        <v>109</v>
      </c>
      <c r="G2249" t="s">
        <v>37</v>
      </c>
      <c r="H2249" t="s">
        <v>18</v>
      </c>
      <c r="I2249" t="s">
        <v>18</v>
      </c>
      <c r="J2249" t="s">
        <v>79</v>
      </c>
    </row>
    <row r="2250" spans="1:10" hidden="1" x14ac:dyDescent="0.25">
      <c r="A2250">
        <v>52228</v>
      </c>
      <c r="B2250">
        <v>29</v>
      </c>
      <c r="C2250" t="s">
        <v>56</v>
      </c>
      <c r="D2250">
        <v>2434</v>
      </c>
      <c r="E2250" t="s">
        <v>2827</v>
      </c>
      <c r="F2250">
        <v>109</v>
      </c>
      <c r="G2250" t="s">
        <v>37</v>
      </c>
      <c r="H2250" t="s">
        <v>18</v>
      </c>
      <c r="I2250" t="s">
        <v>18</v>
      </c>
      <c r="J2250" t="s">
        <v>2873</v>
      </c>
    </row>
    <row r="2251" spans="1:10" hidden="1" x14ac:dyDescent="0.25">
      <c r="A2251">
        <v>152442</v>
      </c>
      <c r="B2251">
        <v>29</v>
      </c>
      <c r="C2251" t="s">
        <v>56</v>
      </c>
      <c r="D2251">
        <v>2927</v>
      </c>
      <c r="E2251" t="s">
        <v>2834</v>
      </c>
      <c r="F2251">
        <v>109</v>
      </c>
      <c r="G2251" t="s">
        <v>37</v>
      </c>
      <c r="H2251" t="s">
        <v>18</v>
      </c>
      <c r="I2251" t="s">
        <v>18</v>
      </c>
      <c r="J2251" t="s">
        <v>4724</v>
      </c>
    </row>
    <row r="2252" spans="1:10" hidden="1" x14ac:dyDescent="0.25">
      <c r="A2252">
        <v>101465</v>
      </c>
      <c r="B2252">
        <v>29</v>
      </c>
      <c r="C2252" t="s">
        <v>56</v>
      </c>
      <c r="D2252">
        <v>2802</v>
      </c>
      <c r="E2252" t="s">
        <v>107</v>
      </c>
      <c r="F2252">
        <v>109</v>
      </c>
      <c r="G2252" t="s">
        <v>37</v>
      </c>
      <c r="H2252" t="s">
        <v>18</v>
      </c>
      <c r="I2252" t="s">
        <v>18</v>
      </c>
      <c r="J2252" t="s">
        <v>110</v>
      </c>
    </row>
    <row r="2253" spans="1:10" hidden="1" x14ac:dyDescent="0.25">
      <c r="A2253">
        <v>152423</v>
      </c>
      <c r="B2253">
        <v>29</v>
      </c>
      <c r="C2253" t="s">
        <v>56</v>
      </c>
      <c r="D2253">
        <v>2926</v>
      </c>
      <c r="E2253" t="s">
        <v>111</v>
      </c>
      <c r="F2253">
        <v>109</v>
      </c>
      <c r="G2253" t="s">
        <v>37</v>
      </c>
      <c r="H2253" t="s">
        <v>18</v>
      </c>
      <c r="I2253" t="s">
        <v>18</v>
      </c>
      <c r="J2253" t="s">
        <v>4725</v>
      </c>
    </row>
    <row r="2254" spans="1:10" hidden="1" x14ac:dyDescent="0.25">
      <c r="A2254">
        <v>101419</v>
      </c>
      <c r="B2254">
        <v>29</v>
      </c>
      <c r="C2254" t="s">
        <v>56</v>
      </c>
      <c r="D2254">
        <v>2800</v>
      </c>
      <c r="E2254" t="s">
        <v>112</v>
      </c>
      <c r="F2254">
        <v>109</v>
      </c>
      <c r="G2254" t="s">
        <v>37</v>
      </c>
      <c r="H2254" t="s">
        <v>18</v>
      </c>
      <c r="I2254" t="s">
        <v>18</v>
      </c>
      <c r="J2254" t="s">
        <v>115</v>
      </c>
    </row>
    <row r="2255" spans="1:10" hidden="1" x14ac:dyDescent="0.25">
      <c r="A2255">
        <v>51992</v>
      </c>
      <c r="B2255">
        <v>29</v>
      </c>
      <c r="C2255" t="s">
        <v>56</v>
      </c>
      <c r="D2255">
        <v>2426</v>
      </c>
      <c r="E2255" t="s">
        <v>118</v>
      </c>
      <c r="F2255">
        <v>109</v>
      </c>
      <c r="G2255" t="s">
        <v>37</v>
      </c>
      <c r="H2255" t="s">
        <v>18</v>
      </c>
      <c r="I2255" t="s">
        <v>18</v>
      </c>
      <c r="J2255" t="s">
        <v>120</v>
      </c>
    </row>
    <row r="2256" spans="1:10" hidden="1" x14ac:dyDescent="0.25">
      <c r="A2256">
        <v>51890</v>
      </c>
      <c r="B2256">
        <v>29</v>
      </c>
      <c r="C2256" t="s">
        <v>56</v>
      </c>
      <c r="D2256">
        <v>2425</v>
      </c>
      <c r="E2256" t="s">
        <v>2829</v>
      </c>
      <c r="F2256">
        <v>109</v>
      </c>
      <c r="G2256" t="s">
        <v>37</v>
      </c>
      <c r="H2256" t="s">
        <v>18</v>
      </c>
      <c r="I2256" t="s">
        <v>18</v>
      </c>
      <c r="J2256" t="s">
        <v>2874</v>
      </c>
    </row>
    <row r="2257" spans="1:10" hidden="1" x14ac:dyDescent="0.25">
      <c r="A2257">
        <v>105864</v>
      </c>
      <c r="B2257">
        <v>29</v>
      </c>
      <c r="C2257" t="s">
        <v>56</v>
      </c>
      <c r="D2257">
        <v>2805</v>
      </c>
      <c r="E2257" t="s">
        <v>2435</v>
      </c>
      <c r="F2257">
        <v>109</v>
      </c>
      <c r="G2257" t="s">
        <v>37</v>
      </c>
      <c r="H2257" t="s">
        <v>18</v>
      </c>
      <c r="I2257" t="s">
        <v>18</v>
      </c>
      <c r="J2257" t="s">
        <v>2497</v>
      </c>
    </row>
    <row r="2258" spans="1:10" hidden="1" x14ac:dyDescent="0.25">
      <c r="A2258">
        <v>116221</v>
      </c>
      <c r="B2258">
        <v>29</v>
      </c>
      <c r="C2258" t="s">
        <v>56</v>
      </c>
      <c r="D2258">
        <v>2856</v>
      </c>
      <c r="E2258" t="s">
        <v>3625</v>
      </c>
      <c r="F2258">
        <v>109</v>
      </c>
      <c r="G2258" t="s">
        <v>37</v>
      </c>
      <c r="H2258" t="s">
        <v>18</v>
      </c>
      <c r="I2258" t="s">
        <v>18</v>
      </c>
      <c r="J2258" t="s">
        <v>4726</v>
      </c>
    </row>
    <row r="2259" spans="1:10" hidden="1" x14ac:dyDescent="0.25">
      <c r="A2259">
        <v>98708</v>
      </c>
      <c r="B2259">
        <v>29</v>
      </c>
      <c r="C2259" t="s">
        <v>56</v>
      </c>
      <c r="D2259">
        <v>2442</v>
      </c>
      <c r="E2259" t="s">
        <v>2437</v>
      </c>
      <c r="F2259">
        <v>109</v>
      </c>
      <c r="G2259" t="s">
        <v>37</v>
      </c>
      <c r="H2259" t="s">
        <v>18</v>
      </c>
      <c r="I2259" t="s">
        <v>18</v>
      </c>
      <c r="J2259" t="s">
        <v>2498</v>
      </c>
    </row>
    <row r="2260" spans="1:10" hidden="1" x14ac:dyDescent="0.25">
      <c r="A2260">
        <v>101487</v>
      </c>
      <c r="B2260">
        <v>29</v>
      </c>
      <c r="C2260" t="s">
        <v>56</v>
      </c>
      <c r="D2260">
        <v>2803</v>
      </c>
      <c r="E2260" t="s">
        <v>2439</v>
      </c>
      <c r="F2260">
        <v>109</v>
      </c>
      <c r="G2260" t="s">
        <v>37</v>
      </c>
      <c r="H2260" t="s">
        <v>18</v>
      </c>
      <c r="I2260" t="s">
        <v>18</v>
      </c>
      <c r="J2260" t="s">
        <v>2499</v>
      </c>
    </row>
    <row r="2261" spans="1:10" hidden="1" x14ac:dyDescent="0.25">
      <c r="A2261">
        <v>92153</v>
      </c>
      <c r="B2261">
        <v>29</v>
      </c>
      <c r="C2261" t="s">
        <v>56</v>
      </c>
      <c r="D2261">
        <v>2630</v>
      </c>
      <c r="E2261" t="s">
        <v>3627</v>
      </c>
      <c r="F2261">
        <v>109</v>
      </c>
      <c r="G2261" t="s">
        <v>37</v>
      </c>
      <c r="H2261" t="s">
        <v>18</v>
      </c>
      <c r="I2261" t="s">
        <v>18</v>
      </c>
      <c r="J2261" t="s">
        <v>4727</v>
      </c>
    </row>
    <row r="2262" spans="1:10" hidden="1" x14ac:dyDescent="0.25">
      <c r="A2262">
        <v>53120</v>
      </c>
      <c r="B2262">
        <v>29</v>
      </c>
      <c r="C2262" t="s">
        <v>56</v>
      </c>
      <c r="D2262">
        <v>2454</v>
      </c>
      <c r="E2262" t="s">
        <v>2441</v>
      </c>
      <c r="F2262">
        <v>109</v>
      </c>
      <c r="G2262" t="s">
        <v>37</v>
      </c>
      <c r="H2262" t="s">
        <v>18</v>
      </c>
      <c r="I2262" t="s">
        <v>18</v>
      </c>
      <c r="J2262" t="s">
        <v>2500</v>
      </c>
    </row>
    <row r="2263" spans="1:10" hidden="1" x14ac:dyDescent="0.25">
      <c r="A2263">
        <v>116225</v>
      </c>
      <c r="B2263">
        <v>29</v>
      </c>
      <c r="C2263" t="s">
        <v>56</v>
      </c>
      <c r="D2263">
        <v>2857</v>
      </c>
      <c r="E2263" t="s">
        <v>3629</v>
      </c>
      <c r="F2263">
        <v>109</v>
      </c>
      <c r="G2263" t="s">
        <v>37</v>
      </c>
      <c r="H2263" t="s">
        <v>18</v>
      </c>
      <c r="I2263" t="s">
        <v>18</v>
      </c>
      <c r="J2263" t="s">
        <v>4728</v>
      </c>
    </row>
    <row r="2264" spans="1:10" hidden="1" x14ac:dyDescent="0.25">
      <c r="A2264">
        <v>81112</v>
      </c>
      <c r="B2264">
        <v>29</v>
      </c>
      <c r="C2264" t="s">
        <v>56</v>
      </c>
      <c r="D2264">
        <v>2427</v>
      </c>
      <c r="E2264" t="s">
        <v>2381</v>
      </c>
      <c r="F2264">
        <v>109</v>
      </c>
      <c r="G2264" t="s">
        <v>37</v>
      </c>
      <c r="H2264" t="s">
        <v>18</v>
      </c>
      <c r="I2264" t="s">
        <v>18</v>
      </c>
      <c r="J2264" t="s">
        <v>2419</v>
      </c>
    </row>
    <row r="2265" spans="1:10" hidden="1" x14ac:dyDescent="0.25">
      <c r="A2265">
        <v>2676</v>
      </c>
      <c r="B2265">
        <v>29</v>
      </c>
      <c r="C2265" t="s">
        <v>56</v>
      </c>
      <c r="D2265">
        <v>394</v>
      </c>
      <c r="E2265" t="s">
        <v>248</v>
      </c>
      <c r="F2265">
        <v>109</v>
      </c>
      <c r="G2265" t="s">
        <v>37</v>
      </c>
      <c r="H2265" t="s">
        <v>18</v>
      </c>
      <c r="I2265" t="s">
        <v>18</v>
      </c>
      <c r="J2265" t="s">
        <v>250</v>
      </c>
    </row>
    <row r="2266" spans="1:10" hidden="1" x14ac:dyDescent="0.25">
      <c r="A2266">
        <v>123840</v>
      </c>
      <c r="B2266">
        <v>25</v>
      </c>
      <c r="C2266" t="s">
        <v>206</v>
      </c>
      <c r="D2266">
        <v>198</v>
      </c>
      <c r="E2266" t="s">
        <v>252</v>
      </c>
      <c r="F2266">
        <v>109</v>
      </c>
      <c r="G2266" t="s">
        <v>37</v>
      </c>
      <c r="H2266" t="s">
        <v>18</v>
      </c>
      <c r="I2266" t="s">
        <v>18</v>
      </c>
      <c r="J2266" t="s">
        <v>3162</v>
      </c>
    </row>
    <row r="2267" spans="1:10" hidden="1" x14ac:dyDescent="0.25">
      <c r="A2267">
        <v>33091</v>
      </c>
      <c r="B2267">
        <v>25</v>
      </c>
      <c r="C2267" t="s">
        <v>206</v>
      </c>
      <c r="D2267">
        <v>224</v>
      </c>
      <c r="E2267" t="s">
        <v>326</v>
      </c>
      <c r="F2267">
        <v>109</v>
      </c>
      <c r="G2267" t="s">
        <v>37</v>
      </c>
      <c r="H2267" t="s">
        <v>18</v>
      </c>
      <c r="I2267" t="s">
        <v>18</v>
      </c>
      <c r="J2267" t="s">
        <v>329</v>
      </c>
    </row>
    <row r="2268" spans="1:10" hidden="1" x14ac:dyDescent="0.25">
      <c r="A2268">
        <v>98664</v>
      </c>
      <c r="B2268">
        <v>25</v>
      </c>
      <c r="C2268" t="s">
        <v>206</v>
      </c>
      <c r="D2268">
        <v>440</v>
      </c>
      <c r="E2268" t="s">
        <v>356</v>
      </c>
      <c r="F2268">
        <v>109</v>
      </c>
      <c r="G2268" t="s">
        <v>37</v>
      </c>
      <c r="H2268" t="s">
        <v>18</v>
      </c>
      <c r="I2268" t="s">
        <v>18</v>
      </c>
      <c r="J2268" t="s">
        <v>359</v>
      </c>
    </row>
    <row r="2269" spans="1:10" hidden="1" x14ac:dyDescent="0.25">
      <c r="A2269">
        <v>93329</v>
      </c>
      <c r="B2269">
        <v>453</v>
      </c>
      <c r="C2269" t="s">
        <v>188</v>
      </c>
      <c r="D2269">
        <v>2773</v>
      </c>
      <c r="E2269" t="s">
        <v>4394</v>
      </c>
      <c r="F2269">
        <v>109</v>
      </c>
      <c r="G2269" t="s">
        <v>37</v>
      </c>
      <c r="H2269" t="s">
        <v>18</v>
      </c>
      <c r="I2269" t="s">
        <v>18</v>
      </c>
      <c r="J2269" t="s">
        <v>4729</v>
      </c>
    </row>
    <row r="2270" spans="1:10" hidden="1" x14ac:dyDescent="0.25">
      <c r="A2270">
        <v>152551</v>
      </c>
      <c r="B2270">
        <v>453</v>
      </c>
      <c r="C2270" t="s">
        <v>188</v>
      </c>
      <c r="D2270">
        <v>2953</v>
      </c>
      <c r="E2270" t="s">
        <v>4396</v>
      </c>
      <c r="F2270">
        <v>109</v>
      </c>
      <c r="G2270" t="s">
        <v>37</v>
      </c>
      <c r="H2270" t="s">
        <v>18</v>
      </c>
      <c r="I2270" t="s">
        <v>18</v>
      </c>
      <c r="J2270" t="s">
        <v>4730</v>
      </c>
    </row>
    <row r="2271" spans="1:10" hidden="1" x14ac:dyDescent="0.25">
      <c r="A2271">
        <v>123424</v>
      </c>
      <c r="B2271">
        <v>453</v>
      </c>
      <c r="C2271" t="s">
        <v>188</v>
      </c>
      <c r="D2271">
        <v>2874</v>
      </c>
      <c r="E2271" t="s">
        <v>4398</v>
      </c>
      <c r="F2271">
        <v>109</v>
      </c>
      <c r="G2271" t="s">
        <v>37</v>
      </c>
      <c r="H2271" t="s">
        <v>18</v>
      </c>
      <c r="I2271" t="s">
        <v>18</v>
      </c>
      <c r="J2271" t="s">
        <v>4731</v>
      </c>
    </row>
    <row r="2272" spans="1:10" hidden="1" x14ac:dyDescent="0.25">
      <c r="A2272">
        <v>152610</v>
      </c>
      <c r="B2272">
        <v>453</v>
      </c>
      <c r="C2272" t="s">
        <v>188</v>
      </c>
      <c r="D2272">
        <v>2954</v>
      </c>
      <c r="E2272" t="s">
        <v>4400</v>
      </c>
      <c r="F2272">
        <v>109</v>
      </c>
      <c r="G2272" t="s">
        <v>37</v>
      </c>
      <c r="H2272" t="s">
        <v>18</v>
      </c>
      <c r="I2272" t="s">
        <v>18</v>
      </c>
      <c r="J2272" t="s">
        <v>4732</v>
      </c>
    </row>
    <row r="2273" spans="1:10" hidden="1" x14ac:dyDescent="0.25">
      <c r="A2273">
        <v>93316</v>
      </c>
      <c r="B2273">
        <v>453</v>
      </c>
      <c r="C2273" t="s">
        <v>188</v>
      </c>
      <c r="D2273">
        <v>2620</v>
      </c>
      <c r="E2273" t="s">
        <v>4054</v>
      </c>
      <c r="F2273">
        <v>109</v>
      </c>
      <c r="G2273" t="s">
        <v>37</v>
      </c>
      <c r="H2273" t="s">
        <v>18</v>
      </c>
      <c r="I2273" t="s">
        <v>18</v>
      </c>
      <c r="J2273" t="s">
        <v>4733</v>
      </c>
    </row>
    <row r="2274" spans="1:10" hidden="1" x14ac:dyDescent="0.25">
      <c r="A2274">
        <v>4904</v>
      </c>
      <c r="B2274">
        <v>453</v>
      </c>
      <c r="C2274" t="s">
        <v>188</v>
      </c>
      <c r="D2274">
        <v>464</v>
      </c>
      <c r="E2274" t="s">
        <v>189</v>
      </c>
      <c r="F2274">
        <v>109</v>
      </c>
      <c r="G2274" t="s">
        <v>37</v>
      </c>
      <c r="H2274" t="s">
        <v>18</v>
      </c>
      <c r="I2274" t="s">
        <v>18</v>
      </c>
      <c r="J2274" t="s">
        <v>190</v>
      </c>
    </row>
    <row r="2275" spans="1:10" hidden="1" x14ac:dyDescent="0.25">
      <c r="A2275">
        <v>81854</v>
      </c>
      <c r="B2275">
        <v>2520</v>
      </c>
      <c r="C2275" t="s">
        <v>4254</v>
      </c>
      <c r="D2275">
        <v>2537</v>
      </c>
      <c r="E2275" t="s">
        <v>4254</v>
      </c>
      <c r="F2275">
        <v>109</v>
      </c>
      <c r="G2275" t="s">
        <v>37</v>
      </c>
      <c r="H2275" t="s">
        <v>18</v>
      </c>
      <c r="I2275" t="s">
        <v>18</v>
      </c>
      <c r="J2275" t="s">
        <v>4305</v>
      </c>
    </row>
    <row r="2276" spans="1:10" hidden="1" x14ac:dyDescent="0.25">
      <c r="A2276">
        <v>154075</v>
      </c>
      <c r="B2276">
        <v>2973</v>
      </c>
      <c r="C2276" t="s">
        <v>4961</v>
      </c>
      <c r="D2276">
        <v>2975</v>
      </c>
      <c r="E2276" t="s">
        <v>2380</v>
      </c>
      <c r="F2276">
        <v>109</v>
      </c>
      <c r="G2276" t="s">
        <v>37</v>
      </c>
      <c r="H2276" t="s">
        <v>18</v>
      </c>
      <c r="I2276" t="s">
        <v>18</v>
      </c>
      <c r="J2276" t="s">
        <v>5058</v>
      </c>
    </row>
    <row r="2277" spans="1:10" hidden="1" x14ac:dyDescent="0.25">
      <c r="A2277">
        <v>148558</v>
      </c>
      <c r="B2277">
        <v>2911</v>
      </c>
      <c r="C2277" t="s">
        <v>4409</v>
      </c>
      <c r="D2277">
        <v>2916</v>
      </c>
      <c r="E2277" t="s">
        <v>2515</v>
      </c>
      <c r="F2277">
        <v>109</v>
      </c>
      <c r="G2277" t="s">
        <v>37</v>
      </c>
      <c r="H2277" t="s">
        <v>18</v>
      </c>
      <c r="I2277" t="s">
        <v>18</v>
      </c>
      <c r="J2277" t="s">
        <v>4734</v>
      </c>
    </row>
    <row r="2278" spans="1:10" hidden="1" x14ac:dyDescent="0.25">
      <c r="A2278">
        <v>148560</v>
      </c>
      <c r="B2278">
        <v>2911</v>
      </c>
      <c r="C2278" t="s">
        <v>4409</v>
      </c>
      <c r="D2278">
        <v>2917</v>
      </c>
      <c r="E2278" t="s">
        <v>2290</v>
      </c>
      <c r="F2278">
        <v>109</v>
      </c>
      <c r="G2278" t="s">
        <v>37</v>
      </c>
      <c r="H2278" t="s">
        <v>18</v>
      </c>
      <c r="I2278" t="s">
        <v>18</v>
      </c>
      <c r="J2278" t="s">
        <v>4735</v>
      </c>
    </row>
    <row r="2279" spans="1:10" hidden="1" x14ac:dyDescent="0.25">
      <c r="A2279">
        <v>148562</v>
      </c>
      <c r="B2279">
        <v>2911</v>
      </c>
      <c r="C2279" t="s">
        <v>4409</v>
      </c>
      <c r="D2279">
        <v>2918</v>
      </c>
      <c r="E2279" t="s">
        <v>2516</v>
      </c>
      <c r="F2279">
        <v>109</v>
      </c>
      <c r="G2279" t="s">
        <v>37</v>
      </c>
      <c r="H2279" t="s">
        <v>18</v>
      </c>
      <c r="I2279" t="s">
        <v>18</v>
      </c>
      <c r="J2279" t="s">
        <v>4736</v>
      </c>
    </row>
    <row r="2280" spans="1:10" hidden="1" x14ac:dyDescent="0.25">
      <c r="A2280">
        <v>2076</v>
      </c>
      <c r="B2280">
        <v>32</v>
      </c>
      <c r="C2280" t="s">
        <v>229</v>
      </c>
      <c r="D2280">
        <v>1991</v>
      </c>
      <c r="E2280" t="s">
        <v>229</v>
      </c>
      <c r="F2280">
        <v>109</v>
      </c>
      <c r="G2280" t="s">
        <v>37</v>
      </c>
      <c r="H2280" t="s">
        <v>18</v>
      </c>
      <c r="I2280" t="s">
        <v>18</v>
      </c>
      <c r="J2280" t="s">
        <v>231</v>
      </c>
    </row>
    <row r="2281" spans="1:10" hidden="1" x14ac:dyDescent="0.25">
      <c r="A2281">
        <v>136149</v>
      </c>
      <c r="B2281">
        <v>2599</v>
      </c>
      <c r="C2281" t="s">
        <v>4259</v>
      </c>
      <c r="D2281">
        <v>2598</v>
      </c>
      <c r="E2281" t="s">
        <v>4423</v>
      </c>
      <c r="F2281">
        <v>109</v>
      </c>
      <c r="G2281" t="s">
        <v>37</v>
      </c>
      <c r="H2281" t="s">
        <v>18</v>
      </c>
      <c r="I2281" t="s">
        <v>18</v>
      </c>
      <c r="J2281" t="s">
        <v>4737</v>
      </c>
    </row>
    <row r="2282" spans="1:10" hidden="1" x14ac:dyDescent="0.25">
      <c r="A2282">
        <v>84114</v>
      </c>
      <c r="B2282">
        <v>2599</v>
      </c>
      <c r="C2282" t="s">
        <v>4259</v>
      </c>
      <c r="D2282">
        <v>2597</v>
      </c>
      <c r="E2282" t="s">
        <v>4259</v>
      </c>
      <c r="F2282">
        <v>109</v>
      </c>
      <c r="G2282" t="s">
        <v>37</v>
      </c>
      <c r="H2282" t="s">
        <v>18</v>
      </c>
      <c r="I2282" t="s">
        <v>18</v>
      </c>
      <c r="J2282" t="s">
        <v>4306</v>
      </c>
    </row>
    <row r="2283" spans="1:10" hidden="1" x14ac:dyDescent="0.25">
      <c r="A2283">
        <v>152701</v>
      </c>
      <c r="B2283">
        <v>2920</v>
      </c>
      <c r="C2283" t="s">
        <v>4425</v>
      </c>
      <c r="D2283">
        <v>2922</v>
      </c>
      <c r="E2283" t="s">
        <v>4427</v>
      </c>
      <c r="F2283">
        <v>109</v>
      </c>
      <c r="G2283" t="s">
        <v>37</v>
      </c>
      <c r="H2283" t="s">
        <v>18</v>
      </c>
      <c r="I2283" t="s">
        <v>18</v>
      </c>
      <c r="J2283" t="s">
        <v>4738</v>
      </c>
    </row>
    <row r="2284" spans="1:10" hidden="1" x14ac:dyDescent="0.25">
      <c r="A2284">
        <v>152692</v>
      </c>
      <c r="B2284">
        <v>2920</v>
      </c>
      <c r="C2284" t="s">
        <v>4425</v>
      </c>
      <c r="D2284">
        <v>2921</v>
      </c>
      <c r="E2284" t="s">
        <v>4429</v>
      </c>
      <c r="F2284">
        <v>109</v>
      </c>
      <c r="G2284" t="s">
        <v>37</v>
      </c>
      <c r="H2284" t="s">
        <v>18</v>
      </c>
      <c r="I2284" t="s">
        <v>18</v>
      </c>
      <c r="J2284" t="s">
        <v>4739</v>
      </c>
    </row>
    <row r="2285" spans="1:10" hidden="1" x14ac:dyDescent="0.25">
      <c r="A2285">
        <v>116232</v>
      </c>
      <c r="B2285">
        <v>230</v>
      </c>
      <c r="C2285" t="s">
        <v>4</v>
      </c>
      <c r="D2285">
        <v>2860</v>
      </c>
      <c r="E2285" t="s">
        <v>2517</v>
      </c>
      <c r="F2285">
        <v>109</v>
      </c>
      <c r="G2285" t="s">
        <v>37</v>
      </c>
      <c r="H2285" t="s">
        <v>18</v>
      </c>
      <c r="I2285" t="s">
        <v>18</v>
      </c>
      <c r="J2285" t="s">
        <v>2530</v>
      </c>
    </row>
    <row r="2286" spans="1:10" hidden="1" x14ac:dyDescent="0.25">
      <c r="A2286">
        <v>3921</v>
      </c>
      <c r="B2286">
        <v>230</v>
      </c>
      <c r="C2286" t="s">
        <v>4</v>
      </c>
      <c r="D2286">
        <v>231</v>
      </c>
      <c r="E2286" t="s">
        <v>23</v>
      </c>
      <c r="F2286">
        <v>109</v>
      </c>
      <c r="G2286" t="s">
        <v>37</v>
      </c>
      <c r="H2286" t="s">
        <v>18</v>
      </c>
      <c r="I2286" t="s">
        <v>18</v>
      </c>
      <c r="J2286" t="s">
        <v>42</v>
      </c>
    </row>
    <row r="2287" spans="1:10" hidden="1" x14ac:dyDescent="0.25">
      <c r="A2287">
        <v>85975</v>
      </c>
      <c r="B2287">
        <v>230</v>
      </c>
      <c r="C2287" t="s">
        <v>4</v>
      </c>
      <c r="D2287">
        <v>2625</v>
      </c>
      <c r="E2287" t="s">
        <v>3107</v>
      </c>
      <c r="F2287">
        <v>109</v>
      </c>
      <c r="G2287" t="s">
        <v>37</v>
      </c>
      <c r="H2287" t="s">
        <v>18</v>
      </c>
      <c r="I2287" t="s">
        <v>18</v>
      </c>
      <c r="J2287" t="s">
        <v>3163</v>
      </c>
    </row>
    <row r="2288" spans="1:10" hidden="1" x14ac:dyDescent="0.25">
      <c r="A2288">
        <v>81334</v>
      </c>
      <c r="B2288">
        <v>452</v>
      </c>
      <c r="C2288" t="s">
        <v>3640</v>
      </c>
      <c r="D2288">
        <v>468</v>
      </c>
      <c r="E2288" t="s">
        <v>3640</v>
      </c>
      <c r="F2288">
        <v>109</v>
      </c>
      <c r="G2288" t="s">
        <v>37</v>
      </c>
      <c r="H2288" t="s">
        <v>18</v>
      </c>
      <c r="I2288" t="s">
        <v>18</v>
      </c>
      <c r="J2288" t="s">
        <v>3855</v>
      </c>
    </row>
    <row r="2289" spans="1:10" hidden="1" x14ac:dyDescent="0.25">
      <c r="A2289">
        <v>4482</v>
      </c>
      <c r="B2289">
        <v>360</v>
      </c>
      <c r="C2289" t="s">
        <v>66</v>
      </c>
      <c r="D2289">
        <v>2009</v>
      </c>
      <c r="E2289" t="s">
        <v>67</v>
      </c>
      <c r="F2289">
        <v>109</v>
      </c>
      <c r="G2289" t="s">
        <v>37</v>
      </c>
      <c r="H2289" t="s">
        <v>18</v>
      </c>
      <c r="I2289" t="s">
        <v>18</v>
      </c>
      <c r="J2289" t="s">
        <v>70</v>
      </c>
    </row>
    <row r="2290" spans="1:10" hidden="1" x14ac:dyDescent="0.25">
      <c r="A2290">
        <v>139926</v>
      </c>
      <c r="B2290">
        <v>451</v>
      </c>
      <c r="C2290" t="s">
        <v>61</v>
      </c>
      <c r="D2290">
        <v>2813</v>
      </c>
      <c r="E2290" t="s">
        <v>116</v>
      </c>
      <c r="F2290">
        <v>109</v>
      </c>
      <c r="G2290" t="s">
        <v>37</v>
      </c>
      <c r="H2290" t="s">
        <v>18</v>
      </c>
      <c r="I2290" t="s">
        <v>18</v>
      </c>
      <c r="J2290" t="s">
        <v>3446</v>
      </c>
    </row>
    <row r="2291" spans="1:10" hidden="1" x14ac:dyDescent="0.25">
      <c r="A2291">
        <v>84112</v>
      </c>
      <c r="B2291">
        <v>2300</v>
      </c>
      <c r="C2291" t="s">
        <v>185</v>
      </c>
      <c r="D2291">
        <v>2306</v>
      </c>
      <c r="E2291" t="s">
        <v>186</v>
      </c>
      <c r="F2291">
        <v>109</v>
      </c>
      <c r="G2291" t="s">
        <v>37</v>
      </c>
      <c r="H2291" t="s">
        <v>18</v>
      </c>
      <c r="I2291" t="s">
        <v>18</v>
      </c>
      <c r="J2291" t="s">
        <v>187</v>
      </c>
    </row>
    <row r="2292" spans="1:10" hidden="1" x14ac:dyDescent="0.25">
      <c r="A2292">
        <v>4708</v>
      </c>
      <c r="B2292">
        <v>3</v>
      </c>
      <c r="C2292" t="s">
        <v>99</v>
      </c>
      <c r="D2292">
        <v>2071</v>
      </c>
      <c r="E2292" t="s">
        <v>2644</v>
      </c>
      <c r="F2292">
        <v>109</v>
      </c>
      <c r="G2292" t="s">
        <v>37</v>
      </c>
      <c r="H2292" t="s">
        <v>18</v>
      </c>
      <c r="I2292" t="s">
        <v>18</v>
      </c>
      <c r="J2292" t="s">
        <v>2735</v>
      </c>
    </row>
    <row r="2293" spans="1:10" hidden="1" x14ac:dyDescent="0.25">
      <c r="A2293">
        <v>38834</v>
      </c>
      <c r="B2293">
        <v>2576</v>
      </c>
      <c r="C2293" t="s">
        <v>344</v>
      </c>
      <c r="D2293">
        <v>50</v>
      </c>
      <c r="E2293" t="s">
        <v>344</v>
      </c>
      <c r="F2293">
        <v>109</v>
      </c>
      <c r="G2293" t="s">
        <v>37</v>
      </c>
      <c r="H2293" t="s">
        <v>18</v>
      </c>
      <c r="I2293" t="s">
        <v>18</v>
      </c>
      <c r="J2293" t="s">
        <v>346</v>
      </c>
    </row>
    <row r="2294" spans="1:10" hidden="1" x14ac:dyDescent="0.25">
      <c r="A2294">
        <v>152513</v>
      </c>
      <c r="B2294">
        <v>450</v>
      </c>
      <c r="C2294" t="s">
        <v>4052</v>
      </c>
      <c r="D2294">
        <v>2951</v>
      </c>
      <c r="E2294" t="s">
        <v>233</v>
      </c>
      <c r="F2294">
        <v>109</v>
      </c>
      <c r="G2294" t="s">
        <v>37</v>
      </c>
      <c r="H2294" t="s">
        <v>18</v>
      </c>
      <c r="I2294" t="s">
        <v>18</v>
      </c>
      <c r="J2294" t="s">
        <v>4740</v>
      </c>
    </row>
    <row r="2295" spans="1:10" hidden="1" x14ac:dyDescent="0.25">
      <c r="A2295">
        <v>4787</v>
      </c>
      <c r="B2295">
        <v>450</v>
      </c>
      <c r="C2295" t="s">
        <v>4052</v>
      </c>
      <c r="D2295">
        <v>473</v>
      </c>
      <c r="E2295" t="s">
        <v>255</v>
      </c>
      <c r="F2295">
        <v>109</v>
      </c>
      <c r="G2295" t="s">
        <v>37</v>
      </c>
      <c r="H2295" t="s">
        <v>18</v>
      </c>
      <c r="I2295" t="s">
        <v>18</v>
      </c>
      <c r="J2295" t="s">
        <v>4158</v>
      </c>
    </row>
    <row r="2296" spans="1:10" hidden="1" x14ac:dyDescent="0.25">
      <c r="A2296">
        <v>26198</v>
      </c>
      <c r="B2296">
        <v>450</v>
      </c>
      <c r="C2296" t="s">
        <v>4052</v>
      </c>
      <c r="D2296">
        <v>478</v>
      </c>
      <c r="E2296" t="s">
        <v>4059</v>
      </c>
      <c r="F2296">
        <v>109</v>
      </c>
      <c r="G2296" t="s">
        <v>37</v>
      </c>
      <c r="H2296" t="s">
        <v>18</v>
      </c>
      <c r="I2296" t="s">
        <v>18</v>
      </c>
      <c r="J2296" t="s">
        <v>4159</v>
      </c>
    </row>
    <row r="2297" spans="1:10" hidden="1" x14ac:dyDescent="0.25">
      <c r="A2297">
        <v>2168</v>
      </c>
      <c r="B2297">
        <v>2508</v>
      </c>
      <c r="C2297" t="s">
        <v>353</v>
      </c>
      <c r="D2297">
        <v>233</v>
      </c>
      <c r="E2297" t="s">
        <v>353</v>
      </c>
      <c r="F2297">
        <v>109</v>
      </c>
      <c r="G2297" t="s">
        <v>37</v>
      </c>
      <c r="H2297" t="s">
        <v>18</v>
      </c>
      <c r="I2297" t="s">
        <v>18</v>
      </c>
      <c r="J2297" t="s">
        <v>354</v>
      </c>
    </row>
    <row r="2298" spans="1:10" hidden="1" x14ac:dyDescent="0.25">
      <c r="A2298">
        <v>53594</v>
      </c>
      <c r="B2298">
        <v>362</v>
      </c>
      <c r="C2298" t="s">
        <v>50</v>
      </c>
      <c r="D2298">
        <v>2467</v>
      </c>
      <c r="E2298" t="s">
        <v>51</v>
      </c>
      <c r="F2298">
        <v>109</v>
      </c>
      <c r="G2298" t="s">
        <v>37</v>
      </c>
      <c r="H2298" t="s">
        <v>18</v>
      </c>
      <c r="I2298" t="s">
        <v>18</v>
      </c>
      <c r="J2298" t="s">
        <v>54</v>
      </c>
    </row>
    <row r="2299" spans="1:10" hidden="1" x14ac:dyDescent="0.25">
      <c r="A2299">
        <v>101612</v>
      </c>
      <c r="B2299">
        <v>362</v>
      </c>
      <c r="C2299" t="s">
        <v>50</v>
      </c>
      <c r="D2299">
        <v>2821</v>
      </c>
      <c r="E2299" t="s">
        <v>82</v>
      </c>
      <c r="F2299">
        <v>109</v>
      </c>
      <c r="G2299" t="s">
        <v>37</v>
      </c>
      <c r="H2299" t="s">
        <v>18</v>
      </c>
      <c r="I2299" t="s">
        <v>18</v>
      </c>
      <c r="J2299" t="s">
        <v>84</v>
      </c>
    </row>
    <row r="2300" spans="1:10" hidden="1" x14ac:dyDescent="0.25">
      <c r="A2300">
        <v>53715</v>
      </c>
      <c r="B2300">
        <v>362</v>
      </c>
      <c r="C2300" t="s">
        <v>50</v>
      </c>
      <c r="D2300">
        <v>2469</v>
      </c>
      <c r="E2300" t="s">
        <v>91</v>
      </c>
      <c r="F2300">
        <v>109</v>
      </c>
      <c r="G2300" t="s">
        <v>37</v>
      </c>
      <c r="H2300" t="s">
        <v>18</v>
      </c>
      <c r="I2300" t="s">
        <v>18</v>
      </c>
      <c r="J2300" t="s">
        <v>94</v>
      </c>
    </row>
    <row r="2301" spans="1:10" hidden="1" x14ac:dyDescent="0.25">
      <c r="A2301">
        <v>101630</v>
      </c>
      <c r="B2301">
        <v>362</v>
      </c>
      <c r="C2301" t="s">
        <v>50</v>
      </c>
      <c r="D2301">
        <v>2822</v>
      </c>
      <c r="E2301" t="s">
        <v>103</v>
      </c>
      <c r="F2301">
        <v>109</v>
      </c>
      <c r="G2301" t="s">
        <v>37</v>
      </c>
      <c r="H2301" t="s">
        <v>18</v>
      </c>
      <c r="I2301" t="s">
        <v>18</v>
      </c>
      <c r="J2301" t="s">
        <v>105</v>
      </c>
    </row>
    <row r="2302" spans="1:10" hidden="1" x14ac:dyDescent="0.25">
      <c r="A2302">
        <v>5259</v>
      </c>
      <c r="B2302">
        <v>362</v>
      </c>
      <c r="C2302" t="s">
        <v>50</v>
      </c>
      <c r="D2302">
        <v>1974</v>
      </c>
      <c r="E2302" t="s">
        <v>276</v>
      </c>
      <c r="F2302">
        <v>109</v>
      </c>
      <c r="G2302" t="s">
        <v>37</v>
      </c>
      <c r="H2302" t="s">
        <v>18</v>
      </c>
      <c r="I2302" t="s">
        <v>18</v>
      </c>
      <c r="J2302" t="s">
        <v>279</v>
      </c>
    </row>
    <row r="2303" spans="1:10" hidden="1" x14ac:dyDescent="0.25">
      <c r="A2303">
        <v>96491</v>
      </c>
      <c r="B2303">
        <v>453</v>
      </c>
      <c r="C2303" t="s">
        <v>188</v>
      </c>
      <c r="D2303">
        <v>2773</v>
      </c>
      <c r="E2303" t="s">
        <v>4394</v>
      </c>
      <c r="F2303">
        <v>73956</v>
      </c>
      <c r="G2303" t="s">
        <v>1740</v>
      </c>
      <c r="H2303" t="s">
        <v>18</v>
      </c>
      <c r="I2303" t="s">
        <v>18</v>
      </c>
      <c r="J2303" t="s">
        <v>4741</v>
      </c>
    </row>
    <row r="2304" spans="1:10" hidden="1" x14ac:dyDescent="0.25">
      <c r="A2304">
        <v>135354</v>
      </c>
      <c r="B2304">
        <v>453</v>
      </c>
      <c r="C2304" t="s">
        <v>188</v>
      </c>
      <c r="D2304">
        <v>2874</v>
      </c>
      <c r="E2304" t="s">
        <v>4398</v>
      </c>
      <c r="F2304">
        <v>73956</v>
      </c>
      <c r="G2304" t="s">
        <v>1740</v>
      </c>
      <c r="H2304" t="s">
        <v>18</v>
      </c>
      <c r="I2304" t="s">
        <v>18</v>
      </c>
      <c r="J2304" t="s">
        <v>4742</v>
      </c>
    </row>
    <row r="2305" spans="1:10" hidden="1" x14ac:dyDescent="0.25">
      <c r="A2305">
        <v>152619</v>
      </c>
      <c r="B2305">
        <v>453</v>
      </c>
      <c r="C2305" t="s">
        <v>188</v>
      </c>
      <c r="D2305">
        <v>2954</v>
      </c>
      <c r="E2305" t="s">
        <v>4400</v>
      </c>
      <c r="F2305">
        <v>73956</v>
      </c>
      <c r="G2305" t="s">
        <v>1740</v>
      </c>
      <c r="H2305" t="s">
        <v>18</v>
      </c>
      <c r="I2305" t="s">
        <v>18</v>
      </c>
      <c r="J2305" t="s">
        <v>4743</v>
      </c>
    </row>
    <row r="2306" spans="1:10" hidden="1" x14ac:dyDescent="0.25">
      <c r="A2306">
        <v>93096</v>
      </c>
      <c r="B2306">
        <v>453</v>
      </c>
      <c r="C2306" t="s">
        <v>188</v>
      </c>
      <c r="D2306">
        <v>2619</v>
      </c>
      <c r="E2306" t="s">
        <v>4405</v>
      </c>
      <c r="F2306">
        <v>73956</v>
      </c>
      <c r="G2306" t="s">
        <v>1740</v>
      </c>
      <c r="H2306" t="s">
        <v>18</v>
      </c>
      <c r="I2306" t="s">
        <v>18</v>
      </c>
      <c r="J2306" t="s">
        <v>4744</v>
      </c>
    </row>
    <row r="2307" spans="1:10" hidden="1" x14ac:dyDescent="0.25">
      <c r="A2307">
        <v>137338</v>
      </c>
      <c r="B2307">
        <v>360</v>
      </c>
      <c r="C2307" t="s">
        <v>66</v>
      </c>
      <c r="D2307">
        <v>2810</v>
      </c>
      <c r="E2307" t="s">
        <v>100</v>
      </c>
      <c r="F2307">
        <v>107932</v>
      </c>
      <c r="G2307" t="s">
        <v>3357</v>
      </c>
      <c r="H2307" t="s">
        <v>18</v>
      </c>
      <c r="I2307" t="s">
        <v>18</v>
      </c>
      <c r="J2307" t="s">
        <v>3358</v>
      </c>
    </row>
    <row r="2308" spans="1:10" hidden="1" x14ac:dyDescent="0.25">
      <c r="A2308">
        <v>120398</v>
      </c>
      <c r="B2308">
        <v>451</v>
      </c>
      <c r="C2308" t="s">
        <v>61</v>
      </c>
      <c r="D2308">
        <v>466</v>
      </c>
      <c r="E2308" t="s">
        <v>62</v>
      </c>
      <c r="F2308">
        <v>24368</v>
      </c>
      <c r="G2308" t="s">
        <v>2106</v>
      </c>
      <c r="H2308" t="s">
        <v>18</v>
      </c>
      <c r="I2308" t="s">
        <v>18</v>
      </c>
      <c r="J2308" t="s">
        <v>2875</v>
      </c>
    </row>
    <row r="2309" spans="1:10" hidden="1" x14ac:dyDescent="0.25">
      <c r="A2309">
        <v>120393</v>
      </c>
      <c r="B2309">
        <v>451</v>
      </c>
      <c r="C2309" t="s">
        <v>61</v>
      </c>
      <c r="D2309">
        <v>2814</v>
      </c>
      <c r="E2309" t="s">
        <v>74</v>
      </c>
      <c r="F2309">
        <v>24368</v>
      </c>
      <c r="G2309" t="s">
        <v>2106</v>
      </c>
      <c r="H2309" t="s">
        <v>18</v>
      </c>
      <c r="I2309" t="s">
        <v>18</v>
      </c>
      <c r="J2309" t="s">
        <v>2876</v>
      </c>
    </row>
    <row r="2310" spans="1:10" hidden="1" x14ac:dyDescent="0.25">
      <c r="A2310">
        <v>81317</v>
      </c>
      <c r="B2310">
        <v>362</v>
      </c>
      <c r="C2310" t="s">
        <v>50</v>
      </c>
      <c r="D2310">
        <v>2467</v>
      </c>
      <c r="E2310" t="s">
        <v>51</v>
      </c>
      <c r="F2310">
        <v>24368</v>
      </c>
      <c r="G2310" t="s">
        <v>2106</v>
      </c>
      <c r="H2310" t="s">
        <v>18</v>
      </c>
      <c r="I2310" t="s">
        <v>18</v>
      </c>
      <c r="J2310" t="s">
        <v>2107</v>
      </c>
    </row>
    <row r="2311" spans="1:10" hidden="1" x14ac:dyDescent="0.25">
      <c r="A2311">
        <v>101621</v>
      </c>
      <c r="B2311">
        <v>362</v>
      </c>
      <c r="C2311" t="s">
        <v>50</v>
      </c>
      <c r="D2311">
        <v>2821</v>
      </c>
      <c r="E2311" t="s">
        <v>82</v>
      </c>
      <c r="F2311">
        <v>24368</v>
      </c>
      <c r="G2311" t="s">
        <v>2106</v>
      </c>
      <c r="H2311" t="s">
        <v>18</v>
      </c>
      <c r="I2311" t="s">
        <v>18</v>
      </c>
      <c r="J2311" t="s">
        <v>2145</v>
      </c>
    </row>
    <row r="2312" spans="1:10" hidden="1" x14ac:dyDescent="0.25">
      <c r="A2312">
        <v>117035</v>
      </c>
      <c r="B2312">
        <v>6</v>
      </c>
      <c r="C2312" t="s">
        <v>65</v>
      </c>
      <c r="D2312">
        <v>2847</v>
      </c>
      <c r="E2312" t="s">
        <v>2541</v>
      </c>
      <c r="F2312">
        <v>18</v>
      </c>
      <c r="G2312" t="s">
        <v>1282</v>
      </c>
      <c r="H2312" t="s">
        <v>18</v>
      </c>
      <c r="I2312" t="s">
        <v>18</v>
      </c>
      <c r="J2312" t="s">
        <v>2575</v>
      </c>
    </row>
    <row r="2313" spans="1:10" hidden="1" x14ac:dyDescent="0.25">
      <c r="A2313">
        <v>102526</v>
      </c>
      <c r="B2313">
        <v>6</v>
      </c>
      <c r="C2313" t="s">
        <v>65</v>
      </c>
      <c r="D2313">
        <v>2792</v>
      </c>
      <c r="E2313" t="s">
        <v>2608</v>
      </c>
      <c r="F2313">
        <v>18</v>
      </c>
      <c r="G2313" t="s">
        <v>1282</v>
      </c>
      <c r="H2313" t="s">
        <v>18</v>
      </c>
      <c r="I2313" t="s">
        <v>18</v>
      </c>
      <c r="J2313" t="s">
        <v>2736</v>
      </c>
    </row>
    <row r="2314" spans="1:10" hidden="1" x14ac:dyDescent="0.25">
      <c r="A2314">
        <v>101296</v>
      </c>
      <c r="B2314">
        <v>6</v>
      </c>
      <c r="C2314" t="s">
        <v>65</v>
      </c>
      <c r="D2314">
        <v>2794</v>
      </c>
      <c r="E2314" t="s">
        <v>2610</v>
      </c>
      <c r="F2314">
        <v>18</v>
      </c>
      <c r="G2314" t="s">
        <v>1282</v>
      </c>
      <c r="H2314" t="s">
        <v>18</v>
      </c>
      <c r="I2314" t="s">
        <v>18</v>
      </c>
      <c r="J2314" t="s">
        <v>2737</v>
      </c>
    </row>
    <row r="2315" spans="1:10" hidden="1" x14ac:dyDescent="0.25">
      <c r="A2315">
        <v>102528</v>
      </c>
      <c r="B2315">
        <v>6</v>
      </c>
      <c r="C2315" t="s">
        <v>65</v>
      </c>
      <c r="D2315">
        <v>2793</v>
      </c>
      <c r="E2315" t="s">
        <v>2612</v>
      </c>
      <c r="F2315">
        <v>18</v>
      </c>
      <c r="G2315" t="s">
        <v>1282</v>
      </c>
      <c r="H2315" t="s">
        <v>18</v>
      </c>
      <c r="I2315" t="s">
        <v>18</v>
      </c>
      <c r="J2315" t="s">
        <v>2738</v>
      </c>
    </row>
    <row r="2316" spans="1:10" hidden="1" x14ac:dyDescent="0.25">
      <c r="A2316">
        <v>101309</v>
      </c>
      <c r="B2316">
        <v>6</v>
      </c>
      <c r="C2316" t="s">
        <v>65</v>
      </c>
      <c r="D2316">
        <v>2795</v>
      </c>
      <c r="E2316" t="s">
        <v>2614</v>
      </c>
      <c r="F2316">
        <v>18</v>
      </c>
      <c r="G2316" t="s">
        <v>1282</v>
      </c>
      <c r="H2316" t="s">
        <v>18</v>
      </c>
      <c r="I2316" t="s">
        <v>18</v>
      </c>
      <c r="J2316" t="s">
        <v>2739</v>
      </c>
    </row>
    <row r="2317" spans="1:10" hidden="1" x14ac:dyDescent="0.25">
      <c r="A2317">
        <v>98899</v>
      </c>
      <c r="B2317">
        <v>6</v>
      </c>
      <c r="C2317" t="s">
        <v>65</v>
      </c>
      <c r="D2317">
        <v>2392</v>
      </c>
      <c r="E2317" t="s">
        <v>2616</v>
      </c>
      <c r="F2317">
        <v>18</v>
      </c>
      <c r="G2317" t="s">
        <v>1282</v>
      </c>
      <c r="H2317" t="s">
        <v>18</v>
      </c>
      <c r="I2317" t="s">
        <v>18</v>
      </c>
      <c r="J2317" t="s">
        <v>2740</v>
      </c>
    </row>
    <row r="2318" spans="1:10" hidden="1" x14ac:dyDescent="0.25">
      <c r="A2318">
        <v>80870</v>
      </c>
      <c r="B2318">
        <v>6</v>
      </c>
      <c r="C2318" t="s">
        <v>65</v>
      </c>
      <c r="D2318">
        <v>2390</v>
      </c>
      <c r="E2318" t="s">
        <v>2618</v>
      </c>
      <c r="F2318">
        <v>18</v>
      </c>
      <c r="G2318" t="s">
        <v>1282</v>
      </c>
      <c r="H2318" t="s">
        <v>18</v>
      </c>
      <c r="I2318" t="s">
        <v>18</v>
      </c>
      <c r="J2318" t="s">
        <v>2741</v>
      </c>
    </row>
    <row r="2319" spans="1:10" hidden="1" x14ac:dyDescent="0.25">
      <c r="A2319">
        <v>98901</v>
      </c>
      <c r="B2319">
        <v>6</v>
      </c>
      <c r="C2319" t="s">
        <v>65</v>
      </c>
      <c r="D2319">
        <v>2393</v>
      </c>
      <c r="E2319" t="s">
        <v>2620</v>
      </c>
      <c r="F2319">
        <v>18</v>
      </c>
      <c r="G2319" t="s">
        <v>1282</v>
      </c>
      <c r="H2319" t="s">
        <v>18</v>
      </c>
      <c r="I2319" t="s">
        <v>18</v>
      </c>
      <c r="J2319" t="s">
        <v>2742</v>
      </c>
    </row>
    <row r="2320" spans="1:10" hidden="1" x14ac:dyDescent="0.25">
      <c r="A2320">
        <v>80877</v>
      </c>
      <c r="B2320">
        <v>6</v>
      </c>
      <c r="C2320" t="s">
        <v>65</v>
      </c>
      <c r="D2320">
        <v>2391</v>
      </c>
      <c r="E2320" t="s">
        <v>2622</v>
      </c>
      <c r="F2320">
        <v>18</v>
      </c>
      <c r="G2320" t="s">
        <v>1282</v>
      </c>
      <c r="H2320" t="s">
        <v>18</v>
      </c>
      <c r="I2320" t="s">
        <v>18</v>
      </c>
      <c r="J2320" t="s">
        <v>2743</v>
      </c>
    </row>
    <row r="2321" spans="1:10" hidden="1" x14ac:dyDescent="0.25">
      <c r="A2321">
        <v>40325</v>
      </c>
      <c r="B2321">
        <v>2509</v>
      </c>
      <c r="C2321" t="s">
        <v>47</v>
      </c>
      <c r="D2321">
        <v>2016</v>
      </c>
      <c r="E2321" t="s">
        <v>95</v>
      </c>
      <c r="F2321">
        <v>18</v>
      </c>
      <c r="G2321" t="s">
        <v>1282</v>
      </c>
      <c r="H2321" t="s">
        <v>18</v>
      </c>
      <c r="I2321" t="s">
        <v>18</v>
      </c>
      <c r="J2321" t="s">
        <v>1329</v>
      </c>
    </row>
    <row r="2322" spans="1:10" hidden="1" x14ac:dyDescent="0.25">
      <c r="A2322">
        <v>101434</v>
      </c>
      <c r="B2322">
        <v>29</v>
      </c>
      <c r="C2322" t="s">
        <v>56</v>
      </c>
      <c r="D2322">
        <v>2801</v>
      </c>
      <c r="E2322" t="s">
        <v>57</v>
      </c>
      <c r="F2322">
        <v>18</v>
      </c>
      <c r="G2322" t="s">
        <v>1282</v>
      </c>
      <c r="H2322" t="s">
        <v>18</v>
      </c>
      <c r="I2322" t="s">
        <v>18</v>
      </c>
      <c r="J2322" t="s">
        <v>1412</v>
      </c>
    </row>
    <row r="2323" spans="1:10" hidden="1" x14ac:dyDescent="0.25">
      <c r="A2323">
        <v>101407</v>
      </c>
      <c r="B2323">
        <v>29</v>
      </c>
      <c r="C2323" t="s">
        <v>56</v>
      </c>
      <c r="D2323">
        <v>2800</v>
      </c>
      <c r="E2323" t="s">
        <v>112</v>
      </c>
      <c r="F2323">
        <v>18</v>
      </c>
      <c r="G2323" t="s">
        <v>1282</v>
      </c>
      <c r="H2323" t="s">
        <v>18</v>
      </c>
      <c r="I2323" t="s">
        <v>18</v>
      </c>
      <c r="J2323" t="s">
        <v>1481</v>
      </c>
    </row>
    <row r="2324" spans="1:10" hidden="1" x14ac:dyDescent="0.25">
      <c r="A2324">
        <v>68140</v>
      </c>
      <c r="B2324">
        <v>29</v>
      </c>
      <c r="C2324" t="s">
        <v>56</v>
      </c>
      <c r="D2324">
        <v>2425</v>
      </c>
      <c r="E2324" t="s">
        <v>2829</v>
      </c>
      <c r="F2324">
        <v>18</v>
      </c>
      <c r="G2324" t="s">
        <v>1282</v>
      </c>
      <c r="H2324" t="s">
        <v>18</v>
      </c>
      <c r="I2324" t="s">
        <v>18</v>
      </c>
      <c r="J2324" t="s">
        <v>2877</v>
      </c>
    </row>
    <row r="2325" spans="1:10" hidden="1" x14ac:dyDescent="0.25">
      <c r="A2325">
        <v>123874</v>
      </c>
      <c r="B2325">
        <v>29</v>
      </c>
      <c r="C2325" t="s">
        <v>56</v>
      </c>
      <c r="D2325">
        <v>394</v>
      </c>
      <c r="E2325" t="s">
        <v>248</v>
      </c>
      <c r="F2325">
        <v>18</v>
      </c>
      <c r="G2325" t="s">
        <v>1282</v>
      </c>
      <c r="H2325" t="s">
        <v>18</v>
      </c>
      <c r="I2325" t="s">
        <v>18</v>
      </c>
      <c r="J2325" t="s">
        <v>3164</v>
      </c>
    </row>
    <row r="2326" spans="1:10" hidden="1" x14ac:dyDescent="0.25">
      <c r="A2326">
        <v>98476</v>
      </c>
      <c r="B2326">
        <v>360</v>
      </c>
      <c r="C2326" t="s">
        <v>66</v>
      </c>
      <c r="D2326">
        <v>2009</v>
      </c>
      <c r="E2326" t="s">
        <v>67</v>
      </c>
      <c r="F2326">
        <v>18</v>
      </c>
      <c r="G2326" t="s">
        <v>1282</v>
      </c>
      <c r="H2326" t="s">
        <v>18</v>
      </c>
      <c r="I2326" t="s">
        <v>18</v>
      </c>
      <c r="J2326" t="s">
        <v>1927</v>
      </c>
    </row>
    <row r="2327" spans="1:10" hidden="1" x14ac:dyDescent="0.25">
      <c r="A2327">
        <v>80768</v>
      </c>
      <c r="B2327">
        <v>362</v>
      </c>
      <c r="C2327" t="s">
        <v>50</v>
      </c>
      <c r="D2327">
        <v>2467</v>
      </c>
      <c r="E2327" t="s">
        <v>51</v>
      </c>
      <c r="F2327">
        <v>18</v>
      </c>
      <c r="G2327" t="s">
        <v>1282</v>
      </c>
      <c r="H2327" t="s">
        <v>18</v>
      </c>
      <c r="I2327" t="s">
        <v>18</v>
      </c>
      <c r="J2327" t="s">
        <v>2108</v>
      </c>
    </row>
    <row r="2328" spans="1:10" hidden="1" x14ac:dyDescent="0.25">
      <c r="A2328">
        <v>43020</v>
      </c>
      <c r="B2328">
        <v>453</v>
      </c>
      <c r="C2328" t="s">
        <v>188</v>
      </c>
      <c r="D2328">
        <v>464</v>
      </c>
      <c r="E2328" t="s">
        <v>189</v>
      </c>
      <c r="F2328">
        <v>1137</v>
      </c>
      <c r="G2328" t="s">
        <v>1650</v>
      </c>
      <c r="H2328" t="s">
        <v>18</v>
      </c>
      <c r="I2328" t="s">
        <v>18</v>
      </c>
      <c r="J2328" t="s">
        <v>1651</v>
      </c>
    </row>
    <row r="2329" spans="1:10" hidden="1" x14ac:dyDescent="0.25">
      <c r="A2329">
        <v>95483</v>
      </c>
      <c r="B2329">
        <v>451</v>
      </c>
      <c r="C2329" t="s">
        <v>61</v>
      </c>
      <c r="D2329">
        <v>466</v>
      </c>
      <c r="E2329" t="s">
        <v>62</v>
      </c>
      <c r="F2329">
        <v>1137</v>
      </c>
      <c r="G2329" t="s">
        <v>1650</v>
      </c>
      <c r="H2329" t="s">
        <v>18</v>
      </c>
      <c r="I2329" t="s">
        <v>18</v>
      </c>
      <c r="J2329" t="s">
        <v>1975</v>
      </c>
    </row>
    <row r="2330" spans="1:10" hidden="1" x14ac:dyDescent="0.25">
      <c r="A2330">
        <v>101700</v>
      </c>
      <c r="B2330">
        <v>451</v>
      </c>
      <c r="C2330" t="s">
        <v>61</v>
      </c>
      <c r="D2330">
        <v>2815</v>
      </c>
      <c r="E2330" t="s">
        <v>80</v>
      </c>
      <c r="F2330">
        <v>1137</v>
      </c>
      <c r="G2330" t="s">
        <v>1650</v>
      </c>
      <c r="H2330" t="s">
        <v>18</v>
      </c>
      <c r="I2330" t="s">
        <v>18</v>
      </c>
      <c r="J2330" t="s">
        <v>2031</v>
      </c>
    </row>
    <row r="2331" spans="1:10" hidden="1" x14ac:dyDescent="0.25">
      <c r="A2331">
        <v>117031</v>
      </c>
      <c r="B2331">
        <v>6</v>
      </c>
      <c r="C2331" t="s">
        <v>65</v>
      </c>
      <c r="D2331">
        <v>2847</v>
      </c>
      <c r="E2331" t="s">
        <v>2541</v>
      </c>
      <c r="F2331">
        <v>15</v>
      </c>
      <c r="G2331" t="s">
        <v>1287</v>
      </c>
      <c r="H2331" t="s">
        <v>18</v>
      </c>
      <c r="I2331" t="s">
        <v>18</v>
      </c>
      <c r="J2331" t="s">
        <v>2576</v>
      </c>
    </row>
    <row r="2332" spans="1:10" hidden="1" x14ac:dyDescent="0.25">
      <c r="A2332">
        <v>101295</v>
      </c>
      <c r="B2332">
        <v>6</v>
      </c>
      <c r="C2332" t="s">
        <v>65</v>
      </c>
      <c r="D2332">
        <v>2794</v>
      </c>
      <c r="E2332" t="s">
        <v>2610</v>
      </c>
      <c r="F2332">
        <v>15</v>
      </c>
      <c r="G2332" t="s">
        <v>1287</v>
      </c>
      <c r="H2332" t="s">
        <v>18</v>
      </c>
      <c r="I2332" t="s">
        <v>18</v>
      </c>
      <c r="J2332" t="s">
        <v>2744</v>
      </c>
    </row>
    <row r="2333" spans="1:10" hidden="1" x14ac:dyDescent="0.25">
      <c r="A2333">
        <v>80869</v>
      </c>
      <c r="B2333">
        <v>6</v>
      </c>
      <c r="C2333" t="s">
        <v>65</v>
      </c>
      <c r="D2333">
        <v>2390</v>
      </c>
      <c r="E2333" t="s">
        <v>2618</v>
      </c>
      <c r="F2333">
        <v>15</v>
      </c>
      <c r="G2333" t="s">
        <v>1287</v>
      </c>
      <c r="H2333" t="s">
        <v>18</v>
      </c>
      <c r="I2333" t="s">
        <v>18</v>
      </c>
      <c r="J2333" t="s">
        <v>2745</v>
      </c>
    </row>
    <row r="2334" spans="1:10" hidden="1" x14ac:dyDescent="0.25">
      <c r="A2334">
        <v>105673</v>
      </c>
      <c r="B2334">
        <v>2512</v>
      </c>
      <c r="C2334" t="s">
        <v>180</v>
      </c>
      <c r="D2334">
        <v>429</v>
      </c>
      <c r="E2334" t="s">
        <v>180</v>
      </c>
      <c r="F2334">
        <v>1180</v>
      </c>
      <c r="G2334" t="s">
        <v>3259</v>
      </c>
      <c r="H2334" t="s">
        <v>18</v>
      </c>
      <c r="I2334" t="s">
        <v>18</v>
      </c>
      <c r="J2334" t="s">
        <v>3260</v>
      </c>
    </row>
    <row r="2335" spans="1:10" hidden="1" x14ac:dyDescent="0.25">
      <c r="A2335">
        <v>86212</v>
      </c>
      <c r="B2335">
        <v>362</v>
      </c>
      <c r="C2335" t="s">
        <v>50</v>
      </c>
      <c r="D2335">
        <v>2469</v>
      </c>
      <c r="E2335" t="s">
        <v>91</v>
      </c>
      <c r="F2335">
        <v>44966</v>
      </c>
      <c r="G2335" t="s">
        <v>2167</v>
      </c>
      <c r="H2335" t="s">
        <v>18</v>
      </c>
      <c r="I2335" t="s">
        <v>18</v>
      </c>
      <c r="J2335" t="s">
        <v>2168</v>
      </c>
    </row>
    <row r="2336" spans="1:10" hidden="1" x14ac:dyDescent="0.25">
      <c r="A2336">
        <v>101636</v>
      </c>
      <c r="B2336">
        <v>362</v>
      </c>
      <c r="C2336" t="s">
        <v>50</v>
      </c>
      <c r="D2336">
        <v>2822</v>
      </c>
      <c r="E2336" t="s">
        <v>103</v>
      </c>
      <c r="F2336">
        <v>44966</v>
      </c>
      <c r="G2336" t="s">
        <v>2167</v>
      </c>
      <c r="H2336" t="s">
        <v>18</v>
      </c>
      <c r="I2336" t="s">
        <v>18</v>
      </c>
      <c r="J2336" t="s">
        <v>2185</v>
      </c>
    </row>
    <row r="2337" spans="1:10" hidden="1" x14ac:dyDescent="0.25">
      <c r="A2337">
        <v>70404</v>
      </c>
      <c r="B2337">
        <v>362</v>
      </c>
      <c r="C2337" t="s">
        <v>50</v>
      </c>
      <c r="D2337">
        <v>1974</v>
      </c>
      <c r="E2337" t="s">
        <v>276</v>
      </c>
      <c r="F2337">
        <v>44966</v>
      </c>
      <c r="G2337" t="s">
        <v>2167</v>
      </c>
      <c r="H2337" t="s">
        <v>18</v>
      </c>
      <c r="I2337" t="s">
        <v>18</v>
      </c>
      <c r="J2337" t="s">
        <v>2201</v>
      </c>
    </row>
    <row r="2338" spans="1:10" hidden="1" x14ac:dyDescent="0.25">
      <c r="A2338">
        <v>137453</v>
      </c>
      <c r="B2338">
        <v>313</v>
      </c>
      <c r="C2338" t="s">
        <v>3604</v>
      </c>
      <c r="D2338">
        <v>353</v>
      </c>
      <c r="E2338" t="s">
        <v>456</v>
      </c>
      <c r="F2338">
        <v>108029</v>
      </c>
      <c r="G2338" t="s">
        <v>3359</v>
      </c>
      <c r="H2338" t="s">
        <v>18</v>
      </c>
      <c r="I2338" t="s">
        <v>18</v>
      </c>
      <c r="J2338" t="s">
        <v>3856</v>
      </c>
    </row>
    <row r="2339" spans="1:10" hidden="1" x14ac:dyDescent="0.25">
      <c r="A2339">
        <v>151955</v>
      </c>
      <c r="B2339">
        <v>315</v>
      </c>
      <c r="C2339" t="s">
        <v>379</v>
      </c>
      <c r="D2339">
        <v>356</v>
      </c>
      <c r="E2339" t="s">
        <v>860</v>
      </c>
      <c r="F2339">
        <v>108029</v>
      </c>
      <c r="G2339" t="s">
        <v>3359</v>
      </c>
      <c r="H2339" t="s">
        <v>18</v>
      </c>
      <c r="I2339" t="s">
        <v>18</v>
      </c>
      <c r="J2339" t="s">
        <v>4307</v>
      </c>
    </row>
    <row r="2340" spans="1:10" hidden="1" x14ac:dyDescent="0.25">
      <c r="A2340">
        <v>147898</v>
      </c>
      <c r="B2340">
        <v>315</v>
      </c>
      <c r="C2340" t="s">
        <v>379</v>
      </c>
      <c r="D2340">
        <v>348</v>
      </c>
      <c r="E2340" t="s">
        <v>862</v>
      </c>
      <c r="F2340">
        <v>108029</v>
      </c>
      <c r="G2340" t="s">
        <v>3359</v>
      </c>
      <c r="H2340" t="s">
        <v>18</v>
      </c>
      <c r="I2340" t="s">
        <v>18</v>
      </c>
      <c r="J2340" t="s">
        <v>3857</v>
      </c>
    </row>
    <row r="2341" spans="1:10" hidden="1" x14ac:dyDescent="0.25">
      <c r="A2341">
        <v>150307</v>
      </c>
      <c r="B2341">
        <v>315</v>
      </c>
      <c r="C2341" t="s">
        <v>379</v>
      </c>
      <c r="D2341">
        <v>2215</v>
      </c>
      <c r="E2341" t="s">
        <v>864</v>
      </c>
      <c r="F2341">
        <v>108029</v>
      </c>
      <c r="G2341" t="s">
        <v>3359</v>
      </c>
      <c r="H2341" t="s">
        <v>18</v>
      </c>
      <c r="I2341" t="s">
        <v>18</v>
      </c>
      <c r="J2341" t="s">
        <v>3858</v>
      </c>
    </row>
    <row r="2342" spans="1:10" hidden="1" x14ac:dyDescent="0.25">
      <c r="A2342">
        <v>154878</v>
      </c>
      <c r="B2342">
        <v>316</v>
      </c>
      <c r="C2342" t="s">
        <v>3647</v>
      </c>
      <c r="D2342">
        <v>2851</v>
      </c>
      <c r="E2342" t="s">
        <v>2548</v>
      </c>
      <c r="F2342">
        <v>108029</v>
      </c>
      <c r="G2342" t="s">
        <v>3359</v>
      </c>
      <c r="H2342" t="s">
        <v>18</v>
      </c>
      <c r="I2342" t="s">
        <v>18</v>
      </c>
      <c r="J2342" t="s">
        <v>5059</v>
      </c>
    </row>
    <row r="2343" spans="1:10" hidden="1" x14ac:dyDescent="0.25">
      <c r="A2343">
        <v>80792</v>
      </c>
      <c r="B2343">
        <v>2506</v>
      </c>
      <c r="C2343" t="s">
        <v>19</v>
      </c>
      <c r="D2343">
        <v>2400</v>
      </c>
      <c r="E2343" t="s">
        <v>20</v>
      </c>
      <c r="F2343">
        <v>1154</v>
      </c>
      <c r="G2343" t="s">
        <v>1356</v>
      </c>
      <c r="H2343" t="s">
        <v>18</v>
      </c>
      <c r="I2343" t="s">
        <v>18</v>
      </c>
      <c r="J2343" t="s">
        <v>1357</v>
      </c>
    </row>
    <row r="2344" spans="1:10" hidden="1" x14ac:dyDescent="0.25">
      <c r="A2344">
        <v>101714</v>
      </c>
      <c r="B2344">
        <v>2506</v>
      </c>
      <c r="C2344" t="s">
        <v>19</v>
      </c>
      <c r="D2344">
        <v>2799</v>
      </c>
      <c r="E2344" t="s">
        <v>21</v>
      </c>
      <c r="F2344">
        <v>1154</v>
      </c>
      <c r="G2344" t="s">
        <v>1356</v>
      </c>
      <c r="H2344" t="s">
        <v>18</v>
      </c>
      <c r="I2344" t="s">
        <v>18</v>
      </c>
      <c r="J2344" t="s">
        <v>1362</v>
      </c>
    </row>
    <row r="2345" spans="1:10" hidden="1" x14ac:dyDescent="0.25">
      <c r="A2345">
        <v>51616</v>
      </c>
      <c r="B2345">
        <v>2506</v>
      </c>
      <c r="C2345" t="s">
        <v>19</v>
      </c>
      <c r="D2345">
        <v>2412</v>
      </c>
      <c r="E2345" t="s">
        <v>3099</v>
      </c>
      <c r="F2345">
        <v>1154</v>
      </c>
      <c r="G2345" t="s">
        <v>1356</v>
      </c>
      <c r="H2345" t="s">
        <v>18</v>
      </c>
      <c r="I2345" t="s">
        <v>18</v>
      </c>
      <c r="J2345" t="s">
        <v>3165</v>
      </c>
    </row>
    <row r="2346" spans="1:10" hidden="1" x14ac:dyDescent="0.25">
      <c r="A2346">
        <v>124300</v>
      </c>
      <c r="B2346">
        <v>2506</v>
      </c>
      <c r="C2346" t="s">
        <v>19</v>
      </c>
      <c r="D2346">
        <v>2798</v>
      </c>
      <c r="E2346" t="s">
        <v>540</v>
      </c>
      <c r="F2346">
        <v>1154</v>
      </c>
      <c r="G2346" t="s">
        <v>1356</v>
      </c>
      <c r="H2346" t="s">
        <v>18</v>
      </c>
      <c r="I2346" t="s">
        <v>18</v>
      </c>
      <c r="J2346" t="s">
        <v>3166</v>
      </c>
    </row>
    <row r="2347" spans="1:10" hidden="1" x14ac:dyDescent="0.25">
      <c r="A2347">
        <v>1958</v>
      </c>
      <c r="B2347">
        <v>2507</v>
      </c>
      <c r="C2347" t="s">
        <v>4365</v>
      </c>
      <c r="D2347">
        <v>165</v>
      </c>
      <c r="E2347" t="s">
        <v>3633</v>
      </c>
      <c r="F2347">
        <v>1154</v>
      </c>
      <c r="G2347" t="s">
        <v>1356</v>
      </c>
      <c r="H2347" t="s">
        <v>18</v>
      </c>
      <c r="I2347" t="s">
        <v>18</v>
      </c>
      <c r="J2347" t="s">
        <v>4745</v>
      </c>
    </row>
    <row r="2348" spans="1:10" hidden="1" x14ac:dyDescent="0.25">
      <c r="A2348">
        <v>101720</v>
      </c>
      <c r="B2348">
        <v>2507</v>
      </c>
      <c r="C2348" t="s">
        <v>4365</v>
      </c>
      <c r="D2348">
        <v>2823</v>
      </c>
      <c r="E2348" t="s">
        <v>3634</v>
      </c>
      <c r="F2348">
        <v>1154</v>
      </c>
      <c r="G2348" t="s">
        <v>1356</v>
      </c>
      <c r="H2348" t="s">
        <v>18</v>
      </c>
      <c r="I2348" t="s">
        <v>18</v>
      </c>
      <c r="J2348" t="s">
        <v>4746</v>
      </c>
    </row>
    <row r="2349" spans="1:10" hidden="1" x14ac:dyDescent="0.25">
      <c r="A2349">
        <v>98223</v>
      </c>
      <c r="B2349">
        <v>2507</v>
      </c>
      <c r="C2349" t="s">
        <v>4365</v>
      </c>
      <c r="D2349">
        <v>2631</v>
      </c>
      <c r="E2349" t="s">
        <v>3628</v>
      </c>
      <c r="F2349">
        <v>1154</v>
      </c>
      <c r="G2349" t="s">
        <v>1356</v>
      </c>
      <c r="H2349" t="s">
        <v>18</v>
      </c>
      <c r="I2349" t="s">
        <v>18</v>
      </c>
      <c r="J2349" t="s">
        <v>4747</v>
      </c>
    </row>
    <row r="2350" spans="1:10" hidden="1" x14ac:dyDescent="0.25">
      <c r="A2350">
        <v>80913</v>
      </c>
      <c r="B2350">
        <v>15</v>
      </c>
      <c r="C2350" t="s">
        <v>2</v>
      </c>
      <c r="D2350">
        <v>2423</v>
      </c>
      <c r="E2350" t="s">
        <v>5</v>
      </c>
      <c r="F2350">
        <v>1154</v>
      </c>
      <c r="G2350" t="s">
        <v>1356</v>
      </c>
      <c r="H2350" t="s">
        <v>18</v>
      </c>
      <c r="I2350" t="s">
        <v>18</v>
      </c>
      <c r="J2350" t="s">
        <v>1375</v>
      </c>
    </row>
    <row r="2351" spans="1:10" hidden="1" x14ac:dyDescent="0.25">
      <c r="A2351">
        <v>101320</v>
      </c>
      <c r="B2351">
        <v>15</v>
      </c>
      <c r="C2351" t="s">
        <v>2</v>
      </c>
      <c r="D2351">
        <v>2796</v>
      </c>
      <c r="E2351" t="s">
        <v>6</v>
      </c>
      <c r="F2351">
        <v>1154</v>
      </c>
      <c r="G2351" t="s">
        <v>1356</v>
      </c>
      <c r="H2351" t="s">
        <v>18</v>
      </c>
      <c r="I2351" t="s">
        <v>18</v>
      </c>
      <c r="J2351" t="s">
        <v>1383</v>
      </c>
    </row>
    <row r="2352" spans="1:10" hidden="1" x14ac:dyDescent="0.25">
      <c r="A2352">
        <v>51557</v>
      </c>
      <c r="B2352">
        <v>15</v>
      </c>
      <c r="C2352" t="s">
        <v>2</v>
      </c>
      <c r="D2352">
        <v>2410</v>
      </c>
      <c r="E2352" t="s">
        <v>3103</v>
      </c>
      <c r="F2352">
        <v>1154</v>
      </c>
      <c r="G2352" t="s">
        <v>1356</v>
      </c>
      <c r="H2352" t="s">
        <v>18</v>
      </c>
      <c r="I2352" t="s">
        <v>18</v>
      </c>
      <c r="J2352" t="s">
        <v>3167</v>
      </c>
    </row>
    <row r="2353" spans="1:10" hidden="1" x14ac:dyDescent="0.25">
      <c r="A2353">
        <v>111152</v>
      </c>
      <c r="B2353">
        <v>15</v>
      </c>
      <c r="C2353" t="s">
        <v>2</v>
      </c>
      <c r="D2353">
        <v>2797</v>
      </c>
      <c r="E2353" t="s">
        <v>3105</v>
      </c>
      <c r="F2353">
        <v>1154</v>
      </c>
      <c r="G2353" t="s">
        <v>1356</v>
      </c>
      <c r="H2353" t="s">
        <v>18</v>
      </c>
      <c r="I2353" t="s">
        <v>18</v>
      </c>
      <c r="J2353" t="s">
        <v>3168</v>
      </c>
    </row>
    <row r="2354" spans="1:10" hidden="1" x14ac:dyDescent="0.25">
      <c r="A2354">
        <v>101501</v>
      </c>
      <c r="B2354">
        <v>29</v>
      </c>
      <c r="C2354" t="s">
        <v>56</v>
      </c>
      <c r="D2354">
        <v>2804</v>
      </c>
      <c r="E2354" t="s">
        <v>76</v>
      </c>
      <c r="F2354">
        <v>1154</v>
      </c>
      <c r="G2354" t="s">
        <v>1356</v>
      </c>
      <c r="H2354" t="s">
        <v>18</v>
      </c>
      <c r="I2354" t="s">
        <v>18</v>
      </c>
      <c r="J2354" t="s">
        <v>1433</v>
      </c>
    </row>
    <row r="2355" spans="1:10" hidden="1" x14ac:dyDescent="0.25">
      <c r="A2355">
        <v>81118</v>
      </c>
      <c r="B2355">
        <v>29</v>
      </c>
      <c r="C2355" t="s">
        <v>56</v>
      </c>
      <c r="D2355">
        <v>2434</v>
      </c>
      <c r="E2355" t="s">
        <v>2827</v>
      </c>
      <c r="F2355">
        <v>1154</v>
      </c>
      <c r="G2355" t="s">
        <v>1356</v>
      </c>
      <c r="H2355" t="s">
        <v>18</v>
      </c>
      <c r="I2355" t="s">
        <v>18</v>
      </c>
      <c r="J2355" t="s">
        <v>2878</v>
      </c>
    </row>
    <row r="2356" spans="1:10" hidden="1" x14ac:dyDescent="0.25">
      <c r="A2356">
        <v>152445</v>
      </c>
      <c r="B2356">
        <v>29</v>
      </c>
      <c r="C2356" t="s">
        <v>56</v>
      </c>
      <c r="D2356">
        <v>2927</v>
      </c>
      <c r="E2356" t="s">
        <v>2834</v>
      </c>
      <c r="F2356">
        <v>1154</v>
      </c>
      <c r="G2356" t="s">
        <v>1356</v>
      </c>
      <c r="H2356" t="s">
        <v>18</v>
      </c>
      <c r="I2356" t="s">
        <v>18</v>
      </c>
      <c r="J2356" t="s">
        <v>4748</v>
      </c>
    </row>
    <row r="2357" spans="1:10" hidden="1" x14ac:dyDescent="0.25">
      <c r="A2357">
        <v>101468</v>
      </c>
      <c r="B2357">
        <v>29</v>
      </c>
      <c r="C2357" t="s">
        <v>56</v>
      </c>
      <c r="D2357">
        <v>2802</v>
      </c>
      <c r="E2357" t="s">
        <v>107</v>
      </c>
      <c r="F2357">
        <v>1154</v>
      </c>
      <c r="G2357" t="s">
        <v>1356</v>
      </c>
      <c r="H2357" t="s">
        <v>18</v>
      </c>
      <c r="I2357" t="s">
        <v>18</v>
      </c>
      <c r="J2357" t="s">
        <v>1458</v>
      </c>
    </row>
    <row r="2358" spans="1:10" hidden="1" x14ac:dyDescent="0.25">
      <c r="A2358">
        <v>152424</v>
      </c>
      <c r="B2358">
        <v>29</v>
      </c>
      <c r="C2358" t="s">
        <v>56</v>
      </c>
      <c r="D2358">
        <v>2926</v>
      </c>
      <c r="E2358" t="s">
        <v>111</v>
      </c>
      <c r="F2358">
        <v>1154</v>
      </c>
      <c r="G2358" t="s">
        <v>1356</v>
      </c>
      <c r="H2358" t="s">
        <v>18</v>
      </c>
      <c r="I2358" t="s">
        <v>18</v>
      </c>
      <c r="J2358" t="s">
        <v>4749</v>
      </c>
    </row>
    <row r="2359" spans="1:10" hidden="1" x14ac:dyDescent="0.25">
      <c r="A2359">
        <v>67010</v>
      </c>
      <c r="B2359">
        <v>29</v>
      </c>
      <c r="C2359" t="s">
        <v>56</v>
      </c>
      <c r="D2359">
        <v>2426</v>
      </c>
      <c r="E2359" t="s">
        <v>118</v>
      </c>
      <c r="F2359">
        <v>1154</v>
      </c>
      <c r="G2359" t="s">
        <v>1356</v>
      </c>
      <c r="H2359" t="s">
        <v>18</v>
      </c>
      <c r="I2359" t="s">
        <v>18</v>
      </c>
      <c r="J2359" t="s">
        <v>1509</v>
      </c>
    </row>
    <row r="2360" spans="1:10" hidden="1" x14ac:dyDescent="0.25">
      <c r="A2360">
        <v>116222</v>
      </c>
      <c r="B2360">
        <v>29</v>
      </c>
      <c r="C2360" t="s">
        <v>56</v>
      </c>
      <c r="D2360">
        <v>2856</v>
      </c>
      <c r="E2360" t="s">
        <v>3625</v>
      </c>
      <c r="F2360">
        <v>1154</v>
      </c>
      <c r="G2360" t="s">
        <v>1356</v>
      </c>
      <c r="H2360" t="s">
        <v>18</v>
      </c>
      <c r="I2360" t="s">
        <v>18</v>
      </c>
      <c r="J2360" t="s">
        <v>4750</v>
      </c>
    </row>
    <row r="2361" spans="1:10" hidden="1" x14ac:dyDescent="0.25">
      <c r="A2361">
        <v>94886</v>
      </c>
      <c r="B2361">
        <v>29</v>
      </c>
      <c r="C2361" t="s">
        <v>56</v>
      </c>
      <c r="D2361">
        <v>2630</v>
      </c>
      <c r="E2361" t="s">
        <v>3627</v>
      </c>
      <c r="F2361">
        <v>1154</v>
      </c>
      <c r="G2361" t="s">
        <v>1356</v>
      </c>
      <c r="H2361" t="s">
        <v>18</v>
      </c>
      <c r="I2361" t="s">
        <v>18</v>
      </c>
      <c r="J2361" t="s">
        <v>4751</v>
      </c>
    </row>
    <row r="2362" spans="1:10" hidden="1" x14ac:dyDescent="0.25">
      <c r="A2362">
        <v>116226</v>
      </c>
      <c r="B2362">
        <v>29</v>
      </c>
      <c r="C2362" t="s">
        <v>56</v>
      </c>
      <c r="D2362">
        <v>2857</v>
      </c>
      <c r="E2362" t="s">
        <v>3629</v>
      </c>
      <c r="F2362">
        <v>1154</v>
      </c>
      <c r="G2362" t="s">
        <v>1356</v>
      </c>
      <c r="H2362" t="s">
        <v>18</v>
      </c>
      <c r="I2362" t="s">
        <v>18</v>
      </c>
      <c r="J2362" t="s">
        <v>4752</v>
      </c>
    </row>
    <row r="2363" spans="1:10" hidden="1" x14ac:dyDescent="0.25">
      <c r="A2363">
        <v>81093</v>
      </c>
      <c r="B2363">
        <v>29</v>
      </c>
      <c r="C2363" t="s">
        <v>56</v>
      </c>
      <c r="D2363">
        <v>394</v>
      </c>
      <c r="E2363" t="s">
        <v>248</v>
      </c>
      <c r="F2363">
        <v>1154</v>
      </c>
      <c r="G2363" t="s">
        <v>1356</v>
      </c>
      <c r="H2363" t="s">
        <v>18</v>
      </c>
      <c r="I2363" t="s">
        <v>18</v>
      </c>
      <c r="J2363" t="s">
        <v>1547</v>
      </c>
    </row>
    <row r="2364" spans="1:10" hidden="1" x14ac:dyDescent="0.25">
      <c r="A2364">
        <v>93105</v>
      </c>
      <c r="B2364">
        <v>453</v>
      </c>
      <c r="C2364" t="s">
        <v>188</v>
      </c>
      <c r="D2364">
        <v>2619</v>
      </c>
      <c r="E2364" t="s">
        <v>4405</v>
      </c>
      <c r="F2364">
        <v>1154</v>
      </c>
      <c r="G2364" t="s">
        <v>1356</v>
      </c>
      <c r="H2364" t="s">
        <v>18</v>
      </c>
      <c r="I2364" t="s">
        <v>18</v>
      </c>
      <c r="J2364" t="s">
        <v>4753</v>
      </c>
    </row>
    <row r="2365" spans="1:10" hidden="1" x14ac:dyDescent="0.25">
      <c r="A2365">
        <v>119291</v>
      </c>
      <c r="B2365">
        <v>451</v>
      </c>
      <c r="C2365" t="s">
        <v>61</v>
      </c>
      <c r="D2365">
        <v>2813</v>
      </c>
      <c r="E2365" t="s">
        <v>116</v>
      </c>
      <c r="F2365">
        <v>1154</v>
      </c>
      <c r="G2365" t="s">
        <v>1356</v>
      </c>
      <c r="H2365" t="s">
        <v>18</v>
      </c>
      <c r="I2365" t="s">
        <v>18</v>
      </c>
      <c r="J2365" t="s">
        <v>2746</v>
      </c>
    </row>
    <row r="2366" spans="1:10" hidden="1" x14ac:dyDescent="0.25">
      <c r="A2366">
        <v>53636</v>
      </c>
      <c r="B2366">
        <v>362</v>
      </c>
      <c r="C2366" t="s">
        <v>50</v>
      </c>
      <c r="D2366">
        <v>2467</v>
      </c>
      <c r="E2366" t="s">
        <v>51</v>
      </c>
      <c r="F2366">
        <v>1154</v>
      </c>
      <c r="G2366" t="s">
        <v>1356</v>
      </c>
      <c r="H2366" t="s">
        <v>18</v>
      </c>
      <c r="I2366" t="s">
        <v>18</v>
      </c>
      <c r="J2366" t="s">
        <v>2109</v>
      </c>
    </row>
    <row r="2367" spans="1:10" hidden="1" x14ac:dyDescent="0.25">
      <c r="A2367">
        <v>101615</v>
      </c>
      <c r="B2367">
        <v>362</v>
      </c>
      <c r="C2367" t="s">
        <v>50</v>
      </c>
      <c r="D2367">
        <v>2821</v>
      </c>
      <c r="E2367" t="s">
        <v>82</v>
      </c>
      <c r="F2367">
        <v>1154</v>
      </c>
      <c r="G2367" t="s">
        <v>1356</v>
      </c>
      <c r="H2367" t="s">
        <v>18</v>
      </c>
      <c r="I2367" t="s">
        <v>18</v>
      </c>
      <c r="J2367" t="s">
        <v>2146</v>
      </c>
    </row>
    <row r="2368" spans="1:10" hidden="1" x14ac:dyDescent="0.25">
      <c r="A2368">
        <v>66996</v>
      </c>
      <c r="B2368">
        <v>362</v>
      </c>
      <c r="C2368" t="s">
        <v>50</v>
      </c>
      <c r="D2368">
        <v>2469</v>
      </c>
      <c r="E2368" t="s">
        <v>91</v>
      </c>
      <c r="F2368">
        <v>1154</v>
      </c>
      <c r="G2368" t="s">
        <v>1356</v>
      </c>
      <c r="H2368" t="s">
        <v>18</v>
      </c>
      <c r="I2368" t="s">
        <v>18</v>
      </c>
      <c r="J2368" t="s">
        <v>2169</v>
      </c>
    </row>
    <row r="2369" spans="1:10" hidden="1" x14ac:dyDescent="0.25">
      <c r="A2369">
        <v>101631</v>
      </c>
      <c r="B2369">
        <v>362</v>
      </c>
      <c r="C2369" t="s">
        <v>50</v>
      </c>
      <c r="D2369">
        <v>2822</v>
      </c>
      <c r="E2369" t="s">
        <v>103</v>
      </c>
      <c r="F2369">
        <v>1154</v>
      </c>
      <c r="G2369" t="s">
        <v>1356</v>
      </c>
      <c r="H2369" t="s">
        <v>18</v>
      </c>
      <c r="I2369" t="s">
        <v>18</v>
      </c>
      <c r="J2369" t="s">
        <v>2186</v>
      </c>
    </row>
    <row r="2370" spans="1:10" hidden="1" x14ac:dyDescent="0.25">
      <c r="A2370">
        <v>124295</v>
      </c>
      <c r="B2370">
        <v>362</v>
      </c>
      <c r="C2370" t="s">
        <v>50</v>
      </c>
      <c r="D2370">
        <v>1974</v>
      </c>
      <c r="E2370" t="s">
        <v>276</v>
      </c>
      <c r="F2370">
        <v>1154</v>
      </c>
      <c r="G2370" t="s">
        <v>1356</v>
      </c>
      <c r="H2370" t="s">
        <v>18</v>
      </c>
      <c r="I2370" t="s">
        <v>18</v>
      </c>
      <c r="J2370" t="s">
        <v>3169</v>
      </c>
    </row>
    <row r="2371" spans="1:10" hidden="1" x14ac:dyDescent="0.25">
      <c r="A2371">
        <v>81386</v>
      </c>
      <c r="B2371">
        <v>453</v>
      </c>
      <c r="C2371" t="s">
        <v>188</v>
      </c>
      <c r="D2371">
        <v>464</v>
      </c>
      <c r="E2371" t="s">
        <v>189</v>
      </c>
      <c r="F2371">
        <v>36159</v>
      </c>
      <c r="G2371" t="s">
        <v>1652</v>
      </c>
      <c r="H2371" t="s">
        <v>18</v>
      </c>
      <c r="I2371" t="s">
        <v>18</v>
      </c>
      <c r="J2371" t="s">
        <v>1653</v>
      </c>
    </row>
    <row r="2372" spans="1:10" hidden="1" x14ac:dyDescent="0.25">
      <c r="A2372">
        <v>93312</v>
      </c>
      <c r="B2372">
        <v>450</v>
      </c>
      <c r="C2372" t="s">
        <v>4052</v>
      </c>
      <c r="D2372">
        <v>473</v>
      </c>
      <c r="E2372" t="s">
        <v>255</v>
      </c>
      <c r="F2372">
        <v>36159</v>
      </c>
      <c r="G2372" t="s">
        <v>1652</v>
      </c>
      <c r="H2372" t="s">
        <v>18</v>
      </c>
      <c r="I2372" t="s">
        <v>18</v>
      </c>
      <c r="J2372" t="s">
        <v>4160</v>
      </c>
    </row>
    <row r="2373" spans="1:10" hidden="1" x14ac:dyDescent="0.25">
      <c r="A2373">
        <v>1721</v>
      </c>
      <c r="B2373">
        <v>315</v>
      </c>
      <c r="C2373" t="s">
        <v>379</v>
      </c>
      <c r="D2373">
        <v>356</v>
      </c>
      <c r="E2373" t="s">
        <v>860</v>
      </c>
      <c r="F2373">
        <v>2792</v>
      </c>
      <c r="G2373" t="s">
        <v>1767</v>
      </c>
      <c r="H2373" t="s">
        <v>18</v>
      </c>
      <c r="I2373" t="s">
        <v>18</v>
      </c>
      <c r="J2373" t="s">
        <v>1825</v>
      </c>
    </row>
    <row r="2374" spans="1:10" hidden="1" x14ac:dyDescent="0.25">
      <c r="A2374">
        <v>144356</v>
      </c>
      <c r="B2374">
        <v>315</v>
      </c>
      <c r="C2374" t="s">
        <v>379</v>
      </c>
      <c r="D2374">
        <v>348</v>
      </c>
      <c r="E2374" t="s">
        <v>862</v>
      </c>
      <c r="F2374">
        <v>2792</v>
      </c>
      <c r="G2374" t="s">
        <v>1767</v>
      </c>
      <c r="H2374" t="s">
        <v>18</v>
      </c>
      <c r="I2374" t="s">
        <v>18</v>
      </c>
      <c r="J2374" t="s">
        <v>3560</v>
      </c>
    </row>
    <row r="2375" spans="1:10" hidden="1" x14ac:dyDescent="0.25">
      <c r="A2375">
        <v>4213</v>
      </c>
      <c r="B2375">
        <v>450</v>
      </c>
      <c r="C2375" t="s">
        <v>4052</v>
      </c>
      <c r="D2375">
        <v>473</v>
      </c>
      <c r="E2375" t="s">
        <v>255</v>
      </c>
      <c r="F2375">
        <v>2792</v>
      </c>
      <c r="G2375" t="s">
        <v>1767</v>
      </c>
      <c r="H2375" t="s">
        <v>18</v>
      </c>
      <c r="I2375" t="s">
        <v>18</v>
      </c>
      <c r="J2375" t="s">
        <v>4161</v>
      </c>
    </row>
    <row r="2376" spans="1:10" hidden="1" x14ac:dyDescent="0.25">
      <c r="A2376">
        <v>4653</v>
      </c>
      <c r="B2376">
        <v>450</v>
      </c>
      <c r="C2376" t="s">
        <v>4052</v>
      </c>
      <c r="D2376">
        <v>473</v>
      </c>
      <c r="E2376" t="s">
        <v>255</v>
      </c>
      <c r="F2376">
        <v>10618</v>
      </c>
      <c r="G2376" t="s">
        <v>1768</v>
      </c>
      <c r="H2376" t="s">
        <v>18</v>
      </c>
      <c r="I2376" t="s">
        <v>18</v>
      </c>
      <c r="J2376" t="s">
        <v>4162</v>
      </c>
    </row>
    <row r="2377" spans="1:10" hidden="1" x14ac:dyDescent="0.25">
      <c r="A2377">
        <v>152493</v>
      </c>
      <c r="B2377">
        <v>450</v>
      </c>
      <c r="C2377" t="s">
        <v>4052</v>
      </c>
      <c r="D2377">
        <v>2950</v>
      </c>
      <c r="E2377" t="s">
        <v>284</v>
      </c>
      <c r="F2377">
        <v>10618</v>
      </c>
      <c r="G2377" t="s">
        <v>1768</v>
      </c>
      <c r="H2377" t="s">
        <v>18</v>
      </c>
      <c r="I2377" t="s">
        <v>18</v>
      </c>
      <c r="J2377" t="s">
        <v>4754</v>
      </c>
    </row>
    <row r="2378" spans="1:10" hidden="1" x14ac:dyDescent="0.25">
      <c r="A2378">
        <v>3773</v>
      </c>
      <c r="B2378">
        <v>450</v>
      </c>
      <c r="C2378" t="s">
        <v>4052</v>
      </c>
      <c r="D2378">
        <v>477</v>
      </c>
      <c r="E2378" t="s">
        <v>285</v>
      </c>
      <c r="F2378">
        <v>10618</v>
      </c>
      <c r="G2378" t="s">
        <v>1768</v>
      </c>
      <c r="H2378" t="s">
        <v>18</v>
      </c>
      <c r="I2378" t="s">
        <v>18</v>
      </c>
      <c r="J2378" t="s">
        <v>4163</v>
      </c>
    </row>
    <row r="2379" spans="1:10" hidden="1" x14ac:dyDescent="0.25">
      <c r="A2379">
        <v>4941</v>
      </c>
      <c r="B2379">
        <v>451</v>
      </c>
      <c r="C2379" t="s">
        <v>61</v>
      </c>
      <c r="D2379">
        <v>466</v>
      </c>
      <c r="E2379" t="s">
        <v>62</v>
      </c>
      <c r="F2379">
        <v>954</v>
      </c>
      <c r="G2379" t="s">
        <v>1769</v>
      </c>
      <c r="H2379" t="s">
        <v>18</v>
      </c>
      <c r="I2379" t="s">
        <v>18</v>
      </c>
      <c r="J2379" t="s">
        <v>1976</v>
      </c>
    </row>
    <row r="2380" spans="1:10" hidden="1" x14ac:dyDescent="0.25">
      <c r="A2380">
        <v>101710</v>
      </c>
      <c r="B2380">
        <v>451</v>
      </c>
      <c r="C2380" t="s">
        <v>61</v>
      </c>
      <c r="D2380">
        <v>2825</v>
      </c>
      <c r="E2380" t="s">
        <v>1093</v>
      </c>
      <c r="F2380">
        <v>954</v>
      </c>
      <c r="G2380" t="s">
        <v>1769</v>
      </c>
      <c r="H2380" t="s">
        <v>18</v>
      </c>
      <c r="I2380" t="s">
        <v>18</v>
      </c>
      <c r="J2380" t="s">
        <v>2073</v>
      </c>
    </row>
    <row r="2381" spans="1:10" hidden="1" x14ac:dyDescent="0.25">
      <c r="A2381">
        <v>787</v>
      </c>
      <c r="B2381">
        <v>450</v>
      </c>
      <c r="C2381" t="s">
        <v>4052</v>
      </c>
      <c r="D2381">
        <v>473</v>
      </c>
      <c r="E2381" t="s">
        <v>255</v>
      </c>
      <c r="F2381">
        <v>954</v>
      </c>
      <c r="G2381" t="s">
        <v>1769</v>
      </c>
      <c r="H2381" t="s">
        <v>18</v>
      </c>
      <c r="I2381" t="s">
        <v>18</v>
      </c>
      <c r="J2381" t="s">
        <v>4164</v>
      </c>
    </row>
    <row r="2382" spans="1:10" hidden="1" x14ac:dyDescent="0.25">
      <c r="A2382">
        <v>159594</v>
      </c>
      <c r="B2382">
        <v>450</v>
      </c>
      <c r="C2382" t="s">
        <v>4052</v>
      </c>
      <c r="D2382">
        <v>477</v>
      </c>
      <c r="E2382" t="s">
        <v>285</v>
      </c>
      <c r="F2382">
        <v>126560</v>
      </c>
      <c r="G2382" t="s">
        <v>5060</v>
      </c>
      <c r="H2382" t="s">
        <v>18</v>
      </c>
      <c r="I2382" t="s">
        <v>18</v>
      </c>
      <c r="J2382" t="s">
        <v>5061</v>
      </c>
    </row>
    <row r="2383" spans="1:10" hidden="1" x14ac:dyDescent="0.25">
      <c r="A2383">
        <v>93338</v>
      </c>
      <c r="B2383">
        <v>453</v>
      </c>
      <c r="C2383" t="s">
        <v>188</v>
      </c>
      <c r="D2383">
        <v>2773</v>
      </c>
      <c r="E2383" t="s">
        <v>4394</v>
      </c>
      <c r="F2383">
        <v>1167</v>
      </c>
      <c r="G2383" t="s">
        <v>1654</v>
      </c>
      <c r="H2383" t="s">
        <v>18</v>
      </c>
      <c r="I2383" t="s">
        <v>18</v>
      </c>
      <c r="J2383" t="s">
        <v>4755</v>
      </c>
    </row>
    <row r="2384" spans="1:10" hidden="1" x14ac:dyDescent="0.25">
      <c r="A2384">
        <v>152555</v>
      </c>
      <c r="B2384">
        <v>453</v>
      </c>
      <c r="C2384" t="s">
        <v>188</v>
      </c>
      <c r="D2384">
        <v>2953</v>
      </c>
      <c r="E2384" t="s">
        <v>4396</v>
      </c>
      <c r="F2384">
        <v>1167</v>
      </c>
      <c r="G2384" t="s">
        <v>1654</v>
      </c>
      <c r="H2384" t="s">
        <v>18</v>
      </c>
      <c r="I2384" t="s">
        <v>18</v>
      </c>
      <c r="J2384" t="s">
        <v>4756</v>
      </c>
    </row>
    <row r="2385" spans="1:10" hidden="1" x14ac:dyDescent="0.25">
      <c r="A2385">
        <v>81363</v>
      </c>
      <c r="B2385">
        <v>453</v>
      </c>
      <c r="C2385" t="s">
        <v>188</v>
      </c>
      <c r="D2385">
        <v>464</v>
      </c>
      <c r="E2385" t="s">
        <v>189</v>
      </c>
      <c r="F2385">
        <v>1167</v>
      </c>
      <c r="G2385" t="s">
        <v>1654</v>
      </c>
      <c r="H2385" t="s">
        <v>18</v>
      </c>
      <c r="I2385" t="s">
        <v>18</v>
      </c>
      <c r="J2385" t="s">
        <v>1655</v>
      </c>
    </row>
    <row r="2386" spans="1:10" hidden="1" x14ac:dyDescent="0.25">
      <c r="A2386">
        <v>5340</v>
      </c>
      <c r="B2386">
        <v>451</v>
      </c>
      <c r="C2386" t="s">
        <v>61</v>
      </c>
      <c r="D2386">
        <v>466</v>
      </c>
      <c r="E2386" t="s">
        <v>62</v>
      </c>
      <c r="F2386">
        <v>1167</v>
      </c>
      <c r="G2386" t="s">
        <v>1654</v>
      </c>
      <c r="H2386" t="s">
        <v>18</v>
      </c>
      <c r="I2386" t="s">
        <v>18</v>
      </c>
      <c r="J2386" t="s">
        <v>1977</v>
      </c>
    </row>
    <row r="2387" spans="1:10" hidden="1" x14ac:dyDescent="0.25">
      <c r="A2387">
        <v>101660</v>
      </c>
      <c r="B2387">
        <v>451</v>
      </c>
      <c r="C2387" t="s">
        <v>61</v>
      </c>
      <c r="D2387">
        <v>2813</v>
      </c>
      <c r="E2387" t="s">
        <v>116</v>
      </c>
      <c r="F2387">
        <v>1167</v>
      </c>
      <c r="G2387" t="s">
        <v>1654</v>
      </c>
      <c r="H2387" t="s">
        <v>18</v>
      </c>
      <c r="I2387" t="s">
        <v>18</v>
      </c>
      <c r="J2387" t="s">
        <v>2054</v>
      </c>
    </row>
    <row r="2388" spans="1:10" hidden="1" x14ac:dyDescent="0.25">
      <c r="A2388">
        <v>59740</v>
      </c>
      <c r="B2388">
        <v>450</v>
      </c>
      <c r="C2388" t="s">
        <v>4052</v>
      </c>
      <c r="D2388">
        <v>478</v>
      </c>
      <c r="E2388" t="s">
        <v>4059</v>
      </c>
      <c r="F2388">
        <v>49226</v>
      </c>
      <c r="G2388" t="s">
        <v>1794</v>
      </c>
      <c r="H2388" t="s">
        <v>18</v>
      </c>
      <c r="I2388" t="s">
        <v>18</v>
      </c>
      <c r="J2388" t="s">
        <v>4165</v>
      </c>
    </row>
    <row r="2389" spans="1:10" hidden="1" x14ac:dyDescent="0.25">
      <c r="A2389">
        <v>93332</v>
      </c>
      <c r="B2389">
        <v>453</v>
      </c>
      <c r="C2389" t="s">
        <v>188</v>
      </c>
      <c r="D2389">
        <v>2773</v>
      </c>
      <c r="E2389" t="s">
        <v>4394</v>
      </c>
      <c r="F2389">
        <v>1146</v>
      </c>
      <c r="G2389" t="s">
        <v>1656</v>
      </c>
      <c r="H2389" t="s">
        <v>18</v>
      </c>
      <c r="I2389" t="s">
        <v>18</v>
      </c>
      <c r="J2389" t="s">
        <v>4757</v>
      </c>
    </row>
    <row r="2390" spans="1:10" hidden="1" x14ac:dyDescent="0.25">
      <c r="A2390">
        <v>152553</v>
      </c>
      <c r="B2390">
        <v>453</v>
      </c>
      <c r="C2390" t="s">
        <v>188</v>
      </c>
      <c r="D2390">
        <v>2953</v>
      </c>
      <c r="E2390" t="s">
        <v>4396</v>
      </c>
      <c r="F2390">
        <v>1146</v>
      </c>
      <c r="G2390" t="s">
        <v>1656</v>
      </c>
      <c r="H2390" t="s">
        <v>18</v>
      </c>
      <c r="I2390" t="s">
        <v>18</v>
      </c>
      <c r="J2390" t="s">
        <v>4758</v>
      </c>
    </row>
    <row r="2391" spans="1:10" hidden="1" x14ac:dyDescent="0.25">
      <c r="A2391">
        <v>123425</v>
      </c>
      <c r="B2391">
        <v>453</v>
      </c>
      <c r="C2391" t="s">
        <v>188</v>
      </c>
      <c r="D2391">
        <v>2874</v>
      </c>
      <c r="E2391" t="s">
        <v>4398</v>
      </c>
      <c r="F2391">
        <v>1146</v>
      </c>
      <c r="G2391" t="s">
        <v>1656</v>
      </c>
      <c r="H2391" t="s">
        <v>18</v>
      </c>
      <c r="I2391" t="s">
        <v>18</v>
      </c>
      <c r="J2391" t="s">
        <v>4759</v>
      </c>
    </row>
    <row r="2392" spans="1:10" hidden="1" x14ac:dyDescent="0.25">
      <c r="A2392">
        <v>152611</v>
      </c>
      <c r="B2392">
        <v>453</v>
      </c>
      <c r="C2392" t="s">
        <v>188</v>
      </c>
      <c r="D2392">
        <v>2954</v>
      </c>
      <c r="E2392" t="s">
        <v>4400</v>
      </c>
      <c r="F2392">
        <v>1146</v>
      </c>
      <c r="G2392" t="s">
        <v>1656</v>
      </c>
      <c r="H2392" t="s">
        <v>18</v>
      </c>
      <c r="I2392" t="s">
        <v>18</v>
      </c>
      <c r="J2392" t="s">
        <v>4760</v>
      </c>
    </row>
    <row r="2393" spans="1:10" hidden="1" x14ac:dyDescent="0.25">
      <c r="A2393">
        <v>84505</v>
      </c>
      <c r="B2393">
        <v>453</v>
      </c>
      <c r="C2393" t="s">
        <v>188</v>
      </c>
      <c r="D2393">
        <v>2619</v>
      </c>
      <c r="E2393" t="s">
        <v>4405</v>
      </c>
      <c r="F2393">
        <v>1146</v>
      </c>
      <c r="G2393" t="s">
        <v>1656</v>
      </c>
      <c r="H2393" t="s">
        <v>18</v>
      </c>
      <c r="I2393" t="s">
        <v>18</v>
      </c>
      <c r="J2393" t="s">
        <v>4761</v>
      </c>
    </row>
    <row r="2394" spans="1:10" hidden="1" x14ac:dyDescent="0.25">
      <c r="A2394">
        <v>1350</v>
      </c>
      <c r="B2394">
        <v>453</v>
      </c>
      <c r="C2394" t="s">
        <v>188</v>
      </c>
      <c r="D2394">
        <v>464</v>
      </c>
      <c r="E2394" t="s">
        <v>189</v>
      </c>
      <c r="F2394">
        <v>1146</v>
      </c>
      <c r="G2394" t="s">
        <v>1656</v>
      </c>
      <c r="H2394" t="s">
        <v>18</v>
      </c>
      <c r="I2394" t="s">
        <v>18</v>
      </c>
      <c r="J2394" t="s">
        <v>1657</v>
      </c>
    </row>
    <row r="2395" spans="1:10" hidden="1" x14ac:dyDescent="0.25">
      <c r="A2395">
        <v>49449</v>
      </c>
      <c r="B2395">
        <v>450</v>
      </c>
      <c r="C2395" t="s">
        <v>4052</v>
      </c>
      <c r="D2395">
        <v>473</v>
      </c>
      <c r="E2395" t="s">
        <v>255</v>
      </c>
      <c r="F2395">
        <v>1146</v>
      </c>
      <c r="G2395" t="s">
        <v>1656</v>
      </c>
      <c r="H2395" t="s">
        <v>18</v>
      </c>
      <c r="I2395" t="s">
        <v>18</v>
      </c>
      <c r="J2395" t="s">
        <v>4166</v>
      </c>
    </row>
    <row r="2396" spans="1:10" hidden="1" x14ac:dyDescent="0.25">
      <c r="A2396">
        <v>152482</v>
      </c>
      <c r="B2396">
        <v>450</v>
      </c>
      <c r="C2396" t="s">
        <v>4052</v>
      </c>
      <c r="D2396">
        <v>2950</v>
      </c>
      <c r="E2396" t="s">
        <v>284</v>
      </c>
      <c r="F2396">
        <v>1146</v>
      </c>
      <c r="G2396" t="s">
        <v>1656</v>
      </c>
      <c r="H2396" t="s">
        <v>18</v>
      </c>
      <c r="I2396" t="s">
        <v>18</v>
      </c>
      <c r="J2396" t="s">
        <v>4762</v>
      </c>
    </row>
    <row r="2397" spans="1:10" hidden="1" x14ac:dyDescent="0.25">
      <c r="A2397">
        <v>84110</v>
      </c>
      <c r="B2397">
        <v>450</v>
      </c>
      <c r="C2397" t="s">
        <v>4052</v>
      </c>
      <c r="D2397">
        <v>477</v>
      </c>
      <c r="E2397" t="s">
        <v>285</v>
      </c>
      <c r="F2397">
        <v>1146</v>
      </c>
      <c r="G2397" t="s">
        <v>1656</v>
      </c>
      <c r="H2397" t="s">
        <v>18</v>
      </c>
      <c r="I2397" t="s">
        <v>18</v>
      </c>
      <c r="J2397" t="s">
        <v>4167</v>
      </c>
    </row>
    <row r="2398" spans="1:10" hidden="1" x14ac:dyDescent="0.25">
      <c r="A2398">
        <v>35991</v>
      </c>
      <c r="B2398">
        <v>450</v>
      </c>
      <c r="C2398" t="s">
        <v>4052</v>
      </c>
      <c r="D2398">
        <v>478</v>
      </c>
      <c r="E2398" t="s">
        <v>4059</v>
      </c>
      <c r="F2398">
        <v>1146</v>
      </c>
      <c r="G2398" t="s">
        <v>1656</v>
      </c>
      <c r="H2398" t="s">
        <v>18</v>
      </c>
      <c r="I2398" t="s">
        <v>18</v>
      </c>
      <c r="J2398" t="s">
        <v>4168</v>
      </c>
    </row>
    <row r="2399" spans="1:10" hidden="1" x14ac:dyDescent="0.25">
      <c r="A2399">
        <v>111157</v>
      </c>
      <c r="B2399">
        <v>2507</v>
      </c>
      <c r="C2399" t="s">
        <v>4365</v>
      </c>
      <c r="D2399">
        <v>2631</v>
      </c>
      <c r="E2399" t="s">
        <v>3628</v>
      </c>
      <c r="F2399">
        <v>1164</v>
      </c>
      <c r="G2399" t="s">
        <v>1434</v>
      </c>
      <c r="H2399" t="s">
        <v>18</v>
      </c>
      <c r="I2399" t="s">
        <v>18</v>
      </c>
      <c r="J2399" t="s">
        <v>4763</v>
      </c>
    </row>
    <row r="2400" spans="1:10" hidden="1" x14ac:dyDescent="0.25">
      <c r="A2400">
        <v>116233</v>
      </c>
      <c r="B2400">
        <v>2507</v>
      </c>
      <c r="C2400" t="s">
        <v>4365</v>
      </c>
      <c r="D2400">
        <v>2861</v>
      </c>
      <c r="E2400" t="s">
        <v>3630</v>
      </c>
      <c r="F2400">
        <v>1164</v>
      </c>
      <c r="G2400" t="s">
        <v>1434</v>
      </c>
      <c r="H2400" t="s">
        <v>18</v>
      </c>
      <c r="I2400" t="s">
        <v>18</v>
      </c>
      <c r="J2400" t="s">
        <v>4764</v>
      </c>
    </row>
    <row r="2401" spans="1:10" hidden="1" x14ac:dyDescent="0.25">
      <c r="A2401">
        <v>101503</v>
      </c>
      <c r="B2401">
        <v>29</v>
      </c>
      <c r="C2401" t="s">
        <v>56</v>
      </c>
      <c r="D2401">
        <v>2804</v>
      </c>
      <c r="E2401" t="s">
        <v>76</v>
      </c>
      <c r="F2401">
        <v>1164</v>
      </c>
      <c r="G2401" t="s">
        <v>1434</v>
      </c>
      <c r="H2401" t="s">
        <v>18</v>
      </c>
      <c r="I2401" t="s">
        <v>18</v>
      </c>
      <c r="J2401" t="s">
        <v>1435</v>
      </c>
    </row>
    <row r="2402" spans="1:10" hidden="1" x14ac:dyDescent="0.25">
      <c r="A2402">
        <v>52247</v>
      </c>
      <c r="B2402">
        <v>29</v>
      </c>
      <c r="C2402" t="s">
        <v>56</v>
      </c>
      <c r="D2402">
        <v>2434</v>
      </c>
      <c r="E2402" t="s">
        <v>2827</v>
      </c>
      <c r="F2402">
        <v>1164</v>
      </c>
      <c r="G2402" t="s">
        <v>1434</v>
      </c>
      <c r="H2402" t="s">
        <v>18</v>
      </c>
      <c r="I2402" t="s">
        <v>18</v>
      </c>
      <c r="J2402" t="s">
        <v>2879</v>
      </c>
    </row>
    <row r="2403" spans="1:10" hidden="1" x14ac:dyDescent="0.25">
      <c r="A2403">
        <v>101471</v>
      </c>
      <c r="B2403">
        <v>29</v>
      </c>
      <c r="C2403" t="s">
        <v>56</v>
      </c>
      <c r="D2403">
        <v>2802</v>
      </c>
      <c r="E2403" t="s">
        <v>107</v>
      </c>
      <c r="F2403">
        <v>1164</v>
      </c>
      <c r="G2403" t="s">
        <v>1434</v>
      </c>
      <c r="H2403" t="s">
        <v>18</v>
      </c>
      <c r="I2403" t="s">
        <v>18</v>
      </c>
      <c r="J2403" t="s">
        <v>1459</v>
      </c>
    </row>
    <row r="2404" spans="1:10" hidden="1" x14ac:dyDescent="0.25">
      <c r="A2404">
        <v>51978</v>
      </c>
      <c r="B2404">
        <v>29</v>
      </c>
      <c r="C2404" t="s">
        <v>56</v>
      </c>
      <c r="D2404">
        <v>2426</v>
      </c>
      <c r="E2404" t="s">
        <v>118</v>
      </c>
      <c r="F2404">
        <v>1164</v>
      </c>
      <c r="G2404" t="s">
        <v>1434</v>
      </c>
      <c r="H2404" t="s">
        <v>18</v>
      </c>
      <c r="I2404" t="s">
        <v>18</v>
      </c>
      <c r="J2404" t="s">
        <v>1510</v>
      </c>
    </row>
    <row r="2405" spans="1:10" hidden="1" x14ac:dyDescent="0.25">
      <c r="A2405">
        <v>81097</v>
      </c>
      <c r="B2405">
        <v>29</v>
      </c>
      <c r="C2405" t="s">
        <v>56</v>
      </c>
      <c r="D2405">
        <v>2425</v>
      </c>
      <c r="E2405" t="s">
        <v>2829</v>
      </c>
      <c r="F2405">
        <v>1164</v>
      </c>
      <c r="G2405" t="s">
        <v>1434</v>
      </c>
      <c r="H2405" t="s">
        <v>18</v>
      </c>
      <c r="I2405" t="s">
        <v>18</v>
      </c>
      <c r="J2405" t="s">
        <v>2880</v>
      </c>
    </row>
    <row r="2406" spans="1:10" hidden="1" x14ac:dyDescent="0.25">
      <c r="A2406">
        <v>130997</v>
      </c>
      <c r="B2406">
        <v>29</v>
      </c>
      <c r="C2406" t="s">
        <v>56</v>
      </c>
      <c r="D2406">
        <v>2856</v>
      </c>
      <c r="E2406" t="s">
        <v>3625</v>
      </c>
      <c r="F2406">
        <v>1164</v>
      </c>
      <c r="G2406" t="s">
        <v>1434</v>
      </c>
      <c r="H2406" t="s">
        <v>18</v>
      </c>
      <c r="I2406" t="s">
        <v>18</v>
      </c>
      <c r="J2406" t="s">
        <v>4765</v>
      </c>
    </row>
    <row r="2407" spans="1:10" hidden="1" x14ac:dyDescent="0.25">
      <c r="A2407">
        <v>81130</v>
      </c>
      <c r="B2407">
        <v>29</v>
      </c>
      <c r="C2407" t="s">
        <v>56</v>
      </c>
      <c r="D2407">
        <v>2442</v>
      </c>
      <c r="E2407" t="s">
        <v>2437</v>
      </c>
      <c r="F2407">
        <v>1164</v>
      </c>
      <c r="G2407" t="s">
        <v>1434</v>
      </c>
      <c r="H2407" t="s">
        <v>18</v>
      </c>
      <c r="I2407" t="s">
        <v>18</v>
      </c>
      <c r="J2407" t="s">
        <v>2501</v>
      </c>
    </row>
    <row r="2408" spans="1:10" hidden="1" x14ac:dyDescent="0.25">
      <c r="A2408">
        <v>101489</v>
      </c>
      <c r="B2408">
        <v>29</v>
      </c>
      <c r="C2408" t="s">
        <v>56</v>
      </c>
      <c r="D2408">
        <v>2803</v>
      </c>
      <c r="E2408" t="s">
        <v>2439</v>
      </c>
      <c r="F2408">
        <v>1164</v>
      </c>
      <c r="G2408" t="s">
        <v>1434</v>
      </c>
      <c r="H2408" t="s">
        <v>18</v>
      </c>
      <c r="I2408" t="s">
        <v>18</v>
      </c>
      <c r="J2408" t="s">
        <v>2502</v>
      </c>
    </row>
    <row r="2409" spans="1:10" hidden="1" x14ac:dyDescent="0.25">
      <c r="A2409">
        <v>94890</v>
      </c>
      <c r="B2409">
        <v>29</v>
      </c>
      <c r="C2409" t="s">
        <v>56</v>
      </c>
      <c r="D2409">
        <v>2630</v>
      </c>
      <c r="E2409" t="s">
        <v>3627</v>
      </c>
      <c r="F2409">
        <v>1164</v>
      </c>
      <c r="G2409" t="s">
        <v>1434</v>
      </c>
      <c r="H2409" t="s">
        <v>18</v>
      </c>
      <c r="I2409" t="s">
        <v>18</v>
      </c>
      <c r="J2409" t="s">
        <v>4766</v>
      </c>
    </row>
    <row r="2410" spans="1:10" hidden="1" x14ac:dyDescent="0.25">
      <c r="A2410">
        <v>84281</v>
      </c>
      <c r="B2410">
        <v>29</v>
      </c>
      <c r="C2410" t="s">
        <v>56</v>
      </c>
      <c r="D2410">
        <v>2454</v>
      </c>
      <c r="E2410" t="s">
        <v>2441</v>
      </c>
      <c r="F2410">
        <v>1164</v>
      </c>
      <c r="G2410" t="s">
        <v>1434</v>
      </c>
      <c r="H2410" t="s">
        <v>18</v>
      </c>
      <c r="I2410" t="s">
        <v>18</v>
      </c>
      <c r="J2410" t="s">
        <v>2503</v>
      </c>
    </row>
    <row r="2411" spans="1:10" hidden="1" x14ac:dyDescent="0.25">
      <c r="A2411">
        <v>116227</v>
      </c>
      <c r="B2411">
        <v>29</v>
      </c>
      <c r="C2411" t="s">
        <v>56</v>
      </c>
      <c r="D2411">
        <v>2857</v>
      </c>
      <c r="E2411" t="s">
        <v>3629</v>
      </c>
      <c r="F2411">
        <v>1164</v>
      </c>
      <c r="G2411" t="s">
        <v>1434</v>
      </c>
      <c r="H2411" t="s">
        <v>18</v>
      </c>
      <c r="I2411" t="s">
        <v>18</v>
      </c>
      <c r="J2411" t="s">
        <v>4767</v>
      </c>
    </row>
    <row r="2412" spans="1:10" hidden="1" x14ac:dyDescent="0.25">
      <c r="A2412">
        <v>80743</v>
      </c>
      <c r="B2412">
        <v>29</v>
      </c>
      <c r="C2412" t="s">
        <v>56</v>
      </c>
      <c r="D2412">
        <v>2427</v>
      </c>
      <c r="E2412" t="s">
        <v>2381</v>
      </c>
      <c r="F2412">
        <v>1164</v>
      </c>
      <c r="G2412" t="s">
        <v>1434</v>
      </c>
      <c r="H2412" t="s">
        <v>18</v>
      </c>
      <c r="I2412" t="s">
        <v>18</v>
      </c>
      <c r="J2412" t="s">
        <v>2420</v>
      </c>
    </row>
    <row r="2413" spans="1:10" hidden="1" x14ac:dyDescent="0.25">
      <c r="A2413">
        <v>81094</v>
      </c>
      <c r="B2413">
        <v>29</v>
      </c>
      <c r="C2413" t="s">
        <v>56</v>
      </c>
      <c r="D2413">
        <v>394</v>
      </c>
      <c r="E2413" t="s">
        <v>248</v>
      </c>
      <c r="F2413">
        <v>1164</v>
      </c>
      <c r="G2413" t="s">
        <v>1434</v>
      </c>
      <c r="H2413" t="s">
        <v>18</v>
      </c>
      <c r="I2413" t="s">
        <v>18</v>
      </c>
      <c r="J2413" t="s">
        <v>1548</v>
      </c>
    </row>
    <row r="2414" spans="1:10" hidden="1" x14ac:dyDescent="0.25">
      <c r="A2414">
        <v>53626</v>
      </c>
      <c r="B2414">
        <v>362</v>
      </c>
      <c r="C2414" t="s">
        <v>50</v>
      </c>
      <c r="D2414">
        <v>2467</v>
      </c>
      <c r="E2414" t="s">
        <v>51</v>
      </c>
      <c r="F2414">
        <v>1164</v>
      </c>
      <c r="G2414" t="s">
        <v>1434</v>
      </c>
      <c r="H2414" t="s">
        <v>18</v>
      </c>
      <c r="I2414" t="s">
        <v>18</v>
      </c>
      <c r="J2414" t="s">
        <v>2110</v>
      </c>
    </row>
    <row r="2415" spans="1:10" hidden="1" x14ac:dyDescent="0.25">
      <c r="A2415">
        <v>101616</v>
      </c>
      <c r="B2415">
        <v>362</v>
      </c>
      <c r="C2415" t="s">
        <v>50</v>
      </c>
      <c r="D2415">
        <v>2821</v>
      </c>
      <c r="E2415" t="s">
        <v>82</v>
      </c>
      <c r="F2415">
        <v>1164</v>
      </c>
      <c r="G2415" t="s">
        <v>1434</v>
      </c>
      <c r="H2415" t="s">
        <v>18</v>
      </c>
      <c r="I2415" t="s">
        <v>18</v>
      </c>
      <c r="J2415" t="s">
        <v>2147</v>
      </c>
    </row>
    <row r="2416" spans="1:10" hidden="1" x14ac:dyDescent="0.25">
      <c r="A2416">
        <v>156652</v>
      </c>
      <c r="B2416">
        <v>6</v>
      </c>
      <c r="C2416" t="s">
        <v>65</v>
      </c>
      <c r="D2416">
        <v>2848</v>
      </c>
      <c r="E2416" t="s">
        <v>2543</v>
      </c>
      <c r="F2416">
        <v>41154</v>
      </c>
      <c r="G2416" t="s">
        <v>1436</v>
      </c>
      <c r="H2416" t="s">
        <v>18</v>
      </c>
      <c r="I2416" t="s">
        <v>18</v>
      </c>
      <c r="J2416" t="s">
        <v>5062</v>
      </c>
    </row>
    <row r="2417" spans="1:10" hidden="1" x14ac:dyDescent="0.25">
      <c r="A2417">
        <v>101506</v>
      </c>
      <c r="B2417">
        <v>29</v>
      </c>
      <c r="C2417" t="s">
        <v>56</v>
      </c>
      <c r="D2417">
        <v>2804</v>
      </c>
      <c r="E2417" t="s">
        <v>76</v>
      </c>
      <c r="F2417">
        <v>41154</v>
      </c>
      <c r="G2417" t="s">
        <v>1436</v>
      </c>
      <c r="H2417" t="s">
        <v>18</v>
      </c>
      <c r="I2417" t="s">
        <v>18</v>
      </c>
      <c r="J2417" t="s">
        <v>1437</v>
      </c>
    </row>
    <row r="2418" spans="1:10" hidden="1" x14ac:dyDescent="0.25">
      <c r="A2418">
        <v>81121</v>
      </c>
      <c r="B2418">
        <v>29</v>
      </c>
      <c r="C2418" t="s">
        <v>56</v>
      </c>
      <c r="D2418">
        <v>2434</v>
      </c>
      <c r="E2418" t="s">
        <v>2827</v>
      </c>
      <c r="F2418">
        <v>41154</v>
      </c>
      <c r="G2418" t="s">
        <v>1436</v>
      </c>
      <c r="H2418" t="s">
        <v>18</v>
      </c>
      <c r="I2418" t="s">
        <v>18</v>
      </c>
      <c r="J2418" t="s">
        <v>2881</v>
      </c>
    </row>
    <row r="2419" spans="1:10" hidden="1" x14ac:dyDescent="0.25">
      <c r="A2419">
        <v>101478</v>
      </c>
      <c r="B2419">
        <v>29</v>
      </c>
      <c r="C2419" t="s">
        <v>56</v>
      </c>
      <c r="D2419">
        <v>2802</v>
      </c>
      <c r="E2419" t="s">
        <v>107</v>
      </c>
      <c r="F2419">
        <v>41154</v>
      </c>
      <c r="G2419" t="s">
        <v>1436</v>
      </c>
      <c r="H2419" t="s">
        <v>18</v>
      </c>
      <c r="I2419" t="s">
        <v>18</v>
      </c>
      <c r="J2419" t="s">
        <v>1460</v>
      </c>
    </row>
    <row r="2420" spans="1:10" hidden="1" x14ac:dyDescent="0.25">
      <c r="A2420">
        <v>76243</v>
      </c>
      <c r="B2420">
        <v>29</v>
      </c>
      <c r="C2420" t="s">
        <v>56</v>
      </c>
      <c r="D2420">
        <v>2426</v>
      </c>
      <c r="E2420" t="s">
        <v>118</v>
      </c>
      <c r="F2420">
        <v>41154</v>
      </c>
      <c r="G2420" t="s">
        <v>1436</v>
      </c>
      <c r="H2420" t="s">
        <v>18</v>
      </c>
      <c r="I2420" t="s">
        <v>18</v>
      </c>
      <c r="J2420" t="s">
        <v>1511</v>
      </c>
    </row>
    <row r="2421" spans="1:10" hidden="1" x14ac:dyDescent="0.25">
      <c r="A2421">
        <v>81103</v>
      </c>
      <c r="B2421">
        <v>29</v>
      </c>
      <c r="C2421" t="s">
        <v>56</v>
      </c>
      <c r="D2421">
        <v>2425</v>
      </c>
      <c r="E2421" t="s">
        <v>2829</v>
      </c>
      <c r="F2421">
        <v>41154</v>
      </c>
      <c r="G2421" t="s">
        <v>1436</v>
      </c>
      <c r="H2421" t="s">
        <v>18</v>
      </c>
      <c r="I2421" t="s">
        <v>18</v>
      </c>
      <c r="J2421" t="s">
        <v>2882</v>
      </c>
    </row>
    <row r="2422" spans="1:10" hidden="1" x14ac:dyDescent="0.25">
      <c r="A2422">
        <v>100472</v>
      </c>
      <c r="B2422">
        <v>453</v>
      </c>
      <c r="C2422" t="s">
        <v>188</v>
      </c>
      <c r="D2422">
        <v>2773</v>
      </c>
      <c r="E2422" t="s">
        <v>4394</v>
      </c>
      <c r="F2422">
        <v>41154</v>
      </c>
      <c r="G2422" t="s">
        <v>1436</v>
      </c>
      <c r="H2422" t="s">
        <v>18</v>
      </c>
      <c r="I2422" t="s">
        <v>18</v>
      </c>
      <c r="J2422" t="s">
        <v>4768</v>
      </c>
    </row>
    <row r="2423" spans="1:10" hidden="1" x14ac:dyDescent="0.25">
      <c r="A2423">
        <v>152585</v>
      </c>
      <c r="B2423">
        <v>453</v>
      </c>
      <c r="C2423" t="s">
        <v>188</v>
      </c>
      <c r="D2423">
        <v>2953</v>
      </c>
      <c r="E2423" t="s">
        <v>4396</v>
      </c>
      <c r="F2423">
        <v>41154</v>
      </c>
      <c r="G2423" t="s">
        <v>1436</v>
      </c>
      <c r="H2423" t="s">
        <v>18</v>
      </c>
      <c r="I2423" t="s">
        <v>18</v>
      </c>
      <c r="J2423" t="s">
        <v>4769</v>
      </c>
    </row>
    <row r="2424" spans="1:10" hidden="1" x14ac:dyDescent="0.25">
      <c r="A2424">
        <v>100470</v>
      </c>
      <c r="B2424">
        <v>453</v>
      </c>
      <c r="C2424" t="s">
        <v>188</v>
      </c>
      <c r="D2424">
        <v>464</v>
      </c>
      <c r="E2424" t="s">
        <v>189</v>
      </c>
      <c r="F2424">
        <v>41154</v>
      </c>
      <c r="G2424" t="s">
        <v>1436</v>
      </c>
      <c r="H2424" t="s">
        <v>18</v>
      </c>
      <c r="I2424" t="s">
        <v>18</v>
      </c>
      <c r="J2424" t="s">
        <v>1658</v>
      </c>
    </row>
    <row r="2425" spans="1:10" hidden="1" x14ac:dyDescent="0.25">
      <c r="A2425">
        <v>53647</v>
      </c>
      <c r="B2425">
        <v>362</v>
      </c>
      <c r="C2425" t="s">
        <v>50</v>
      </c>
      <c r="D2425">
        <v>2467</v>
      </c>
      <c r="E2425" t="s">
        <v>51</v>
      </c>
      <c r="F2425">
        <v>41154</v>
      </c>
      <c r="G2425" t="s">
        <v>1436</v>
      </c>
      <c r="H2425" t="s">
        <v>18</v>
      </c>
      <c r="I2425" t="s">
        <v>18</v>
      </c>
      <c r="J2425" t="s">
        <v>2111</v>
      </c>
    </row>
    <row r="2426" spans="1:10" hidden="1" x14ac:dyDescent="0.25">
      <c r="A2426">
        <v>101623</v>
      </c>
      <c r="B2426">
        <v>362</v>
      </c>
      <c r="C2426" t="s">
        <v>50</v>
      </c>
      <c r="D2426">
        <v>2821</v>
      </c>
      <c r="E2426" t="s">
        <v>82</v>
      </c>
      <c r="F2426">
        <v>41154</v>
      </c>
      <c r="G2426" t="s">
        <v>1436</v>
      </c>
      <c r="H2426" t="s">
        <v>18</v>
      </c>
      <c r="I2426" t="s">
        <v>18</v>
      </c>
      <c r="J2426" t="s">
        <v>2148</v>
      </c>
    </row>
    <row r="2427" spans="1:10" hidden="1" x14ac:dyDescent="0.25">
      <c r="A2427">
        <v>53783</v>
      </c>
      <c r="B2427">
        <v>362</v>
      </c>
      <c r="C2427" t="s">
        <v>50</v>
      </c>
      <c r="D2427">
        <v>2469</v>
      </c>
      <c r="E2427" t="s">
        <v>91</v>
      </c>
      <c r="F2427">
        <v>41154</v>
      </c>
      <c r="G2427" t="s">
        <v>1436</v>
      </c>
      <c r="H2427" t="s">
        <v>18</v>
      </c>
      <c r="I2427" t="s">
        <v>18</v>
      </c>
      <c r="J2427" t="s">
        <v>2170</v>
      </c>
    </row>
    <row r="2428" spans="1:10" hidden="1" x14ac:dyDescent="0.25">
      <c r="A2428">
        <v>995</v>
      </c>
      <c r="B2428">
        <v>2509</v>
      </c>
      <c r="C2428" t="s">
        <v>47</v>
      </c>
      <c r="D2428">
        <v>2016</v>
      </c>
      <c r="E2428" t="s">
        <v>95</v>
      </c>
      <c r="F2428">
        <v>17438</v>
      </c>
      <c r="G2428" t="s">
        <v>1330</v>
      </c>
      <c r="H2428" t="s">
        <v>18</v>
      </c>
      <c r="I2428" t="s">
        <v>18</v>
      </c>
      <c r="J2428" t="s">
        <v>1331</v>
      </c>
    </row>
    <row r="2429" spans="1:10" hidden="1" x14ac:dyDescent="0.25">
      <c r="A2429">
        <v>101749</v>
      </c>
      <c r="B2429">
        <v>2509</v>
      </c>
      <c r="C2429" t="s">
        <v>47</v>
      </c>
      <c r="D2429">
        <v>2826</v>
      </c>
      <c r="E2429" t="s">
        <v>481</v>
      </c>
      <c r="F2429">
        <v>17438</v>
      </c>
      <c r="G2429" t="s">
        <v>1330</v>
      </c>
      <c r="H2429" t="s">
        <v>18</v>
      </c>
      <c r="I2429" t="s">
        <v>18</v>
      </c>
      <c r="J2429" t="s">
        <v>1345</v>
      </c>
    </row>
    <row r="2430" spans="1:10" hidden="1" x14ac:dyDescent="0.25">
      <c r="A2430">
        <v>93362</v>
      </c>
      <c r="B2430">
        <v>453</v>
      </c>
      <c r="C2430" t="s">
        <v>188</v>
      </c>
      <c r="D2430">
        <v>2773</v>
      </c>
      <c r="E2430" t="s">
        <v>4394</v>
      </c>
      <c r="F2430">
        <v>19126</v>
      </c>
      <c r="G2430" t="s">
        <v>1659</v>
      </c>
      <c r="H2430" t="s">
        <v>18</v>
      </c>
      <c r="I2430" t="s">
        <v>18</v>
      </c>
      <c r="J2430" t="s">
        <v>4770</v>
      </c>
    </row>
    <row r="2431" spans="1:10" hidden="1" x14ac:dyDescent="0.25">
      <c r="A2431">
        <v>81378</v>
      </c>
      <c r="B2431">
        <v>453</v>
      </c>
      <c r="C2431" t="s">
        <v>188</v>
      </c>
      <c r="D2431">
        <v>464</v>
      </c>
      <c r="E2431" t="s">
        <v>189</v>
      </c>
      <c r="F2431">
        <v>19126</v>
      </c>
      <c r="G2431" t="s">
        <v>1659</v>
      </c>
      <c r="H2431" t="s">
        <v>18</v>
      </c>
      <c r="I2431" t="s">
        <v>18</v>
      </c>
      <c r="J2431" t="s">
        <v>1660</v>
      </c>
    </row>
    <row r="2432" spans="1:10" hidden="1" x14ac:dyDescent="0.25">
      <c r="A2432">
        <v>71936</v>
      </c>
      <c r="B2432">
        <v>451</v>
      </c>
      <c r="C2432" t="s">
        <v>61</v>
      </c>
      <c r="D2432">
        <v>466</v>
      </c>
      <c r="E2432" t="s">
        <v>62</v>
      </c>
      <c r="F2432">
        <v>19126</v>
      </c>
      <c r="G2432" t="s">
        <v>1659</v>
      </c>
      <c r="H2432" t="s">
        <v>18</v>
      </c>
      <c r="I2432" t="s">
        <v>18</v>
      </c>
      <c r="J2432" t="s">
        <v>1978</v>
      </c>
    </row>
    <row r="2433" spans="1:10" hidden="1" x14ac:dyDescent="0.25">
      <c r="A2433">
        <v>101687</v>
      </c>
      <c r="B2433">
        <v>451</v>
      </c>
      <c r="C2433" t="s">
        <v>61</v>
      </c>
      <c r="D2433">
        <v>2814</v>
      </c>
      <c r="E2433" t="s">
        <v>74</v>
      </c>
      <c r="F2433">
        <v>19126</v>
      </c>
      <c r="G2433" t="s">
        <v>1659</v>
      </c>
      <c r="H2433" t="s">
        <v>18</v>
      </c>
      <c r="I2433" t="s">
        <v>18</v>
      </c>
      <c r="J2433" t="s">
        <v>2013</v>
      </c>
    </row>
    <row r="2434" spans="1:10" hidden="1" x14ac:dyDescent="0.25">
      <c r="A2434">
        <v>101665</v>
      </c>
      <c r="B2434">
        <v>451</v>
      </c>
      <c r="C2434" t="s">
        <v>61</v>
      </c>
      <c r="D2434">
        <v>2813</v>
      </c>
      <c r="E2434" t="s">
        <v>116</v>
      </c>
      <c r="F2434">
        <v>19126</v>
      </c>
      <c r="G2434" t="s">
        <v>1659</v>
      </c>
      <c r="H2434" t="s">
        <v>18</v>
      </c>
      <c r="I2434" t="s">
        <v>18</v>
      </c>
      <c r="J2434" t="s">
        <v>2055</v>
      </c>
    </row>
    <row r="2435" spans="1:10" hidden="1" x14ac:dyDescent="0.25">
      <c r="A2435">
        <v>157636</v>
      </c>
      <c r="B2435">
        <v>453</v>
      </c>
      <c r="C2435" t="s">
        <v>188</v>
      </c>
      <c r="D2435">
        <v>2952</v>
      </c>
      <c r="E2435" t="s">
        <v>4407</v>
      </c>
      <c r="F2435">
        <v>124909</v>
      </c>
      <c r="G2435" t="s">
        <v>5063</v>
      </c>
      <c r="H2435" t="s">
        <v>18</v>
      </c>
      <c r="I2435" t="s">
        <v>18</v>
      </c>
      <c r="J2435" t="s">
        <v>5064</v>
      </c>
    </row>
    <row r="2436" spans="1:10" hidden="1" x14ac:dyDescent="0.25">
      <c r="A2436">
        <v>3178</v>
      </c>
      <c r="B2436">
        <v>450</v>
      </c>
      <c r="C2436" t="s">
        <v>4052</v>
      </c>
      <c r="D2436">
        <v>473</v>
      </c>
      <c r="E2436" t="s">
        <v>255</v>
      </c>
      <c r="F2436">
        <v>12151</v>
      </c>
      <c r="G2436" t="s">
        <v>1770</v>
      </c>
      <c r="H2436" t="s">
        <v>18</v>
      </c>
      <c r="I2436" t="s">
        <v>18</v>
      </c>
      <c r="J2436" t="s">
        <v>4169</v>
      </c>
    </row>
    <row r="2437" spans="1:10" hidden="1" x14ac:dyDescent="0.25">
      <c r="A2437">
        <v>93349</v>
      </c>
      <c r="B2437">
        <v>453</v>
      </c>
      <c r="C2437" t="s">
        <v>188</v>
      </c>
      <c r="D2437">
        <v>2773</v>
      </c>
      <c r="E2437" t="s">
        <v>4394</v>
      </c>
      <c r="F2437">
        <v>5447</v>
      </c>
      <c r="G2437" t="s">
        <v>1661</v>
      </c>
      <c r="H2437" t="s">
        <v>18</v>
      </c>
      <c r="I2437" t="s">
        <v>18</v>
      </c>
      <c r="J2437" t="s">
        <v>4771</v>
      </c>
    </row>
    <row r="2438" spans="1:10" hidden="1" x14ac:dyDescent="0.25">
      <c r="A2438">
        <v>81366</v>
      </c>
      <c r="B2438">
        <v>453</v>
      </c>
      <c r="C2438" t="s">
        <v>188</v>
      </c>
      <c r="D2438">
        <v>464</v>
      </c>
      <c r="E2438" t="s">
        <v>189</v>
      </c>
      <c r="F2438">
        <v>5447</v>
      </c>
      <c r="G2438" t="s">
        <v>1661</v>
      </c>
      <c r="H2438" t="s">
        <v>18</v>
      </c>
      <c r="I2438" t="s">
        <v>18</v>
      </c>
      <c r="J2438" t="s">
        <v>1662</v>
      </c>
    </row>
    <row r="2439" spans="1:10" hidden="1" x14ac:dyDescent="0.25">
      <c r="A2439">
        <v>3959</v>
      </c>
      <c r="B2439">
        <v>450</v>
      </c>
      <c r="C2439" t="s">
        <v>4052</v>
      </c>
      <c r="D2439">
        <v>473</v>
      </c>
      <c r="E2439" t="s">
        <v>255</v>
      </c>
      <c r="F2439">
        <v>5447</v>
      </c>
      <c r="G2439" t="s">
        <v>1661</v>
      </c>
      <c r="H2439" t="s">
        <v>18</v>
      </c>
      <c r="I2439" t="s">
        <v>18</v>
      </c>
      <c r="J2439" t="s">
        <v>4170</v>
      </c>
    </row>
    <row r="2440" spans="1:10" hidden="1" x14ac:dyDescent="0.25">
      <c r="A2440">
        <v>92244</v>
      </c>
      <c r="B2440">
        <v>6</v>
      </c>
      <c r="C2440" t="s">
        <v>65</v>
      </c>
      <c r="D2440">
        <v>2390</v>
      </c>
      <c r="E2440" t="s">
        <v>2618</v>
      </c>
      <c r="F2440">
        <v>73295</v>
      </c>
      <c r="G2440" t="s">
        <v>1295</v>
      </c>
      <c r="H2440" t="s">
        <v>18</v>
      </c>
      <c r="I2440" t="s">
        <v>18</v>
      </c>
      <c r="J2440" t="s">
        <v>2747</v>
      </c>
    </row>
    <row r="2441" spans="1:10" hidden="1" x14ac:dyDescent="0.25">
      <c r="A2441">
        <v>92249</v>
      </c>
      <c r="B2441">
        <v>6</v>
      </c>
      <c r="C2441" t="s">
        <v>65</v>
      </c>
      <c r="D2441">
        <v>2391</v>
      </c>
      <c r="E2441" t="s">
        <v>2622</v>
      </c>
      <c r="F2441">
        <v>73295</v>
      </c>
      <c r="G2441" t="s">
        <v>1295</v>
      </c>
      <c r="H2441" t="s">
        <v>18</v>
      </c>
      <c r="I2441" t="s">
        <v>18</v>
      </c>
      <c r="J2441" t="s">
        <v>2748</v>
      </c>
    </row>
    <row r="2442" spans="1:10" hidden="1" x14ac:dyDescent="0.25">
      <c r="A2442">
        <v>153970</v>
      </c>
      <c r="B2442">
        <v>29</v>
      </c>
      <c r="C2442" t="s">
        <v>56</v>
      </c>
      <c r="D2442">
        <v>2425</v>
      </c>
      <c r="E2442" t="s">
        <v>2829</v>
      </c>
      <c r="F2442">
        <v>121947</v>
      </c>
      <c r="G2442" t="s">
        <v>5065</v>
      </c>
      <c r="H2442" t="s">
        <v>18</v>
      </c>
      <c r="I2442" t="s">
        <v>18</v>
      </c>
      <c r="J2442" t="s">
        <v>5066</v>
      </c>
    </row>
    <row r="2443" spans="1:10" hidden="1" x14ac:dyDescent="0.25">
      <c r="A2443">
        <v>147357</v>
      </c>
      <c r="B2443">
        <v>360</v>
      </c>
      <c r="C2443" t="s">
        <v>66</v>
      </c>
      <c r="D2443">
        <v>2809</v>
      </c>
      <c r="E2443" t="s">
        <v>893</v>
      </c>
      <c r="F2443">
        <v>46</v>
      </c>
      <c r="G2443" t="s">
        <v>1771</v>
      </c>
      <c r="H2443" t="s">
        <v>18</v>
      </c>
      <c r="I2443" t="s">
        <v>18</v>
      </c>
      <c r="J2443" t="s">
        <v>3859</v>
      </c>
    </row>
    <row r="2444" spans="1:10" hidden="1" x14ac:dyDescent="0.25">
      <c r="A2444">
        <v>5077</v>
      </c>
      <c r="B2444">
        <v>451</v>
      </c>
      <c r="C2444" t="s">
        <v>61</v>
      </c>
      <c r="D2444">
        <v>466</v>
      </c>
      <c r="E2444" t="s">
        <v>62</v>
      </c>
      <c r="F2444">
        <v>46</v>
      </c>
      <c r="G2444" t="s">
        <v>1771</v>
      </c>
      <c r="H2444" t="s">
        <v>18</v>
      </c>
      <c r="I2444" t="s">
        <v>18</v>
      </c>
      <c r="J2444" t="s">
        <v>1979</v>
      </c>
    </row>
    <row r="2445" spans="1:10" hidden="1" x14ac:dyDescent="0.25">
      <c r="A2445">
        <v>101674</v>
      </c>
      <c r="B2445">
        <v>451</v>
      </c>
      <c r="C2445" t="s">
        <v>61</v>
      </c>
      <c r="D2445">
        <v>2814</v>
      </c>
      <c r="E2445" t="s">
        <v>74</v>
      </c>
      <c r="F2445">
        <v>46</v>
      </c>
      <c r="G2445" t="s">
        <v>1771</v>
      </c>
      <c r="H2445" t="s">
        <v>18</v>
      </c>
      <c r="I2445" t="s">
        <v>18</v>
      </c>
      <c r="J2445" t="s">
        <v>2014</v>
      </c>
    </row>
    <row r="2446" spans="1:10" hidden="1" x14ac:dyDescent="0.25">
      <c r="A2446">
        <v>101693</v>
      </c>
      <c r="B2446">
        <v>451</v>
      </c>
      <c r="C2446" t="s">
        <v>61</v>
      </c>
      <c r="D2446">
        <v>2815</v>
      </c>
      <c r="E2446" t="s">
        <v>80</v>
      </c>
      <c r="F2446">
        <v>46</v>
      </c>
      <c r="G2446" t="s">
        <v>1771</v>
      </c>
      <c r="H2446" t="s">
        <v>18</v>
      </c>
      <c r="I2446" t="s">
        <v>18</v>
      </c>
      <c r="J2446" t="s">
        <v>2032</v>
      </c>
    </row>
    <row r="2447" spans="1:10" hidden="1" x14ac:dyDescent="0.25">
      <c r="A2447">
        <v>101642</v>
      </c>
      <c r="B2447">
        <v>451</v>
      </c>
      <c r="C2447" t="s">
        <v>61</v>
      </c>
      <c r="D2447">
        <v>2813</v>
      </c>
      <c r="E2447" t="s">
        <v>116</v>
      </c>
      <c r="F2447">
        <v>46</v>
      </c>
      <c r="G2447" t="s">
        <v>1771</v>
      </c>
      <c r="H2447" t="s">
        <v>18</v>
      </c>
      <c r="I2447" t="s">
        <v>18</v>
      </c>
      <c r="J2447" t="s">
        <v>2056</v>
      </c>
    </row>
    <row r="2448" spans="1:10" hidden="1" x14ac:dyDescent="0.25">
      <c r="A2448">
        <v>101709</v>
      </c>
      <c r="B2448">
        <v>451</v>
      </c>
      <c r="C2448" t="s">
        <v>61</v>
      </c>
      <c r="D2448">
        <v>2825</v>
      </c>
      <c r="E2448" t="s">
        <v>1093</v>
      </c>
      <c r="F2448">
        <v>46</v>
      </c>
      <c r="G2448" t="s">
        <v>1771</v>
      </c>
      <c r="H2448" t="s">
        <v>18</v>
      </c>
      <c r="I2448" t="s">
        <v>18</v>
      </c>
      <c r="J2448" t="s">
        <v>2074</v>
      </c>
    </row>
    <row r="2449" spans="1:10" hidden="1" x14ac:dyDescent="0.25">
      <c r="A2449">
        <v>2772</v>
      </c>
      <c r="B2449">
        <v>450</v>
      </c>
      <c r="C2449" t="s">
        <v>4052</v>
      </c>
      <c r="D2449">
        <v>473</v>
      </c>
      <c r="E2449" t="s">
        <v>255</v>
      </c>
      <c r="F2449">
        <v>46</v>
      </c>
      <c r="G2449" t="s">
        <v>1771</v>
      </c>
      <c r="H2449" t="s">
        <v>18</v>
      </c>
      <c r="I2449" t="s">
        <v>18</v>
      </c>
      <c r="J2449" t="s">
        <v>4171</v>
      </c>
    </row>
    <row r="2450" spans="1:10" x14ac:dyDescent="0.25">
      <c r="A2450">
        <v>54934</v>
      </c>
      <c r="B2450">
        <v>2616</v>
      </c>
      <c r="C2450" t="s">
        <v>317</v>
      </c>
      <c r="D2450">
        <v>2060</v>
      </c>
      <c r="E2450" t="s">
        <v>1166</v>
      </c>
      <c r="F2450">
        <v>2795</v>
      </c>
      <c r="G2450" t="s">
        <v>2810</v>
      </c>
      <c r="H2450" t="s">
        <v>18</v>
      </c>
      <c r="I2450" t="s">
        <v>18</v>
      </c>
      <c r="J2450" t="s">
        <v>2811</v>
      </c>
    </row>
    <row r="2451" spans="1:10" x14ac:dyDescent="0.25">
      <c r="A2451">
        <v>3489</v>
      </c>
      <c r="B2451">
        <v>2616</v>
      </c>
      <c r="C2451" t="s">
        <v>317</v>
      </c>
      <c r="D2451">
        <v>1964</v>
      </c>
      <c r="E2451" t="s">
        <v>318</v>
      </c>
      <c r="F2451">
        <v>2795</v>
      </c>
      <c r="G2451" t="s">
        <v>2810</v>
      </c>
      <c r="H2451" t="s">
        <v>18</v>
      </c>
      <c r="I2451" t="s">
        <v>18</v>
      </c>
      <c r="J2451" t="s">
        <v>2812</v>
      </c>
    </row>
    <row r="2452" spans="1:10" x14ac:dyDescent="0.25">
      <c r="A2452">
        <v>23139</v>
      </c>
      <c r="B2452">
        <v>2616</v>
      </c>
      <c r="C2452" t="s">
        <v>317</v>
      </c>
      <c r="D2452">
        <v>2021</v>
      </c>
      <c r="E2452" t="s">
        <v>342</v>
      </c>
      <c r="F2452">
        <v>2795</v>
      </c>
      <c r="G2452" t="s">
        <v>2810</v>
      </c>
      <c r="H2452" t="s">
        <v>18</v>
      </c>
      <c r="I2452" t="s">
        <v>18</v>
      </c>
      <c r="J2452" t="s">
        <v>2813</v>
      </c>
    </row>
    <row r="2453" spans="1:10" x14ac:dyDescent="0.25">
      <c r="A2453">
        <v>5389</v>
      </c>
      <c r="B2453">
        <v>2616</v>
      </c>
      <c r="C2453" t="s">
        <v>317</v>
      </c>
      <c r="D2453">
        <v>281</v>
      </c>
      <c r="E2453" t="s">
        <v>1170</v>
      </c>
      <c r="F2453">
        <v>2795</v>
      </c>
      <c r="G2453" t="s">
        <v>2810</v>
      </c>
      <c r="H2453" t="s">
        <v>18</v>
      </c>
      <c r="I2453" t="s">
        <v>18</v>
      </c>
      <c r="J2453" t="s">
        <v>2814</v>
      </c>
    </row>
    <row r="2454" spans="1:10" hidden="1" x14ac:dyDescent="0.25">
      <c r="A2454">
        <v>125335</v>
      </c>
      <c r="B2454">
        <v>453</v>
      </c>
      <c r="C2454" t="s">
        <v>188</v>
      </c>
      <c r="D2454">
        <v>2773</v>
      </c>
      <c r="E2454" t="s">
        <v>4394</v>
      </c>
      <c r="F2454">
        <v>19710</v>
      </c>
      <c r="G2454" t="s">
        <v>3199</v>
      </c>
      <c r="H2454" t="s">
        <v>18</v>
      </c>
      <c r="I2454" t="s">
        <v>18</v>
      </c>
      <c r="J2454" t="s">
        <v>4772</v>
      </c>
    </row>
    <row r="2455" spans="1:10" hidden="1" x14ac:dyDescent="0.25">
      <c r="A2455">
        <v>100197</v>
      </c>
      <c r="B2455">
        <v>451</v>
      </c>
      <c r="C2455" t="s">
        <v>61</v>
      </c>
      <c r="D2455">
        <v>466</v>
      </c>
      <c r="E2455" t="s">
        <v>62</v>
      </c>
      <c r="F2455">
        <v>78638</v>
      </c>
      <c r="G2455" t="s">
        <v>1980</v>
      </c>
      <c r="H2455" t="s">
        <v>18</v>
      </c>
      <c r="I2455" t="s">
        <v>18</v>
      </c>
      <c r="J2455" t="s">
        <v>1981</v>
      </c>
    </row>
    <row r="2456" spans="1:10" hidden="1" x14ac:dyDescent="0.25">
      <c r="A2456">
        <v>101690</v>
      </c>
      <c r="B2456">
        <v>451</v>
      </c>
      <c r="C2456" t="s">
        <v>61</v>
      </c>
      <c r="D2456">
        <v>2814</v>
      </c>
      <c r="E2456" t="s">
        <v>74</v>
      </c>
      <c r="F2456">
        <v>78638</v>
      </c>
      <c r="G2456" t="s">
        <v>1980</v>
      </c>
      <c r="H2456" t="s">
        <v>18</v>
      </c>
      <c r="I2456" t="s">
        <v>18</v>
      </c>
      <c r="J2456" t="s">
        <v>2015</v>
      </c>
    </row>
    <row r="2457" spans="1:10" hidden="1" x14ac:dyDescent="0.25">
      <c r="A2457">
        <v>101707</v>
      </c>
      <c r="B2457">
        <v>451</v>
      </c>
      <c r="C2457" t="s">
        <v>61</v>
      </c>
      <c r="D2457">
        <v>2815</v>
      </c>
      <c r="E2457" t="s">
        <v>80</v>
      </c>
      <c r="F2457">
        <v>78638</v>
      </c>
      <c r="G2457" t="s">
        <v>1980</v>
      </c>
      <c r="H2457" t="s">
        <v>18</v>
      </c>
      <c r="I2457" t="s">
        <v>18</v>
      </c>
      <c r="J2457" t="s">
        <v>2033</v>
      </c>
    </row>
    <row r="2458" spans="1:10" hidden="1" x14ac:dyDescent="0.25">
      <c r="A2458">
        <v>26401</v>
      </c>
      <c r="B2458">
        <v>28</v>
      </c>
      <c r="C2458" t="s">
        <v>55</v>
      </c>
      <c r="D2458">
        <v>2057</v>
      </c>
      <c r="E2458" t="s">
        <v>3483</v>
      </c>
      <c r="F2458">
        <v>2796</v>
      </c>
      <c r="G2458" t="s">
        <v>2306</v>
      </c>
      <c r="H2458" t="s">
        <v>18</v>
      </c>
      <c r="I2458" t="s">
        <v>18</v>
      </c>
      <c r="J2458" t="s">
        <v>3491</v>
      </c>
    </row>
    <row r="2459" spans="1:10" hidden="1" x14ac:dyDescent="0.25">
      <c r="A2459">
        <v>101350</v>
      </c>
      <c r="B2459">
        <v>28</v>
      </c>
      <c r="C2459" t="s">
        <v>55</v>
      </c>
      <c r="D2459">
        <v>2806</v>
      </c>
      <c r="E2459" t="s">
        <v>86</v>
      </c>
      <c r="F2459">
        <v>2796</v>
      </c>
      <c r="G2459" t="s">
        <v>2306</v>
      </c>
      <c r="H2459" t="s">
        <v>18</v>
      </c>
      <c r="I2459" t="s">
        <v>18</v>
      </c>
      <c r="J2459" t="s">
        <v>2307</v>
      </c>
    </row>
    <row r="2460" spans="1:10" hidden="1" x14ac:dyDescent="0.25">
      <c r="A2460">
        <v>101402</v>
      </c>
      <c r="B2460">
        <v>28</v>
      </c>
      <c r="C2460" t="s">
        <v>55</v>
      </c>
      <c r="D2460">
        <v>2808</v>
      </c>
      <c r="E2460" t="s">
        <v>89</v>
      </c>
      <c r="F2460">
        <v>2796</v>
      </c>
      <c r="G2460" t="s">
        <v>2306</v>
      </c>
      <c r="H2460" t="s">
        <v>18</v>
      </c>
      <c r="I2460" t="s">
        <v>18</v>
      </c>
      <c r="J2460" t="s">
        <v>2308</v>
      </c>
    </row>
    <row r="2461" spans="1:10" hidden="1" x14ac:dyDescent="0.25">
      <c r="A2461">
        <v>4032</v>
      </c>
      <c r="B2461">
        <v>28</v>
      </c>
      <c r="C2461" t="s">
        <v>55</v>
      </c>
      <c r="D2461">
        <v>2001</v>
      </c>
      <c r="E2461" t="s">
        <v>2624</v>
      </c>
      <c r="F2461">
        <v>2796</v>
      </c>
      <c r="G2461" t="s">
        <v>2306</v>
      </c>
      <c r="H2461" t="s">
        <v>18</v>
      </c>
      <c r="I2461" t="s">
        <v>18</v>
      </c>
      <c r="J2461" t="s">
        <v>2749</v>
      </c>
    </row>
    <row r="2462" spans="1:10" hidden="1" x14ac:dyDescent="0.25">
      <c r="A2462">
        <v>86618</v>
      </c>
      <c r="B2462">
        <v>28</v>
      </c>
      <c r="C2462" t="s">
        <v>55</v>
      </c>
      <c r="D2462">
        <v>2636</v>
      </c>
      <c r="E2462" t="s">
        <v>2626</v>
      </c>
      <c r="F2462">
        <v>2796</v>
      </c>
      <c r="G2462" t="s">
        <v>2306</v>
      </c>
      <c r="H2462" t="s">
        <v>18</v>
      </c>
      <c r="I2462" t="s">
        <v>18</v>
      </c>
      <c r="J2462" t="s">
        <v>2750</v>
      </c>
    </row>
    <row r="2463" spans="1:10" hidden="1" x14ac:dyDescent="0.25">
      <c r="A2463">
        <v>119423</v>
      </c>
      <c r="B2463">
        <v>28</v>
      </c>
      <c r="C2463" t="s">
        <v>55</v>
      </c>
      <c r="D2463">
        <v>2864</v>
      </c>
      <c r="E2463" t="s">
        <v>2586</v>
      </c>
      <c r="F2463">
        <v>2796</v>
      </c>
      <c r="G2463" t="s">
        <v>2306</v>
      </c>
      <c r="H2463" t="s">
        <v>18</v>
      </c>
      <c r="I2463" t="s">
        <v>18</v>
      </c>
      <c r="J2463" t="s">
        <v>2751</v>
      </c>
    </row>
    <row r="2464" spans="1:10" hidden="1" x14ac:dyDescent="0.25">
      <c r="A2464">
        <v>24325</v>
      </c>
      <c r="B2464">
        <v>28</v>
      </c>
      <c r="C2464" t="s">
        <v>55</v>
      </c>
      <c r="D2464">
        <v>2037</v>
      </c>
      <c r="E2464" t="s">
        <v>2385</v>
      </c>
      <c r="F2464">
        <v>2796</v>
      </c>
      <c r="G2464" t="s">
        <v>2306</v>
      </c>
      <c r="H2464" t="s">
        <v>18</v>
      </c>
      <c r="I2464" t="s">
        <v>18</v>
      </c>
      <c r="J2464" t="s">
        <v>2421</v>
      </c>
    </row>
    <row r="2465" spans="1:10" hidden="1" x14ac:dyDescent="0.25">
      <c r="A2465">
        <v>119260</v>
      </c>
      <c r="B2465">
        <v>28</v>
      </c>
      <c r="C2465" t="s">
        <v>55</v>
      </c>
      <c r="D2465">
        <v>155</v>
      </c>
      <c r="E2465" t="s">
        <v>256</v>
      </c>
      <c r="F2465">
        <v>2796</v>
      </c>
      <c r="G2465" t="s">
        <v>2306</v>
      </c>
      <c r="H2465" t="s">
        <v>18</v>
      </c>
      <c r="I2465" t="s">
        <v>18</v>
      </c>
      <c r="J2465" t="s">
        <v>2752</v>
      </c>
    </row>
    <row r="2466" spans="1:10" hidden="1" x14ac:dyDescent="0.25">
      <c r="A2466">
        <v>3756</v>
      </c>
      <c r="B2466">
        <v>450</v>
      </c>
      <c r="C2466" t="s">
        <v>4052</v>
      </c>
      <c r="D2466">
        <v>473</v>
      </c>
      <c r="E2466" t="s">
        <v>255</v>
      </c>
      <c r="F2466">
        <v>2797</v>
      </c>
      <c r="G2466" t="s">
        <v>1772</v>
      </c>
      <c r="H2466" t="s">
        <v>18</v>
      </c>
      <c r="I2466" t="s">
        <v>18</v>
      </c>
      <c r="J2466" t="s">
        <v>4172</v>
      </c>
    </row>
    <row r="2467" spans="1:10" hidden="1" x14ac:dyDescent="0.25">
      <c r="A2467">
        <v>117328</v>
      </c>
      <c r="B2467">
        <v>6</v>
      </c>
      <c r="C2467" t="s">
        <v>65</v>
      </c>
      <c r="D2467">
        <v>2848</v>
      </c>
      <c r="E2467" t="s">
        <v>2543</v>
      </c>
      <c r="F2467">
        <v>13158</v>
      </c>
      <c r="G2467" t="s">
        <v>1296</v>
      </c>
      <c r="H2467" t="s">
        <v>18</v>
      </c>
      <c r="I2467" t="s">
        <v>18</v>
      </c>
      <c r="J2467" t="s">
        <v>2577</v>
      </c>
    </row>
    <row r="2468" spans="1:10" hidden="1" x14ac:dyDescent="0.25">
      <c r="A2468">
        <v>80795</v>
      </c>
      <c r="B2468">
        <v>6</v>
      </c>
      <c r="C2468" t="s">
        <v>65</v>
      </c>
      <c r="D2468">
        <v>2390</v>
      </c>
      <c r="E2468" t="s">
        <v>2618</v>
      </c>
      <c r="F2468">
        <v>13158</v>
      </c>
      <c r="G2468" t="s">
        <v>1296</v>
      </c>
      <c r="H2468" t="s">
        <v>18</v>
      </c>
      <c r="I2468" t="s">
        <v>18</v>
      </c>
      <c r="J2468" t="s">
        <v>2753</v>
      </c>
    </row>
    <row r="2469" spans="1:10" hidden="1" x14ac:dyDescent="0.25">
      <c r="A2469">
        <v>3622</v>
      </c>
      <c r="B2469">
        <v>450</v>
      </c>
      <c r="C2469" t="s">
        <v>4052</v>
      </c>
      <c r="D2469">
        <v>473</v>
      </c>
      <c r="E2469" t="s">
        <v>255</v>
      </c>
      <c r="F2469">
        <v>6623</v>
      </c>
      <c r="G2469" t="s">
        <v>1773</v>
      </c>
      <c r="H2469" t="s">
        <v>18</v>
      </c>
      <c r="I2469" t="s">
        <v>18</v>
      </c>
      <c r="J2469" t="s">
        <v>4173</v>
      </c>
    </row>
    <row r="2470" spans="1:10" hidden="1" x14ac:dyDescent="0.25">
      <c r="A2470">
        <v>81244</v>
      </c>
      <c r="B2470">
        <v>313</v>
      </c>
      <c r="C2470" t="s">
        <v>3604</v>
      </c>
      <c r="D2470">
        <v>347</v>
      </c>
      <c r="E2470" t="s">
        <v>455</v>
      </c>
      <c r="F2470">
        <v>82</v>
      </c>
      <c r="G2470" t="s">
        <v>1253</v>
      </c>
      <c r="H2470" t="s">
        <v>18</v>
      </c>
      <c r="I2470" t="s">
        <v>18</v>
      </c>
      <c r="J2470" t="s">
        <v>3860</v>
      </c>
    </row>
    <row r="2471" spans="1:10" hidden="1" x14ac:dyDescent="0.25">
      <c r="A2471">
        <v>117369</v>
      </c>
      <c r="B2471">
        <v>313</v>
      </c>
      <c r="C2471" t="s">
        <v>3604</v>
      </c>
      <c r="D2471">
        <v>2843</v>
      </c>
      <c r="E2471" t="s">
        <v>2537</v>
      </c>
      <c r="F2471">
        <v>82</v>
      </c>
      <c r="G2471" t="s">
        <v>1253</v>
      </c>
      <c r="H2471" t="s">
        <v>18</v>
      </c>
      <c r="I2471" t="s">
        <v>18</v>
      </c>
      <c r="J2471" t="s">
        <v>3861</v>
      </c>
    </row>
    <row r="2472" spans="1:10" hidden="1" x14ac:dyDescent="0.25">
      <c r="A2472">
        <v>150393</v>
      </c>
      <c r="B2472">
        <v>313</v>
      </c>
      <c r="C2472" t="s">
        <v>3604</v>
      </c>
      <c r="D2472">
        <v>353</v>
      </c>
      <c r="E2472" t="s">
        <v>456</v>
      </c>
      <c r="F2472">
        <v>82</v>
      </c>
      <c r="G2472" t="s">
        <v>1253</v>
      </c>
      <c r="H2472" t="s">
        <v>18</v>
      </c>
      <c r="I2472" t="s">
        <v>18</v>
      </c>
      <c r="J2472" t="s">
        <v>3862</v>
      </c>
    </row>
    <row r="2473" spans="1:10" hidden="1" x14ac:dyDescent="0.25">
      <c r="A2473">
        <v>117459</v>
      </c>
      <c r="B2473">
        <v>313</v>
      </c>
      <c r="C2473" t="s">
        <v>3604</v>
      </c>
      <c r="D2473">
        <v>2844</v>
      </c>
      <c r="E2473" t="s">
        <v>2539</v>
      </c>
      <c r="F2473">
        <v>82</v>
      </c>
      <c r="G2473" t="s">
        <v>1253</v>
      </c>
      <c r="H2473" t="s">
        <v>18</v>
      </c>
      <c r="I2473" t="s">
        <v>18</v>
      </c>
      <c r="J2473" t="s">
        <v>3863</v>
      </c>
    </row>
    <row r="2474" spans="1:10" hidden="1" x14ac:dyDescent="0.25">
      <c r="A2474">
        <v>83883</v>
      </c>
      <c r="B2474">
        <v>313</v>
      </c>
      <c r="C2474" t="s">
        <v>3604</v>
      </c>
      <c r="D2474">
        <v>2196</v>
      </c>
      <c r="E2474" t="s">
        <v>2600</v>
      </c>
      <c r="F2474">
        <v>82</v>
      </c>
      <c r="G2474" t="s">
        <v>1253</v>
      </c>
      <c r="H2474" t="s">
        <v>18</v>
      </c>
      <c r="I2474" t="s">
        <v>18</v>
      </c>
      <c r="J2474" t="s">
        <v>3864</v>
      </c>
    </row>
    <row r="2475" spans="1:10" hidden="1" x14ac:dyDescent="0.25">
      <c r="A2475">
        <v>101533</v>
      </c>
      <c r="B2475">
        <v>313</v>
      </c>
      <c r="C2475" t="s">
        <v>3604</v>
      </c>
      <c r="D2475">
        <v>2790</v>
      </c>
      <c r="E2475" t="s">
        <v>2604</v>
      </c>
      <c r="F2475">
        <v>82</v>
      </c>
      <c r="G2475" t="s">
        <v>1253</v>
      </c>
      <c r="H2475" t="s">
        <v>18</v>
      </c>
      <c r="I2475" t="s">
        <v>18</v>
      </c>
      <c r="J2475" t="s">
        <v>3865</v>
      </c>
    </row>
    <row r="2476" spans="1:10" hidden="1" x14ac:dyDescent="0.25">
      <c r="A2476">
        <v>113399</v>
      </c>
      <c r="B2476">
        <v>313</v>
      </c>
      <c r="C2476" t="s">
        <v>3604</v>
      </c>
      <c r="D2476">
        <v>329</v>
      </c>
      <c r="E2476" t="s">
        <v>2606</v>
      </c>
      <c r="F2476">
        <v>82</v>
      </c>
      <c r="G2476" t="s">
        <v>1253</v>
      </c>
      <c r="H2476" t="s">
        <v>18</v>
      </c>
      <c r="I2476" t="s">
        <v>18</v>
      </c>
      <c r="J2476" t="s">
        <v>3866</v>
      </c>
    </row>
    <row r="2477" spans="1:10" hidden="1" x14ac:dyDescent="0.25">
      <c r="A2477">
        <v>134689</v>
      </c>
      <c r="B2477">
        <v>6</v>
      </c>
      <c r="C2477" t="s">
        <v>65</v>
      </c>
      <c r="D2477">
        <v>2848</v>
      </c>
      <c r="E2477" t="s">
        <v>2543</v>
      </c>
      <c r="F2477">
        <v>82</v>
      </c>
      <c r="G2477" t="s">
        <v>1253</v>
      </c>
      <c r="H2477" t="s">
        <v>18</v>
      </c>
      <c r="I2477" t="s">
        <v>18</v>
      </c>
      <c r="J2477" t="s">
        <v>3360</v>
      </c>
    </row>
    <row r="2478" spans="1:10" hidden="1" x14ac:dyDescent="0.25">
      <c r="A2478">
        <v>154378</v>
      </c>
      <c r="B2478">
        <v>2509</v>
      </c>
      <c r="C2478" t="s">
        <v>47</v>
      </c>
      <c r="D2478">
        <v>2016</v>
      </c>
      <c r="E2478" t="s">
        <v>95</v>
      </c>
      <c r="F2478">
        <v>82</v>
      </c>
      <c r="G2478" t="s">
        <v>1253</v>
      </c>
      <c r="H2478" t="s">
        <v>18</v>
      </c>
      <c r="I2478" t="s">
        <v>18</v>
      </c>
      <c r="J2478" t="s">
        <v>5067</v>
      </c>
    </row>
    <row r="2479" spans="1:10" hidden="1" x14ac:dyDescent="0.25">
      <c r="A2479">
        <v>93327</v>
      </c>
      <c r="B2479">
        <v>453</v>
      </c>
      <c r="C2479" t="s">
        <v>188</v>
      </c>
      <c r="D2479">
        <v>2773</v>
      </c>
      <c r="E2479" t="s">
        <v>4394</v>
      </c>
      <c r="F2479">
        <v>82</v>
      </c>
      <c r="G2479" t="s">
        <v>1253</v>
      </c>
      <c r="H2479" t="s">
        <v>18</v>
      </c>
      <c r="I2479" t="s">
        <v>18</v>
      </c>
      <c r="J2479" t="s">
        <v>4773</v>
      </c>
    </row>
    <row r="2480" spans="1:10" hidden="1" x14ac:dyDescent="0.25">
      <c r="A2480">
        <v>152549</v>
      </c>
      <c r="B2480">
        <v>453</v>
      </c>
      <c r="C2480" t="s">
        <v>188</v>
      </c>
      <c r="D2480">
        <v>2953</v>
      </c>
      <c r="E2480" t="s">
        <v>4396</v>
      </c>
      <c r="F2480">
        <v>82</v>
      </c>
      <c r="G2480" t="s">
        <v>1253</v>
      </c>
      <c r="H2480" t="s">
        <v>18</v>
      </c>
      <c r="I2480" t="s">
        <v>18</v>
      </c>
      <c r="J2480" t="s">
        <v>4774</v>
      </c>
    </row>
    <row r="2481" spans="1:10" hidden="1" x14ac:dyDescent="0.25">
      <c r="A2481">
        <v>142090</v>
      </c>
      <c r="B2481">
        <v>453</v>
      </c>
      <c r="C2481" t="s">
        <v>188</v>
      </c>
      <c r="D2481">
        <v>2776</v>
      </c>
      <c r="E2481" t="s">
        <v>4403</v>
      </c>
      <c r="F2481">
        <v>82</v>
      </c>
      <c r="G2481" t="s">
        <v>1253</v>
      </c>
      <c r="H2481" t="s">
        <v>18</v>
      </c>
      <c r="I2481" t="s">
        <v>18</v>
      </c>
      <c r="J2481" t="s">
        <v>4775</v>
      </c>
    </row>
    <row r="2482" spans="1:10" hidden="1" x14ac:dyDescent="0.25">
      <c r="A2482">
        <v>83899</v>
      </c>
      <c r="B2482">
        <v>453</v>
      </c>
      <c r="C2482" t="s">
        <v>188</v>
      </c>
      <c r="D2482">
        <v>464</v>
      </c>
      <c r="E2482" t="s">
        <v>189</v>
      </c>
      <c r="F2482">
        <v>82</v>
      </c>
      <c r="G2482" t="s">
        <v>1253</v>
      </c>
      <c r="H2482" t="s">
        <v>18</v>
      </c>
      <c r="I2482" t="s">
        <v>18</v>
      </c>
      <c r="J2482" t="s">
        <v>1663</v>
      </c>
    </row>
    <row r="2483" spans="1:10" hidden="1" x14ac:dyDescent="0.25">
      <c r="A2483">
        <v>152532</v>
      </c>
      <c r="B2483">
        <v>453</v>
      </c>
      <c r="C2483" t="s">
        <v>188</v>
      </c>
      <c r="D2483">
        <v>2952</v>
      </c>
      <c r="E2483" t="s">
        <v>4407</v>
      </c>
      <c r="F2483">
        <v>82</v>
      </c>
      <c r="G2483" t="s">
        <v>1253</v>
      </c>
      <c r="H2483" t="s">
        <v>18</v>
      </c>
      <c r="I2483" t="s">
        <v>18</v>
      </c>
      <c r="J2483" t="s">
        <v>4776</v>
      </c>
    </row>
    <row r="2484" spans="1:10" hidden="1" x14ac:dyDescent="0.25">
      <c r="A2484">
        <v>63850</v>
      </c>
      <c r="B2484">
        <v>315</v>
      </c>
      <c r="C2484" t="s">
        <v>379</v>
      </c>
      <c r="D2484">
        <v>356</v>
      </c>
      <c r="E2484" t="s">
        <v>860</v>
      </c>
      <c r="F2484">
        <v>82</v>
      </c>
      <c r="G2484" t="s">
        <v>1253</v>
      </c>
      <c r="H2484" t="s">
        <v>18</v>
      </c>
      <c r="I2484" t="s">
        <v>18</v>
      </c>
      <c r="J2484" t="s">
        <v>1826</v>
      </c>
    </row>
    <row r="2485" spans="1:10" hidden="1" x14ac:dyDescent="0.25">
      <c r="A2485">
        <v>87310</v>
      </c>
      <c r="B2485">
        <v>315</v>
      </c>
      <c r="C2485" t="s">
        <v>379</v>
      </c>
      <c r="D2485">
        <v>348</v>
      </c>
      <c r="E2485" t="s">
        <v>862</v>
      </c>
      <c r="F2485">
        <v>82</v>
      </c>
      <c r="G2485" t="s">
        <v>1253</v>
      </c>
      <c r="H2485" t="s">
        <v>18</v>
      </c>
      <c r="I2485" t="s">
        <v>18</v>
      </c>
      <c r="J2485" t="s">
        <v>1861</v>
      </c>
    </row>
    <row r="2486" spans="1:10" hidden="1" x14ac:dyDescent="0.25">
      <c r="A2486">
        <v>83889</v>
      </c>
      <c r="B2486">
        <v>315</v>
      </c>
      <c r="C2486" t="s">
        <v>379</v>
      </c>
      <c r="D2486">
        <v>2215</v>
      </c>
      <c r="E2486" t="s">
        <v>864</v>
      </c>
      <c r="F2486">
        <v>82</v>
      </c>
      <c r="G2486" t="s">
        <v>1253</v>
      </c>
      <c r="H2486" t="s">
        <v>18</v>
      </c>
      <c r="I2486" t="s">
        <v>18</v>
      </c>
      <c r="J2486" t="s">
        <v>1893</v>
      </c>
    </row>
    <row r="2487" spans="1:10" hidden="1" x14ac:dyDescent="0.25">
      <c r="A2487">
        <v>4985</v>
      </c>
      <c r="B2487">
        <v>451</v>
      </c>
      <c r="C2487" t="s">
        <v>61</v>
      </c>
      <c r="D2487">
        <v>466</v>
      </c>
      <c r="E2487" t="s">
        <v>62</v>
      </c>
      <c r="F2487">
        <v>82</v>
      </c>
      <c r="G2487" t="s">
        <v>1253</v>
      </c>
      <c r="H2487" t="s">
        <v>18</v>
      </c>
      <c r="I2487" t="s">
        <v>18</v>
      </c>
      <c r="J2487" t="s">
        <v>1982</v>
      </c>
    </row>
    <row r="2488" spans="1:10" hidden="1" x14ac:dyDescent="0.25">
      <c r="A2488">
        <v>101677</v>
      </c>
      <c r="B2488">
        <v>451</v>
      </c>
      <c r="C2488" t="s">
        <v>61</v>
      </c>
      <c r="D2488">
        <v>2814</v>
      </c>
      <c r="E2488" t="s">
        <v>74</v>
      </c>
      <c r="F2488">
        <v>82</v>
      </c>
      <c r="G2488" t="s">
        <v>1253</v>
      </c>
      <c r="H2488" t="s">
        <v>18</v>
      </c>
      <c r="I2488" t="s">
        <v>18</v>
      </c>
      <c r="J2488" t="s">
        <v>2016</v>
      </c>
    </row>
    <row r="2489" spans="1:10" hidden="1" x14ac:dyDescent="0.25">
      <c r="A2489">
        <v>101696</v>
      </c>
      <c r="B2489">
        <v>451</v>
      </c>
      <c r="C2489" t="s">
        <v>61</v>
      </c>
      <c r="D2489">
        <v>2815</v>
      </c>
      <c r="E2489" t="s">
        <v>80</v>
      </c>
      <c r="F2489">
        <v>82</v>
      </c>
      <c r="G2489" t="s">
        <v>1253</v>
      </c>
      <c r="H2489" t="s">
        <v>18</v>
      </c>
      <c r="I2489" t="s">
        <v>18</v>
      </c>
      <c r="J2489" t="s">
        <v>2034</v>
      </c>
    </row>
    <row r="2490" spans="1:10" hidden="1" x14ac:dyDescent="0.25">
      <c r="A2490">
        <v>101645</v>
      </c>
      <c r="B2490">
        <v>451</v>
      </c>
      <c r="C2490" t="s">
        <v>61</v>
      </c>
      <c r="D2490">
        <v>2813</v>
      </c>
      <c r="E2490" t="s">
        <v>116</v>
      </c>
      <c r="F2490">
        <v>82</v>
      </c>
      <c r="G2490" t="s">
        <v>1253</v>
      </c>
      <c r="H2490" t="s">
        <v>18</v>
      </c>
      <c r="I2490" t="s">
        <v>18</v>
      </c>
      <c r="J2490" t="s">
        <v>2057</v>
      </c>
    </row>
    <row r="2491" spans="1:10" hidden="1" x14ac:dyDescent="0.25">
      <c r="A2491">
        <v>117593</v>
      </c>
      <c r="B2491">
        <v>316</v>
      </c>
      <c r="C2491" t="s">
        <v>3647</v>
      </c>
      <c r="D2491">
        <v>2850</v>
      </c>
      <c r="E2491" t="s">
        <v>2546</v>
      </c>
      <c r="F2491">
        <v>82</v>
      </c>
      <c r="G2491" t="s">
        <v>1253</v>
      </c>
      <c r="H2491" t="s">
        <v>18</v>
      </c>
      <c r="I2491" t="s">
        <v>18</v>
      </c>
      <c r="J2491" t="s">
        <v>3867</v>
      </c>
    </row>
    <row r="2492" spans="1:10" hidden="1" x14ac:dyDescent="0.25">
      <c r="A2492">
        <v>117671</v>
      </c>
      <c r="B2492">
        <v>316</v>
      </c>
      <c r="C2492" t="s">
        <v>3647</v>
      </c>
      <c r="D2492">
        <v>2851</v>
      </c>
      <c r="E2492" t="s">
        <v>2548</v>
      </c>
      <c r="F2492">
        <v>82</v>
      </c>
      <c r="G2492" t="s">
        <v>1253</v>
      </c>
      <c r="H2492" t="s">
        <v>18</v>
      </c>
      <c r="I2492" t="s">
        <v>18</v>
      </c>
      <c r="J2492" t="s">
        <v>3868</v>
      </c>
    </row>
    <row r="2493" spans="1:10" hidden="1" x14ac:dyDescent="0.25">
      <c r="A2493">
        <v>117785</v>
      </c>
      <c r="B2493">
        <v>316</v>
      </c>
      <c r="C2493" t="s">
        <v>3647</v>
      </c>
      <c r="D2493">
        <v>2852</v>
      </c>
      <c r="E2493" t="s">
        <v>2549</v>
      </c>
      <c r="F2493">
        <v>82</v>
      </c>
      <c r="G2493" t="s">
        <v>1253</v>
      </c>
      <c r="H2493" t="s">
        <v>18</v>
      </c>
      <c r="I2493" t="s">
        <v>18</v>
      </c>
      <c r="J2493" t="s">
        <v>3869</v>
      </c>
    </row>
    <row r="2494" spans="1:10" hidden="1" x14ac:dyDescent="0.25">
      <c r="A2494">
        <v>86939</v>
      </c>
      <c r="B2494">
        <v>316</v>
      </c>
      <c r="C2494" t="s">
        <v>3647</v>
      </c>
      <c r="D2494">
        <v>328</v>
      </c>
      <c r="E2494" t="s">
        <v>2632</v>
      </c>
      <c r="F2494">
        <v>82</v>
      </c>
      <c r="G2494" t="s">
        <v>1253</v>
      </c>
      <c r="H2494" t="s">
        <v>18</v>
      </c>
      <c r="I2494" t="s">
        <v>18</v>
      </c>
      <c r="J2494" t="s">
        <v>3870</v>
      </c>
    </row>
    <row r="2495" spans="1:10" hidden="1" x14ac:dyDescent="0.25">
      <c r="A2495">
        <v>108563</v>
      </c>
      <c r="B2495">
        <v>316</v>
      </c>
      <c r="C2495" t="s">
        <v>3647</v>
      </c>
      <c r="D2495">
        <v>2816</v>
      </c>
      <c r="E2495" t="s">
        <v>2636</v>
      </c>
      <c r="F2495">
        <v>82</v>
      </c>
      <c r="G2495" t="s">
        <v>1253</v>
      </c>
      <c r="H2495" t="s">
        <v>18</v>
      </c>
      <c r="I2495" t="s">
        <v>18</v>
      </c>
      <c r="J2495" t="s">
        <v>3871</v>
      </c>
    </row>
    <row r="2496" spans="1:10" hidden="1" x14ac:dyDescent="0.25">
      <c r="A2496">
        <v>83895</v>
      </c>
      <c r="B2496">
        <v>316</v>
      </c>
      <c r="C2496" t="s">
        <v>3647</v>
      </c>
      <c r="D2496">
        <v>330</v>
      </c>
      <c r="E2496" t="s">
        <v>2638</v>
      </c>
      <c r="F2496">
        <v>82</v>
      </c>
      <c r="G2496" t="s">
        <v>1253</v>
      </c>
      <c r="H2496" t="s">
        <v>18</v>
      </c>
      <c r="I2496" t="s">
        <v>18</v>
      </c>
      <c r="J2496" t="s">
        <v>3872</v>
      </c>
    </row>
    <row r="2497" spans="1:10" hidden="1" x14ac:dyDescent="0.25">
      <c r="A2497">
        <v>23623</v>
      </c>
      <c r="B2497">
        <v>450</v>
      </c>
      <c r="C2497" t="s">
        <v>4052</v>
      </c>
      <c r="D2497">
        <v>473</v>
      </c>
      <c r="E2497" t="s">
        <v>255</v>
      </c>
      <c r="F2497">
        <v>82</v>
      </c>
      <c r="G2497" t="s">
        <v>1253</v>
      </c>
      <c r="H2497" t="s">
        <v>18</v>
      </c>
      <c r="I2497" t="s">
        <v>18</v>
      </c>
      <c r="J2497" t="s">
        <v>4174</v>
      </c>
    </row>
    <row r="2498" spans="1:10" hidden="1" x14ac:dyDescent="0.25">
      <c r="A2498">
        <v>149111</v>
      </c>
      <c r="B2498">
        <v>362</v>
      </c>
      <c r="C2498" t="s">
        <v>50</v>
      </c>
      <c r="D2498">
        <v>2467</v>
      </c>
      <c r="E2498" t="s">
        <v>51</v>
      </c>
      <c r="F2498">
        <v>82</v>
      </c>
      <c r="G2498" t="s">
        <v>1253</v>
      </c>
      <c r="H2498" t="s">
        <v>18</v>
      </c>
      <c r="I2498" t="s">
        <v>18</v>
      </c>
      <c r="J2498" t="s">
        <v>3873</v>
      </c>
    </row>
    <row r="2499" spans="1:10" hidden="1" x14ac:dyDescent="0.25">
      <c r="A2499">
        <v>39003</v>
      </c>
      <c r="B2499">
        <v>453</v>
      </c>
      <c r="C2499" t="s">
        <v>188</v>
      </c>
      <c r="D2499">
        <v>464</v>
      </c>
      <c r="E2499" t="s">
        <v>189</v>
      </c>
      <c r="F2499">
        <v>27900</v>
      </c>
      <c r="G2499" t="s">
        <v>1664</v>
      </c>
      <c r="H2499" t="s">
        <v>18</v>
      </c>
      <c r="I2499" t="s">
        <v>18</v>
      </c>
      <c r="J2499" t="s">
        <v>1665</v>
      </c>
    </row>
    <row r="2500" spans="1:10" hidden="1" x14ac:dyDescent="0.25">
      <c r="A2500">
        <v>31525</v>
      </c>
      <c r="B2500">
        <v>450</v>
      </c>
      <c r="C2500" t="s">
        <v>4052</v>
      </c>
      <c r="D2500">
        <v>473</v>
      </c>
      <c r="E2500" t="s">
        <v>255</v>
      </c>
      <c r="F2500">
        <v>27900</v>
      </c>
      <c r="G2500" t="s">
        <v>1664</v>
      </c>
      <c r="H2500" t="s">
        <v>18</v>
      </c>
      <c r="I2500" t="s">
        <v>18</v>
      </c>
      <c r="J2500" t="s">
        <v>4175</v>
      </c>
    </row>
    <row r="2501" spans="1:10" hidden="1" x14ac:dyDescent="0.25">
      <c r="A2501">
        <v>5105</v>
      </c>
      <c r="B2501">
        <v>313</v>
      </c>
      <c r="C2501" t="s">
        <v>3604</v>
      </c>
      <c r="D2501">
        <v>347</v>
      </c>
      <c r="E2501" t="s">
        <v>455</v>
      </c>
      <c r="F2501">
        <v>1182</v>
      </c>
      <c r="G2501" t="s">
        <v>1254</v>
      </c>
      <c r="H2501" t="s">
        <v>18</v>
      </c>
      <c r="I2501" t="s">
        <v>18</v>
      </c>
      <c r="J2501" t="s">
        <v>3874</v>
      </c>
    </row>
    <row r="2502" spans="1:10" hidden="1" x14ac:dyDescent="0.25">
      <c r="A2502">
        <v>3064</v>
      </c>
      <c r="B2502">
        <v>313</v>
      </c>
      <c r="C2502" t="s">
        <v>3604</v>
      </c>
      <c r="D2502">
        <v>353</v>
      </c>
      <c r="E2502" t="s">
        <v>456</v>
      </c>
      <c r="F2502">
        <v>1182</v>
      </c>
      <c r="G2502" t="s">
        <v>1254</v>
      </c>
      <c r="H2502" t="s">
        <v>18</v>
      </c>
      <c r="I2502" t="s">
        <v>18</v>
      </c>
      <c r="J2502" t="s">
        <v>3875</v>
      </c>
    </row>
    <row r="2503" spans="1:10" hidden="1" x14ac:dyDescent="0.25">
      <c r="A2503">
        <v>1779</v>
      </c>
      <c r="B2503">
        <v>315</v>
      </c>
      <c r="C2503" t="s">
        <v>379</v>
      </c>
      <c r="D2503">
        <v>356</v>
      </c>
      <c r="E2503" t="s">
        <v>860</v>
      </c>
      <c r="F2503">
        <v>1182</v>
      </c>
      <c r="G2503" t="s">
        <v>1254</v>
      </c>
      <c r="H2503" t="s">
        <v>18</v>
      </c>
      <c r="I2503" t="s">
        <v>18</v>
      </c>
      <c r="J2503" t="s">
        <v>1827</v>
      </c>
    </row>
    <row r="2504" spans="1:10" hidden="1" x14ac:dyDescent="0.25">
      <c r="A2504">
        <v>3506</v>
      </c>
      <c r="B2504">
        <v>315</v>
      </c>
      <c r="C2504" t="s">
        <v>379</v>
      </c>
      <c r="D2504">
        <v>348</v>
      </c>
      <c r="E2504" t="s">
        <v>862</v>
      </c>
      <c r="F2504">
        <v>1182</v>
      </c>
      <c r="G2504" t="s">
        <v>1254</v>
      </c>
      <c r="H2504" t="s">
        <v>18</v>
      </c>
      <c r="I2504" t="s">
        <v>18</v>
      </c>
      <c r="J2504" t="s">
        <v>1862</v>
      </c>
    </row>
    <row r="2505" spans="1:10" hidden="1" x14ac:dyDescent="0.25">
      <c r="A2505">
        <v>81280</v>
      </c>
      <c r="B2505">
        <v>315</v>
      </c>
      <c r="C2505" t="s">
        <v>379</v>
      </c>
      <c r="D2505">
        <v>2215</v>
      </c>
      <c r="E2505" t="s">
        <v>864</v>
      </c>
      <c r="F2505">
        <v>1182</v>
      </c>
      <c r="G2505" t="s">
        <v>1254</v>
      </c>
      <c r="H2505" t="s">
        <v>18</v>
      </c>
      <c r="I2505" t="s">
        <v>18</v>
      </c>
      <c r="J2505" t="s">
        <v>1894</v>
      </c>
    </row>
    <row r="2506" spans="1:10" hidden="1" x14ac:dyDescent="0.25">
      <c r="A2506">
        <v>117607</v>
      </c>
      <c r="B2506">
        <v>316</v>
      </c>
      <c r="C2506" t="s">
        <v>3647</v>
      </c>
      <c r="D2506">
        <v>2850</v>
      </c>
      <c r="E2506" t="s">
        <v>2546</v>
      </c>
      <c r="F2506">
        <v>1182</v>
      </c>
      <c r="G2506" t="s">
        <v>1254</v>
      </c>
      <c r="H2506" t="s">
        <v>18</v>
      </c>
      <c r="I2506" t="s">
        <v>18</v>
      </c>
      <c r="J2506" t="s">
        <v>3876</v>
      </c>
    </row>
    <row r="2507" spans="1:10" hidden="1" x14ac:dyDescent="0.25">
      <c r="A2507">
        <v>117696</v>
      </c>
      <c r="B2507">
        <v>316</v>
      </c>
      <c r="C2507" t="s">
        <v>3647</v>
      </c>
      <c r="D2507">
        <v>2851</v>
      </c>
      <c r="E2507" t="s">
        <v>2548</v>
      </c>
      <c r="F2507">
        <v>1182</v>
      </c>
      <c r="G2507" t="s">
        <v>1254</v>
      </c>
      <c r="H2507" t="s">
        <v>18</v>
      </c>
      <c r="I2507" t="s">
        <v>18</v>
      </c>
      <c r="J2507" t="s">
        <v>3877</v>
      </c>
    </row>
    <row r="2508" spans="1:10" hidden="1" x14ac:dyDescent="0.25">
      <c r="A2508">
        <v>117807</v>
      </c>
      <c r="B2508">
        <v>316</v>
      </c>
      <c r="C2508" t="s">
        <v>3647</v>
      </c>
      <c r="D2508">
        <v>2852</v>
      </c>
      <c r="E2508" t="s">
        <v>2549</v>
      </c>
      <c r="F2508">
        <v>1182</v>
      </c>
      <c r="G2508" t="s">
        <v>1254</v>
      </c>
      <c r="H2508" t="s">
        <v>18</v>
      </c>
      <c r="I2508" t="s">
        <v>18</v>
      </c>
      <c r="J2508" t="s">
        <v>3878</v>
      </c>
    </row>
    <row r="2509" spans="1:10" hidden="1" x14ac:dyDescent="0.25">
      <c r="A2509">
        <v>84959</v>
      </c>
      <c r="B2509">
        <v>316</v>
      </c>
      <c r="C2509" t="s">
        <v>3647</v>
      </c>
      <c r="D2509">
        <v>328</v>
      </c>
      <c r="E2509" t="s">
        <v>2632</v>
      </c>
      <c r="F2509">
        <v>1182</v>
      </c>
      <c r="G2509" t="s">
        <v>1254</v>
      </c>
      <c r="H2509" t="s">
        <v>18</v>
      </c>
      <c r="I2509" t="s">
        <v>18</v>
      </c>
      <c r="J2509" t="s">
        <v>3879</v>
      </c>
    </row>
    <row r="2510" spans="1:10" hidden="1" x14ac:dyDescent="0.25">
      <c r="A2510">
        <v>81289</v>
      </c>
      <c r="B2510">
        <v>316</v>
      </c>
      <c r="C2510" t="s">
        <v>3647</v>
      </c>
      <c r="D2510">
        <v>2109</v>
      </c>
      <c r="E2510" t="s">
        <v>2633</v>
      </c>
      <c r="F2510">
        <v>1182</v>
      </c>
      <c r="G2510" t="s">
        <v>1254</v>
      </c>
      <c r="H2510" t="s">
        <v>18</v>
      </c>
      <c r="I2510" t="s">
        <v>18</v>
      </c>
      <c r="J2510" t="s">
        <v>3880</v>
      </c>
    </row>
    <row r="2511" spans="1:10" hidden="1" x14ac:dyDescent="0.25">
      <c r="A2511">
        <v>101559</v>
      </c>
      <c r="B2511">
        <v>316</v>
      </c>
      <c r="C2511" t="s">
        <v>3647</v>
      </c>
      <c r="D2511">
        <v>2816</v>
      </c>
      <c r="E2511" t="s">
        <v>2636</v>
      </c>
      <c r="F2511">
        <v>1182</v>
      </c>
      <c r="G2511" t="s">
        <v>1254</v>
      </c>
      <c r="H2511" t="s">
        <v>18</v>
      </c>
      <c r="I2511" t="s">
        <v>18</v>
      </c>
      <c r="J2511" t="s">
        <v>3881</v>
      </c>
    </row>
    <row r="2512" spans="1:10" hidden="1" x14ac:dyDescent="0.25">
      <c r="A2512">
        <v>101571</v>
      </c>
      <c r="B2512">
        <v>316</v>
      </c>
      <c r="C2512" t="s">
        <v>3647</v>
      </c>
      <c r="D2512">
        <v>2817</v>
      </c>
      <c r="E2512" t="s">
        <v>2637</v>
      </c>
      <c r="F2512">
        <v>1182</v>
      </c>
      <c r="G2512" t="s">
        <v>1254</v>
      </c>
      <c r="H2512" t="s">
        <v>18</v>
      </c>
      <c r="I2512" t="s">
        <v>18</v>
      </c>
      <c r="J2512" t="s">
        <v>3882</v>
      </c>
    </row>
    <row r="2513" spans="1:10" hidden="1" x14ac:dyDescent="0.25">
      <c r="A2513">
        <v>3120</v>
      </c>
      <c r="B2513">
        <v>316</v>
      </c>
      <c r="C2513" t="s">
        <v>3647</v>
      </c>
      <c r="D2513">
        <v>330</v>
      </c>
      <c r="E2513" t="s">
        <v>2638</v>
      </c>
      <c r="F2513">
        <v>1182</v>
      </c>
      <c r="G2513" t="s">
        <v>1254</v>
      </c>
      <c r="H2513" t="s">
        <v>18</v>
      </c>
      <c r="I2513" t="s">
        <v>18</v>
      </c>
      <c r="J2513" t="s">
        <v>3883</v>
      </c>
    </row>
    <row r="2514" spans="1:10" hidden="1" x14ac:dyDescent="0.25">
      <c r="A2514">
        <v>1039</v>
      </c>
      <c r="B2514">
        <v>316</v>
      </c>
      <c r="C2514" t="s">
        <v>3647</v>
      </c>
      <c r="D2514">
        <v>339</v>
      </c>
      <c r="E2514" t="s">
        <v>2639</v>
      </c>
      <c r="F2514">
        <v>1182</v>
      </c>
      <c r="G2514" t="s">
        <v>1254</v>
      </c>
      <c r="H2514" t="s">
        <v>18</v>
      </c>
      <c r="I2514" t="s">
        <v>18</v>
      </c>
      <c r="J2514" t="s">
        <v>3884</v>
      </c>
    </row>
    <row r="2515" spans="1:10" hidden="1" x14ac:dyDescent="0.25">
      <c r="A2515">
        <v>121927</v>
      </c>
      <c r="B2515">
        <v>15</v>
      </c>
      <c r="C2515" t="s">
        <v>2</v>
      </c>
      <c r="D2515">
        <v>2423</v>
      </c>
      <c r="E2515" t="s">
        <v>5</v>
      </c>
      <c r="F2515">
        <v>1144</v>
      </c>
      <c r="G2515" t="s">
        <v>1666</v>
      </c>
      <c r="H2515" t="s">
        <v>18</v>
      </c>
      <c r="I2515" t="s">
        <v>18</v>
      </c>
      <c r="J2515" t="s">
        <v>3064</v>
      </c>
    </row>
    <row r="2516" spans="1:10" hidden="1" x14ac:dyDescent="0.25">
      <c r="A2516">
        <v>81360</v>
      </c>
      <c r="B2516">
        <v>453</v>
      </c>
      <c r="C2516" t="s">
        <v>188</v>
      </c>
      <c r="D2516">
        <v>464</v>
      </c>
      <c r="E2516" t="s">
        <v>189</v>
      </c>
      <c r="F2516">
        <v>1144</v>
      </c>
      <c r="G2516" t="s">
        <v>1666</v>
      </c>
      <c r="H2516" t="s">
        <v>18</v>
      </c>
      <c r="I2516" t="s">
        <v>18</v>
      </c>
      <c r="J2516" t="s">
        <v>1667</v>
      </c>
    </row>
    <row r="2517" spans="1:10" hidden="1" x14ac:dyDescent="0.25">
      <c r="A2517">
        <v>113078</v>
      </c>
      <c r="B2517">
        <v>451</v>
      </c>
      <c r="C2517" t="s">
        <v>61</v>
      </c>
      <c r="D2517">
        <v>2815</v>
      </c>
      <c r="E2517" t="s">
        <v>80</v>
      </c>
      <c r="F2517">
        <v>1144</v>
      </c>
      <c r="G2517" t="s">
        <v>1666</v>
      </c>
      <c r="H2517" t="s">
        <v>18</v>
      </c>
      <c r="I2517" t="s">
        <v>18</v>
      </c>
      <c r="J2517" t="s">
        <v>2309</v>
      </c>
    </row>
    <row r="2518" spans="1:10" hidden="1" x14ac:dyDescent="0.25">
      <c r="A2518">
        <v>86295</v>
      </c>
      <c r="B2518">
        <v>362</v>
      </c>
      <c r="C2518" t="s">
        <v>50</v>
      </c>
      <c r="D2518">
        <v>2467</v>
      </c>
      <c r="E2518" t="s">
        <v>51</v>
      </c>
      <c r="F2518">
        <v>1144</v>
      </c>
      <c r="G2518" t="s">
        <v>1666</v>
      </c>
      <c r="H2518" t="s">
        <v>18</v>
      </c>
      <c r="I2518" t="s">
        <v>18</v>
      </c>
      <c r="J2518" t="s">
        <v>2112</v>
      </c>
    </row>
    <row r="2519" spans="1:10" hidden="1" x14ac:dyDescent="0.25">
      <c r="A2519">
        <v>50860</v>
      </c>
      <c r="B2519">
        <v>362</v>
      </c>
      <c r="C2519" t="s">
        <v>50</v>
      </c>
      <c r="D2519">
        <v>1974</v>
      </c>
      <c r="E2519" t="s">
        <v>276</v>
      </c>
      <c r="F2519">
        <v>1144</v>
      </c>
      <c r="G2519" t="s">
        <v>1666</v>
      </c>
      <c r="H2519" t="s">
        <v>18</v>
      </c>
      <c r="I2519" t="s">
        <v>18</v>
      </c>
      <c r="J2519" t="s">
        <v>2202</v>
      </c>
    </row>
    <row r="2520" spans="1:10" hidden="1" x14ac:dyDescent="0.25">
      <c r="A2520">
        <v>140445</v>
      </c>
      <c r="B2520">
        <v>450</v>
      </c>
      <c r="C2520" t="s">
        <v>4052</v>
      </c>
      <c r="D2520">
        <v>473</v>
      </c>
      <c r="E2520" t="s">
        <v>255</v>
      </c>
      <c r="F2520">
        <v>110544</v>
      </c>
      <c r="G2520" t="s">
        <v>3447</v>
      </c>
      <c r="H2520" t="s">
        <v>18</v>
      </c>
      <c r="I2520" t="s">
        <v>18</v>
      </c>
      <c r="J2520" t="s">
        <v>4176</v>
      </c>
    </row>
    <row r="2521" spans="1:10" hidden="1" x14ac:dyDescent="0.25">
      <c r="A2521">
        <v>142089</v>
      </c>
      <c r="B2521">
        <v>450</v>
      </c>
      <c r="C2521" t="s">
        <v>4052</v>
      </c>
      <c r="D2521">
        <v>2897</v>
      </c>
      <c r="E2521" t="s">
        <v>3419</v>
      </c>
      <c r="F2521">
        <v>110544</v>
      </c>
      <c r="G2521" t="s">
        <v>3447</v>
      </c>
      <c r="H2521" t="s">
        <v>18</v>
      </c>
      <c r="I2521" t="s">
        <v>18</v>
      </c>
      <c r="J2521" t="s">
        <v>4177</v>
      </c>
    </row>
    <row r="2522" spans="1:10" hidden="1" x14ac:dyDescent="0.25">
      <c r="A2522">
        <v>3234</v>
      </c>
      <c r="B2522">
        <v>2512</v>
      </c>
      <c r="C2522" t="s">
        <v>180</v>
      </c>
      <c r="D2522">
        <v>429</v>
      </c>
      <c r="E2522" t="s">
        <v>180</v>
      </c>
      <c r="F2522">
        <v>1153</v>
      </c>
      <c r="G2522" t="s">
        <v>3261</v>
      </c>
      <c r="H2522" t="s">
        <v>18</v>
      </c>
      <c r="I2522" t="s">
        <v>18</v>
      </c>
      <c r="J2522" t="s">
        <v>3262</v>
      </c>
    </row>
    <row r="2523" spans="1:10" hidden="1" x14ac:dyDescent="0.25">
      <c r="A2523">
        <v>93380</v>
      </c>
      <c r="B2523">
        <v>453</v>
      </c>
      <c r="C2523" t="s">
        <v>188</v>
      </c>
      <c r="D2523">
        <v>2773</v>
      </c>
      <c r="E2523" t="s">
        <v>4394</v>
      </c>
      <c r="F2523">
        <v>45334</v>
      </c>
      <c r="G2523" t="s">
        <v>1668</v>
      </c>
      <c r="H2523" t="s">
        <v>18</v>
      </c>
      <c r="I2523" t="s">
        <v>18</v>
      </c>
      <c r="J2523" t="s">
        <v>4777</v>
      </c>
    </row>
    <row r="2524" spans="1:10" hidden="1" x14ac:dyDescent="0.25">
      <c r="A2524">
        <v>152587</v>
      </c>
      <c r="B2524">
        <v>453</v>
      </c>
      <c r="C2524" t="s">
        <v>188</v>
      </c>
      <c r="D2524">
        <v>2953</v>
      </c>
      <c r="E2524" t="s">
        <v>4396</v>
      </c>
      <c r="F2524">
        <v>45334</v>
      </c>
      <c r="G2524" t="s">
        <v>1668</v>
      </c>
      <c r="H2524" t="s">
        <v>18</v>
      </c>
      <c r="I2524" t="s">
        <v>18</v>
      </c>
      <c r="J2524" t="s">
        <v>4778</v>
      </c>
    </row>
    <row r="2525" spans="1:10" hidden="1" x14ac:dyDescent="0.25">
      <c r="A2525">
        <v>55369</v>
      </c>
      <c r="B2525">
        <v>453</v>
      </c>
      <c r="C2525" t="s">
        <v>188</v>
      </c>
      <c r="D2525">
        <v>464</v>
      </c>
      <c r="E2525" t="s">
        <v>189</v>
      </c>
      <c r="F2525">
        <v>45334</v>
      </c>
      <c r="G2525" t="s">
        <v>1668</v>
      </c>
      <c r="H2525" t="s">
        <v>18</v>
      </c>
      <c r="I2525" t="s">
        <v>18</v>
      </c>
      <c r="J2525" t="s">
        <v>1669</v>
      </c>
    </row>
    <row r="2526" spans="1:10" hidden="1" x14ac:dyDescent="0.25">
      <c r="A2526">
        <v>2127</v>
      </c>
      <c r="B2526">
        <v>313</v>
      </c>
      <c r="C2526" t="s">
        <v>3604</v>
      </c>
      <c r="D2526">
        <v>347</v>
      </c>
      <c r="E2526" t="s">
        <v>455</v>
      </c>
      <c r="F2526">
        <v>110</v>
      </c>
      <c r="G2526" t="s">
        <v>1255</v>
      </c>
      <c r="H2526" t="s">
        <v>18</v>
      </c>
      <c r="I2526" t="s">
        <v>18</v>
      </c>
      <c r="J2526" t="s">
        <v>3885</v>
      </c>
    </row>
    <row r="2527" spans="1:10" hidden="1" x14ac:dyDescent="0.25">
      <c r="A2527">
        <v>117376</v>
      </c>
      <c r="B2527">
        <v>313</v>
      </c>
      <c r="C2527" t="s">
        <v>3604</v>
      </c>
      <c r="D2527">
        <v>2843</v>
      </c>
      <c r="E2527" t="s">
        <v>2537</v>
      </c>
      <c r="F2527">
        <v>110</v>
      </c>
      <c r="G2527" t="s">
        <v>1255</v>
      </c>
      <c r="H2527" t="s">
        <v>18</v>
      </c>
      <c r="I2527" t="s">
        <v>18</v>
      </c>
      <c r="J2527" t="s">
        <v>3886</v>
      </c>
    </row>
    <row r="2528" spans="1:10" hidden="1" x14ac:dyDescent="0.25">
      <c r="A2528">
        <v>71217</v>
      </c>
      <c r="B2528">
        <v>313</v>
      </c>
      <c r="C2528" t="s">
        <v>3604</v>
      </c>
      <c r="D2528">
        <v>353</v>
      </c>
      <c r="E2528" t="s">
        <v>456</v>
      </c>
      <c r="F2528">
        <v>110</v>
      </c>
      <c r="G2528" t="s">
        <v>1255</v>
      </c>
      <c r="H2528" t="s">
        <v>18</v>
      </c>
      <c r="I2528" t="s">
        <v>18</v>
      </c>
      <c r="J2528" t="s">
        <v>3887</v>
      </c>
    </row>
    <row r="2529" spans="1:10" hidden="1" x14ac:dyDescent="0.25">
      <c r="A2529">
        <v>117467</v>
      </c>
      <c r="B2529">
        <v>313</v>
      </c>
      <c r="C2529" t="s">
        <v>3604</v>
      </c>
      <c r="D2529">
        <v>2844</v>
      </c>
      <c r="E2529" t="s">
        <v>2539</v>
      </c>
      <c r="F2529">
        <v>110</v>
      </c>
      <c r="G2529" t="s">
        <v>1255</v>
      </c>
      <c r="H2529" t="s">
        <v>18</v>
      </c>
      <c r="I2529" t="s">
        <v>18</v>
      </c>
      <c r="J2529" t="s">
        <v>3888</v>
      </c>
    </row>
    <row r="2530" spans="1:10" hidden="1" x14ac:dyDescent="0.25">
      <c r="A2530">
        <v>83857</v>
      </c>
      <c r="B2530">
        <v>313</v>
      </c>
      <c r="C2530" t="s">
        <v>3604</v>
      </c>
      <c r="D2530">
        <v>2196</v>
      </c>
      <c r="E2530" t="s">
        <v>2600</v>
      </c>
      <c r="F2530">
        <v>110</v>
      </c>
      <c r="G2530" t="s">
        <v>1255</v>
      </c>
      <c r="H2530" t="s">
        <v>18</v>
      </c>
      <c r="I2530" t="s">
        <v>18</v>
      </c>
      <c r="J2530" t="s">
        <v>3889</v>
      </c>
    </row>
    <row r="2531" spans="1:10" hidden="1" x14ac:dyDescent="0.25">
      <c r="A2531">
        <v>101534</v>
      </c>
      <c r="B2531">
        <v>313</v>
      </c>
      <c r="C2531" t="s">
        <v>3604</v>
      </c>
      <c r="D2531">
        <v>2790</v>
      </c>
      <c r="E2531" t="s">
        <v>2604</v>
      </c>
      <c r="F2531">
        <v>110</v>
      </c>
      <c r="G2531" t="s">
        <v>1255</v>
      </c>
      <c r="H2531" t="s">
        <v>18</v>
      </c>
      <c r="I2531" t="s">
        <v>18</v>
      </c>
      <c r="J2531" t="s">
        <v>3890</v>
      </c>
    </row>
    <row r="2532" spans="1:10" hidden="1" x14ac:dyDescent="0.25">
      <c r="A2532">
        <v>4955</v>
      </c>
      <c r="B2532">
        <v>315</v>
      </c>
      <c r="C2532" t="s">
        <v>379</v>
      </c>
      <c r="D2532">
        <v>356</v>
      </c>
      <c r="E2532" t="s">
        <v>860</v>
      </c>
      <c r="F2532">
        <v>110</v>
      </c>
      <c r="G2532" t="s">
        <v>1255</v>
      </c>
      <c r="H2532" t="s">
        <v>18</v>
      </c>
      <c r="I2532" t="s">
        <v>18</v>
      </c>
      <c r="J2532" t="s">
        <v>1828</v>
      </c>
    </row>
    <row r="2533" spans="1:10" hidden="1" x14ac:dyDescent="0.25">
      <c r="A2533">
        <v>2548</v>
      </c>
      <c r="B2533">
        <v>315</v>
      </c>
      <c r="C2533" t="s">
        <v>379</v>
      </c>
      <c r="D2533">
        <v>348</v>
      </c>
      <c r="E2533" t="s">
        <v>862</v>
      </c>
      <c r="F2533">
        <v>110</v>
      </c>
      <c r="G2533" t="s">
        <v>1255</v>
      </c>
      <c r="H2533" t="s">
        <v>18</v>
      </c>
      <c r="I2533" t="s">
        <v>18</v>
      </c>
      <c r="J2533" t="s">
        <v>1863</v>
      </c>
    </row>
    <row r="2534" spans="1:10" hidden="1" x14ac:dyDescent="0.25">
      <c r="A2534">
        <v>43275</v>
      </c>
      <c r="B2534">
        <v>315</v>
      </c>
      <c r="C2534" t="s">
        <v>379</v>
      </c>
      <c r="D2534">
        <v>2215</v>
      </c>
      <c r="E2534" t="s">
        <v>864</v>
      </c>
      <c r="F2534">
        <v>110</v>
      </c>
      <c r="G2534" t="s">
        <v>1255</v>
      </c>
      <c r="H2534" t="s">
        <v>18</v>
      </c>
      <c r="I2534" t="s">
        <v>18</v>
      </c>
      <c r="J2534" t="s">
        <v>1895</v>
      </c>
    </row>
    <row r="2535" spans="1:10" hidden="1" x14ac:dyDescent="0.25">
      <c r="A2535">
        <v>123847</v>
      </c>
      <c r="B2535">
        <v>315</v>
      </c>
      <c r="C2535" t="s">
        <v>379</v>
      </c>
      <c r="D2535">
        <v>2113</v>
      </c>
      <c r="E2535" t="s">
        <v>866</v>
      </c>
      <c r="F2535">
        <v>110</v>
      </c>
      <c r="G2535" t="s">
        <v>1255</v>
      </c>
      <c r="H2535" t="s">
        <v>18</v>
      </c>
      <c r="I2535" t="s">
        <v>18</v>
      </c>
      <c r="J2535" t="s">
        <v>3170</v>
      </c>
    </row>
    <row r="2536" spans="1:10" hidden="1" x14ac:dyDescent="0.25">
      <c r="A2536">
        <v>43861</v>
      </c>
      <c r="B2536">
        <v>451</v>
      </c>
      <c r="C2536" t="s">
        <v>61</v>
      </c>
      <c r="D2536">
        <v>466</v>
      </c>
      <c r="E2536" t="s">
        <v>62</v>
      </c>
      <c r="F2536">
        <v>110</v>
      </c>
      <c r="G2536" t="s">
        <v>1255</v>
      </c>
      <c r="H2536" t="s">
        <v>18</v>
      </c>
      <c r="I2536" t="s">
        <v>18</v>
      </c>
      <c r="J2536" t="s">
        <v>1983</v>
      </c>
    </row>
    <row r="2537" spans="1:10" hidden="1" x14ac:dyDescent="0.25">
      <c r="A2537">
        <v>101653</v>
      </c>
      <c r="B2537">
        <v>451</v>
      </c>
      <c r="C2537" t="s">
        <v>61</v>
      </c>
      <c r="D2537">
        <v>2813</v>
      </c>
      <c r="E2537" t="s">
        <v>116</v>
      </c>
      <c r="F2537">
        <v>110</v>
      </c>
      <c r="G2537" t="s">
        <v>1255</v>
      </c>
      <c r="H2537" t="s">
        <v>18</v>
      </c>
      <c r="I2537" t="s">
        <v>18</v>
      </c>
      <c r="J2537" t="s">
        <v>2058</v>
      </c>
    </row>
    <row r="2538" spans="1:10" hidden="1" x14ac:dyDescent="0.25">
      <c r="A2538">
        <v>117595</v>
      </c>
      <c r="B2538">
        <v>316</v>
      </c>
      <c r="C2538" t="s">
        <v>3647</v>
      </c>
      <c r="D2538">
        <v>2850</v>
      </c>
      <c r="E2538" t="s">
        <v>2546</v>
      </c>
      <c r="F2538">
        <v>110</v>
      </c>
      <c r="G2538" t="s">
        <v>1255</v>
      </c>
      <c r="H2538" t="s">
        <v>18</v>
      </c>
      <c r="I2538" t="s">
        <v>18</v>
      </c>
      <c r="J2538" t="s">
        <v>3891</v>
      </c>
    </row>
    <row r="2539" spans="1:10" hidden="1" x14ac:dyDescent="0.25">
      <c r="A2539">
        <v>117676</v>
      </c>
      <c r="B2539">
        <v>316</v>
      </c>
      <c r="C2539" t="s">
        <v>3647</v>
      </c>
      <c r="D2539">
        <v>2851</v>
      </c>
      <c r="E2539" t="s">
        <v>2548</v>
      </c>
      <c r="F2539">
        <v>110</v>
      </c>
      <c r="G2539" t="s">
        <v>1255</v>
      </c>
      <c r="H2539" t="s">
        <v>18</v>
      </c>
      <c r="I2539" t="s">
        <v>18</v>
      </c>
      <c r="J2539" t="s">
        <v>3892</v>
      </c>
    </row>
    <row r="2540" spans="1:10" hidden="1" x14ac:dyDescent="0.25">
      <c r="A2540">
        <v>37378</v>
      </c>
      <c r="B2540">
        <v>316</v>
      </c>
      <c r="C2540" t="s">
        <v>3647</v>
      </c>
      <c r="D2540">
        <v>328</v>
      </c>
      <c r="E2540" t="s">
        <v>2632</v>
      </c>
      <c r="F2540">
        <v>110</v>
      </c>
      <c r="G2540" t="s">
        <v>1255</v>
      </c>
      <c r="H2540" t="s">
        <v>18</v>
      </c>
      <c r="I2540" t="s">
        <v>18</v>
      </c>
      <c r="J2540" t="s">
        <v>3893</v>
      </c>
    </row>
    <row r="2541" spans="1:10" hidden="1" x14ac:dyDescent="0.25">
      <c r="A2541">
        <v>101556</v>
      </c>
      <c r="B2541">
        <v>316</v>
      </c>
      <c r="C2541" t="s">
        <v>3647</v>
      </c>
      <c r="D2541">
        <v>2816</v>
      </c>
      <c r="E2541" t="s">
        <v>2636</v>
      </c>
      <c r="F2541">
        <v>110</v>
      </c>
      <c r="G2541" t="s">
        <v>1255</v>
      </c>
      <c r="H2541" t="s">
        <v>18</v>
      </c>
      <c r="I2541" t="s">
        <v>18</v>
      </c>
      <c r="J2541" t="s">
        <v>3894</v>
      </c>
    </row>
    <row r="2542" spans="1:10" hidden="1" x14ac:dyDescent="0.25">
      <c r="A2542">
        <v>149995</v>
      </c>
      <c r="B2542">
        <v>316</v>
      </c>
      <c r="C2542" t="s">
        <v>3647</v>
      </c>
      <c r="D2542">
        <v>2152</v>
      </c>
      <c r="E2542" t="s">
        <v>1095</v>
      </c>
      <c r="F2542">
        <v>110</v>
      </c>
      <c r="G2542" t="s">
        <v>1255</v>
      </c>
      <c r="H2542" t="s">
        <v>18</v>
      </c>
      <c r="I2542" t="s">
        <v>18</v>
      </c>
      <c r="J2542" t="s">
        <v>3895</v>
      </c>
    </row>
    <row r="2543" spans="1:10" hidden="1" x14ac:dyDescent="0.25">
      <c r="A2543">
        <v>136795</v>
      </c>
      <c r="B2543">
        <v>6</v>
      </c>
      <c r="C2543" t="s">
        <v>65</v>
      </c>
      <c r="D2543">
        <v>2848</v>
      </c>
      <c r="E2543" t="s">
        <v>2543</v>
      </c>
      <c r="F2543">
        <v>92621</v>
      </c>
      <c r="G2543" t="s">
        <v>2883</v>
      </c>
      <c r="H2543" t="s">
        <v>18</v>
      </c>
      <c r="I2543" t="s">
        <v>18</v>
      </c>
      <c r="J2543" t="s">
        <v>3361</v>
      </c>
    </row>
    <row r="2544" spans="1:10" hidden="1" x14ac:dyDescent="0.25">
      <c r="A2544">
        <v>120762</v>
      </c>
      <c r="B2544">
        <v>2507</v>
      </c>
      <c r="C2544" t="s">
        <v>4365</v>
      </c>
      <c r="D2544">
        <v>2827</v>
      </c>
      <c r="E2544" t="s">
        <v>3636</v>
      </c>
      <c r="F2544">
        <v>92621</v>
      </c>
      <c r="G2544" t="s">
        <v>2883</v>
      </c>
      <c r="H2544" t="s">
        <v>18</v>
      </c>
      <c r="I2544" t="s">
        <v>18</v>
      </c>
      <c r="J2544" t="s">
        <v>4779</v>
      </c>
    </row>
    <row r="2545" spans="1:10" hidden="1" x14ac:dyDescent="0.25">
      <c r="A2545">
        <v>130563</v>
      </c>
      <c r="B2545">
        <v>2507</v>
      </c>
      <c r="C2545" t="s">
        <v>4365</v>
      </c>
      <c r="D2545">
        <v>2869</v>
      </c>
      <c r="E2545" t="s">
        <v>4377</v>
      </c>
      <c r="F2545">
        <v>92621</v>
      </c>
      <c r="G2545" t="s">
        <v>2883</v>
      </c>
      <c r="H2545" t="s">
        <v>18</v>
      </c>
      <c r="I2545" t="s">
        <v>18</v>
      </c>
      <c r="J2545" t="s">
        <v>4780</v>
      </c>
    </row>
    <row r="2546" spans="1:10" hidden="1" x14ac:dyDescent="0.25">
      <c r="A2546">
        <v>155439</v>
      </c>
      <c r="B2546">
        <v>29</v>
      </c>
      <c r="C2546" t="s">
        <v>56</v>
      </c>
      <c r="D2546">
        <v>2927</v>
      </c>
      <c r="E2546" t="s">
        <v>2834</v>
      </c>
      <c r="F2546">
        <v>92621</v>
      </c>
      <c r="G2546" t="s">
        <v>2883</v>
      </c>
      <c r="H2546" t="s">
        <v>18</v>
      </c>
      <c r="I2546" t="s">
        <v>18</v>
      </c>
      <c r="J2546" t="s">
        <v>5068</v>
      </c>
    </row>
    <row r="2547" spans="1:10" hidden="1" x14ac:dyDescent="0.25">
      <c r="A2547">
        <v>122029</v>
      </c>
      <c r="B2547">
        <v>29</v>
      </c>
      <c r="C2547" t="s">
        <v>56</v>
      </c>
      <c r="D2547">
        <v>2425</v>
      </c>
      <c r="E2547" t="s">
        <v>2829</v>
      </c>
      <c r="F2547">
        <v>92621</v>
      </c>
      <c r="G2547" t="s">
        <v>2883</v>
      </c>
      <c r="H2547" t="s">
        <v>18</v>
      </c>
      <c r="I2547" t="s">
        <v>18</v>
      </c>
      <c r="J2547" t="s">
        <v>3171</v>
      </c>
    </row>
    <row r="2548" spans="1:10" hidden="1" x14ac:dyDescent="0.25">
      <c r="A2548">
        <v>152461</v>
      </c>
      <c r="B2548">
        <v>29</v>
      </c>
      <c r="C2548" t="s">
        <v>56</v>
      </c>
      <c r="D2548">
        <v>2930</v>
      </c>
      <c r="E2548" t="s">
        <v>1229</v>
      </c>
      <c r="F2548">
        <v>92621</v>
      </c>
      <c r="G2548" t="s">
        <v>2883</v>
      </c>
      <c r="H2548" t="s">
        <v>18</v>
      </c>
      <c r="I2548" t="s">
        <v>18</v>
      </c>
      <c r="J2548" t="s">
        <v>4781</v>
      </c>
    </row>
    <row r="2549" spans="1:10" hidden="1" x14ac:dyDescent="0.25">
      <c r="A2549">
        <v>115487</v>
      </c>
      <c r="B2549">
        <v>293</v>
      </c>
      <c r="C2549" t="s">
        <v>4264</v>
      </c>
      <c r="D2549">
        <v>295</v>
      </c>
      <c r="E2549" t="s">
        <v>3111</v>
      </c>
      <c r="F2549">
        <v>92621</v>
      </c>
      <c r="G2549" t="s">
        <v>2883</v>
      </c>
      <c r="H2549" t="s">
        <v>18</v>
      </c>
      <c r="I2549" t="s">
        <v>18</v>
      </c>
      <c r="J2549" t="s">
        <v>4308</v>
      </c>
    </row>
    <row r="2550" spans="1:10" hidden="1" x14ac:dyDescent="0.25">
      <c r="A2550">
        <v>122670</v>
      </c>
      <c r="B2550">
        <v>293</v>
      </c>
      <c r="C2550" t="s">
        <v>4264</v>
      </c>
      <c r="D2550">
        <v>2873</v>
      </c>
      <c r="E2550" t="s">
        <v>3113</v>
      </c>
      <c r="F2550">
        <v>92621</v>
      </c>
      <c r="G2550" t="s">
        <v>2883</v>
      </c>
      <c r="H2550" t="s">
        <v>18</v>
      </c>
      <c r="I2550" t="s">
        <v>18</v>
      </c>
      <c r="J2550" t="s">
        <v>4309</v>
      </c>
    </row>
    <row r="2551" spans="1:10" hidden="1" x14ac:dyDescent="0.25">
      <c r="A2551">
        <v>135423</v>
      </c>
      <c r="B2551">
        <v>362</v>
      </c>
      <c r="C2551" t="s">
        <v>50</v>
      </c>
      <c r="D2551">
        <v>2467</v>
      </c>
      <c r="E2551" t="s">
        <v>51</v>
      </c>
      <c r="F2551">
        <v>92621</v>
      </c>
      <c r="G2551" t="s">
        <v>2883</v>
      </c>
      <c r="H2551" t="s">
        <v>18</v>
      </c>
      <c r="I2551" t="s">
        <v>18</v>
      </c>
      <c r="J2551" t="s">
        <v>3362</v>
      </c>
    </row>
    <row r="2552" spans="1:10" hidden="1" x14ac:dyDescent="0.25">
      <c r="A2552">
        <v>113973</v>
      </c>
      <c r="B2552">
        <v>2507</v>
      </c>
      <c r="C2552" t="s">
        <v>4365</v>
      </c>
      <c r="D2552">
        <v>165</v>
      </c>
      <c r="E2552" t="s">
        <v>3633</v>
      </c>
      <c r="F2552">
        <v>91431</v>
      </c>
      <c r="G2552" t="s">
        <v>2398</v>
      </c>
      <c r="H2552" t="s">
        <v>18</v>
      </c>
      <c r="I2552" t="s">
        <v>18</v>
      </c>
      <c r="J2552" t="s">
        <v>4782</v>
      </c>
    </row>
    <row r="2553" spans="1:10" hidden="1" x14ac:dyDescent="0.25">
      <c r="A2553">
        <v>152454</v>
      </c>
      <c r="B2553">
        <v>29</v>
      </c>
      <c r="C2553" t="s">
        <v>56</v>
      </c>
      <c r="D2553">
        <v>2927</v>
      </c>
      <c r="E2553" t="s">
        <v>2834</v>
      </c>
      <c r="F2553">
        <v>91431</v>
      </c>
      <c r="G2553" t="s">
        <v>2398</v>
      </c>
      <c r="H2553" t="s">
        <v>18</v>
      </c>
      <c r="I2553" t="s">
        <v>18</v>
      </c>
      <c r="J2553" t="s">
        <v>4783</v>
      </c>
    </row>
    <row r="2554" spans="1:10" hidden="1" x14ac:dyDescent="0.25">
      <c r="A2554">
        <v>118352</v>
      </c>
      <c r="B2554">
        <v>29</v>
      </c>
      <c r="C2554" t="s">
        <v>56</v>
      </c>
      <c r="D2554">
        <v>2800</v>
      </c>
      <c r="E2554" t="s">
        <v>112</v>
      </c>
      <c r="F2554">
        <v>91431</v>
      </c>
      <c r="G2554" t="s">
        <v>2398</v>
      </c>
      <c r="H2554" t="s">
        <v>18</v>
      </c>
      <c r="I2554" t="s">
        <v>18</v>
      </c>
      <c r="J2554" t="s">
        <v>2534</v>
      </c>
    </row>
    <row r="2555" spans="1:10" hidden="1" x14ac:dyDescent="0.25">
      <c r="A2555">
        <v>119342</v>
      </c>
      <c r="B2555">
        <v>313</v>
      </c>
      <c r="C2555" t="s">
        <v>3604</v>
      </c>
      <c r="D2555">
        <v>2845</v>
      </c>
      <c r="E2555" t="s">
        <v>2540</v>
      </c>
      <c r="F2555">
        <v>43139</v>
      </c>
      <c r="G2555" t="s">
        <v>1984</v>
      </c>
      <c r="H2555" t="s">
        <v>18</v>
      </c>
      <c r="I2555" t="s">
        <v>18</v>
      </c>
      <c r="J2555" t="s">
        <v>3896</v>
      </c>
    </row>
    <row r="2556" spans="1:10" hidden="1" x14ac:dyDescent="0.25">
      <c r="A2556">
        <v>49453</v>
      </c>
      <c r="B2556">
        <v>451</v>
      </c>
      <c r="C2556" t="s">
        <v>61</v>
      </c>
      <c r="D2556">
        <v>466</v>
      </c>
      <c r="E2556" t="s">
        <v>62</v>
      </c>
      <c r="F2556">
        <v>43139</v>
      </c>
      <c r="G2556" t="s">
        <v>1984</v>
      </c>
      <c r="H2556" t="s">
        <v>18</v>
      </c>
      <c r="I2556" t="s">
        <v>18</v>
      </c>
      <c r="J2556" t="s">
        <v>1985</v>
      </c>
    </row>
    <row r="2557" spans="1:10" hidden="1" x14ac:dyDescent="0.25">
      <c r="A2557">
        <v>101689</v>
      </c>
      <c r="B2557">
        <v>451</v>
      </c>
      <c r="C2557" t="s">
        <v>61</v>
      </c>
      <c r="D2557">
        <v>2814</v>
      </c>
      <c r="E2557" t="s">
        <v>74</v>
      </c>
      <c r="F2557">
        <v>43139</v>
      </c>
      <c r="G2557" t="s">
        <v>1984</v>
      </c>
      <c r="H2557" t="s">
        <v>18</v>
      </c>
      <c r="I2557" t="s">
        <v>18</v>
      </c>
      <c r="J2557" t="s">
        <v>2017</v>
      </c>
    </row>
    <row r="2558" spans="1:10" hidden="1" x14ac:dyDescent="0.25">
      <c r="A2558">
        <v>101706</v>
      </c>
      <c r="B2558">
        <v>451</v>
      </c>
      <c r="C2558" t="s">
        <v>61</v>
      </c>
      <c r="D2558">
        <v>2815</v>
      </c>
      <c r="E2558" t="s">
        <v>80</v>
      </c>
      <c r="F2558">
        <v>43139</v>
      </c>
      <c r="G2558" t="s">
        <v>1984</v>
      </c>
      <c r="H2558" t="s">
        <v>18</v>
      </c>
      <c r="I2558" t="s">
        <v>18</v>
      </c>
      <c r="J2558" t="s">
        <v>2035</v>
      </c>
    </row>
    <row r="2559" spans="1:10" hidden="1" x14ac:dyDescent="0.25">
      <c r="A2559">
        <v>101669</v>
      </c>
      <c r="B2559">
        <v>451</v>
      </c>
      <c r="C2559" t="s">
        <v>61</v>
      </c>
      <c r="D2559">
        <v>2813</v>
      </c>
      <c r="E2559" t="s">
        <v>116</v>
      </c>
      <c r="F2559">
        <v>43139</v>
      </c>
      <c r="G2559" t="s">
        <v>1984</v>
      </c>
      <c r="H2559" t="s">
        <v>18</v>
      </c>
      <c r="I2559" t="s">
        <v>18</v>
      </c>
      <c r="J2559" t="s">
        <v>2059</v>
      </c>
    </row>
    <row r="2560" spans="1:10" hidden="1" x14ac:dyDescent="0.25">
      <c r="A2560">
        <v>131971</v>
      </c>
      <c r="B2560">
        <v>316</v>
      </c>
      <c r="C2560" t="s">
        <v>3647</v>
      </c>
      <c r="D2560">
        <v>2851</v>
      </c>
      <c r="E2560" t="s">
        <v>2548</v>
      </c>
      <c r="F2560">
        <v>43139</v>
      </c>
      <c r="G2560" t="s">
        <v>1984</v>
      </c>
      <c r="H2560" t="s">
        <v>18</v>
      </c>
      <c r="I2560" t="s">
        <v>18</v>
      </c>
      <c r="J2560" t="s">
        <v>3897</v>
      </c>
    </row>
    <row r="2561" spans="1:10" hidden="1" x14ac:dyDescent="0.25">
      <c r="A2561">
        <v>123418</v>
      </c>
      <c r="B2561">
        <v>316</v>
      </c>
      <c r="C2561" t="s">
        <v>3647</v>
      </c>
      <c r="D2561">
        <v>2852</v>
      </c>
      <c r="E2561" t="s">
        <v>2549</v>
      </c>
      <c r="F2561">
        <v>43139</v>
      </c>
      <c r="G2561" t="s">
        <v>1984</v>
      </c>
      <c r="H2561" t="s">
        <v>18</v>
      </c>
      <c r="I2561" t="s">
        <v>18</v>
      </c>
      <c r="J2561" t="s">
        <v>3898</v>
      </c>
    </row>
    <row r="2562" spans="1:10" hidden="1" x14ac:dyDescent="0.25">
      <c r="A2562">
        <v>152086</v>
      </c>
      <c r="B2562">
        <v>29</v>
      </c>
      <c r="C2562" t="s">
        <v>56</v>
      </c>
      <c r="D2562">
        <v>2425</v>
      </c>
      <c r="E2562" t="s">
        <v>2829</v>
      </c>
      <c r="F2562">
        <v>104670</v>
      </c>
      <c r="G2562" t="s">
        <v>4310</v>
      </c>
      <c r="H2562" t="s">
        <v>18</v>
      </c>
      <c r="I2562" t="s">
        <v>18</v>
      </c>
      <c r="J2562" t="s">
        <v>4311</v>
      </c>
    </row>
    <row r="2563" spans="1:10" hidden="1" x14ac:dyDescent="0.25">
      <c r="A2563">
        <v>66679</v>
      </c>
      <c r="B2563">
        <v>315</v>
      </c>
      <c r="C2563" t="s">
        <v>379</v>
      </c>
      <c r="D2563">
        <v>348</v>
      </c>
      <c r="E2563" t="s">
        <v>862</v>
      </c>
      <c r="F2563">
        <v>55163</v>
      </c>
      <c r="G2563" t="s">
        <v>1864</v>
      </c>
      <c r="H2563" t="s">
        <v>18</v>
      </c>
      <c r="I2563" t="s">
        <v>18</v>
      </c>
      <c r="J2563" t="s">
        <v>1865</v>
      </c>
    </row>
    <row r="2564" spans="1:10" hidden="1" x14ac:dyDescent="0.25">
      <c r="A2564">
        <v>145608</v>
      </c>
      <c r="B2564">
        <v>2508</v>
      </c>
      <c r="C2564" t="s">
        <v>353</v>
      </c>
      <c r="D2564">
        <v>233</v>
      </c>
      <c r="E2564" t="s">
        <v>353</v>
      </c>
      <c r="F2564">
        <v>25916</v>
      </c>
      <c r="G2564" t="s">
        <v>2113</v>
      </c>
      <c r="H2564" t="s">
        <v>18</v>
      </c>
      <c r="I2564" t="s">
        <v>18</v>
      </c>
      <c r="J2564" t="s">
        <v>3591</v>
      </c>
    </row>
    <row r="2565" spans="1:10" hidden="1" x14ac:dyDescent="0.25">
      <c r="A2565">
        <v>53629</v>
      </c>
      <c r="B2565">
        <v>362</v>
      </c>
      <c r="C2565" t="s">
        <v>50</v>
      </c>
      <c r="D2565">
        <v>2467</v>
      </c>
      <c r="E2565" t="s">
        <v>51</v>
      </c>
      <c r="F2565">
        <v>25916</v>
      </c>
      <c r="G2565" t="s">
        <v>2113</v>
      </c>
      <c r="H2565" t="s">
        <v>18</v>
      </c>
      <c r="I2565" t="s">
        <v>18</v>
      </c>
      <c r="J2565" t="s">
        <v>2114</v>
      </c>
    </row>
    <row r="2566" spans="1:10" hidden="1" x14ac:dyDescent="0.25">
      <c r="A2566">
        <v>81320</v>
      </c>
      <c r="B2566">
        <v>362</v>
      </c>
      <c r="C2566" t="s">
        <v>50</v>
      </c>
      <c r="D2566">
        <v>2469</v>
      </c>
      <c r="E2566" t="s">
        <v>91</v>
      </c>
      <c r="F2566">
        <v>25916</v>
      </c>
      <c r="G2566" t="s">
        <v>2113</v>
      </c>
      <c r="H2566" t="s">
        <v>18</v>
      </c>
      <c r="I2566" t="s">
        <v>18</v>
      </c>
      <c r="J2566" t="s">
        <v>2171</v>
      </c>
    </row>
    <row r="2567" spans="1:10" hidden="1" x14ac:dyDescent="0.25">
      <c r="A2567">
        <v>125140</v>
      </c>
      <c r="B2567">
        <v>362</v>
      </c>
      <c r="C2567" t="s">
        <v>50</v>
      </c>
      <c r="D2567">
        <v>2822</v>
      </c>
      <c r="E2567" t="s">
        <v>103</v>
      </c>
      <c r="F2567">
        <v>25916</v>
      </c>
      <c r="G2567" t="s">
        <v>2113</v>
      </c>
      <c r="H2567" t="s">
        <v>18</v>
      </c>
      <c r="I2567" t="s">
        <v>18</v>
      </c>
      <c r="J2567" t="s">
        <v>3200</v>
      </c>
    </row>
    <row r="2568" spans="1:10" hidden="1" x14ac:dyDescent="0.25">
      <c r="A2568">
        <v>50872</v>
      </c>
      <c r="B2568">
        <v>362</v>
      </c>
      <c r="C2568" t="s">
        <v>50</v>
      </c>
      <c r="D2568">
        <v>1974</v>
      </c>
      <c r="E2568" t="s">
        <v>276</v>
      </c>
      <c r="F2568">
        <v>25916</v>
      </c>
      <c r="G2568" t="s">
        <v>2113</v>
      </c>
      <c r="H2568" t="s">
        <v>18</v>
      </c>
      <c r="I2568" t="s">
        <v>18</v>
      </c>
      <c r="J2568" t="s">
        <v>2203</v>
      </c>
    </row>
    <row r="2569" spans="1:10" hidden="1" x14ac:dyDescent="0.25">
      <c r="A2569">
        <v>150820</v>
      </c>
      <c r="B2569">
        <v>450</v>
      </c>
      <c r="C2569" t="s">
        <v>4052</v>
      </c>
      <c r="D2569">
        <v>478</v>
      </c>
      <c r="E2569" t="s">
        <v>4059</v>
      </c>
      <c r="F2569">
        <v>119630</v>
      </c>
      <c r="G2569" t="s">
        <v>3899</v>
      </c>
      <c r="H2569" t="s">
        <v>18</v>
      </c>
      <c r="I2569" t="s">
        <v>18</v>
      </c>
      <c r="J2569" t="s">
        <v>4178</v>
      </c>
    </row>
    <row r="2570" spans="1:10" hidden="1" x14ac:dyDescent="0.25">
      <c r="A2570">
        <v>152502</v>
      </c>
      <c r="B2570">
        <v>450</v>
      </c>
      <c r="C2570" t="s">
        <v>4052</v>
      </c>
      <c r="D2570">
        <v>2950</v>
      </c>
      <c r="E2570" t="s">
        <v>284</v>
      </c>
      <c r="F2570">
        <v>49231</v>
      </c>
      <c r="G2570" t="s">
        <v>1795</v>
      </c>
      <c r="H2570" t="s">
        <v>18</v>
      </c>
      <c r="I2570" t="s">
        <v>18</v>
      </c>
      <c r="J2570" t="s">
        <v>4784</v>
      </c>
    </row>
    <row r="2571" spans="1:10" hidden="1" x14ac:dyDescent="0.25">
      <c r="A2571">
        <v>59745</v>
      </c>
      <c r="B2571">
        <v>450</v>
      </c>
      <c r="C2571" t="s">
        <v>4052</v>
      </c>
      <c r="D2571">
        <v>478</v>
      </c>
      <c r="E2571" t="s">
        <v>4059</v>
      </c>
      <c r="F2571">
        <v>49231</v>
      </c>
      <c r="G2571" t="s">
        <v>1795</v>
      </c>
      <c r="H2571" t="s">
        <v>18</v>
      </c>
      <c r="I2571" t="s">
        <v>18</v>
      </c>
      <c r="J2571" t="s">
        <v>4179</v>
      </c>
    </row>
    <row r="2572" spans="1:10" hidden="1" x14ac:dyDescent="0.25">
      <c r="A2572">
        <v>26390</v>
      </c>
      <c r="B2572">
        <v>2512</v>
      </c>
      <c r="C2572" t="s">
        <v>180</v>
      </c>
      <c r="D2572">
        <v>429</v>
      </c>
      <c r="E2572" t="s">
        <v>180</v>
      </c>
      <c r="F2572">
        <v>119</v>
      </c>
      <c r="G2572" t="s">
        <v>3263</v>
      </c>
      <c r="H2572" t="s">
        <v>18</v>
      </c>
      <c r="I2572" t="s">
        <v>18</v>
      </c>
      <c r="J2572" t="s">
        <v>3264</v>
      </c>
    </row>
    <row r="2573" spans="1:10" hidden="1" x14ac:dyDescent="0.25">
      <c r="A2573">
        <v>81100</v>
      </c>
      <c r="B2573">
        <v>29</v>
      </c>
      <c r="C2573" t="s">
        <v>56</v>
      </c>
      <c r="D2573">
        <v>2425</v>
      </c>
      <c r="E2573" t="s">
        <v>2829</v>
      </c>
      <c r="F2573">
        <v>12376</v>
      </c>
      <c r="G2573" t="s">
        <v>1521</v>
      </c>
      <c r="H2573" t="s">
        <v>18</v>
      </c>
      <c r="I2573" t="s">
        <v>18</v>
      </c>
      <c r="J2573" t="s">
        <v>2884</v>
      </c>
    </row>
    <row r="2574" spans="1:10" hidden="1" x14ac:dyDescent="0.25">
      <c r="A2574">
        <v>3098</v>
      </c>
      <c r="B2574">
        <v>450</v>
      </c>
      <c r="C2574" t="s">
        <v>4052</v>
      </c>
      <c r="D2574">
        <v>473</v>
      </c>
      <c r="E2574" t="s">
        <v>255</v>
      </c>
      <c r="F2574">
        <v>4468</v>
      </c>
      <c r="G2574" t="s">
        <v>1774</v>
      </c>
      <c r="H2574" t="s">
        <v>18</v>
      </c>
      <c r="I2574" t="s">
        <v>18</v>
      </c>
      <c r="J2574" t="s">
        <v>4180</v>
      </c>
    </row>
    <row r="2575" spans="1:10" hidden="1" x14ac:dyDescent="0.25">
      <c r="A2575">
        <v>153900</v>
      </c>
      <c r="B2575">
        <v>453</v>
      </c>
      <c r="C2575" t="s">
        <v>188</v>
      </c>
      <c r="D2575">
        <v>464</v>
      </c>
      <c r="E2575" t="s">
        <v>189</v>
      </c>
      <c r="F2575">
        <v>121885</v>
      </c>
      <c r="G2575" t="s">
        <v>5069</v>
      </c>
      <c r="H2575" t="s">
        <v>18</v>
      </c>
      <c r="I2575" t="s">
        <v>18</v>
      </c>
      <c r="J2575" t="s">
        <v>5070</v>
      </c>
    </row>
    <row r="2576" spans="1:10" hidden="1" x14ac:dyDescent="0.25">
      <c r="A2576">
        <v>90936</v>
      </c>
      <c r="B2576">
        <v>2506</v>
      </c>
      <c r="C2576" t="s">
        <v>19</v>
      </c>
      <c r="D2576">
        <v>2400</v>
      </c>
      <c r="E2576" t="s">
        <v>20</v>
      </c>
      <c r="F2576">
        <v>39</v>
      </c>
      <c r="G2576" t="s">
        <v>1358</v>
      </c>
      <c r="H2576" t="s">
        <v>18</v>
      </c>
      <c r="I2576" t="s">
        <v>18</v>
      </c>
      <c r="J2576" t="s">
        <v>1359</v>
      </c>
    </row>
    <row r="2577" spans="1:10" hidden="1" x14ac:dyDescent="0.25">
      <c r="A2577">
        <v>86291</v>
      </c>
      <c r="B2577">
        <v>29</v>
      </c>
      <c r="C2577" t="s">
        <v>56</v>
      </c>
      <c r="D2577">
        <v>2434</v>
      </c>
      <c r="E2577" t="s">
        <v>2827</v>
      </c>
      <c r="F2577">
        <v>39</v>
      </c>
      <c r="G2577" t="s">
        <v>1358</v>
      </c>
      <c r="H2577" t="s">
        <v>18</v>
      </c>
      <c r="I2577" t="s">
        <v>18</v>
      </c>
      <c r="J2577" t="s">
        <v>2885</v>
      </c>
    </row>
    <row r="2578" spans="1:10" hidden="1" x14ac:dyDescent="0.25">
      <c r="A2578">
        <v>81092</v>
      </c>
      <c r="B2578">
        <v>29</v>
      </c>
      <c r="C2578" t="s">
        <v>56</v>
      </c>
      <c r="D2578">
        <v>394</v>
      </c>
      <c r="E2578" t="s">
        <v>248</v>
      </c>
      <c r="F2578">
        <v>39</v>
      </c>
      <c r="G2578" t="s">
        <v>1358</v>
      </c>
      <c r="H2578" t="s">
        <v>18</v>
      </c>
      <c r="I2578" t="s">
        <v>18</v>
      </c>
      <c r="J2578" t="s">
        <v>1549</v>
      </c>
    </row>
    <row r="2579" spans="1:10" hidden="1" x14ac:dyDescent="0.25">
      <c r="A2579">
        <v>93325</v>
      </c>
      <c r="B2579">
        <v>453</v>
      </c>
      <c r="C2579" t="s">
        <v>188</v>
      </c>
      <c r="D2579">
        <v>2773</v>
      </c>
      <c r="E2579" t="s">
        <v>4394</v>
      </c>
      <c r="F2579">
        <v>39</v>
      </c>
      <c r="G2579" t="s">
        <v>1358</v>
      </c>
      <c r="H2579" t="s">
        <v>18</v>
      </c>
      <c r="I2579" t="s">
        <v>18</v>
      </c>
      <c r="J2579" t="s">
        <v>4785</v>
      </c>
    </row>
    <row r="2580" spans="1:10" hidden="1" x14ac:dyDescent="0.25">
      <c r="A2580">
        <v>152546</v>
      </c>
      <c r="B2580">
        <v>453</v>
      </c>
      <c r="C2580" t="s">
        <v>188</v>
      </c>
      <c r="D2580">
        <v>2953</v>
      </c>
      <c r="E2580" t="s">
        <v>4396</v>
      </c>
      <c r="F2580">
        <v>39</v>
      </c>
      <c r="G2580" t="s">
        <v>1358</v>
      </c>
      <c r="H2580" t="s">
        <v>18</v>
      </c>
      <c r="I2580" t="s">
        <v>18</v>
      </c>
      <c r="J2580" t="s">
        <v>4786</v>
      </c>
    </row>
    <row r="2581" spans="1:10" hidden="1" x14ac:dyDescent="0.25">
      <c r="A2581">
        <v>123421</v>
      </c>
      <c r="B2581">
        <v>453</v>
      </c>
      <c r="C2581" t="s">
        <v>188</v>
      </c>
      <c r="D2581">
        <v>2874</v>
      </c>
      <c r="E2581" t="s">
        <v>4398</v>
      </c>
      <c r="F2581">
        <v>39</v>
      </c>
      <c r="G2581" t="s">
        <v>1358</v>
      </c>
      <c r="H2581" t="s">
        <v>18</v>
      </c>
      <c r="I2581" t="s">
        <v>18</v>
      </c>
      <c r="J2581" t="s">
        <v>4787</v>
      </c>
    </row>
    <row r="2582" spans="1:10" hidden="1" x14ac:dyDescent="0.25">
      <c r="A2582">
        <v>152606</v>
      </c>
      <c r="B2582">
        <v>453</v>
      </c>
      <c r="C2582" t="s">
        <v>188</v>
      </c>
      <c r="D2582">
        <v>2954</v>
      </c>
      <c r="E2582" t="s">
        <v>4400</v>
      </c>
      <c r="F2582">
        <v>39</v>
      </c>
      <c r="G2582" t="s">
        <v>1358</v>
      </c>
      <c r="H2582" t="s">
        <v>18</v>
      </c>
      <c r="I2582" t="s">
        <v>18</v>
      </c>
      <c r="J2582" t="s">
        <v>4788</v>
      </c>
    </row>
    <row r="2583" spans="1:10" hidden="1" x14ac:dyDescent="0.25">
      <c r="A2583">
        <v>93314</v>
      </c>
      <c r="B2583">
        <v>453</v>
      </c>
      <c r="C2583" t="s">
        <v>188</v>
      </c>
      <c r="D2583">
        <v>2620</v>
      </c>
      <c r="E2583" t="s">
        <v>4054</v>
      </c>
      <c r="F2583">
        <v>39</v>
      </c>
      <c r="G2583" t="s">
        <v>1358</v>
      </c>
      <c r="H2583" t="s">
        <v>18</v>
      </c>
      <c r="I2583" t="s">
        <v>18</v>
      </c>
      <c r="J2583" t="s">
        <v>4789</v>
      </c>
    </row>
    <row r="2584" spans="1:10" hidden="1" x14ac:dyDescent="0.25">
      <c r="A2584">
        <v>1546</v>
      </c>
      <c r="B2584">
        <v>453</v>
      </c>
      <c r="C2584" t="s">
        <v>188</v>
      </c>
      <c r="D2584">
        <v>464</v>
      </c>
      <c r="E2584" t="s">
        <v>189</v>
      </c>
      <c r="F2584">
        <v>39</v>
      </c>
      <c r="G2584" t="s">
        <v>1358</v>
      </c>
      <c r="H2584" t="s">
        <v>18</v>
      </c>
      <c r="I2584" t="s">
        <v>18</v>
      </c>
      <c r="J2584" t="s">
        <v>1670</v>
      </c>
    </row>
    <row r="2585" spans="1:10" hidden="1" x14ac:dyDescent="0.25">
      <c r="A2585">
        <v>152509</v>
      </c>
      <c r="B2585">
        <v>450</v>
      </c>
      <c r="C2585" t="s">
        <v>4052</v>
      </c>
      <c r="D2585">
        <v>2951</v>
      </c>
      <c r="E2585" t="s">
        <v>233</v>
      </c>
      <c r="F2585">
        <v>39</v>
      </c>
      <c r="G2585" t="s">
        <v>1358</v>
      </c>
      <c r="H2585" t="s">
        <v>18</v>
      </c>
      <c r="I2585" t="s">
        <v>18</v>
      </c>
      <c r="J2585" t="s">
        <v>4790</v>
      </c>
    </row>
    <row r="2586" spans="1:10" hidden="1" x14ac:dyDescent="0.25">
      <c r="A2586">
        <v>5378</v>
      </c>
      <c r="B2586">
        <v>450</v>
      </c>
      <c r="C2586" t="s">
        <v>4052</v>
      </c>
      <c r="D2586">
        <v>473</v>
      </c>
      <c r="E2586" t="s">
        <v>255</v>
      </c>
      <c r="F2586">
        <v>39</v>
      </c>
      <c r="G2586" t="s">
        <v>1358</v>
      </c>
      <c r="H2586" t="s">
        <v>18</v>
      </c>
      <c r="I2586" t="s">
        <v>18</v>
      </c>
      <c r="J2586" t="s">
        <v>4181</v>
      </c>
    </row>
    <row r="2587" spans="1:10" hidden="1" x14ac:dyDescent="0.25">
      <c r="A2587">
        <v>2692</v>
      </c>
      <c r="B2587">
        <v>450</v>
      </c>
      <c r="C2587" t="s">
        <v>4052</v>
      </c>
      <c r="D2587">
        <v>478</v>
      </c>
      <c r="E2587" t="s">
        <v>4059</v>
      </c>
      <c r="F2587">
        <v>39</v>
      </c>
      <c r="G2587" t="s">
        <v>1358</v>
      </c>
      <c r="H2587" t="s">
        <v>18</v>
      </c>
      <c r="I2587" t="s">
        <v>18</v>
      </c>
      <c r="J2587" t="s">
        <v>4182</v>
      </c>
    </row>
    <row r="2588" spans="1:10" hidden="1" x14ac:dyDescent="0.25">
      <c r="A2588">
        <v>41115</v>
      </c>
      <c r="B2588">
        <v>2512</v>
      </c>
      <c r="C2588" t="s">
        <v>180</v>
      </c>
      <c r="D2588">
        <v>429</v>
      </c>
      <c r="E2588" t="s">
        <v>180</v>
      </c>
      <c r="F2588">
        <v>16745</v>
      </c>
      <c r="G2588" t="s">
        <v>3265</v>
      </c>
      <c r="H2588" t="s">
        <v>18</v>
      </c>
      <c r="I2588" t="s">
        <v>18</v>
      </c>
      <c r="J2588" t="s">
        <v>3266</v>
      </c>
    </row>
    <row r="2589" spans="1:10" hidden="1" x14ac:dyDescent="0.25">
      <c r="A2589">
        <v>152503</v>
      </c>
      <c r="B2589">
        <v>450</v>
      </c>
      <c r="C2589" t="s">
        <v>4052</v>
      </c>
      <c r="D2589">
        <v>2950</v>
      </c>
      <c r="E2589" t="s">
        <v>284</v>
      </c>
      <c r="F2589">
        <v>50721</v>
      </c>
      <c r="G2589" t="s">
        <v>4791</v>
      </c>
      <c r="H2589" t="s">
        <v>18</v>
      </c>
      <c r="I2589" t="s">
        <v>18</v>
      </c>
      <c r="J2589" t="s">
        <v>4792</v>
      </c>
    </row>
    <row r="2590" spans="1:10" hidden="1" x14ac:dyDescent="0.25">
      <c r="A2590">
        <v>133935</v>
      </c>
      <c r="B2590">
        <v>450</v>
      </c>
      <c r="C2590" t="s">
        <v>4052</v>
      </c>
      <c r="D2590">
        <v>478</v>
      </c>
      <c r="E2590" t="s">
        <v>4059</v>
      </c>
      <c r="F2590">
        <v>105131</v>
      </c>
      <c r="G2590" t="s">
        <v>3363</v>
      </c>
      <c r="H2590" t="s">
        <v>18</v>
      </c>
      <c r="I2590" t="s">
        <v>18</v>
      </c>
      <c r="J2590" t="s">
        <v>4183</v>
      </c>
    </row>
    <row r="2591" spans="1:10" hidden="1" x14ac:dyDescent="0.25">
      <c r="A2591">
        <v>93365</v>
      </c>
      <c r="B2591">
        <v>453</v>
      </c>
      <c r="C2591" t="s">
        <v>188</v>
      </c>
      <c r="D2591">
        <v>2773</v>
      </c>
      <c r="E2591" t="s">
        <v>4394</v>
      </c>
      <c r="F2591">
        <v>25547</v>
      </c>
      <c r="G2591" t="s">
        <v>1671</v>
      </c>
      <c r="H2591" t="s">
        <v>18</v>
      </c>
      <c r="I2591" t="s">
        <v>18</v>
      </c>
      <c r="J2591" t="s">
        <v>4793</v>
      </c>
    </row>
    <row r="2592" spans="1:10" hidden="1" x14ac:dyDescent="0.25">
      <c r="A2592">
        <v>95087</v>
      </c>
      <c r="B2592">
        <v>453</v>
      </c>
      <c r="C2592" t="s">
        <v>188</v>
      </c>
      <c r="D2592">
        <v>2776</v>
      </c>
      <c r="E2592" t="s">
        <v>4403</v>
      </c>
      <c r="F2592">
        <v>25547</v>
      </c>
      <c r="G2592" t="s">
        <v>1671</v>
      </c>
      <c r="H2592" t="s">
        <v>18</v>
      </c>
      <c r="I2592" t="s">
        <v>18</v>
      </c>
      <c r="J2592" t="s">
        <v>4794</v>
      </c>
    </row>
    <row r="2593" spans="1:10" hidden="1" x14ac:dyDescent="0.25">
      <c r="A2593">
        <v>81380</v>
      </c>
      <c r="B2593">
        <v>453</v>
      </c>
      <c r="C2593" t="s">
        <v>188</v>
      </c>
      <c r="D2593">
        <v>464</v>
      </c>
      <c r="E2593" t="s">
        <v>189</v>
      </c>
      <c r="F2593">
        <v>25547</v>
      </c>
      <c r="G2593" t="s">
        <v>1671</v>
      </c>
      <c r="H2593" t="s">
        <v>18</v>
      </c>
      <c r="I2593" t="s">
        <v>18</v>
      </c>
      <c r="J2593" t="s">
        <v>1672</v>
      </c>
    </row>
    <row r="2594" spans="1:10" hidden="1" x14ac:dyDescent="0.25">
      <c r="A2594">
        <v>152540</v>
      </c>
      <c r="B2594">
        <v>453</v>
      </c>
      <c r="C2594" t="s">
        <v>188</v>
      </c>
      <c r="D2594">
        <v>2952</v>
      </c>
      <c r="E2594" t="s">
        <v>4407</v>
      </c>
      <c r="F2594">
        <v>25547</v>
      </c>
      <c r="G2594" t="s">
        <v>1671</v>
      </c>
      <c r="H2594" t="s">
        <v>18</v>
      </c>
      <c r="I2594" t="s">
        <v>18</v>
      </c>
      <c r="J2594" t="s">
        <v>4795</v>
      </c>
    </row>
    <row r="2595" spans="1:10" hidden="1" x14ac:dyDescent="0.25">
      <c r="A2595">
        <v>41913</v>
      </c>
      <c r="B2595">
        <v>450</v>
      </c>
      <c r="C2595" t="s">
        <v>4052</v>
      </c>
      <c r="D2595">
        <v>473</v>
      </c>
      <c r="E2595" t="s">
        <v>255</v>
      </c>
      <c r="F2595">
        <v>25547</v>
      </c>
      <c r="G2595" t="s">
        <v>1671</v>
      </c>
      <c r="H2595" t="s">
        <v>18</v>
      </c>
      <c r="I2595" t="s">
        <v>18</v>
      </c>
      <c r="J2595" t="s">
        <v>4184</v>
      </c>
    </row>
    <row r="2596" spans="1:10" hidden="1" x14ac:dyDescent="0.25">
      <c r="A2596">
        <v>103435</v>
      </c>
      <c r="B2596">
        <v>362</v>
      </c>
      <c r="C2596" t="s">
        <v>50</v>
      </c>
      <c r="D2596">
        <v>2467</v>
      </c>
      <c r="E2596" t="s">
        <v>51</v>
      </c>
      <c r="F2596">
        <v>81860</v>
      </c>
      <c r="G2596" t="s">
        <v>2115</v>
      </c>
      <c r="H2596" t="s">
        <v>18</v>
      </c>
      <c r="I2596" t="s">
        <v>18</v>
      </c>
      <c r="J2596" t="s">
        <v>2116</v>
      </c>
    </row>
    <row r="2597" spans="1:10" hidden="1" x14ac:dyDescent="0.25">
      <c r="A2597">
        <v>1974</v>
      </c>
      <c r="B2597">
        <v>2512</v>
      </c>
      <c r="C2597" t="s">
        <v>180</v>
      </c>
      <c r="D2597">
        <v>429</v>
      </c>
      <c r="E2597" t="s">
        <v>180</v>
      </c>
      <c r="F2597">
        <v>132</v>
      </c>
      <c r="G2597" t="s">
        <v>2225</v>
      </c>
      <c r="H2597" t="s">
        <v>18</v>
      </c>
      <c r="I2597" t="s">
        <v>18</v>
      </c>
      <c r="J2597" t="s">
        <v>3267</v>
      </c>
    </row>
    <row r="2598" spans="1:10" hidden="1" x14ac:dyDescent="0.25">
      <c r="A2598">
        <v>4052</v>
      </c>
      <c r="B2598">
        <v>28</v>
      </c>
      <c r="C2598" t="s">
        <v>55</v>
      </c>
      <c r="D2598">
        <v>2057</v>
      </c>
      <c r="E2598" t="s">
        <v>3483</v>
      </c>
      <c r="F2598">
        <v>132</v>
      </c>
      <c r="G2598" t="s">
        <v>2225</v>
      </c>
      <c r="H2598" t="s">
        <v>18</v>
      </c>
      <c r="I2598" t="s">
        <v>18</v>
      </c>
      <c r="J2598" t="s">
        <v>3492</v>
      </c>
    </row>
    <row r="2599" spans="1:10" hidden="1" x14ac:dyDescent="0.25">
      <c r="A2599">
        <v>101346</v>
      </c>
      <c r="B2599">
        <v>28</v>
      </c>
      <c r="C2599" t="s">
        <v>55</v>
      </c>
      <c r="D2599">
        <v>2806</v>
      </c>
      <c r="E2599" t="s">
        <v>86</v>
      </c>
      <c r="F2599">
        <v>132</v>
      </c>
      <c r="G2599" t="s">
        <v>2225</v>
      </c>
      <c r="H2599" t="s">
        <v>18</v>
      </c>
      <c r="I2599" t="s">
        <v>18</v>
      </c>
      <c r="J2599" t="s">
        <v>2226</v>
      </c>
    </row>
    <row r="2600" spans="1:10" hidden="1" x14ac:dyDescent="0.25">
      <c r="A2600">
        <v>1020</v>
      </c>
      <c r="B2600">
        <v>28</v>
      </c>
      <c r="C2600" t="s">
        <v>55</v>
      </c>
      <c r="D2600">
        <v>2001</v>
      </c>
      <c r="E2600" t="s">
        <v>2624</v>
      </c>
      <c r="F2600">
        <v>132</v>
      </c>
      <c r="G2600" t="s">
        <v>2225</v>
      </c>
      <c r="H2600" t="s">
        <v>18</v>
      </c>
      <c r="I2600" t="s">
        <v>18</v>
      </c>
      <c r="J2600" t="s">
        <v>2754</v>
      </c>
    </row>
    <row r="2601" spans="1:10" hidden="1" x14ac:dyDescent="0.25">
      <c r="A2601">
        <v>89894</v>
      </c>
      <c r="B2601">
        <v>28</v>
      </c>
      <c r="C2601" t="s">
        <v>55</v>
      </c>
      <c r="D2601">
        <v>2636</v>
      </c>
      <c r="E2601" t="s">
        <v>2626</v>
      </c>
      <c r="F2601">
        <v>132</v>
      </c>
      <c r="G2601" t="s">
        <v>2225</v>
      </c>
      <c r="H2601" t="s">
        <v>18</v>
      </c>
      <c r="I2601" t="s">
        <v>18</v>
      </c>
      <c r="J2601" t="s">
        <v>2755</v>
      </c>
    </row>
    <row r="2602" spans="1:10" hidden="1" x14ac:dyDescent="0.25">
      <c r="A2602">
        <v>119417</v>
      </c>
      <c r="B2602">
        <v>28</v>
      </c>
      <c r="C2602" t="s">
        <v>55</v>
      </c>
      <c r="D2602">
        <v>2864</v>
      </c>
      <c r="E2602" t="s">
        <v>2586</v>
      </c>
      <c r="F2602">
        <v>132</v>
      </c>
      <c r="G2602" t="s">
        <v>2225</v>
      </c>
      <c r="H2602" t="s">
        <v>18</v>
      </c>
      <c r="I2602" t="s">
        <v>18</v>
      </c>
      <c r="J2602" t="s">
        <v>2756</v>
      </c>
    </row>
    <row r="2603" spans="1:10" hidden="1" x14ac:dyDescent="0.25">
      <c r="A2603">
        <v>101384</v>
      </c>
      <c r="B2603">
        <v>28</v>
      </c>
      <c r="C2603" t="s">
        <v>55</v>
      </c>
      <c r="D2603">
        <v>2807</v>
      </c>
      <c r="E2603" t="s">
        <v>2383</v>
      </c>
      <c r="F2603">
        <v>132</v>
      </c>
      <c r="G2603" t="s">
        <v>2225</v>
      </c>
      <c r="H2603" t="s">
        <v>18</v>
      </c>
      <c r="I2603" t="s">
        <v>18</v>
      </c>
      <c r="J2603" t="s">
        <v>2422</v>
      </c>
    </row>
    <row r="2604" spans="1:10" hidden="1" x14ac:dyDescent="0.25">
      <c r="A2604">
        <v>848</v>
      </c>
      <c r="B2604">
        <v>28</v>
      </c>
      <c r="C2604" t="s">
        <v>55</v>
      </c>
      <c r="D2604">
        <v>2037</v>
      </c>
      <c r="E2604" t="s">
        <v>2385</v>
      </c>
      <c r="F2604">
        <v>132</v>
      </c>
      <c r="G2604" t="s">
        <v>2225</v>
      </c>
      <c r="H2604" t="s">
        <v>18</v>
      </c>
      <c r="I2604" t="s">
        <v>18</v>
      </c>
      <c r="J2604" t="s">
        <v>2423</v>
      </c>
    </row>
    <row r="2605" spans="1:10" hidden="1" x14ac:dyDescent="0.25">
      <c r="A2605">
        <v>5628</v>
      </c>
      <c r="B2605">
        <v>28</v>
      </c>
      <c r="C2605" t="s">
        <v>55</v>
      </c>
      <c r="D2605">
        <v>155</v>
      </c>
      <c r="E2605" t="s">
        <v>256</v>
      </c>
      <c r="F2605">
        <v>132</v>
      </c>
      <c r="G2605" t="s">
        <v>2225</v>
      </c>
      <c r="H2605" t="s">
        <v>18</v>
      </c>
      <c r="I2605" t="s">
        <v>18</v>
      </c>
      <c r="J2605" t="s">
        <v>2227</v>
      </c>
    </row>
    <row r="2606" spans="1:10" hidden="1" x14ac:dyDescent="0.25">
      <c r="A2606">
        <v>110049</v>
      </c>
      <c r="B2606">
        <v>293</v>
      </c>
      <c r="C2606" t="s">
        <v>4264</v>
      </c>
      <c r="D2606">
        <v>295</v>
      </c>
      <c r="E2606" t="s">
        <v>3111</v>
      </c>
      <c r="F2606">
        <v>132</v>
      </c>
      <c r="G2606" t="s">
        <v>2225</v>
      </c>
      <c r="H2606" t="s">
        <v>18</v>
      </c>
      <c r="I2606" t="s">
        <v>18</v>
      </c>
      <c r="J2606" t="s">
        <v>4312</v>
      </c>
    </row>
    <row r="2607" spans="1:10" hidden="1" x14ac:dyDescent="0.25">
      <c r="A2607">
        <v>109696</v>
      </c>
      <c r="B2607">
        <v>313</v>
      </c>
      <c r="C2607" t="s">
        <v>3604</v>
      </c>
      <c r="D2607">
        <v>2522</v>
      </c>
      <c r="E2607" t="s">
        <v>458</v>
      </c>
      <c r="F2607">
        <v>87637</v>
      </c>
      <c r="G2607" t="s">
        <v>1276</v>
      </c>
      <c r="H2607" t="s">
        <v>18</v>
      </c>
      <c r="I2607" t="s">
        <v>18</v>
      </c>
      <c r="J2607" t="s">
        <v>3900</v>
      </c>
    </row>
    <row r="2608" spans="1:10" hidden="1" x14ac:dyDescent="0.25">
      <c r="A2608">
        <v>3884</v>
      </c>
      <c r="B2608">
        <v>450</v>
      </c>
      <c r="C2608" t="s">
        <v>4052</v>
      </c>
      <c r="D2608">
        <v>473</v>
      </c>
      <c r="E2608" t="s">
        <v>255</v>
      </c>
      <c r="F2608">
        <v>7011</v>
      </c>
      <c r="G2608" t="s">
        <v>1775</v>
      </c>
      <c r="H2608" t="s">
        <v>18</v>
      </c>
      <c r="I2608" t="s">
        <v>18</v>
      </c>
      <c r="J2608" t="s">
        <v>4185</v>
      </c>
    </row>
    <row r="2609" spans="1:10" hidden="1" x14ac:dyDescent="0.25">
      <c r="A2609">
        <v>152492</v>
      </c>
      <c r="B2609">
        <v>450</v>
      </c>
      <c r="C2609" t="s">
        <v>4052</v>
      </c>
      <c r="D2609">
        <v>2950</v>
      </c>
      <c r="E2609" t="s">
        <v>284</v>
      </c>
      <c r="F2609">
        <v>7011</v>
      </c>
      <c r="G2609" t="s">
        <v>1775</v>
      </c>
      <c r="H2609" t="s">
        <v>18</v>
      </c>
      <c r="I2609" t="s">
        <v>18</v>
      </c>
      <c r="J2609" t="s">
        <v>4796</v>
      </c>
    </row>
    <row r="2610" spans="1:10" hidden="1" x14ac:dyDescent="0.25">
      <c r="A2610">
        <v>961</v>
      </c>
      <c r="B2610">
        <v>450</v>
      </c>
      <c r="C2610" t="s">
        <v>4052</v>
      </c>
      <c r="D2610">
        <v>477</v>
      </c>
      <c r="E2610" t="s">
        <v>285</v>
      </c>
      <c r="F2610">
        <v>7011</v>
      </c>
      <c r="G2610" t="s">
        <v>1775</v>
      </c>
      <c r="H2610" t="s">
        <v>18</v>
      </c>
      <c r="I2610" t="s">
        <v>18</v>
      </c>
      <c r="J2610" t="s">
        <v>4186</v>
      </c>
    </row>
    <row r="2611" spans="1:10" hidden="1" x14ac:dyDescent="0.25">
      <c r="A2611">
        <v>4583</v>
      </c>
      <c r="B2611">
        <v>450</v>
      </c>
      <c r="C2611" t="s">
        <v>4052</v>
      </c>
      <c r="D2611">
        <v>478</v>
      </c>
      <c r="E2611" t="s">
        <v>4059</v>
      </c>
      <c r="F2611">
        <v>7011</v>
      </c>
      <c r="G2611" t="s">
        <v>1775</v>
      </c>
      <c r="H2611" t="s">
        <v>18</v>
      </c>
      <c r="I2611" t="s">
        <v>18</v>
      </c>
      <c r="J2611" t="s">
        <v>4187</v>
      </c>
    </row>
    <row r="2612" spans="1:10" hidden="1" x14ac:dyDescent="0.25">
      <c r="A2612">
        <v>101742</v>
      </c>
      <c r="B2612">
        <v>2509</v>
      </c>
      <c r="C2612" t="s">
        <v>47</v>
      </c>
      <c r="D2612">
        <v>2819</v>
      </c>
      <c r="E2612" t="s">
        <v>71</v>
      </c>
      <c r="F2612">
        <v>1150</v>
      </c>
      <c r="G2612" t="s">
        <v>1314</v>
      </c>
      <c r="H2612" t="s">
        <v>18</v>
      </c>
      <c r="I2612" t="s">
        <v>18</v>
      </c>
      <c r="J2612" t="s">
        <v>1315</v>
      </c>
    </row>
    <row r="2613" spans="1:10" hidden="1" x14ac:dyDescent="0.25">
      <c r="A2613">
        <v>1517</v>
      </c>
      <c r="B2613">
        <v>2509</v>
      </c>
      <c r="C2613" t="s">
        <v>47</v>
      </c>
      <c r="D2613">
        <v>2016</v>
      </c>
      <c r="E2613" t="s">
        <v>95</v>
      </c>
      <c r="F2613">
        <v>1150</v>
      </c>
      <c r="G2613" t="s">
        <v>1314</v>
      </c>
      <c r="H2613" t="s">
        <v>18</v>
      </c>
      <c r="I2613" t="s">
        <v>18</v>
      </c>
      <c r="J2613" t="s">
        <v>1332</v>
      </c>
    </row>
    <row r="2614" spans="1:10" hidden="1" x14ac:dyDescent="0.25">
      <c r="A2614">
        <v>101450</v>
      </c>
      <c r="B2614">
        <v>29</v>
      </c>
      <c r="C2614" t="s">
        <v>56</v>
      </c>
      <c r="D2614">
        <v>2801</v>
      </c>
      <c r="E2614" t="s">
        <v>57</v>
      </c>
      <c r="F2614">
        <v>1150</v>
      </c>
      <c r="G2614" t="s">
        <v>1314</v>
      </c>
      <c r="H2614" t="s">
        <v>18</v>
      </c>
      <c r="I2614" t="s">
        <v>18</v>
      </c>
      <c r="J2614" t="s">
        <v>1413</v>
      </c>
    </row>
    <row r="2615" spans="1:10" hidden="1" x14ac:dyDescent="0.25">
      <c r="A2615">
        <v>52290</v>
      </c>
      <c r="B2615">
        <v>29</v>
      </c>
      <c r="C2615" t="s">
        <v>56</v>
      </c>
      <c r="D2615">
        <v>2434</v>
      </c>
      <c r="E2615" t="s">
        <v>2827</v>
      </c>
      <c r="F2615">
        <v>1150</v>
      </c>
      <c r="G2615" t="s">
        <v>1314</v>
      </c>
      <c r="H2615" t="s">
        <v>18</v>
      </c>
      <c r="I2615" t="s">
        <v>18</v>
      </c>
      <c r="J2615" t="s">
        <v>2886</v>
      </c>
    </row>
    <row r="2616" spans="1:10" hidden="1" x14ac:dyDescent="0.25">
      <c r="A2616">
        <v>101423</v>
      </c>
      <c r="B2616">
        <v>29</v>
      </c>
      <c r="C2616" t="s">
        <v>56</v>
      </c>
      <c r="D2616">
        <v>2800</v>
      </c>
      <c r="E2616" t="s">
        <v>112</v>
      </c>
      <c r="F2616">
        <v>1150</v>
      </c>
      <c r="G2616" t="s">
        <v>1314</v>
      </c>
      <c r="H2616" t="s">
        <v>18</v>
      </c>
      <c r="I2616" t="s">
        <v>18</v>
      </c>
      <c r="J2616" t="s">
        <v>1482</v>
      </c>
    </row>
    <row r="2617" spans="1:10" hidden="1" x14ac:dyDescent="0.25">
      <c r="A2617">
        <v>51902</v>
      </c>
      <c r="B2617">
        <v>29</v>
      </c>
      <c r="C2617" t="s">
        <v>56</v>
      </c>
      <c r="D2617">
        <v>2425</v>
      </c>
      <c r="E2617" t="s">
        <v>2829</v>
      </c>
      <c r="F2617">
        <v>1150</v>
      </c>
      <c r="G2617" t="s">
        <v>1314</v>
      </c>
      <c r="H2617" t="s">
        <v>18</v>
      </c>
      <c r="I2617" t="s">
        <v>18</v>
      </c>
      <c r="J2617" t="s">
        <v>2887</v>
      </c>
    </row>
    <row r="2618" spans="1:10" hidden="1" x14ac:dyDescent="0.25">
      <c r="A2618">
        <v>101580</v>
      </c>
      <c r="B2618">
        <v>360</v>
      </c>
      <c r="C2618" t="s">
        <v>66</v>
      </c>
      <c r="D2618">
        <v>2809</v>
      </c>
      <c r="E2618" t="s">
        <v>893</v>
      </c>
      <c r="F2618">
        <v>1150</v>
      </c>
      <c r="G2618" t="s">
        <v>1314</v>
      </c>
      <c r="H2618" t="s">
        <v>18</v>
      </c>
      <c r="I2618" t="s">
        <v>18</v>
      </c>
      <c r="J2618" t="s">
        <v>1911</v>
      </c>
    </row>
    <row r="2619" spans="1:10" hidden="1" x14ac:dyDescent="0.25">
      <c r="A2619">
        <v>5025</v>
      </c>
      <c r="B2619">
        <v>360</v>
      </c>
      <c r="C2619" t="s">
        <v>66</v>
      </c>
      <c r="D2619">
        <v>2009</v>
      </c>
      <c r="E2619" t="s">
        <v>67</v>
      </c>
      <c r="F2619">
        <v>1150</v>
      </c>
      <c r="G2619" t="s">
        <v>1314</v>
      </c>
      <c r="H2619" t="s">
        <v>18</v>
      </c>
      <c r="I2619" t="s">
        <v>18</v>
      </c>
      <c r="J2619" t="s">
        <v>1928</v>
      </c>
    </row>
    <row r="2620" spans="1:10" hidden="1" x14ac:dyDescent="0.25">
      <c r="A2620">
        <v>101591</v>
      </c>
      <c r="B2620">
        <v>360</v>
      </c>
      <c r="C2620" t="s">
        <v>66</v>
      </c>
      <c r="D2620">
        <v>2810</v>
      </c>
      <c r="E2620" t="s">
        <v>100</v>
      </c>
      <c r="F2620">
        <v>1150</v>
      </c>
      <c r="G2620" t="s">
        <v>1314</v>
      </c>
      <c r="H2620" t="s">
        <v>18</v>
      </c>
      <c r="I2620" t="s">
        <v>18</v>
      </c>
      <c r="J2620" t="s">
        <v>1947</v>
      </c>
    </row>
    <row r="2621" spans="1:10" hidden="1" x14ac:dyDescent="0.25">
      <c r="A2621">
        <v>3763</v>
      </c>
      <c r="B2621">
        <v>451</v>
      </c>
      <c r="C2621" t="s">
        <v>61</v>
      </c>
      <c r="D2621">
        <v>466</v>
      </c>
      <c r="E2621" t="s">
        <v>62</v>
      </c>
      <c r="F2621">
        <v>1150</v>
      </c>
      <c r="G2621" t="s">
        <v>1314</v>
      </c>
      <c r="H2621" t="s">
        <v>18</v>
      </c>
      <c r="I2621" t="s">
        <v>18</v>
      </c>
      <c r="J2621" t="s">
        <v>1986</v>
      </c>
    </row>
    <row r="2622" spans="1:10" hidden="1" x14ac:dyDescent="0.25">
      <c r="A2622">
        <v>101702</v>
      </c>
      <c r="B2622">
        <v>451</v>
      </c>
      <c r="C2622" t="s">
        <v>61</v>
      </c>
      <c r="D2622">
        <v>2815</v>
      </c>
      <c r="E2622" t="s">
        <v>80</v>
      </c>
      <c r="F2622">
        <v>1150</v>
      </c>
      <c r="G2622" t="s">
        <v>1314</v>
      </c>
      <c r="H2622" t="s">
        <v>18</v>
      </c>
      <c r="I2622" t="s">
        <v>18</v>
      </c>
      <c r="J2622" t="s">
        <v>2036</v>
      </c>
    </row>
    <row r="2623" spans="1:10" hidden="1" x14ac:dyDescent="0.25">
      <c r="A2623">
        <v>101657</v>
      </c>
      <c r="B2623">
        <v>451</v>
      </c>
      <c r="C2623" t="s">
        <v>61</v>
      </c>
      <c r="D2623">
        <v>2813</v>
      </c>
      <c r="E2623" t="s">
        <v>116</v>
      </c>
      <c r="F2623">
        <v>1150</v>
      </c>
      <c r="G2623" t="s">
        <v>1314</v>
      </c>
      <c r="H2623" t="s">
        <v>18</v>
      </c>
      <c r="I2623" t="s">
        <v>18</v>
      </c>
      <c r="J2623" t="s">
        <v>2060</v>
      </c>
    </row>
    <row r="2624" spans="1:10" hidden="1" x14ac:dyDescent="0.25">
      <c r="A2624">
        <v>81307</v>
      </c>
      <c r="B2624">
        <v>362</v>
      </c>
      <c r="C2624" t="s">
        <v>50</v>
      </c>
      <c r="D2624">
        <v>2467</v>
      </c>
      <c r="E2624" t="s">
        <v>51</v>
      </c>
      <c r="F2624">
        <v>1150</v>
      </c>
      <c r="G2624" t="s">
        <v>1314</v>
      </c>
      <c r="H2624" t="s">
        <v>18</v>
      </c>
      <c r="I2624" t="s">
        <v>18</v>
      </c>
      <c r="J2624" t="s">
        <v>2117</v>
      </c>
    </row>
    <row r="2625" spans="1:10" hidden="1" x14ac:dyDescent="0.25">
      <c r="A2625">
        <v>72598</v>
      </c>
      <c r="B2625">
        <v>293</v>
      </c>
      <c r="C2625" t="s">
        <v>4264</v>
      </c>
      <c r="D2625">
        <v>295</v>
      </c>
      <c r="E2625" t="s">
        <v>3111</v>
      </c>
      <c r="F2625">
        <v>60143</v>
      </c>
      <c r="G2625" t="s">
        <v>3390</v>
      </c>
      <c r="H2625" t="s">
        <v>18</v>
      </c>
      <c r="I2625" t="s">
        <v>18</v>
      </c>
      <c r="J2625" t="s">
        <v>4313</v>
      </c>
    </row>
    <row r="2626" spans="1:10" hidden="1" x14ac:dyDescent="0.25">
      <c r="A2626">
        <v>81372</v>
      </c>
      <c r="B2626">
        <v>453</v>
      </c>
      <c r="C2626" t="s">
        <v>188</v>
      </c>
      <c r="D2626">
        <v>464</v>
      </c>
      <c r="E2626" t="s">
        <v>189</v>
      </c>
      <c r="F2626">
        <v>7363</v>
      </c>
      <c r="G2626" t="s">
        <v>1673</v>
      </c>
      <c r="H2626" t="s">
        <v>18</v>
      </c>
      <c r="I2626" t="s">
        <v>18</v>
      </c>
      <c r="J2626" t="s">
        <v>1674</v>
      </c>
    </row>
    <row r="2627" spans="1:10" hidden="1" x14ac:dyDescent="0.25">
      <c r="A2627">
        <v>101430</v>
      </c>
      <c r="B2627">
        <v>29</v>
      </c>
      <c r="C2627" t="s">
        <v>56</v>
      </c>
      <c r="D2627">
        <v>2800</v>
      </c>
      <c r="E2627" t="s">
        <v>112</v>
      </c>
      <c r="F2627">
        <v>11618</v>
      </c>
      <c r="G2627" t="s">
        <v>1483</v>
      </c>
      <c r="H2627" t="s">
        <v>18</v>
      </c>
      <c r="I2627" t="s">
        <v>18</v>
      </c>
      <c r="J2627" t="s">
        <v>1484</v>
      </c>
    </row>
    <row r="2628" spans="1:10" hidden="1" x14ac:dyDescent="0.25">
      <c r="A2628">
        <v>81099</v>
      </c>
      <c r="B2628">
        <v>29</v>
      </c>
      <c r="C2628" t="s">
        <v>56</v>
      </c>
      <c r="D2628">
        <v>2425</v>
      </c>
      <c r="E2628" t="s">
        <v>2829</v>
      </c>
      <c r="F2628">
        <v>11618</v>
      </c>
      <c r="G2628" t="s">
        <v>1483</v>
      </c>
      <c r="H2628" t="s">
        <v>18</v>
      </c>
      <c r="I2628" t="s">
        <v>18</v>
      </c>
      <c r="J2628" t="s">
        <v>2888</v>
      </c>
    </row>
    <row r="2629" spans="1:10" hidden="1" x14ac:dyDescent="0.25">
      <c r="A2629">
        <v>4690</v>
      </c>
      <c r="B2629">
        <v>453</v>
      </c>
      <c r="C2629" t="s">
        <v>188</v>
      </c>
      <c r="D2629">
        <v>464</v>
      </c>
      <c r="E2629" t="s">
        <v>189</v>
      </c>
      <c r="F2629">
        <v>20446</v>
      </c>
      <c r="G2629" t="s">
        <v>1675</v>
      </c>
      <c r="H2629" t="s">
        <v>18</v>
      </c>
      <c r="I2629" t="s">
        <v>18</v>
      </c>
      <c r="J2629" t="s">
        <v>1676</v>
      </c>
    </row>
    <row r="2630" spans="1:10" hidden="1" x14ac:dyDescent="0.25">
      <c r="A2630">
        <v>95076</v>
      </c>
      <c r="B2630">
        <v>453</v>
      </c>
      <c r="C2630" t="s">
        <v>188</v>
      </c>
      <c r="D2630">
        <v>464</v>
      </c>
      <c r="E2630" t="s">
        <v>189</v>
      </c>
      <c r="F2630">
        <v>42720</v>
      </c>
      <c r="G2630" t="s">
        <v>1677</v>
      </c>
      <c r="H2630" t="s">
        <v>18</v>
      </c>
      <c r="I2630" t="s">
        <v>18</v>
      </c>
      <c r="J2630" t="s">
        <v>1678</v>
      </c>
    </row>
    <row r="2631" spans="1:10" hidden="1" x14ac:dyDescent="0.25">
      <c r="A2631">
        <v>48972</v>
      </c>
      <c r="B2631">
        <v>450</v>
      </c>
      <c r="C2631" t="s">
        <v>4052</v>
      </c>
      <c r="D2631">
        <v>473</v>
      </c>
      <c r="E2631" t="s">
        <v>255</v>
      </c>
      <c r="F2631">
        <v>42720</v>
      </c>
      <c r="G2631" t="s">
        <v>1677</v>
      </c>
      <c r="H2631" t="s">
        <v>18</v>
      </c>
      <c r="I2631" t="s">
        <v>18</v>
      </c>
      <c r="J2631" t="s">
        <v>4188</v>
      </c>
    </row>
    <row r="2632" spans="1:10" hidden="1" x14ac:dyDescent="0.25">
      <c r="A2632">
        <v>93381</v>
      </c>
      <c r="B2632">
        <v>453</v>
      </c>
      <c r="C2632" t="s">
        <v>188</v>
      </c>
      <c r="D2632">
        <v>2773</v>
      </c>
      <c r="E2632" t="s">
        <v>4394</v>
      </c>
      <c r="F2632">
        <v>62844</v>
      </c>
      <c r="G2632" t="s">
        <v>1679</v>
      </c>
      <c r="H2632" t="s">
        <v>18</v>
      </c>
      <c r="I2632" t="s">
        <v>18</v>
      </c>
      <c r="J2632" t="s">
        <v>4797</v>
      </c>
    </row>
    <row r="2633" spans="1:10" hidden="1" x14ac:dyDescent="0.25">
      <c r="A2633">
        <v>81392</v>
      </c>
      <c r="B2633">
        <v>453</v>
      </c>
      <c r="C2633" t="s">
        <v>188</v>
      </c>
      <c r="D2633">
        <v>464</v>
      </c>
      <c r="E2633" t="s">
        <v>189</v>
      </c>
      <c r="F2633">
        <v>62844</v>
      </c>
      <c r="G2633" t="s">
        <v>1679</v>
      </c>
      <c r="H2633" t="s">
        <v>18</v>
      </c>
      <c r="I2633" t="s">
        <v>18</v>
      </c>
      <c r="J2633" t="s">
        <v>1680</v>
      </c>
    </row>
    <row r="2634" spans="1:10" hidden="1" x14ac:dyDescent="0.25">
      <c r="A2634">
        <v>95089</v>
      </c>
      <c r="B2634">
        <v>453</v>
      </c>
      <c r="C2634" t="s">
        <v>188</v>
      </c>
      <c r="D2634">
        <v>2776</v>
      </c>
      <c r="E2634" t="s">
        <v>4403</v>
      </c>
      <c r="F2634">
        <v>60388</v>
      </c>
      <c r="G2634" t="s">
        <v>1747</v>
      </c>
      <c r="H2634" t="s">
        <v>18</v>
      </c>
      <c r="I2634" t="s">
        <v>18</v>
      </c>
      <c r="J2634" t="s">
        <v>4798</v>
      </c>
    </row>
    <row r="2635" spans="1:10" hidden="1" x14ac:dyDescent="0.25">
      <c r="A2635">
        <v>152541</v>
      </c>
      <c r="B2635">
        <v>453</v>
      </c>
      <c r="C2635" t="s">
        <v>188</v>
      </c>
      <c r="D2635">
        <v>2952</v>
      </c>
      <c r="E2635" t="s">
        <v>4407</v>
      </c>
      <c r="F2635">
        <v>60388</v>
      </c>
      <c r="G2635" t="s">
        <v>1747</v>
      </c>
      <c r="H2635" t="s">
        <v>18</v>
      </c>
      <c r="I2635" t="s">
        <v>18</v>
      </c>
      <c r="J2635" t="s">
        <v>4799</v>
      </c>
    </row>
    <row r="2636" spans="1:10" hidden="1" x14ac:dyDescent="0.25">
      <c r="A2636">
        <v>72881</v>
      </c>
      <c r="B2636">
        <v>450</v>
      </c>
      <c r="C2636" t="s">
        <v>4052</v>
      </c>
      <c r="D2636">
        <v>473</v>
      </c>
      <c r="E2636" t="s">
        <v>255</v>
      </c>
      <c r="F2636">
        <v>60388</v>
      </c>
      <c r="G2636" t="s">
        <v>1747</v>
      </c>
      <c r="H2636" t="s">
        <v>18</v>
      </c>
      <c r="I2636" t="s">
        <v>18</v>
      </c>
      <c r="J2636" t="s">
        <v>4189</v>
      </c>
    </row>
    <row r="2637" spans="1:10" hidden="1" x14ac:dyDescent="0.25">
      <c r="A2637">
        <v>73201</v>
      </c>
      <c r="B2637">
        <v>293</v>
      </c>
      <c r="C2637" t="s">
        <v>4264</v>
      </c>
      <c r="D2637">
        <v>295</v>
      </c>
      <c r="E2637" t="s">
        <v>3111</v>
      </c>
      <c r="F2637">
        <v>60672</v>
      </c>
      <c r="G2637" t="s">
        <v>3391</v>
      </c>
      <c r="H2637" t="s">
        <v>18</v>
      </c>
      <c r="I2637" t="s">
        <v>18</v>
      </c>
      <c r="J2637" t="s">
        <v>4314</v>
      </c>
    </row>
    <row r="2638" spans="1:10" hidden="1" x14ac:dyDescent="0.25">
      <c r="A2638">
        <v>122669</v>
      </c>
      <c r="B2638">
        <v>293</v>
      </c>
      <c r="C2638" t="s">
        <v>4264</v>
      </c>
      <c r="D2638">
        <v>2873</v>
      </c>
      <c r="E2638" t="s">
        <v>3113</v>
      </c>
      <c r="F2638">
        <v>60672</v>
      </c>
      <c r="G2638" t="s">
        <v>3391</v>
      </c>
      <c r="H2638" t="s">
        <v>18</v>
      </c>
      <c r="I2638" t="s">
        <v>18</v>
      </c>
      <c r="J2638" t="s">
        <v>4315</v>
      </c>
    </row>
    <row r="2639" spans="1:10" hidden="1" x14ac:dyDescent="0.25">
      <c r="A2639">
        <v>117070</v>
      </c>
      <c r="B2639">
        <v>6</v>
      </c>
      <c r="C2639" t="s">
        <v>65</v>
      </c>
      <c r="D2639">
        <v>2847</v>
      </c>
      <c r="E2639" t="s">
        <v>2541</v>
      </c>
      <c r="F2639">
        <v>83</v>
      </c>
      <c r="G2639" t="s">
        <v>1288</v>
      </c>
      <c r="H2639" t="s">
        <v>18</v>
      </c>
      <c r="I2639" t="s">
        <v>18</v>
      </c>
      <c r="J2639" t="s">
        <v>2578</v>
      </c>
    </row>
    <row r="2640" spans="1:10" hidden="1" x14ac:dyDescent="0.25">
      <c r="A2640">
        <v>117200</v>
      </c>
      <c r="B2640">
        <v>6</v>
      </c>
      <c r="C2640" t="s">
        <v>65</v>
      </c>
      <c r="D2640">
        <v>2848</v>
      </c>
      <c r="E2640" t="s">
        <v>2543</v>
      </c>
      <c r="F2640">
        <v>83</v>
      </c>
      <c r="G2640" t="s">
        <v>1288</v>
      </c>
      <c r="H2640" t="s">
        <v>18</v>
      </c>
      <c r="I2640" t="s">
        <v>18</v>
      </c>
      <c r="J2640" t="s">
        <v>2579</v>
      </c>
    </row>
    <row r="2641" spans="1:10" hidden="1" x14ac:dyDescent="0.25">
      <c r="A2641">
        <v>101300</v>
      </c>
      <c r="B2641">
        <v>6</v>
      </c>
      <c r="C2641" t="s">
        <v>65</v>
      </c>
      <c r="D2641">
        <v>2794</v>
      </c>
      <c r="E2641" t="s">
        <v>2610</v>
      </c>
      <c r="F2641">
        <v>83</v>
      </c>
      <c r="G2641" t="s">
        <v>1288</v>
      </c>
      <c r="H2641" t="s">
        <v>18</v>
      </c>
      <c r="I2641" t="s">
        <v>18</v>
      </c>
      <c r="J2641" t="s">
        <v>2757</v>
      </c>
    </row>
    <row r="2642" spans="1:10" hidden="1" x14ac:dyDescent="0.25">
      <c r="A2642">
        <v>51185</v>
      </c>
      <c r="B2642">
        <v>6</v>
      </c>
      <c r="C2642" t="s">
        <v>65</v>
      </c>
      <c r="D2642">
        <v>2392</v>
      </c>
      <c r="E2642" t="s">
        <v>2616</v>
      </c>
      <c r="F2642">
        <v>83</v>
      </c>
      <c r="G2642" t="s">
        <v>1288</v>
      </c>
      <c r="H2642" t="s">
        <v>18</v>
      </c>
      <c r="I2642" t="s">
        <v>18</v>
      </c>
      <c r="J2642" t="s">
        <v>2758</v>
      </c>
    </row>
    <row r="2643" spans="1:10" hidden="1" x14ac:dyDescent="0.25">
      <c r="A2643">
        <v>51063</v>
      </c>
      <c r="B2643">
        <v>6</v>
      </c>
      <c r="C2643" t="s">
        <v>65</v>
      </c>
      <c r="D2643">
        <v>2390</v>
      </c>
      <c r="E2643" t="s">
        <v>2618</v>
      </c>
      <c r="F2643">
        <v>83</v>
      </c>
      <c r="G2643" t="s">
        <v>1288</v>
      </c>
      <c r="H2643" t="s">
        <v>18</v>
      </c>
      <c r="I2643" t="s">
        <v>18</v>
      </c>
      <c r="J2643" t="s">
        <v>2759</v>
      </c>
    </row>
    <row r="2644" spans="1:10" hidden="1" x14ac:dyDescent="0.25">
      <c r="A2644">
        <v>51222</v>
      </c>
      <c r="B2644">
        <v>6</v>
      </c>
      <c r="C2644" t="s">
        <v>65</v>
      </c>
      <c r="D2644">
        <v>2393</v>
      </c>
      <c r="E2644" t="s">
        <v>2620</v>
      </c>
      <c r="F2644">
        <v>83</v>
      </c>
      <c r="G2644" t="s">
        <v>1288</v>
      </c>
      <c r="H2644" t="s">
        <v>18</v>
      </c>
      <c r="I2644" t="s">
        <v>18</v>
      </c>
      <c r="J2644" t="s">
        <v>2760</v>
      </c>
    </row>
    <row r="2645" spans="1:10" hidden="1" x14ac:dyDescent="0.25">
      <c r="A2645">
        <v>51126</v>
      </c>
      <c r="B2645">
        <v>6</v>
      </c>
      <c r="C2645" t="s">
        <v>65</v>
      </c>
      <c r="D2645">
        <v>2391</v>
      </c>
      <c r="E2645" t="s">
        <v>2622</v>
      </c>
      <c r="F2645">
        <v>83</v>
      </c>
      <c r="G2645" t="s">
        <v>1288</v>
      </c>
      <c r="H2645" t="s">
        <v>18</v>
      </c>
      <c r="I2645" t="s">
        <v>18</v>
      </c>
      <c r="J2645" t="s">
        <v>2761</v>
      </c>
    </row>
    <row r="2646" spans="1:10" hidden="1" x14ac:dyDescent="0.25">
      <c r="A2646">
        <v>145684</v>
      </c>
      <c r="B2646">
        <v>2509</v>
      </c>
      <c r="C2646" t="s">
        <v>47</v>
      </c>
      <c r="D2646">
        <v>2818</v>
      </c>
      <c r="E2646" t="s">
        <v>48</v>
      </c>
      <c r="F2646">
        <v>83</v>
      </c>
      <c r="G2646" t="s">
        <v>1288</v>
      </c>
      <c r="H2646" t="s">
        <v>18</v>
      </c>
      <c r="I2646" t="s">
        <v>18</v>
      </c>
      <c r="J2646" t="s">
        <v>3592</v>
      </c>
    </row>
    <row r="2647" spans="1:10" hidden="1" x14ac:dyDescent="0.25">
      <c r="A2647">
        <v>101736</v>
      </c>
      <c r="B2647">
        <v>2509</v>
      </c>
      <c r="C2647" t="s">
        <v>47</v>
      </c>
      <c r="D2647">
        <v>2819</v>
      </c>
      <c r="E2647" t="s">
        <v>71</v>
      </c>
      <c r="F2647">
        <v>83</v>
      </c>
      <c r="G2647" t="s">
        <v>1288</v>
      </c>
      <c r="H2647" t="s">
        <v>18</v>
      </c>
      <c r="I2647" t="s">
        <v>18</v>
      </c>
      <c r="J2647" t="s">
        <v>1316</v>
      </c>
    </row>
    <row r="2648" spans="1:10" hidden="1" x14ac:dyDescent="0.25">
      <c r="A2648">
        <v>33946</v>
      </c>
      <c r="B2648">
        <v>2509</v>
      </c>
      <c r="C2648" t="s">
        <v>47</v>
      </c>
      <c r="D2648">
        <v>2016</v>
      </c>
      <c r="E2648" t="s">
        <v>95</v>
      </c>
      <c r="F2648">
        <v>83</v>
      </c>
      <c r="G2648" t="s">
        <v>1288</v>
      </c>
      <c r="H2648" t="s">
        <v>18</v>
      </c>
      <c r="I2648" t="s">
        <v>18</v>
      </c>
      <c r="J2648" t="s">
        <v>1333</v>
      </c>
    </row>
    <row r="2649" spans="1:10" hidden="1" x14ac:dyDescent="0.25">
      <c r="A2649">
        <v>2617</v>
      </c>
      <c r="B2649">
        <v>2507</v>
      </c>
      <c r="C2649" t="s">
        <v>4365</v>
      </c>
      <c r="D2649">
        <v>165</v>
      </c>
      <c r="E2649" t="s">
        <v>3633</v>
      </c>
      <c r="F2649">
        <v>83</v>
      </c>
      <c r="G2649" t="s">
        <v>1288</v>
      </c>
      <c r="H2649" t="s">
        <v>18</v>
      </c>
      <c r="I2649" t="s">
        <v>18</v>
      </c>
      <c r="J2649" t="s">
        <v>4800</v>
      </c>
    </row>
    <row r="2650" spans="1:10" hidden="1" x14ac:dyDescent="0.25">
      <c r="A2650">
        <v>5010</v>
      </c>
      <c r="B2650">
        <v>2512</v>
      </c>
      <c r="C2650" t="s">
        <v>180</v>
      </c>
      <c r="D2650">
        <v>429</v>
      </c>
      <c r="E2650" t="s">
        <v>180</v>
      </c>
      <c r="F2650">
        <v>83</v>
      </c>
      <c r="G2650" t="s">
        <v>1288</v>
      </c>
      <c r="H2650" t="s">
        <v>18</v>
      </c>
      <c r="I2650" t="s">
        <v>18</v>
      </c>
      <c r="J2650" t="s">
        <v>3268</v>
      </c>
    </row>
    <row r="2651" spans="1:10" hidden="1" x14ac:dyDescent="0.25">
      <c r="A2651">
        <v>51855</v>
      </c>
      <c r="B2651">
        <v>15</v>
      </c>
      <c r="C2651" t="s">
        <v>2</v>
      </c>
      <c r="D2651">
        <v>2423</v>
      </c>
      <c r="E2651" t="s">
        <v>5</v>
      </c>
      <c r="F2651">
        <v>83</v>
      </c>
      <c r="G2651" t="s">
        <v>1288</v>
      </c>
      <c r="H2651" t="s">
        <v>18</v>
      </c>
      <c r="I2651" t="s">
        <v>18</v>
      </c>
      <c r="J2651" t="s">
        <v>1376</v>
      </c>
    </row>
    <row r="2652" spans="1:10" hidden="1" x14ac:dyDescent="0.25">
      <c r="A2652">
        <v>113121</v>
      </c>
      <c r="B2652">
        <v>15</v>
      </c>
      <c r="C2652" t="s">
        <v>2</v>
      </c>
      <c r="D2652">
        <v>2796</v>
      </c>
      <c r="E2652" t="s">
        <v>6</v>
      </c>
      <c r="F2652">
        <v>83</v>
      </c>
      <c r="G2652" t="s">
        <v>1288</v>
      </c>
      <c r="H2652" t="s">
        <v>18</v>
      </c>
      <c r="I2652" t="s">
        <v>18</v>
      </c>
      <c r="J2652" t="s">
        <v>2310</v>
      </c>
    </row>
    <row r="2653" spans="1:10" hidden="1" x14ac:dyDescent="0.25">
      <c r="A2653">
        <v>119350</v>
      </c>
      <c r="B2653">
        <v>15</v>
      </c>
      <c r="C2653" t="s">
        <v>2</v>
      </c>
      <c r="D2653">
        <v>2410</v>
      </c>
      <c r="E2653" t="s">
        <v>3103</v>
      </c>
      <c r="F2653">
        <v>83</v>
      </c>
      <c r="G2653" t="s">
        <v>1288</v>
      </c>
      <c r="H2653" t="s">
        <v>18</v>
      </c>
      <c r="I2653" t="s">
        <v>18</v>
      </c>
      <c r="J2653" t="s">
        <v>3172</v>
      </c>
    </row>
    <row r="2654" spans="1:10" hidden="1" x14ac:dyDescent="0.25">
      <c r="A2654">
        <v>101440</v>
      </c>
      <c r="B2654">
        <v>29</v>
      </c>
      <c r="C2654" t="s">
        <v>56</v>
      </c>
      <c r="D2654">
        <v>2801</v>
      </c>
      <c r="E2654" t="s">
        <v>57</v>
      </c>
      <c r="F2654">
        <v>83</v>
      </c>
      <c r="G2654" t="s">
        <v>1288</v>
      </c>
      <c r="H2654" t="s">
        <v>18</v>
      </c>
      <c r="I2654" t="s">
        <v>18</v>
      </c>
      <c r="J2654" t="s">
        <v>1414</v>
      </c>
    </row>
    <row r="2655" spans="1:10" hidden="1" x14ac:dyDescent="0.25">
      <c r="A2655">
        <v>81116</v>
      </c>
      <c r="B2655">
        <v>29</v>
      </c>
      <c r="C2655" t="s">
        <v>56</v>
      </c>
      <c r="D2655">
        <v>2434</v>
      </c>
      <c r="E2655" t="s">
        <v>2827</v>
      </c>
      <c r="F2655">
        <v>83</v>
      </c>
      <c r="G2655" t="s">
        <v>1288</v>
      </c>
      <c r="H2655" t="s">
        <v>18</v>
      </c>
      <c r="I2655" t="s">
        <v>18</v>
      </c>
      <c r="J2655" t="s">
        <v>2889</v>
      </c>
    </row>
    <row r="2656" spans="1:10" hidden="1" x14ac:dyDescent="0.25">
      <c r="A2656">
        <v>152437</v>
      </c>
      <c r="B2656">
        <v>29</v>
      </c>
      <c r="C2656" t="s">
        <v>56</v>
      </c>
      <c r="D2656">
        <v>2927</v>
      </c>
      <c r="E2656" t="s">
        <v>2834</v>
      </c>
      <c r="F2656">
        <v>83</v>
      </c>
      <c r="G2656" t="s">
        <v>1288</v>
      </c>
      <c r="H2656" t="s">
        <v>18</v>
      </c>
      <c r="I2656" t="s">
        <v>18</v>
      </c>
      <c r="J2656" t="s">
        <v>4801</v>
      </c>
    </row>
    <row r="2657" spans="1:10" hidden="1" x14ac:dyDescent="0.25">
      <c r="A2657">
        <v>101462</v>
      </c>
      <c r="B2657">
        <v>29</v>
      </c>
      <c r="C2657" t="s">
        <v>56</v>
      </c>
      <c r="D2657">
        <v>2802</v>
      </c>
      <c r="E2657" t="s">
        <v>107</v>
      </c>
      <c r="F2657">
        <v>83</v>
      </c>
      <c r="G2657" t="s">
        <v>1288</v>
      </c>
      <c r="H2657" t="s">
        <v>18</v>
      </c>
      <c r="I2657" t="s">
        <v>18</v>
      </c>
      <c r="J2657" t="s">
        <v>1461</v>
      </c>
    </row>
    <row r="2658" spans="1:10" hidden="1" x14ac:dyDescent="0.25">
      <c r="A2658">
        <v>101413</v>
      </c>
      <c r="B2658">
        <v>29</v>
      </c>
      <c r="C2658" t="s">
        <v>56</v>
      </c>
      <c r="D2658">
        <v>2800</v>
      </c>
      <c r="E2658" t="s">
        <v>112</v>
      </c>
      <c r="F2658">
        <v>83</v>
      </c>
      <c r="G2658" t="s">
        <v>1288</v>
      </c>
      <c r="H2658" t="s">
        <v>18</v>
      </c>
      <c r="I2658" t="s">
        <v>18</v>
      </c>
      <c r="J2658" t="s">
        <v>1485</v>
      </c>
    </row>
    <row r="2659" spans="1:10" hidden="1" x14ac:dyDescent="0.25">
      <c r="A2659">
        <v>81104</v>
      </c>
      <c r="B2659">
        <v>29</v>
      </c>
      <c r="C2659" t="s">
        <v>56</v>
      </c>
      <c r="D2659">
        <v>2426</v>
      </c>
      <c r="E2659" t="s">
        <v>118</v>
      </c>
      <c r="F2659">
        <v>83</v>
      </c>
      <c r="G2659" t="s">
        <v>1288</v>
      </c>
      <c r="H2659" t="s">
        <v>18</v>
      </c>
      <c r="I2659" t="s">
        <v>18</v>
      </c>
      <c r="J2659" t="s">
        <v>1512</v>
      </c>
    </row>
    <row r="2660" spans="1:10" hidden="1" x14ac:dyDescent="0.25">
      <c r="A2660">
        <v>51931</v>
      </c>
      <c r="B2660">
        <v>29</v>
      </c>
      <c r="C2660" t="s">
        <v>56</v>
      </c>
      <c r="D2660">
        <v>2425</v>
      </c>
      <c r="E2660" t="s">
        <v>2829</v>
      </c>
      <c r="F2660">
        <v>83</v>
      </c>
      <c r="G2660" t="s">
        <v>1288</v>
      </c>
      <c r="H2660" t="s">
        <v>18</v>
      </c>
      <c r="I2660" t="s">
        <v>18</v>
      </c>
      <c r="J2660" t="s">
        <v>2890</v>
      </c>
    </row>
    <row r="2661" spans="1:10" hidden="1" x14ac:dyDescent="0.25">
      <c r="A2661">
        <v>124399</v>
      </c>
      <c r="B2661">
        <v>29</v>
      </c>
      <c r="C2661" t="s">
        <v>56</v>
      </c>
      <c r="D2661">
        <v>394</v>
      </c>
      <c r="E2661" t="s">
        <v>248</v>
      </c>
      <c r="F2661">
        <v>83</v>
      </c>
      <c r="G2661" t="s">
        <v>1288</v>
      </c>
      <c r="H2661" t="s">
        <v>18</v>
      </c>
      <c r="I2661" t="s">
        <v>18</v>
      </c>
      <c r="J2661" t="s">
        <v>3173</v>
      </c>
    </row>
    <row r="2662" spans="1:10" hidden="1" x14ac:dyDescent="0.25">
      <c r="A2662">
        <v>138771</v>
      </c>
      <c r="B2662">
        <v>230</v>
      </c>
      <c r="C2662" t="s">
        <v>4</v>
      </c>
      <c r="D2662">
        <v>2860</v>
      </c>
      <c r="E2662" t="s">
        <v>2517</v>
      </c>
      <c r="F2662">
        <v>83</v>
      </c>
      <c r="G2662" t="s">
        <v>1288</v>
      </c>
      <c r="H2662" t="s">
        <v>18</v>
      </c>
      <c r="I2662" t="s">
        <v>18</v>
      </c>
      <c r="J2662" t="s">
        <v>3448</v>
      </c>
    </row>
    <row r="2663" spans="1:10" hidden="1" x14ac:dyDescent="0.25">
      <c r="A2663">
        <v>101576</v>
      </c>
      <c r="B2663">
        <v>360</v>
      </c>
      <c r="C2663" t="s">
        <v>66</v>
      </c>
      <c r="D2663">
        <v>2809</v>
      </c>
      <c r="E2663" t="s">
        <v>893</v>
      </c>
      <c r="F2663">
        <v>83</v>
      </c>
      <c r="G2663" t="s">
        <v>1288</v>
      </c>
      <c r="H2663" t="s">
        <v>18</v>
      </c>
      <c r="I2663" t="s">
        <v>18</v>
      </c>
      <c r="J2663" t="s">
        <v>1912</v>
      </c>
    </row>
    <row r="2664" spans="1:10" hidden="1" x14ac:dyDescent="0.25">
      <c r="A2664">
        <v>2570</v>
      </c>
      <c r="B2664">
        <v>360</v>
      </c>
      <c r="C2664" t="s">
        <v>66</v>
      </c>
      <c r="D2664">
        <v>2009</v>
      </c>
      <c r="E2664" t="s">
        <v>67</v>
      </c>
      <c r="F2664">
        <v>83</v>
      </c>
      <c r="G2664" t="s">
        <v>1288</v>
      </c>
      <c r="H2664" t="s">
        <v>18</v>
      </c>
      <c r="I2664" t="s">
        <v>18</v>
      </c>
      <c r="J2664" t="s">
        <v>1929</v>
      </c>
    </row>
    <row r="2665" spans="1:10" hidden="1" x14ac:dyDescent="0.25">
      <c r="A2665">
        <v>101586</v>
      </c>
      <c r="B2665">
        <v>360</v>
      </c>
      <c r="C2665" t="s">
        <v>66</v>
      </c>
      <c r="D2665">
        <v>2810</v>
      </c>
      <c r="E2665" t="s">
        <v>100</v>
      </c>
      <c r="F2665">
        <v>83</v>
      </c>
      <c r="G2665" t="s">
        <v>1288</v>
      </c>
      <c r="H2665" t="s">
        <v>18</v>
      </c>
      <c r="I2665" t="s">
        <v>18</v>
      </c>
      <c r="J2665" t="s">
        <v>1948</v>
      </c>
    </row>
    <row r="2666" spans="1:10" hidden="1" x14ac:dyDescent="0.25">
      <c r="A2666">
        <v>125091</v>
      </c>
      <c r="B2666">
        <v>360</v>
      </c>
      <c r="C2666" t="s">
        <v>66</v>
      </c>
      <c r="D2666">
        <v>2824</v>
      </c>
      <c r="E2666" t="s">
        <v>897</v>
      </c>
      <c r="F2666">
        <v>83</v>
      </c>
      <c r="G2666" t="s">
        <v>1288</v>
      </c>
      <c r="H2666" t="s">
        <v>18</v>
      </c>
      <c r="I2666" t="s">
        <v>18</v>
      </c>
      <c r="J2666" t="s">
        <v>3201</v>
      </c>
    </row>
    <row r="2667" spans="1:10" hidden="1" x14ac:dyDescent="0.25">
      <c r="A2667">
        <v>5096</v>
      </c>
      <c r="B2667">
        <v>451</v>
      </c>
      <c r="C2667" t="s">
        <v>61</v>
      </c>
      <c r="D2667">
        <v>466</v>
      </c>
      <c r="E2667" t="s">
        <v>62</v>
      </c>
      <c r="F2667">
        <v>83</v>
      </c>
      <c r="G2667" t="s">
        <v>1288</v>
      </c>
      <c r="H2667" t="s">
        <v>18</v>
      </c>
      <c r="I2667" t="s">
        <v>18</v>
      </c>
      <c r="J2667" t="s">
        <v>1987</v>
      </c>
    </row>
    <row r="2668" spans="1:10" hidden="1" x14ac:dyDescent="0.25">
      <c r="A2668">
        <v>101697</v>
      </c>
      <c r="B2668">
        <v>451</v>
      </c>
      <c r="C2668" t="s">
        <v>61</v>
      </c>
      <c r="D2668">
        <v>2815</v>
      </c>
      <c r="E2668" t="s">
        <v>80</v>
      </c>
      <c r="F2668">
        <v>83</v>
      </c>
      <c r="G2668" t="s">
        <v>1288</v>
      </c>
      <c r="H2668" t="s">
        <v>18</v>
      </c>
      <c r="I2668" t="s">
        <v>18</v>
      </c>
      <c r="J2668" t="s">
        <v>2037</v>
      </c>
    </row>
    <row r="2669" spans="1:10" hidden="1" x14ac:dyDescent="0.25">
      <c r="A2669">
        <v>101646</v>
      </c>
      <c r="B2669">
        <v>451</v>
      </c>
      <c r="C2669" t="s">
        <v>61</v>
      </c>
      <c r="D2669">
        <v>2813</v>
      </c>
      <c r="E2669" t="s">
        <v>116</v>
      </c>
      <c r="F2669">
        <v>83</v>
      </c>
      <c r="G2669" t="s">
        <v>1288</v>
      </c>
      <c r="H2669" t="s">
        <v>18</v>
      </c>
      <c r="I2669" t="s">
        <v>18</v>
      </c>
      <c r="J2669" t="s">
        <v>2061</v>
      </c>
    </row>
    <row r="2670" spans="1:10" hidden="1" x14ac:dyDescent="0.25">
      <c r="A2670">
        <v>81301</v>
      </c>
      <c r="B2670">
        <v>362</v>
      </c>
      <c r="C2670" t="s">
        <v>50</v>
      </c>
      <c r="D2670">
        <v>2467</v>
      </c>
      <c r="E2670" t="s">
        <v>51</v>
      </c>
      <c r="F2670">
        <v>83</v>
      </c>
      <c r="G2670" t="s">
        <v>1288</v>
      </c>
      <c r="H2670" t="s">
        <v>18</v>
      </c>
      <c r="I2670" t="s">
        <v>18</v>
      </c>
      <c r="J2670" t="s">
        <v>2118</v>
      </c>
    </row>
    <row r="2671" spans="1:10" hidden="1" x14ac:dyDescent="0.25">
      <c r="A2671">
        <v>101609</v>
      </c>
      <c r="B2671">
        <v>362</v>
      </c>
      <c r="C2671" t="s">
        <v>50</v>
      </c>
      <c r="D2671">
        <v>2821</v>
      </c>
      <c r="E2671" t="s">
        <v>82</v>
      </c>
      <c r="F2671">
        <v>83</v>
      </c>
      <c r="G2671" t="s">
        <v>1288</v>
      </c>
      <c r="H2671" t="s">
        <v>18</v>
      </c>
      <c r="I2671" t="s">
        <v>18</v>
      </c>
      <c r="J2671" t="s">
        <v>2149</v>
      </c>
    </row>
    <row r="2672" spans="1:10" hidden="1" x14ac:dyDescent="0.25">
      <c r="A2672">
        <v>53725</v>
      </c>
      <c r="B2672">
        <v>362</v>
      </c>
      <c r="C2672" t="s">
        <v>50</v>
      </c>
      <c r="D2672">
        <v>2469</v>
      </c>
      <c r="E2672" t="s">
        <v>91</v>
      </c>
      <c r="F2672">
        <v>83</v>
      </c>
      <c r="G2672" t="s">
        <v>1288</v>
      </c>
      <c r="H2672" t="s">
        <v>18</v>
      </c>
      <c r="I2672" t="s">
        <v>18</v>
      </c>
      <c r="J2672" t="s">
        <v>2172</v>
      </c>
    </row>
    <row r="2673" spans="1:10" hidden="1" x14ac:dyDescent="0.25">
      <c r="A2673">
        <v>697</v>
      </c>
      <c r="B2673">
        <v>362</v>
      </c>
      <c r="C2673" t="s">
        <v>50</v>
      </c>
      <c r="D2673">
        <v>1974</v>
      </c>
      <c r="E2673" t="s">
        <v>276</v>
      </c>
      <c r="F2673">
        <v>83</v>
      </c>
      <c r="G2673" t="s">
        <v>1288</v>
      </c>
      <c r="H2673" t="s">
        <v>18</v>
      </c>
      <c r="I2673" t="s">
        <v>18</v>
      </c>
      <c r="J2673" t="s">
        <v>2204</v>
      </c>
    </row>
    <row r="2674" spans="1:10" hidden="1" x14ac:dyDescent="0.25">
      <c r="A2674">
        <v>81247</v>
      </c>
      <c r="B2674">
        <v>313</v>
      </c>
      <c r="C2674" t="s">
        <v>3604</v>
      </c>
      <c r="D2674">
        <v>347</v>
      </c>
      <c r="E2674" t="s">
        <v>455</v>
      </c>
      <c r="F2674">
        <v>2805</v>
      </c>
      <c r="G2674" t="s">
        <v>1256</v>
      </c>
      <c r="H2674" t="s">
        <v>18</v>
      </c>
      <c r="I2674" t="s">
        <v>18</v>
      </c>
      <c r="J2674" t="s">
        <v>3901</v>
      </c>
    </row>
    <row r="2675" spans="1:10" hidden="1" x14ac:dyDescent="0.25">
      <c r="A2675">
        <v>117392</v>
      </c>
      <c r="B2675">
        <v>313</v>
      </c>
      <c r="C2675" t="s">
        <v>3604</v>
      </c>
      <c r="D2675">
        <v>2843</v>
      </c>
      <c r="E2675" t="s">
        <v>2537</v>
      </c>
      <c r="F2675">
        <v>2805</v>
      </c>
      <c r="G2675" t="s">
        <v>1256</v>
      </c>
      <c r="H2675" t="s">
        <v>18</v>
      </c>
      <c r="I2675" t="s">
        <v>18</v>
      </c>
      <c r="J2675" t="s">
        <v>3902</v>
      </c>
    </row>
    <row r="2676" spans="1:10" hidden="1" x14ac:dyDescent="0.25">
      <c r="A2676">
        <v>39993</v>
      </c>
      <c r="B2676">
        <v>313</v>
      </c>
      <c r="C2676" t="s">
        <v>3604</v>
      </c>
      <c r="D2676">
        <v>353</v>
      </c>
      <c r="E2676" t="s">
        <v>456</v>
      </c>
      <c r="F2676">
        <v>2805</v>
      </c>
      <c r="G2676" t="s">
        <v>1256</v>
      </c>
      <c r="H2676" t="s">
        <v>18</v>
      </c>
      <c r="I2676" t="s">
        <v>18</v>
      </c>
      <c r="J2676" t="s">
        <v>3903</v>
      </c>
    </row>
    <row r="2677" spans="1:10" hidden="1" x14ac:dyDescent="0.25">
      <c r="A2677">
        <v>117483</v>
      </c>
      <c r="B2677">
        <v>313</v>
      </c>
      <c r="C2677" t="s">
        <v>3604</v>
      </c>
      <c r="D2677">
        <v>2844</v>
      </c>
      <c r="E2677" t="s">
        <v>2539</v>
      </c>
      <c r="F2677">
        <v>2805</v>
      </c>
      <c r="G2677" t="s">
        <v>1256</v>
      </c>
      <c r="H2677" t="s">
        <v>18</v>
      </c>
      <c r="I2677" t="s">
        <v>18</v>
      </c>
      <c r="J2677" t="s">
        <v>3904</v>
      </c>
    </row>
    <row r="2678" spans="1:10" hidden="1" x14ac:dyDescent="0.25">
      <c r="A2678">
        <v>117542</v>
      </c>
      <c r="B2678">
        <v>313</v>
      </c>
      <c r="C2678" t="s">
        <v>3604</v>
      </c>
      <c r="D2678">
        <v>2845</v>
      </c>
      <c r="E2678" t="s">
        <v>2540</v>
      </c>
      <c r="F2678">
        <v>2805</v>
      </c>
      <c r="G2678" t="s">
        <v>1256</v>
      </c>
      <c r="H2678" t="s">
        <v>18</v>
      </c>
      <c r="I2678" t="s">
        <v>18</v>
      </c>
      <c r="J2678" t="s">
        <v>3905</v>
      </c>
    </row>
    <row r="2679" spans="1:10" hidden="1" x14ac:dyDescent="0.25">
      <c r="A2679">
        <v>45446</v>
      </c>
      <c r="B2679">
        <v>313</v>
      </c>
      <c r="C2679" t="s">
        <v>3604</v>
      </c>
      <c r="D2679">
        <v>2196</v>
      </c>
      <c r="E2679" t="s">
        <v>2600</v>
      </c>
      <c r="F2679">
        <v>2805</v>
      </c>
      <c r="G2679" t="s">
        <v>1256</v>
      </c>
      <c r="H2679" t="s">
        <v>18</v>
      </c>
      <c r="I2679" t="s">
        <v>18</v>
      </c>
      <c r="J2679" t="s">
        <v>3906</v>
      </c>
    </row>
    <row r="2680" spans="1:10" hidden="1" x14ac:dyDescent="0.25">
      <c r="A2680">
        <v>47266</v>
      </c>
      <c r="B2680">
        <v>313</v>
      </c>
      <c r="C2680" t="s">
        <v>3604</v>
      </c>
      <c r="D2680">
        <v>333</v>
      </c>
      <c r="E2680" t="s">
        <v>2601</v>
      </c>
      <c r="F2680">
        <v>2805</v>
      </c>
      <c r="G2680" t="s">
        <v>1256</v>
      </c>
      <c r="H2680" t="s">
        <v>18</v>
      </c>
      <c r="I2680" t="s">
        <v>18</v>
      </c>
      <c r="J2680" t="s">
        <v>3907</v>
      </c>
    </row>
    <row r="2681" spans="1:10" hidden="1" x14ac:dyDescent="0.25">
      <c r="A2681">
        <v>101537</v>
      </c>
      <c r="B2681">
        <v>313</v>
      </c>
      <c r="C2681" t="s">
        <v>3604</v>
      </c>
      <c r="D2681">
        <v>2790</v>
      </c>
      <c r="E2681" t="s">
        <v>2604</v>
      </c>
      <c r="F2681">
        <v>2805</v>
      </c>
      <c r="G2681" t="s">
        <v>1256</v>
      </c>
      <c r="H2681" t="s">
        <v>18</v>
      </c>
      <c r="I2681" t="s">
        <v>18</v>
      </c>
      <c r="J2681" t="s">
        <v>3908</v>
      </c>
    </row>
    <row r="2682" spans="1:10" hidden="1" x14ac:dyDescent="0.25">
      <c r="A2682">
        <v>101548</v>
      </c>
      <c r="B2682">
        <v>313</v>
      </c>
      <c r="C2682" t="s">
        <v>3604</v>
      </c>
      <c r="D2682">
        <v>2791</v>
      </c>
      <c r="E2682" t="s">
        <v>2605</v>
      </c>
      <c r="F2682">
        <v>2805</v>
      </c>
      <c r="G2682" t="s">
        <v>1256</v>
      </c>
      <c r="H2682" t="s">
        <v>18</v>
      </c>
      <c r="I2682" t="s">
        <v>18</v>
      </c>
      <c r="J2682" t="s">
        <v>3909</v>
      </c>
    </row>
    <row r="2683" spans="1:10" hidden="1" x14ac:dyDescent="0.25">
      <c r="A2683">
        <v>71031</v>
      </c>
      <c r="B2683">
        <v>313</v>
      </c>
      <c r="C2683" t="s">
        <v>3604</v>
      </c>
      <c r="D2683">
        <v>329</v>
      </c>
      <c r="E2683" t="s">
        <v>2606</v>
      </c>
      <c r="F2683">
        <v>2805</v>
      </c>
      <c r="G2683" t="s">
        <v>1256</v>
      </c>
      <c r="H2683" t="s">
        <v>18</v>
      </c>
      <c r="I2683" t="s">
        <v>18</v>
      </c>
      <c r="J2683" t="s">
        <v>3910</v>
      </c>
    </row>
    <row r="2684" spans="1:10" hidden="1" x14ac:dyDescent="0.25">
      <c r="A2684">
        <v>80758</v>
      </c>
      <c r="B2684">
        <v>313</v>
      </c>
      <c r="C2684" t="s">
        <v>3604</v>
      </c>
      <c r="D2684">
        <v>2522</v>
      </c>
      <c r="E2684" t="s">
        <v>458</v>
      </c>
      <c r="F2684">
        <v>2805</v>
      </c>
      <c r="G2684" t="s">
        <v>1256</v>
      </c>
      <c r="H2684" t="s">
        <v>18</v>
      </c>
      <c r="I2684" t="s">
        <v>18</v>
      </c>
      <c r="J2684" t="s">
        <v>3911</v>
      </c>
    </row>
    <row r="2685" spans="1:10" hidden="1" x14ac:dyDescent="0.25">
      <c r="A2685">
        <v>93331</v>
      </c>
      <c r="B2685">
        <v>453</v>
      </c>
      <c r="C2685" t="s">
        <v>188</v>
      </c>
      <c r="D2685">
        <v>2773</v>
      </c>
      <c r="E2685" t="s">
        <v>4394</v>
      </c>
      <c r="F2685">
        <v>955</v>
      </c>
      <c r="G2685" t="s">
        <v>3065</v>
      </c>
      <c r="H2685" t="s">
        <v>18</v>
      </c>
      <c r="I2685" t="s">
        <v>18</v>
      </c>
      <c r="J2685" t="s">
        <v>4802</v>
      </c>
    </row>
    <row r="2686" spans="1:10" hidden="1" x14ac:dyDescent="0.25">
      <c r="A2686">
        <v>152552</v>
      </c>
      <c r="B2686">
        <v>453</v>
      </c>
      <c r="C2686" t="s">
        <v>188</v>
      </c>
      <c r="D2686">
        <v>2953</v>
      </c>
      <c r="E2686" t="s">
        <v>4396</v>
      </c>
      <c r="F2686">
        <v>955</v>
      </c>
      <c r="G2686" t="s">
        <v>3065</v>
      </c>
      <c r="H2686" t="s">
        <v>18</v>
      </c>
      <c r="I2686" t="s">
        <v>18</v>
      </c>
      <c r="J2686" t="s">
        <v>4803</v>
      </c>
    </row>
    <row r="2687" spans="1:10" hidden="1" x14ac:dyDescent="0.25">
      <c r="A2687">
        <v>4086</v>
      </c>
      <c r="B2687">
        <v>453</v>
      </c>
      <c r="C2687" t="s">
        <v>188</v>
      </c>
      <c r="D2687">
        <v>464</v>
      </c>
      <c r="E2687" t="s">
        <v>189</v>
      </c>
      <c r="F2687">
        <v>955</v>
      </c>
      <c r="G2687" t="s">
        <v>3065</v>
      </c>
      <c r="H2687" t="s">
        <v>18</v>
      </c>
      <c r="I2687" t="s">
        <v>18</v>
      </c>
      <c r="J2687" t="s">
        <v>3066</v>
      </c>
    </row>
    <row r="2688" spans="1:10" hidden="1" x14ac:dyDescent="0.25">
      <c r="A2688">
        <v>2920</v>
      </c>
      <c r="B2688">
        <v>450</v>
      </c>
      <c r="C2688" t="s">
        <v>4052</v>
      </c>
      <c r="D2688">
        <v>473</v>
      </c>
      <c r="E2688" t="s">
        <v>255</v>
      </c>
      <c r="F2688">
        <v>955</v>
      </c>
      <c r="G2688" t="s">
        <v>3065</v>
      </c>
      <c r="H2688" t="s">
        <v>18</v>
      </c>
      <c r="I2688" t="s">
        <v>18</v>
      </c>
      <c r="J2688" t="s">
        <v>4190</v>
      </c>
    </row>
    <row r="2689" spans="1:10" hidden="1" x14ac:dyDescent="0.25">
      <c r="A2689">
        <v>84109</v>
      </c>
      <c r="B2689">
        <v>450</v>
      </c>
      <c r="C2689" t="s">
        <v>4052</v>
      </c>
      <c r="D2689">
        <v>477</v>
      </c>
      <c r="E2689" t="s">
        <v>285</v>
      </c>
      <c r="F2689">
        <v>955</v>
      </c>
      <c r="G2689" t="s">
        <v>3065</v>
      </c>
      <c r="H2689" t="s">
        <v>18</v>
      </c>
      <c r="I2689" t="s">
        <v>18</v>
      </c>
      <c r="J2689" t="s">
        <v>4191</v>
      </c>
    </row>
    <row r="2690" spans="1:10" hidden="1" x14ac:dyDescent="0.25">
      <c r="A2690">
        <v>142085</v>
      </c>
      <c r="B2690">
        <v>450</v>
      </c>
      <c r="C2690" t="s">
        <v>4052</v>
      </c>
      <c r="D2690">
        <v>2897</v>
      </c>
      <c r="E2690" t="s">
        <v>3419</v>
      </c>
      <c r="F2690">
        <v>955</v>
      </c>
      <c r="G2690" t="s">
        <v>3065</v>
      </c>
      <c r="H2690" t="s">
        <v>18</v>
      </c>
      <c r="I2690" t="s">
        <v>18</v>
      </c>
      <c r="J2690" t="s">
        <v>4192</v>
      </c>
    </row>
    <row r="2691" spans="1:10" hidden="1" x14ac:dyDescent="0.25">
      <c r="A2691">
        <v>4972</v>
      </c>
      <c r="B2691">
        <v>450</v>
      </c>
      <c r="C2691" t="s">
        <v>4052</v>
      </c>
      <c r="D2691">
        <v>478</v>
      </c>
      <c r="E2691" t="s">
        <v>4059</v>
      </c>
      <c r="F2691">
        <v>955</v>
      </c>
      <c r="G2691" t="s">
        <v>3065</v>
      </c>
      <c r="H2691" t="s">
        <v>18</v>
      </c>
      <c r="I2691" t="s">
        <v>18</v>
      </c>
      <c r="J2691" t="s">
        <v>4193</v>
      </c>
    </row>
    <row r="2692" spans="1:10" hidden="1" x14ac:dyDescent="0.25">
      <c r="A2692">
        <v>98204</v>
      </c>
      <c r="B2692">
        <v>315</v>
      </c>
      <c r="C2692" t="s">
        <v>379</v>
      </c>
      <c r="D2692">
        <v>2215</v>
      </c>
      <c r="E2692" t="s">
        <v>864</v>
      </c>
      <c r="F2692">
        <v>77746</v>
      </c>
      <c r="G2692" t="s">
        <v>1896</v>
      </c>
      <c r="H2692" t="s">
        <v>18</v>
      </c>
      <c r="I2692" t="s">
        <v>18</v>
      </c>
      <c r="J2692" t="s">
        <v>1897</v>
      </c>
    </row>
    <row r="2693" spans="1:10" hidden="1" x14ac:dyDescent="0.25">
      <c r="A2693">
        <v>115745</v>
      </c>
      <c r="B2693">
        <v>362</v>
      </c>
      <c r="C2693" t="s">
        <v>50</v>
      </c>
      <c r="D2693">
        <v>2467</v>
      </c>
      <c r="E2693" t="s">
        <v>51</v>
      </c>
      <c r="F2693">
        <v>77746</v>
      </c>
      <c r="G2693" t="s">
        <v>1896</v>
      </c>
      <c r="H2693" t="s">
        <v>18</v>
      </c>
      <c r="I2693" t="s">
        <v>18</v>
      </c>
      <c r="J2693" t="s">
        <v>2522</v>
      </c>
    </row>
    <row r="2694" spans="1:10" hidden="1" x14ac:dyDescent="0.25">
      <c r="A2694">
        <v>142092</v>
      </c>
      <c r="B2694">
        <v>453</v>
      </c>
      <c r="C2694" t="s">
        <v>188</v>
      </c>
      <c r="D2694">
        <v>2776</v>
      </c>
      <c r="E2694" t="s">
        <v>4403</v>
      </c>
      <c r="F2694">
        <v>12872</v>
      </c>
      <c r="G2694" t="s">
        <v>1776</v>
      </c>
      <c r="H2694" t="s">
        <v>18</v>
      </c>
      <c r="I2694" t="s">
        <v>18</v>
      </c>
      <c r="J2694" t="s">
        <v>4804</v>
      </c>
    </row>
    <row r="2695" spans="1:10" hidden="1" x14ac:dyDescent="0.25">
      <c r="A2695">
        <v>152538</v>
      </c>
      <c r="B2695">
        <v>453</v>
      </c>
      <c r="C2695" t="s">
        <v>188</v>
      </c>
      <c r="D2695">
        <v>2952</v>
      </c>
      <c r="E2695" t="s">
        <v>4407</v>
      </c>
      <c r="F2695">
        <v>12872</v>
      </c>
      <c r="G2695" t="s">
        <v>1776</v>
      </c>
      <c r="H2695" t="s">
        <v>18</v>
      </c>
      <c r="I2695" t="s">
        <v>18</v>
      </c>
      <c r="J2695" t="s">
        <v>4805</v>
      </c>
    </row>
    <row r="2696" spans="1:10" hidden="1" x14ac:dyDescent="0.25">
      <c r="A2696">
        <v>2340</v>
      </c>
      <c r="B2696">
        <v>450</v>
      </c>
      <c r="C2696" t="s">
        <v>4052</v>
      </c>
      <c r="D2696">
        <v>473</v>
      </c>
      <c r="E2696" t="s">
        <v>255</v>
      </c>
      <c r="F2696">
        <v>12872</v>
      </c>
      <c r="G2696" t="s">
        <v>1776</v>
      </c>
      <c r="H2696" t="s">
        <v>18</v>
      </c>
      <c r="I2696" t="s">
        <v>18</v>
      </c>
      <c r="J2696" t="s">
        <v>4194</v>
      </c>
    </row>
    <row r="2697" spans="1:10" hidden="1" x14ac:dyDescent="0.25">
      <c r="A2697">
        <v>153217</v>
      </c>
      <c r="B2697">
        <v>450</v>
      </c>
      <c r="C2697" t="s">
        <v>4052</v>
      </c>
      <c r="D2697">
        <v>477</v>
      </c>
      <c r="E2697" t="s">
        <v>285</v>
      </c>
      <c r="F2697">
        <v>12872</v>
      </c>
      <c r="G2697" t="s">
        <v>1776</v>
      </c>
      <c r="H2697" t="s">
        <v>18</v>
      </c>
      <c r="I2697" t="s">
        <v>18</v>
      </c>
      <c r="J2697" t="s">
        <v>4806</v>
      </c>
    </row>
    <row r="2698" spans="1:10" hidden="1" x14ac:dyDescent="0.25">
      <c r="A2698">
        <v>145851</v>
      </c>
      <c r="B2698">
        <v>450</v>
      </c>
      <c r="C2698" t="s">
        <v>4052</v>
      </c>
      <c r="D2698">
        <v>478</v>
      </c>
      <c r="E2698" t="s">
        <v>4059</v>
      </c>
      <c r="F2698">
        <v>12872</v>
      </c>
      <c r="G2698" t="s">
        <v>1776</v>
      </c>
      <c r="H2698" t="s">
        <v>18</v>
      </c>
      <c r="I2698" t="s">
        <v>18</v>
      </c>
      <c r="J2698" t="s">
        <v>4195</v>
      </c>
    </row>
    <row r="2699" spans="1:10" hidden="1" x14ac:dyDescent="0.25">
      <c r="A2699">
        <v>5558</v>
      </c>
      <c r="B2699">
        <v>450</v>
      </c>
      <c r="C2699" t="s">
        <v>4052</v>
      </c>
      <c r="D2699">
        <v>473</v>
      </c>
      <c r="E2699" t="s">
        <v>255</v>
      </c>
      <c r="F2699">
        <v>11891</v>
      </c>
      <c r="G2699" t="s">
        <v>1777</v>
      </c>
      <c r="H2699" t="s">
        <v>18</v>
      </c>
      <c r="I2699" t="s">
        <v>18</v>
      </c>
      <c r="J2699" t="s">
        <v>4196</v>
      </c>
    </row>
    <row r="2700" spans="1:10" hidden="1" x14ac:dyDescent="0.25">
      <c r="A2700">
        <v>159484</v>
      </c>
      <c r="B2700">
        <v>2507</v>
      </c>
      <c r="C2700" t="s">
        <v>4365</v>
      </c>
      <c r="D2700">
        <v>2890</v>
      </c>
      <c r="E2700" t="s">
        <v>4370</v>
      </c>
      <c r="F2700">
        <v>100086</v>
      </c>
      <c r="G2700" t="s">
        <v>5071</v>
      </c>
      <c r="H2700" t="s">
        <v>18</v>
      </c>
      <c r="I2700" t="s">
        <v>18</v>
      </c>
      <c r="J2700" t="s">
        <v>5072</v>
      </c>
    </row>
    <row r="2701" spans="1:10" hidden="1" x14ac:dyDescent="0.25">
      <c r="A2701">
        <v>81263</v>
      </c>
      <c r="B2701">
        <v>313</v>
      </c>
      <c r="C2701" t="s">
        <v>3604</v>
      </c>
      <c r="D2701">
        <v>2522</v>
      </c>
      <c r="E2701" t="s">
        <v>458</v>
      </c>
      <c r="F2701">
        <v>51504</v>
      </c>
      <c r="G2701" t="s">
        <v>1277</v>
      </c>
      <c r="H2701" t="s">
        <v>18</v>
      </c>
      <c r="I2701" t="s">
        <v>18</v>
      </c>
      <c r="J2701" t="s">
        <v>3912</v>
      </c>
    </row>
    <row r="2702" spans="1:10" hidden="1" x14ac:dyDescent="0.25">
      <c r="A2702">
        <v>93378</v>
      </c>
      <c r="B2702">
        <v>453</v>
      </c>
      <c r="C2702" t="s">
        <v>188</v>
      </c>
      <c r="D2702">
        <v>2773</v>
      </c>
      <c r="E2702" t="s">
        <v>4394</v>
      </c>
      <c r="F2702">
        <v>39647</v>
      </c>
      <c r="G2702" t="s">
        <v>1681</v>
      </c>
      <c r="H2702" t="s">
        <v>18</v>
      </c>
      <c r="I2702" t="s">
        <v>18</v>
      </c>
      <c r="J2702" t="s">
        <v>4807</v>
      </c>
    </row>
    <row r="2703" spans="1:10" hidden="1" x14ac:dyDescent="0.25">
      <c r="A2703">
        <v>81391</v>
      </c>
      <c r="B2703">
        <v>453</v>
      </c>
      <c r="C2703" t="s">
        <v>188</v>
      </c>
      <c r="D2703">
        <v>464</v>
      </c>
      <c r="E2703" t="s">
        <v>189</v>
      </c>
      <c r="F2703">
        <v>39647</v>
      </c>
      <c r="G2703" t="s">
        <v>1681</v>
      </c>
      <c r="H2703" t="s">
        <v>18</v>
      </c>
      <c r="I2703" t="s">
        <v>18</v>
      </c>
      <c r="J2703" t="s">
        <v>1682</v>
      </c>
    </row>
    <row r="2704" spans="1:10" hidden="1" x14ac:dyDescent="0.25">
      <c r="A2704">
        <v>134062</v>
      </c>
      <c r="B2704">
        <v>451</v>
      </c>
      <c r="C2704" t="s">
        <v>61</v>
      </c>
      <c r="D2704">
        <v>466</v>
      </c>
      <c r="E2704" t="s">
        <v>62</v>
      </c>
      <c r="F2704">
        <v>39647</v>
      </c>
      <c r="G2704" t="s">
        <v>1681</v>
      </c>
      <c r="H2704" t="s">
        <v>18</v>
      </c>
      <c r="I2704" t="s">
        <v>18</v>
      </c>
      <c r="J2704" t="s">
        <v>3364</v>
      </c>
    </row>
    <row r="2705" spans="1:10" hidden="1" x14ac:dyDescent="0.25">
      <c r="A2705">
        <v>89204</v>
      </c>
      <c r="B2705">
        <v>316</v>
      </c>
      <c r="C2705" t="s">
        <v>3647</v>
      </c>
      <c r="D2705">
        <v>2330</v>
      </c>
      <c r="E2705" t="s">
        <v>1097</v>
      </c>
      <c r="F2705">
        <v>71076</v>
      </c>
      <c r="G2705" t="s">
        <v>2079</v>
      </c>
      <c r="H2705" t="s">
        <v>18</v>
      </c>
      <c r="I2705" t="s">
        <v>18</v>
      </c>
      <c r="J2705" t="s">
        <v>3913</v>
      </c>
    </row>
    <row r="2706" spans="1:10" hidden="1" x14ac:dyDescent="0.25">
      <c r="A2706">
        <v>81383</v>
      </c>
      <c r="B2706">
        <v>453</v>
      </c>
      <c r="C2706" t="s">
        <v>188</v>
      </c>
      <c r="D2706">
        <v>464</v>
      </c>
      <c r="E2706" t="s">
        <v>189</v>
      </c>
      <c r="F2706">
        <v>29058</v>
      </c>
      <c r="G2706" t="s">
        <v>1683</v>
      </c>
      <c r="H2706" t="s">
        <v>18</v>
      </c>
      <c r="I2706" t="s">
        <v>18</v>
      </c>
      <c r="J2706" t="s">
        <v>1684</v>
      </c>
    </row>
    <row r="2707" spans="1:10" hidden="1" x14ac:dyDescent="0.25">
      <c r="A2707">
        <v>70202</v>
      </c>
      <c r="B2707">
        <v>2520</v>
      </c>
      <c r="C2707" t="s">
        <v>4254</v>
      </c>
      <c r="D2707">
        <v>2537</v>
      </c>
      <c r="E2707" t="s">
        <v>4254</v>
      </c>
      <c r="F2707">
        <v>3990</v>
      </c>
      <c r="G2707" t="s">
        <v>1401</v>
      </c>
      <c r="H2707" t="s">
        <v>18</v>
      </c>
      <c r="I2707" t="s">
        <v>18</v>
      </c>
      <c r="J2707" t="s">
        <v>4316</v>
      </c>
    </row>
    <row r="2708" spans="1:10" hidden="1" x14ac:dyDescent="0.25">
      <c r="A2708">
        <v>2776</v>
      </c>
      <c r="B2708">
        <v>315</v>
      </c>
      <c r="C2708" t="s">
        <v>379</v>
      </c>
      <c r="D2708">
        <v>356</v>
      </c>
      <c r="E2708" t="s">
        <v>860</v>
      </c>
      <c r="F2708">
        <v>53</v>
      </c>
      <c r="G2708" t="s">
        <v>1829</v>
      </c>
      <c r="H2708" t="s">
        <v>18</v>
      </c>
      <c r="I2708" t="s">
        <v>18</v>
      </c>
      <c r="J2708" t="s">
        <v>1830</v>
      </c>
    </row>
    <row r="2709" spans="1:10" hidden="1" x14ac:dyDescent="0.25">
      <c r="A2709">
        <v>86159</v>
      </c>
      <c r="B2709">
        <v>315</v>
      </c>
      <c r="C2709" t="s">
        <v>379</v>
      </c>
      <c r="D2709">
        <v>348</v>
      </c>
      <c r="E2709" t="s">
        <v>862</v>
      </c>
      <c r="F2709">
        <v>53</v>
      </c>
      <c r="G2709" t="s">
        <v>1829</v>
      </c>
      <c r="H2709" t="s">
        <v>18</v>
      </c>
      <c r="I2709" t="s">
        <v>18</v>
      </c>
      <c r="J2709" t="s">
        <v>1866</v>
      </c>
    </row>
    <row r="2710" spans="1:10" hidden="1" x14ac:dyDescent="0.25">
      <c r="A2710">
        <v>85977</v>
      </c>
      <c r="B2710">
        <v>450</v>
      </c>
      <c r="C2710" t="s">
        <v>4052</v>
      </c>
      <c r="D2710">
        <v>473</v>
      </c>
      <c r="E2710" t="s">
        <v>255</v>
      </c>
      <c r="F2710">
        <v>15167</v>
      </c>
      <c r="G2710" t="s">
        <v>1778</v>
      </c>
      <c r="H2710" t="s">
        <v>18</v>
      </c>
      <c r="I2710" t="s">
        <v>18</v>
      </c>
      <c r="J2710" t="s">
        <v>4197</v>
      </c>
    </row>
    <row r="2711" spans="1:10" hidden="1" x14ac:dyDescent="0.25">
      <c r="A2711">
        <v>4345</v>
      </c>
      <c r="B2711">
        <v>450</v>
      </c>
      <c r="C2711" t="s">
        <v>4052</v>
      </c>
      <c r="D2711">
        <v>477</v>
      </c>
      <c r="E2711" t="s">
        <v>285</v>
      </c>
      <c r="F2711">
        <v>15167</v>
      </c>
      <c r="G2711" t="s">
        <v>1778</v>
      </c>
      <c r="H2711" t="s">
        <v>18</v>
      </c>
      <c r="I2711" t="s">
        <v>18</v>
      </c>
      <c r="J2711" t="s">
        <v>4198</v>
      </c>
    </row>
    <row r="2712" spans="1:10" hidden="1" x14ac:dyDescent="0.25">
      <c r="A2712">
        <v>152477</v>
      </c>
      <c r="B2712">
        <v>450</v>
      </c>
      <c r="C2712" t="s">
        <v>4052</v>
      </c>
      <c r="D2712">
        <v>2897</v>
      </c>
      <c r="E2712" t="s">
        <v>3419</v>
      </c>
      <c r="F2712">
        <v>15167</v>
      </c>
      <c r="G2712" t="s">
        <v>1778</v>
      </c>
      <c r="H2712" t="s">
        <v>18</v>
      </c>
      <c r="I2712" t="s">
        <v>18</v>
      </c>
      <c r="J2712" t="s">
        <v>4808</v>
      </c>
    </row>
    <row r="2713" spans="1:10" hidden="1" x14ac:dyDescent="0.25">
      <c r="A2713">
        <v>95086</v>
      </c>
      <c r="B2713">
        <v>453</v>
      </c>
      <c r="C2713" t="s">
        <v>188</v>
      </c>
      <c r="D2713">
        <v>2776</v>
      </c>
      <c r="E2713" t="s">
        <v>4403</v>
      </c>
      <c r="F2713">
        <v>21876</v>
      </c>
      <c r="G2713" t="s">
        <v>1748</v>
      </c>
      <c r="H2713" t="s">
        <v>18</v>
      </c>
      <c r="I2713" t="s">
        <v>18</v>
      </c>
      <c r="J2713" t="s">
        <v>4809</v>
      </c>
    </row>
    <row r="2714" spans="1:10" hidden="1" x14ac:dyDescent="0.25">
      <c r="A2714">
        <v>152539</v>
      </c>
      <c r="B2714">
        <v>453</v>
      </c>
      <c r="C2714" t="s">
        <v>188</v>
      </c>
      <c r="D2714">
        <v>2952</v>
      </c>
      <c r="E2714" t="s">
        <v>4407</v>
      </c>
      <c r="F2714">
        <v>21876</v>
      </c>
      <c r="G2714" t="s">
        <v>1748</v>
      </c>
      <c r="H2714" t="s">
        <v>18</v>
      </c>
      <c r="I2714" t="s">
        <v>18</v>
      </c>
      <c r="J2714" t="s">
        <v>4810</v>
      </c>
    </row>
    <row r="2715" spans="1:10" hidden="1" x14ac:dyDescent="0.25">
      <c r="A2715">
        <v>55517</v>
      </c>
      <c r="B2715">
        <v>450</v>
      </c>
      <c r="C2715" t="s">
        <v>4052</v>
      </c>
      <c r="D2715">
        <v>473</v>
      </c>
      <c r="E2715" t="s">
        <v>255</v>
      </c>
      <c r="F2715">
        <v>21876</v>
      </c>
      <c r="G2715" t="s">
        <v>1748</v>
      </c>
      <c r="H2715" t="s">
        <v>18</v>
      </c>
      <c r="I2715" t="s">
        <v>18</v>
      </c>
      <c r="J2715" t="s">
        <v>4199</v>
      </c>
    </row>
    <row r="2716" spans="1:10" hidden="1" x14ac:dyDescent="0.25">
      <c r="A2716">
        <v>105634</v>
      </c>
      <c r="B2716">
        <v>315</v>
      </c>
      <c r="C2716" t="s">
        <v>379</v>
      </c>
      <c r="D2716">
        <v>348</v>
      </c>
      <c r="E2716" t="s">
        <v>862</v>
      </c>
      <c r="F2716">
        <v>83846</v>
      </c>
      <c r="G2716" t="s">
        <v>1867</v>
      </c>
      <c r="H2716" t="s">
        <v>18</v>
      </c>
      <c r="I2716" t="s">
        <v>18</v>
      </c>
      <c r="J2716" t="s">
        <v>1868</v>
      </c>
    </row>
    <row r="2717" spans="1:10" hidden="1" x14ac:dyDescent="0.25">
      <c r="A2717">
        <v>111875</v>
      </c>
      <c r="B2717">
        <v>315</v>
      </c>
      <c r="C2717" t="s">
        <v>379</v>
      </c>
      <c r="D2717">
        <v>2215</v>
      </c>
      <c r="E2717" t="s">
        <v>864</v>
      </c>
      <c r="F2717">
        <v>83846</v>
      </c>
      <c r="G2717" t="s">
        <v>1867</v>
      </c>
      <c r="H2717" t="s">
        <v>18</v>
      </c>
      <c r="I2717" t="s">
        <v>18</v>
      </c>
      <c r="J2717" t="s">
        <v>2275</v>
      </c>
    </row>
    <row r="2718" spans="1:10" hidden="1" x14ac:dyDescent="0.25">
      <c r="A2718">
        <v>137299</v>
      </c>
      <c r="B2718">
        <v>453</v>
      </c>
      <c r="C2718" t="s">
        <v>188</v>
      </c>
      <c r="D2718">
        <v>2773</v>
      </c>
      <c r="E2718" t="s">
        <v>4394</v>
      </c>
      <c r="F2718">
        <v>90730</v>
      </c>
      <c r="G2718" t="s">
        <v>2311</v>
      </c>
      <c r="H2718" t="s">
        <v>18</v>
      </c>
      <c r="I2718" t="s">
        <v>18</v>
      </c>
      <c r="J2718" t="s">
        <v>4811</v>
      </c>
    </row>
    <row r="2719" spans="1:10" hidden="1" x14ac:dyDescent="0.25">
      <c r="A2719">
        <v>113165</v>
      </c>
      <c r="B2719">
        <v>362</v>
      </c>
      <c r="C2719" t="s">
        <v>50</v>
      </c>
      <c r="D2719">
        <v>2467</v>
      </c>
      <c r="E2719" t="s">
        <v>51</v>
      </c>
      <c r="F2719">
        <v>90730</v>
      </c>
      <c r="G2719" t="s">
        <v>2311</v>
      </c>
      <c r="H2719" t="s">
        <v>18</v>
      </c>
      <c r="I2719" t="s">
        <v>18</v>
      </c>
      <c r="J2719" t="s">
        <v>2312</v>
      </c>
    </row>
    <row r="2720" spans="1:10" hidden="1" x14ac:dyDescent="0.25">
      <c r="A2720">
        <v>159480</v>
      </c>
      <c r="B2720">
        <v>2507</v>
      </c>
      <c r="C2720" t="s">
        <v>4365</v>
      </c>
      <c r="D2720">
        <v>2890</v>
      </c>
      <c r="E2720" t="s">
        <v>4370</v>
      </c>
      <c r="F2720">
        <v>11736</v>
      </c>
      <c r="G2720" t="s">
        <v>5073</v>
      </c>
      <c r="H2720" t="s">
        <v>18</v>
      </c>
      <c r="I2720" t="s">
        <v>18</v>
      </c>
      <c r="J2720" t="s">
        <v>5074</v>
      </c>
    </row>
    <row r="2721" spans="1:10" hidden="1" x14ac:dyDescent="0.25">
      <c r="A2721">
        <v>62007</v>
      </c>
      <c r="B2721">
        <v>293</v>
      </c>
      <c r="C2721" t="s">
        <v>4264</v>
      </c>
      <c r="D2721">
        <v>295</v>
      </c>
      <c r="E2721" t="s">
        <v>3111</v>
      </c>
      <c r="F2721">
        <v>51163</v>
      </c>
      <c r="G2721" t="s">
        <v>3392</v>
      </c>
      <c r="H2721" t="s">
        <v>18</v>
      </c>
      <c r="I2721" t="s">
        <v>18</v>
      </c>
      <c r="J2721" t="s">
        <v>4317</v>
      </c>
    </row>
    <row r="2722" spans="1:10" hidden="1" x14ac:dyDescent="0.25">
      <c r="A2722">
        <v>4970</v>
      </c>
      <c r="B2722">
        <v>362</v>
      </c>
      <c r="C2722" t="s">
        <v>50</v>
      </c>
      <c r="D2722">
        <v>1974</v>
      </c>
      <c r="E2722" t="s">
        <v>276</v>
      </c>
      <c r="F2722">
        <v>40</v>
      </c>
      <c r="G2722" t="s">
        <v>2205</v>
      </c>
      <c r="H2722" t="s">
        <v>18</v>
      </c>
      <c r="I2722" t="s">
        <v>18</v>
      </c>
      <c r="J2722" t="s">
        <v>2206</v>
      </c>
    </row>
    <row r="2723" spans="1:10" hidden="1" x14ac:dyDescent="0.25">
      <c r="A2723">
        <v>140388</v>
      </c>
      <c r="B2723">
        <v>362</v>
      </c>
      <c r="C2723" t="s">
        <v>50</v>
      </c>
      <c r="D2723">
        <v>2467</v>
      </c>
      <c r="E2723" t="s">
        <v>51</v>
      </c>
      <c r="F2723">
        <v>110493</v>
      </c>
      <c r="G2723" t="s">
        <v>3449</v>
      </c>
      <c r="H2723" t="s">
        <v>18</v>
      </c>
      <c r="I2723" t="s">
        <v>18</v>
      </c>
      <c r="J2723" t="s">
        <v>3450</v>
      </c>
    </row>
    <row r="2724" spans="1:10" x14ac:dyDescent="0.25">
      <c r="A2724">
        <v>934</v>
      </c>
      <c r="B2724">
        <v>2616</v>
      </c>
      <c r="C2724" t="s">
        <v>317</v>
      </c>
      <c r="D2724">
        <v>2060</v>
      </c>
      <c r="E2724" t="s">
        <v>1166</v>
      </c>
      <c r="F2724">
        <v>957</v>
      </c>
      <c r="G2724" t="s">
        <v>2815</v>
      </c>
      <c r="H2724" t="s">
        <v>18</v>
      </c>
      <c r="I2724" t="s">
        <v>18</v>
      </c>
      <c r="J2724" t="s">
        <v>2816</v>
      </c>
    </row>
    <row r="2725" spans="1:10" x14ac:dyDescent="0.25">
      <c r="A2725">
        <v>1224</v>
      </c>
      <c r="B2725">
        <v>2616</v>
      </c>
      <c r="C2725" t="s">
        <v>317</v>
      </c>
      <c r="D2725">
        <v>1964</v>
      </c>
      <c r="E2725" t="s">
        <v>318</v>
      </c>
      <c r="F2725">
        <v>957</v>
      </c>
      <c r="G2725" t="s">
        <v>2815</v>
      </c>
      <c r="H2725" t="s">
        <v>18</v>
      </c>
      <c r="I2725" t="s">
        <v>18</v>
      </c>
      <c r="J2725" t="s">
        <v>2817</v>
      </c>
    </row>
    <row r="2726" spans="1:10" x14ac:dyDescent="0.25">
      <c r="A2726">
        <v>23043</v>
      </c>
      <c r="B2726">
        <v>2616</v>
      </c>
      <c r="C2726" t="s">
        <v>317</v>
      </c>
      <c r="D2726">
        <v>2021</v>
      </c>
      <c r="E2726" t="s">
        <v>342</v>
      </c>
      <c r="F2726">
        <v>957</v>
      </c>
      <c r="G2726" t="s">
        <v>2815</v>
      </c>
      <c r="H2726" t="s">
        <v>18</v>
      </c>
      <c r="I2726" t="s">
        <v>18</v>
      </c>
      <c r="J2726" t="s">
        <v>2818</v>
      </c>
    </row>
    <row r="2727" spans="1:10" x14ac:dyDescent="0.25">
      <c r="A2727">
        <v>30881</v>
      </c>
      <c r="B2727">
        <v>2616</v>
      </c>
      <c r="C2727" t="s">
        <v>317</v>
      </c>
      <c r="D2727">
        <v>281</v>
      </c>
      <c r="E2727" t="s">
        <v>1170</v>
      </c>
      <c r="F2727">
        <v>957</v>
      </c>
      <c r="G2727" t="s">
        <v>2815</v>
      </c>
      <c r="H2727" t="s">
        <v>18</v>
      </c>
      <c r="I2727" t="s">
        <v>18</v>
      </c>
      <c r="J2727" t="s">
        <v>2819</v>
      </c>
    </row>
    <row r="2728" spans="1:10" hidden="1" x14ac:dyDescent="0.25">
      <c r="A2728">
        <v>93333</v>
      </c>
      <c r="B2728">
        <v>453</v>
      </c>
      <c r="C2728" t="s">
        <v>188</v>
      </c>
      <c r="D2728">
        <v>2773</v>
      </c>
      <c r="E2728" t="s">
        <v>4394</v>
      </c>
      <c r="F2728">
        <v>1147</v>
      </c>
      <c r="G2728" t="s">
        <v>1685</v>
      </c>
      <c r="H2728" t="s">
        <v>18</v>
      </c>
      <c r="I2728" t="s">
        <v>18</v>
      </c>
      <c r="J2728" t="s">
        <v>4812</v>
      </c>
    </row>
    <row r="2729" spans="1:10" hidden="1" x14ac:dyDescent="0.25">
      <c r="A2729">
        <v>84506</v>
      </c>
      <c r="B2729">
        <v>453</v>
      </c>
      <c r="C2729" t="s">
        <v>188</v>
      </c>
      <c r="D2729">
        <v>2619</v>
      </c>
      <c r="E2729" t="s">
        <v>4405</v>
      </c>
      <c r="F2729">
        <v>1147</v>
      </c>
      <c r="G2729" t="s">
        <v>1685</v>
      </c>
      <c r="H2729" t="s">
        <v>18</v>
      </c>
      <c r="I2729" t="s">
        <v>18</v>
      </c>
      <c r="J2729" t="s">
        <v>4813</v>
      </c>
    </row>
    <row r="2730" spans="1:10" hidden="1" x14ac:dyDescent="0.25">
      <c r="A2730">
        <v>81361</v>
      </c>
      <c r="B2730">
        <v>453</v>
      </c>
      <c r="C2730" t="s">
        <v>188</v>
      </c>
      <c r="D2730">
        <v>464</v>
      </c>
      <c r="E2730" t="s">
        <v>189</v>
      </c>
      <c r="F2730">
        <v>1147</v>
      </c>
      <c r="G2730" t="s">
        <v>1685</v>
      </c>
      <c r="H2730" t="s">
        <v>18</v>
      </c>
      <c r="I2730" t="s">
        <v>18</v>
      </c>
      <c r="J2730" t="s">
        <v>1686</v>
      </c>
    </row>
    <row r="2731" spans="1:10" hidden="1" x14ac:dyDescent="0.25">
      <c r="A2731">
        <v>154465</v>
      </c>
      <c r="B2731">
        <v>315</v>
      </c>
      <c r="C2731" t="s">
        <v>379</v>
      </c>
      <c r="D2731">
        <v>348</v>
      </c>
      <c r="E2731" t="s">
        <v>862</v>
      </c>
      <c r="F2731">
        <v>1147</v>
      </c>
      <c r="G2731" t="s">
        <v>1685</v>
      </c>
      <c r="H2731" t="s">
        <v>18</v>
      </c>
      <c r="I2731" t="s">
        <v>18</v>
      </c>
      <c r="J2731" t="s">
        <v>5075</v>
      </c>
    </row>
    <row r="2732" spans="1:10" hidden="1" x14ac:dyDescent="0.25">
      <c r="A2732">
        <v>738</v>
      </c>
      <c r="B2732">
        <v>451</v>
      </c>
      <c r="C2732" t="s">
        <v>61</v>
      </c>
      <c r="D2732">
        <v>466</v>
      </c>
      <c r="E2732" t="s">
        <v>62</v>
      </c>
      <c r="F2732">
        <v>1147</v>
      </c>
      <c r="G2732" t="s">
        <v>1685</v>
      </c>
      <c r="H2732" t="s">
        <v>18</v>
      </c>
      <c r="I2732" t="s">
        <v>18</v>
      </c>
      <c r="J2732" t="s">
        <v>1988</v>
      </c>
    </row>
    <row r="2733" spans="1:10" hidden="1" x14ac:dyDescent="0.25">
      <c r="A2733">
        <v>101681</v>
      </c>
      <c r="B2733">
        <v>451</v>
      </c>
      <c r="C2733" t="s">
        <v>61</v>
      </c>
      <c r="D2733">
        <v>2814</v>
      </c>
      <c r="E2733" t="s">
        <v>74</v>
      </c>
      <c r="F2733">
        <v>1147</v>
      </c>
      <c r="G2733" t="s">
        <v>1685</v>
      </c>
      <c r="H2733" t="s">
        <v>18</v>
      </c>
      <c r="I2733" t="s">
        <v>18</v>
      </c>
      <c r="J2733" t="s">
        <v>2018</v>
      </c>
    </row>
    <row r="2734" spans="1:10" hidden="1" x14ac:dyDescent="0.25">
      <c r="A2734">
        <v>101701</v>
      </c>
      <c r="B2734">
        <v>451</v>
      </c>
      <c r="C2734" t="s">
        <v>61</v>
      </c>
      <c r="D2734">
        <v>2815</v>
      </c>
      <c r="E2734" t="s">
        <v>80</v>
      </c>
      <c r="F2734">
        <v>1147</v>
      </c>
      <c r="G2734" t="s">
        <v>1685</v>
      </c>
      <c r="H2734" t="s">
        <v>18</v>
      </c>
      <c r="I2734" t="s">
        <v>18</v>
      </c>
      <c r="J2734" t="s">
        <v>2038</v>
      </c>
    </row>
    <row r="2735" spans="1:10" hidden="1" x14ac:dyDescent="0.25">
      <c r="A2735">
        <v>101656</v>
      </c>
      <c r="B2735">
        <v>451</v>
      </c>
      <c r="C2735" t="s">
        <v>61</v>
      </c>
      <c r="D2735">
        <v>2813</v>
      </c>
      <c r="E2735" t="s">
        <v>116</v>
      </c>
      <c r="F2735">
        <v>1147</v>
      </c>
      <c r="G2735" t="s">
        <v>1685</v>
      </c>
      <c r="H2735" t="s">
        <v>18</v>
      </c>
      <c r="I2735" t="s">
        <v>18</v>
      </c>
      <c r="J2735" t="s">
        <v>2062</v>
      </c>
    </row>
    <row r="2736" spans="1:10" hidden="1" x14ac:dyDescent="0.25">
      <c r="A2736">
        <v>4872</v>
      </c>
      <c r="B2736">
        <v>450</v>
      </c>
      <c r="C2736" t="s">
        <v>4052</v>
      </c>
      <c r="D2736">
        <v>473</v>
      </c>
      <c r="E2736" t="s">
        <v>255</v>
      </c>
      <c r="F2736">
        <v>1147</v>
      </c>
      <c r="G2736" t="s">
        <v>1685</v>
      </c>
      <c r="H2736" t="s">
        <v>18</v>
      </c>
      <c r="I2736" t="s">
        <v>18</v>
      </c>
      <c r="J2736" t="s">
        <v>4200</v>
      </c>
    </row>
    <row r="2737" spans="1:10" hidden="1" x14ac:dyDescent="0.25">
      <c r="A2737">
        <v>60904</v>
      </c>
      <c r="B2737">
        <v>315</v>
      </c>
      <c r="C2737" t="s">
        <v>379</v>
      </c>
      <c r="D2737">
        <v>2215</v>
      </c>
      <c r="E2737" t="s">
        <v>864</v>
      </c>
      <c r="F2737">
        <v>20333</v>
      </c>
      <c r="G2737" t="s">
        <v>1898</v>
      </c>
      <c r="H2737" t="s">
        <v>18</v>
      </c>
      <c r="I2737" t="s">
        <v>18</v>
      </c>
      <c r="J2737" t="s">
        <v>1899</v>
      </c>
    </row>
    <row r="2738" spans="1:10" hidden="1" x14ac:dyDescent="0.25">
      <c r="A2738">
        <v>81262</v>
      </c>
      <c r="B2738">
        <v>313</v>
      </c>
      <c r="C2738" t="s">
        <v>3604</v>
      </c>
      <c r="D2738">
        <v>2522</v>
      </c>
      <c r="E2738" t="s">
        <v>458</v>
      </c>
      <c r="F2738">
        <v>43384</v>
      </c>
      <c r="G2738" t="s">
        <v>1278</v>
      </c>
      <c r="H2738" t="s">
        <v>18</v>
      </c>
      <c r="I2738" t="s">
        <v>18</v>
      </c>
      <c r="J2738" t="s">
        <v>3914</v>
      </c>
    </row>
    <row r="2739" spans="1:10" hidden="1" x14ac:dyDescent="0.25">
      <c r="A2739">
        <v>81122</v>
      </c>
      <c r="B2739">
        <v>29</v>
      </c>
      <c r="C2739" t="s">
        <v>56</v>
      </c>
      <c r="D2739">
        <v>2434</v>
      </c>
      <c r="E2739" t="s">
        <v>2827</v>
      </c>
      <c r="F2739">
        <v>43439</v>
      </c>
      <c r="G2739" t="s">
        <v>1444</v>
      </c>
      <c r="H2739" t="s">
        <v>18</v>
      </c>
      <c r="I2739" t="s">
        <v>18</v>
      </c>
      <c r="J2739" t="s">
        <v>2891</v>
      </c>
    </row>
    <row r="2740" spans="1:10" hidden="1" x14ac:dyDescent="0.25">
      <c r="A2740">
        <v>101479</v>
      </c>
      <c r="B2740">
        <v>29</v>
      </c>
      <c r="C2740" t="s">
        <v>56</v>
      </c>
      <c r="D2740">
        <v>2802</v>
      </c>
      <c r="E2740" t="s">
        <v>107</v>
      </c>
      <c r="F2740">
        <v>43439</v>
      </c>
      <c r="G2740" t="s">
        <v>1444</v>
      </c>
      <c r="H2740" t="s">
        <v>18</v>
      </c>
      <c r="I2740" t="s">
        <v>18</v>
      </c>
      <c r="J2740" t="s">
        <v>1462</v>
      </c>
    </row>
    <row r="2741" spans="1:10" hidden="1" x14ac:dyDescent="0.25">
      <c r="A2741">
        <v>48341</v>
      </c>
      <c r="B2741">
        <v>2509</v>
      </c>
      <c r="C2741" t="s">
        <v>47</v>
      </c>
      <c r="D2741">
        <v>2016</v>
      </c>
      <c r="E2741" t="s">
        <v>95</v>
      </c>
      <c r="F2741">
        <v>131</v>
      </c>
      <c r="G2741" t="s">
        <v>1334</v>
      </c>
      <c r="H2741" t="s">
        <v>18</v>
      </c>
      <c r="I2741" t="s">
        <v>18</v>
      </c>
      <c r="J2741" t="s">
        <v>1335</v>
      </c>
    </row>
    <row r="2742" spans="1:10" hidden="1" x14ac:dyDescent="0.25">
      <c r="A2742">
        <v>101747</v>
      </c>
      <c r="B2742">
        <v>2509</v>
      </c>
      <c r="C2742" t="s">
        <v>47</v>
      </c>
      <c r="D2742">
        <v>2826</v>
      </c>
      <c r="E2742" t="s">
        <v>481</v>
      </c>
      <c r="F2742">
        <v>131</v>
      </c>
      <c r="G2742" t="s">
        <v>1334</v>
      </c>
      <c r="H2742" t="s">
        <v>18</v>
      </c>
      <c r="I2742" t="s">
        <v>18</v>
      </c>
      <c r="J2742" t="s">
        <v>1346</v>
      </c>
    </row>
    <row r="2743" spans="1:10" hidden="1" x14ac:dyDescent="0.25">
      <c r="A2743">
        <v>118394</v>
      </c>
      <c r="B2743">
        <v>15</v>
      </c>
      <c r="C2743" t="s">
        <v>2</v>
      </c>
      <c r="D2743">
        <v>2410</v>
      </c>
      <c r="E2743" t="s">
        <v>3103</v>
      </c>
      <c r="F2743">
        <v>93480</v>
      </c>
      <c r="G2743" t="s">
        <v>2580</v>
      </c>
      <c r="H2743" t="s">
        <v>18</v>
      </c>
      <c r="I2743" t="s">
        <v>18</v>
      </c>
      <c r="J2743" t="s">
        <v>3174</v>
      </c>
    </row>
    <row r="2744" spans="1:10" hidden="1" x14ac:dyDescent="0.25">
      <c r="A2744">
        <v>123417</v>
      </c>
      <c r="B2744">
        <v>15</v>
      </c>
      <c r="C2744" t="s">
        <v>2</v>
      </c>
      <c r="D2744">
        <v>2797</v>
      </c>
      <c r="E2744" t="s">
        <v>3105</v>
      </c>
      <c r="F2744">
        <v>93480</v>
      </c>
      <c r="G2744" t="s">
        <v>2580</v>
      </c>
      <c r="H2744" t="s">
        <v>18</v>
      </c>
      <c r="I2744" t="s">
        <v>18</v>
      </c>
      <c r="J2744" t="s">
        <v>3175</v>
      </c>
    </row>
    <row r="2745" spans="1:10" hidden="1" x14ac:dyDescent="0.25">
      <c r="A2745">
        <v>74169</v>
      </c>
      <c r="B2745">
        <v>450</v>
      </c>
      <c r="C2745" t="s">
        <v>4052</v>
      </c>
      <c r="D2745">
        <v>478</v>
      </c>
      <c r="E2745" t="s">
        <v>4059</v>
      </c>
      <c r="F2745">
        <v>32011</v>
      </c>
      <c r="G2745" t="s">
        <v>1796</v>
      </c>
      <c r="H2745" t="s">
        <v>18</v>
      </c>
      <c r="I2745" t="s">
        <v>18</v>
      </c>
      <c r="J2745" t="s">
        <v>4201</v>
      </c>
    </row>
    <row r="2746" spans="1:10" hidden="1" x14ac:dyDescent="0.25">
      <c r="A2746">
        <v>31514</v>
      </c>
      <c r="B2746">
        <v>450</v>
      </c>
      <c r="C2746" t="s">
        <v>4052</v>
      </c>
      <c r="D2746">
        <v>478</v>
      </c>
      <c r="E2746" t="s">
        <v>4059</v>
      </c>
      <c r="F2746">
        <v>27888</v>
      </c>
      <c r="G2746" t="s">
        <v>1797</v>
      </c>
      <c r="H2746" t="s">
        <v>18</v>
      </c>
      <c r="I2746" t="s">
        <v>18</v>
      </c>
      <c r="J2746" t="s">
        <v>4202</v>
      </c>
    </row>
    <row r="2747" spans="1:10" hidden="1" x14ac:dyDescent="0.25">
      <c r="A2747">
        <v>152568</v>
      </c>
      <c r="B2747">
        <v>453</v>
      </c>
      <c r="C2747" t="s">
        <v>188</v>
      </c>
      <c r="D2747">
        <v>2953</v>
      </c>
      <c r="E2747" t="s">
        <v>4396</v>
      </c>
      <c r="F2747">
        <v>13097</v>
      </c>
      <c r="G2747" t="s">
        <v>1687</v>
      </c>
      <c r="H2747" t="s">
        <v>18</v>
      </c>
      <c r="I2747" t="s">
        <v>18</v>
      </c>
      <c r="J2747" t="s">
        <v>4814</v>
      </c>
    </row>
    <row r="2748" spans="1:10" hidden="1" x14ac:dyDescent="0.25">
      <c r="A2748">
        <v>124212</v>
      </c>
      <c r="B2748">
        <v>453</v>
      </c>
      <c r="C2748" t="s">
        <v>188</v>
      </c>
      <c r="D2748">
        <v>2776</v>
      </c>
      <c r="E2748" t="s">
        <v>4403</v>
      </c>
      <c r="F2748">
        <v>13097</v>
      </c>
      <c r="G2748" t="s">
        <v>1687</v>
      </c>
      <c r="H2748" t="s">
        <v>18</v>
      </c>
      <c r="I2748" t="s">
        <v>18</v>
      </c>
      <c r="J2748" t="s">
        <v>4815</v>
      </c>
    </row>
    <row r="2749" spans="1:10" hidden="1" x14ac:dyDescent="0.25">
      <c r="A2749">
        <v>1075</v>
      </c>
      <c r="B2749">
        <v>453</v>
      </c>
      <c r="C2749" t="s">
        <v>188</v>
      </c>
      <c r="D2749">
        <v>464</v>
      </c>
      <c r="E2749" t="s">
        <v>189</v>
      </c>
      <c r="F2749">
        <v>13097</v>
      </c>
      <c r="G2749" t="s">
        <v>1687</v>
      </c>
      <c r="H2749" t="s">
        <v>18</v>
      </c>
      <c r="I2749" t="s">
        <v>18</v>
      </c>
      <c r="J2749" t="s">
        <v>1688</v>
      </c>
    </row>
    <row r="2750" spans="1:10" hidden="1" x14ac:dyDescent="0.25">
      <c r="A2750">
        <v>3583</v>
      </c>
      <c r="B2750">
        <v>450</v>
      </c>
      <c r="C2750" t="s">
        <v>4052</v>
      </c>
      <c r="D2750">
        <v>473</v>
      </c>
      <c r="E2750" t="s">
        <v>255</v>
      </c>
      <c r="F2750">
        <v>13097</v>
      </c>
      <c r="G2750" t="s">
        <v>1687</v>
      </c>
      <c r="H2750" t="s">
        <v>18</v>
      </c>
      <c r="I2750" t="s">
        <v>18</v>
      </c>
      <c r="J2750" t="s">
        <v>4203</v>
      </c>
    </row>
    <row r="2751" spans="1:10" hidden="1" x14ac:dyDescent="0.25">
      <c r="A2751">
        <v>34188</v>
      </c>
      <c r="B2751">
        <v>450</v>
      </c>
      <c r="C2751" t="s">
        <v>4052</v>
      </c>
      <c r="D2751">
        <v>478</v>
      </c>
      <c r="E2751" t="s">
        <v>4059</v>
      </c>
      <c r="F2751">
        <v>13097</v>
      </c>
      <c r="G2751" t="s">
        <v>1687</v>
      </c>
      <c r="H2751" t="s">
        <v>18</v>
      </c>
      <c r="I2751" t="s">
        <v>18</v>
      </c>
      <c r="J2751" t="s">
        <v>4204</v>
      </c>
    </row>
    <row r="2752" spans="1:10" hidden="1" x14ac:dyDescent="0.25">
      <c r="A2752">
        <v>124670</v>
      </c>
      <c r="B2752">
        <v>362</v>
      </c>
      <c r="C2752" t="s">
        <v>50</v>
      </c>
      <c r="D2752">
        <v>1974</v>
      </c>
      <c r="E2752" t="s">
        <v>276</v>
      </c>
      <c r="F2752">
        <v>13097</v>
      </c>
      <c r="G2752" t="s">
        <v>1687</v>
      </c>
      <c r="H2752" t="s">
        <v>18</v>
      </c>
      <c r="I2752" t="s">
        <v>18</v>
      </c>
      <c r="J2752" t="s">
        <v>3176</v>
      </c>
    </row>
    <row r="2753" spans="1:10" hidden="1" x14ac:dyDescent="0.25">
      <c r="A2753">
        <v>93343</v>
      </c>
      <c r="B2753">
        <v>453</v>
      </c>
      <c r="C2753" t="s">
        <v>188</v>
      </c>
      <c r="D2753">
        <v>2773</v>
      </c>
      <c r="E2753" t="s">
        <v>4394</v>
      </c>
      <c r="F2753">
        <v>2816</v>
      </c>
      <c r="G2753" t="s">
        <v>1689</v>
      </c>
      <c r="H2753" t="s">
        <v>18</v>
      </c>
      <c r="I2753" t="s">
        <v>18</v>
      </c>
      <c r="J2753" t="s">
        <v>4816</v>
      </c>
    </row>
    <row r="2754" spans="1:10" hidden="1" x14ac:dyDescent="0.25">
      <c r="A2754">
        <v>95080</v>
      </c>
      <c r="B2754">
        <v>453</v>
      </c>
      <c r="C2754" t="s">
        <v>188</v>
      </c>
      <c r="D2754">
        <v>2776</v>
      </c>
      <c r="E2754" t="s">
        <v>4403</v>
      </c>
      <c r="F2754">
        <v>2816</v>
      </c>
      <c r="G2754" t="s">
        <v>1689</v>
      </c>
      <c r="H2754" t="s">
        <v>18</v>
      </c>
      <c r="I2754" t="s">
        <v>18</v>
      </c>
      <c r="J2754" t="s">
        <v>4817</v>
      </c>
    </row>
    <row r="2755" spans="1:10" hidden="1" x14ac:dyDescent="0.25">
      <c r="A2755">
        <v>84111</v>
      </c>
      <c r="B2755">
        <v>453</v>
      </c>
      <c r="C2755" t="s">
        <v>188</v>
      </c>
      <c r="D2755">
        <v>464</v>
      </c>
      <c r="E2755" t="s">
        <v>189</v>
      </c>
      <c r="F2755">
        <v>2816</v>
      </c>
      <c r="G2755" t="s">
        <v>1689</v>
      </c>
      <c r="H2755" t="s">
        <v>18</v>
      </c>
      <c r="I2755" t="s">
        <v>18</v>
      </c>
      <c r="J2755" t="s">
        <v>1690</v>
      </c>
    </row>
    <row r="2756" spans="1:10" hidden="1" x14ac:dyDescent="0.25">
      <c r="A2756">
        <v>152535</v>
      </c>
      <c r="B2756">
        <v>453</v>
      </c>
      <c r="C2756" t="s">
        <v>188</v>
      </c>
      <c r="D2756">
        <v>2952</v>
      </c>
      <c r="E2756" t="s">
        <v>4407</v>
      </c>
      <c r="F2756">
        <v>2816</v>
      </c>
      <c r="G2756" t="s">
        <v>1689</v>
      </c>
      <c r="H2756" t="s">
        <v>18</v>
      </c>
      <c r="I2756" t="s">
        <v>18</v>
      </c>
      <c r="J2756" t="s">
        <v>4818</v>
      </c>
    </row>
    <row r="2757" spans="1:10" hidden="1" x14ac:dyDescent="0.25">
      <c r="A2757">
        <v>3156</v>
      </c>
      <c r="B2757">
        <v>450</v>
      </c>
      <c r="C2757" t="s">
        <v>4052</v>
      </c>
      <c r="D2757">
        <v>473</v>
      </c>
      <c r="E2757" t="s">
        <v>255</v>
      </c>
      <c r="F2757">
        <v>2816</v>
      </c>
      <c r="G2757" t="s">
        <v>1689</v>
      </c>
      <c r="H2757" t="s">
        <v>18</v>
      </c>
      <c r="I2757" t="s">
        <v>18</v>
      </c>
      <c r="J2757" t="s">
        <v>4205</v>
      </c>
    </row>
    <row r="2758" spans="1:10" hidden="1" x14ac:dyDescent="0.25">
      <c r="A2758">
        <v>152506</v>
      </c>
      <c r="B2758">
        <v>450</v>
      </c>
      <c r="C2758" t="s">
        <v>4052</v>
      </c>
      <c r="D2758">
        <v>2950</v>
      </c>
      <c r="E2758" t="s">
        <v>284</v>
      </c>
      <c r="F2758">
        <v>61148</v>
      </c>
      <c r="G2758" t="s">
        <v>1787</v>
      </c>
      <c r="H2758" t="s">
        <v>18</v>
      </c>
      <c r="I2758" t="s">
        <v>18</v>
      </c>
      <c r="J2758" t="s">
        <v>4819</v>
      </c>
    </row>
    <row r="2759" spans="1:10" hidden="1" x14ac:dyDescent="0.25">
      <c r="A2759">
        <v>76505</v>
      </c>
      <c r="B2759">
        <v>450</v>
      </c>
      <c r="C2759" t="s">
        <v>4052</v>
      </c>
      <c r="D2759">
        <v>477</v>
      </c>
      <c r="E2759" t="s">
        <v>285</v>
      </c>
      <c r="F2759">
        <v>61148</v>
      </c>
      <c r="G2759" t="s">
        <v>1787</v>
      </c>
      <c r="H2759" t="s">
        <v>18</v>
      </c>
      <c r="I2759" t="s">
        <v>18</v>
      </c>
      <c r="J2759" t="s">
        <v>4206</v>
      </c>
    </row>
    <row r="2760" spans="1:10" hidden="1" x14ac:dyDescent="0.25">
      <c r="A2760">
        <v>118068</v>
      </c>
      <c r="B2760">
        <v>316</v>
      </c>
      <c r="C2760" t="s">
        <v>3647</v>
      </c>
      <c r="D2760">
        <v>2586</v>
      </c>
      <c r="E2760" t="s">
        <v>1096</v>
      </c>
      <c r="F2760">
        <v>93264</v>
      </c>
      <c r="G2760" t="s">
        <v>2531</v>
      </c>
      <c r="H2760" t="s">
        <v>18</v>
      </c>
      <c r="I2760" t="s">
        <v>18</v>
      </c>
      <c r="J2760" t="s">
        <v>3915</v>
      </c>
    </row>
    <row r="2761" spans="1:10" hidden="1" x14ac:dyDescent="0.25">
      <c r="A2761">
        <v>140355</v>
      </c>
      <c r="B2761">
        <v>230</v>
      </c>
      <c r="C2761" t="s">
        <v>4</v>
      </c>
      <c r="D2761">
        <v>2625</v>
      </c>
      <c r="E2761" t="s">
        <v>3107</v>
      </c>
      <c r="F2761">
        <v>110461</v>
      </c>
      <c r="G2761" t="s">
        <v>3451</v>
      </c>
      <c r="H2761" t="s">
        <v>18</v>
      </c>
      <c r="I2761" t="s">
        <v>18</v>
      </c>
      <c r="J2761" t="s">
        <v>3452</v>
      </c>
    </row>
    <row r="2762" spans="1:10" hidden="1" x14ac:dyDescent="0.25">
      <c r="A2762">
        <v>121227</v>
      </c>
      <c r="B2762">
        <v>453</v>
      </c>
      <c r="C2762" t="s">
        <v>188</v>
      </c>
      <c r="D2762">
        <v>2776</v>
      </c>
      <c r="E2762" t="s">
        <v>4403</v>
      </c>
      <c r="F2762">
        <v>95802</v>
      </c>
      <c r="G2762" t="s">
        <v>3067</v>
      </c>
      <c r="H2762" t="s">
        <v>18</v>
      </c>
      <c r="I2762" t="s">
        <v>18</v>
      </c>
      <c r="J2762" t="s">
        <v>4820</v>
      </c>
    </row>
    <row r="2763" spans="1:10" hidden="1" x14ac:dyDescent="0.25">
      <c r="A2763">
        <v>152542</v>
      </c>
      <c r="B2763">
        <v>453</v>
      </c>
      <c r="C2763" t="s">
        <v>188</v>
      </c>
      <c r="D2763">
        <v>2952</v>
      </c>
      <c r="E2763" t="s">
        <v>4407</v>
      </c>
      <c r="F2763">
        <v>95802</v>
      </c>
      <c r="G2763" t="s">
        <v>3067</v>
      </c>
      <c r="H2763" t="s">
        <v>18</v>
      </c>
      <c r="I2763" t="s">
        <v>18</v>
      </c>
      <c r="J2763" t="s">
        <v>4821</v>
      </c>
    </row>
    <row r="2764" spans="1:10" hidden="1" x14ac:dyDescent="0.25">
      <c r="A2764">
        <v>5392</v>
      </c>
      <c r="B2764">
        <v>29</v>
      </c>
      <c r="C2764" t="s">
        <v>56</v>
      </c>
      <c r="D2764">
        <v>394</v>
      </c>
      <c r="E2764" t="s">
        <v>248</v>
      </c>
      <c r="F2764">
        <v>9887</v>
      </c>
      <c r="G2764" t="s">
        <v>1550</v>
      </c>
      <c r="H2764" t="s">
        <v>18</v>
      </c>
      <c r="I2764" t="s">
        <v>18</v>
      </c>
      <c r="J2764" t="s">
        <v>1551</v>
      </c>
    </row>
    <row r="2765" spans="1:10" hidden="1" x14ac:dyDescent="0.25">
      <c r="A2765">
        <v>23488</v>
      </c>
      <c r="B2765">
        <v>30</v>
      </c>
      <c r="C2765" t="s">
        <v>370</v>
      </c>
      <c r="D2765">
        <v>363</v>
      </c>
      <c r="E2765" t="s">
        <v>401</v>
      </c>
      <c r="F2765">
        <v>7888</v>
      </c>
      <c r="G2765" t="s">
        <v>2245</v>
      </c>
      <c r="H2765" t="s">
        <v>18</v>
      </c>
      <c r="I2765" t="s">
        <v>18</v>
      </c>
      <c r="J2765" t="s">
        <v>2246</v>
      </c>
    </row>
    <row r="2766" spans="1:10" hidden="1" x14ac:dyDescent="0.25">
      <c r="A2766">
        <v>81132</v>
      </c>
      <c r="B2766">
        <v>30</v>
      </c>
      <c r="C2766" t="s">
        <v>370</v>
      </c>
      <c r="D2766">
        <v>366</v>
      </c>
      <c r="E2766" t="s">
        <v>403</v>
      </c>
      <c r="F2766">
        <v>7888</v>
      </c>
      <c r="G2766" t="s">
        <v>2245</v>
      </c>
      <c r="H2766" t="s">
        <v>18</v>
      </c>
      <c r="I2766" t="s">
        <v>18</v>
      </c>
      <c r="J2766" t="s">
        <v>2247</v>
      </c>
    </row>
    <row r="2767" spans="1:10" hidden="1" x14ac:dyDescent="0.25">
      <c r="A2767">
        <v>107730</v>
      </c>
      <c r="B2767">
        <v>30</v>
      </c>
      <c r="C2767" t="s">
        <v>370</v>
      </c>
      <c r="D2767">
        <v>373</v>
      </c>
      <c r="E2767" t="s">
        <v>405</v>
      </c>
      <c r="F2767">
        <v>7888</v>
      </c>
      <c r="G2767" t="s">
        <v>2245</v>
      </c>
      <c r="H2767" t="s">
        <v>18</v>
      </c>
      <c r="I2767" t="s">
        <v>18</v>
      </c>
      <c r="J2767" t="s">
        <v>2248</v>
      </c>
    </row>
    <row r="2768" spans="1:10" hidden="1" x14ac:dyDescent="0.25">
      <c r="A2768">
        <v>107732</v>
      </c>
      <c r="B2768">
        <v>30</v>
      </c>
      <c r="C2768" t="s">
        <v>370</v>
      </c>
      <c r="D2768">
        <v>2788</v>
      </c>
      <c r="E2768" t="s">
        <v>407</v>
      </c>
      <c r="F2768">
        <v>7888</v>
      </c>
      <c r="G2768" t="s">
        <v>2245</v>
      </c>
      <c r="H2768" t="s">
        <v>18</v>
      </c>
      <c r="I2768" t="s">
        <v>18</v>
      </c>
      <c r="J2768" t="s">
        <v>2249</v>
      </c>
    </row>
    <row r="2769" spans="1:10" hidden="1" x14ac:dyDescent="0.25">
      <c r="A2769">
        <v>4341</v>
      </c>
      <c r="B2769">
        <v>30</v>
      </c>
      <c r="C2769" t="s">
        <v>370</v>
      </c>
      <c r="D2769">
        <v>437</v>
      </c>
      <c r="E2769" t="s">
        <v>2370</v>
      </c>
      <c r="F2769">
        <v>7888</v>
      </c>
      <c r="G2769" t="s">
        <v>2245</v>
      </c>
      <c r="H2769" t="s">
        <v>18</v>
      </c>
      <c r="I2769" t="s">
        <v>18</v>
      </c>
      <c r="J2769" t="s">
        <v>2424</v>
      </c>
    </row>
    <row r="2770" spans="1:10" hidden="1" x14ac:dyDescent="0.25">
      <c r="A2770">
        <v>1385</v>
      </c>
      <c r="B2770">
        <v>30</v>
      </c>
      <c r="C2770" t="s">
        <v>370</v>
      </c>
      <c r="D2770">
        <v>436</v>
      </c>
      <c r="E2770" t="s">
        <v>2372</v>
      </c>
      <c r="F2770">
        <v>7888</v>
      </c>
      <c r="G2770" t="s">
        <v>2245</v>
      </c>
      <c r="H2770" t="s">
        <v>18</v>
      </c>
      <c r="I2770" t="s">
        <v>18</v>
      </c>
      <c r="J2770" t="s">
        <v>2425</v>
      </c>
    </row>
    <row r="2771" spans="1:10" hidden="1" x14ac:dyDescent="0.25">
      <c r="A2771">
        <v>101527</v>
      </c>
      <c r="B2771">
        <v>30</v>
      </c>
      <c r="C2771" t="s">
        <v>370</v>
      </c>
      <c r="D2771">
        <v>2789</v>
      </c>
      <c r="E2771" t="s">
        <v>2374</v>
      </c>
      <c r="F2771">
        <v>7888</v>
      </c>
      <c r="G2771" t="s">
        <v>2245</v>
      </c>
      <c r="H2771" t="s">
        <v>18</v>
      </c>
      <c r="I2771" t="s">
        <v>18</v>
      </c>
      <c r="J2771" t="s">
        <v>2426</v>
      </c>
    </row>
    <row r="2772" spans="1:10" hidden="1" x14ac:dyDescent="0.25">
      <c r="A2772">
        <v>153175</v>
      </c>
      <c r="B2772">
        <v>6</v>
      </c>
      <c r="C2772" t="s">
        <v>65</v>
      </c>
      <c r="D2772">
        <v>2637</v>
      </c>
      <c r="E2772" t="s">
        <v>239</v>
      </c>
      <c r="F2772">
        <v>121281</v>
      </c>
      <c r="G2772" t="s">
        <v>4822</v>
      </c>
      <c r="H2772" t="s">
        <v>18</v>
      </c>
      <c r="I2772" t="s">
        <v>18</v>
      </c>
      <c r="J2772" t="s">
        <v>4823</v>
      </c>
    </row>
    <row r="2773" spans="1:10" hidden="1" x14ac:dyDescent="0.25">
      <c r="A2773">
        <v>25717</v>
      </c>
      <c r="B2773">
        <v>2512</v>
      </c>
      <c r="C2773" t="s">
        <v>180</v>
      </c>
      <c r="D2773">
        <v>429</v>
      </c>
      <c r="E2773" t="s">
        <v>180</v>
      </c>
      <c r="F2773">
        <v>102</v>
      </c>
      <c r="G2773" t="s">
        <v>3269</v>
      </c>
      <c r="H2773" t="s">
        <v>18</v>
      </c>
      <c r="I2773" t="s">
        <v>18</v>
      </c>
      <c r="J2773" t="s">
        <v>3270</v>
      </c>
    </row>
    <row r="2774" spans="1:10" hidden="1" x14ac:dyDescent="0.25">
      <c r="A2774">
        <v>4490</v>
      </c>
      <c r="B2774">
        <v>360</v>
      </c>
      <c r="C2774" t="s">
        <v>66</v>
      </c>
      <c r="D2774">
        <v>2009</v>
      </c>
      <c r="E2774" t="s">
        <v>67</v>
      </c>
      <c r="F2774">
        <v>1168</v>
      </c>
      <c r="G2774" t="s">
        <v>1930</v>
      </c>
      <c r="H2774" t="s">
        <v>18</v>
      </c>
      <c r="I2774" t="s">
        <v>18</v>
      </c>
      <c r="J2774" t="s">
        <v>1931</v>
      </c>
    </row>
    <row r="2775" spans="1:10" hidden="1" x14ac:dyDescent="0.25">
      <c r="A2775">
        <v>36758</v>
      </c>
      <c r="B2775">
        <v>2509</v>
      </c>
      <c r="C2775" t="s">
        <v>47</v>
      </c>
      <c r="D2775">
        <v>2016</v>
      </c>
      <c r="E2775" t="s">
        <v>95</v>
      </c>
      <c r="F2775">
        <v>2819</v>
      </c>
      <c r="G2775" t="s">
        <v>1336</v>
      </c>
      <c r="H2775" t="s">
        <v>18</v>
      </c>
      <c r="I2775" t="s">
        <v>18</v>
      </c>
      <c r="J2775" t="s">
        <v>1337</v>
      </c>
    </row>
    <row r="2776" spans="1:10" hidden="1" x14ac:dyDescent="0.25">
      <c r="A2776">
        <v>101748</v>
      </c>
      <c r="B2776">
        <v>2509</v>
      </c>
      <c r="C2776" t="s">
        <v>47</v>
      </c>
      <c r="D2776">
        <v>2826</v>
      </c>
      <c r="E2776" t="s">
        <v>481</v>
      </c>
      <c r="F2776">
        <v>2819</v>
      </c>
      <c r="G2776" t="s">
        <v>1336</v>
      </c>
      <c r="H2776" t="s">
        <v>18</v>
      </c>
      <c r="I2776" t="s">
        <v>18</v>
      </c>
      <c r="J2776" t="s">
        <v>1347</v>
      </c>
    </row>
    <row r="2777" spans="1:10" hidden="1" x14ac:dyDescent="0.25">
      <c r="A2777">
        <v>81850</v>
      </c>
      <c r="B2777">
        <v>2506</v>
      </c>
      <c r="C2777" t="s">
        <v>19</v>
      </c>
      <c r="D2777">
        <v>2400</v>
      </c>
      <c r="E2777" t="s">
        <v>20</v>
      </c>
      <c r="F2777">
        <v>2819</v>
      </c>
      <c r="G2777" t="s">
        <v>1336</v>
      </c>
      <c r="H2777" t="s">
        <v>18</v>
      </c>
      <c r="I2777" t="s">
        <v>18</v>
      </c>
      <c r="J2777" t="s">
        <v>1360</v>
      </c>
    </row>
    <row r="2778" spans="1:10" hidden="1" x14ac:dyDescent="0.25">
      <c r="A2778">
        <v>93319</v>
      </c>
      <c r="B2778">
        <v>453</v>
      </c>
      <c r="C2778" t="s">
        <v>188</v>
      </c>
      <c r="D2778">
        <v>2620</v>
      </c>
      <c r="E2778" t="s">
        <v>4054</v>
      </c>
      <c r="F2778">
        <v>7015</v>
      </c>
      <c r="G2778" t="s">
        <v>1691</v>
      </c>
      <c r="H2778" t="s">
        <v>18</v>
      </c>
      <c r="I2778" t="s">
        <v>18</v>
      </c>
      <c r="J2778" t="s">
        <v>4824</v>
      </c>
    </row>
    <row r="2779" spans="1:10" hidden="1" x14ac:dyDescent="0.25">
      <c r="A2779">
        <v>909</v>
      </c>
      <c r="B2779">
        <v>453</v>
      </c>
      <c r="C2779" t="s">
        <v>188</v>
      </c>
      <c r="D2779">
        <v>464</v>
      </c>
      <c r="E2779" t="s">
        <v>189</v>
      </c>
      <c r="F2779">
        <v>7015</v>
      </c>
      <c r="G2779" t="s">
        <v>1691</v>
      </c>
      <c r="H2779" t="s">
        <v>18</v>
      </c>
      <c r="I2779" t="s">
        <v>18</v>
      </c>
      <c r="J2779" t="s">
        <v>1692</v>
      </c>
    </row>
    <row r="2780" spans="1:10" hidden="1" x14ac:dyDescent="0.25">
      <c r="A2780">
        <v>152519</v>
      </c>
      <c r="B2780">
        <v>450</v>
      </c>
      <c r="C2780" t="s">
        <v>4052</v>
      </c>
      <c r="D2780">
        <v>2951</v>
      </c>
      <c r="E2780" t="s">
        <v>233</v>
      </c>
      <c r="F2780">
        <v>7015</v>
      </c>
      <c r="G2780" t="s">
        <v>1691</v>
      </c>
      <c r="H2780" t="s">
        <v>18</v>
      </c>
      <c r="I2780" t="s">
        <v>18</v>
      </c>
      <c r="J2780" t="s">
        <v>4825</v>
      </c>
    </row>
    <row r="2781" spans="1:10" hidden="1" x14ac:dyDescent="0.25">
      <c r="A2781">
        <v>3275</v>
      </c>
      <c r="B2781">
        <v>450</v>
      </c>
      <c r="C2781" t="s">
        <v>4052</v>
      </c>
      <c r="D2781">
        <v>473</v>
      </c>
      <c r="E2781" t="s">
        <v>255</v>
      </c>
      <c r="F2781">
        <v>7015</v>
      </c>
      <c r="G2781" t="s">
        <v>1691</v>
      </c>
      <c r="H2781" t="s">
        <v>18</v>
      </c>
      <c r="I2781" t="s">
        <v>18</v>
      </c>
      <c r="J2781" t="s">
        <v>4207</v>
      </c>
    </row>
    <row r="2782" spans="1:10" hidden="1" x14ac:dyDescent="0.25">
      <c r="A2782">
        <v>26362</v>
      </c>
      <c r="B2782">
        <v>450</v>
      </c>
      <c r="C2782" t="s">
        <v>4052</v>
      </c>
      <c r="D2782">
        <v>477</v>
      </c>
      <c r="E2782" t="s">
        <v>285</v>
      </c>
      <c r="F2782">
        <v>7015</v>
      </c>
      <c r="G2782" t="s">
        <v>1691</v>
      </c>
      <c r="H2782" t="s">
        <v>18</v>
      </c>
      <c r="I2782" t="s">
        <v>18</v>
      </c>
      <c r="J2782" t="s">
        <v>4208</v>
      </c>
    </row>
    <row r="2783" spans="1:10" hidden="1" x14ac:dyDescent="0.25">
      <c r="A2783">
        <v>152525</v>
      </c>
      <c r="B2783">
        <v>450</v>
      </c>
      <c r="C2783" t="s">
        <v>4052</v>
      </c>
      <c r="D2783">
        <v>2955</v>
      </c>
      <c r="E2783" t="s">
        <v>4466</v>
      </c>
      <c r="F2783">
        <v>7015</v>
      </c>
      <c r="G2783" t="s">
        <v>1691</v>
      </c>
      <c r="H2783" t="s">
        <v>18</v>
      </c>
      <c r="I2783" t="s">
        <v>18</v>
      </c>
      <c r="J2783" t="s">
        <v>4826</v>
      </c>
    </row>
    <row r="2784" spans="1:10" hidden="1" x14ac:dyDescent="0.25">
      <c r="A2784">
        <v>3808</v>
      </c>
      <c r="B2784">
        <v>450</v>
      </c>
      <c r="C2784" t="s">
        <v>4052</v>
      </c>
      <c r="D2784">
        <v>478</v>
      </c>
      <c r="E2784" t="s">
        <v>4059</v>
      </c>
      <c r="F2784">
        <v>7015</v>
      </c>
      <c r="G2784" t="s">
        <v>1691</v>
      </c>
      <c r="H2784" t="s">
        <v>18</v>
      </c>
      <c r="I2784" t="s">
        <v>18</v>
      </c>
      <c r="J2784" t="s">
        <v>4209</v>
      </c>
    </row>
    <row r="2785" spans="1:10" hidden="1" x14ac:dyDescent="0.25">
      <c r="A2785">
        <v>1319</v>
      </c>
      <c r="B2785">
        <v>313</v>
      </c>
      <c r="C2785" t="s">
        <v>3604</v>
      </c>
      <c r="D2785">
        <v>353</v>
      </c>
      <c r="E2785" t="s">
        <v>456</v>
      </c>
      <c r="F2785">
        <v>12110</v>
      </c>
      <c r="G2785" t="s">
        <v>1267</v>
      </c>
      <c r="H2785" t="s">
        <v>18</v>
      </c>
      <c r="I2785" t="s">
        <v>18</v>
      </c>
      <c r="J2785" t="s">
        <v>3916</v>
      </c>
    </row>
    <row r="2786" spans="1:10" hidden="1" x14ac:dyDescent="0.25">
      <c r="A2786">
        <v>81257</v>
      </c>
      <c r="B2786">
        <v>313</v>
      </c>
      <c r="C2786" t="s">
        <v>3604</v>
      </c>
      <c r="D2786">
        <v>2522</v>
      </c>
      <c r="E2786" t="s">
        <v>458</v>
      </c>
      <c r="F2786">
        <v>12110</v>
      </c>
      <c r="G2786" t="s">
        <v>1267</v>
      </c>
      <c r="H2786" t="s">
        <v>18</v>
      </c>
      <c r="I2786" t="s">
        <v>18</v>
      </c>
      <c r="J2786" t="s">
        <v>3917</v>
      </c>
    </row>
    <row r="2787" spans="1:10" hidden="1" x14ac:dyDescent="0.25">
      <c r="A2787">
        <v>99056</v>
      </c>
      <c r="B2787">
        <v>315</v>
      </c>
      <c r="C2787" t="s">
        <v>379</v>
      </c>
      <c r="D2787">
        <v>2113</v>
      </c>
      <c r="E2787" t="s">
        <v>866</v>
      </c>
      <c r="F2787">
        <v>12110</v>
      </c>
      <c r="G2787" t="s">
        <v>1267</v>
      </c>
      <c r="H2787" t="s">
        <v>18</v>
      </c>
      <c r="I2787" t="s">
        <v>18</v>
      </c>
      <c r="J2787" t="s">
        <v>1906</v>
      </c>
    </row>
    <row r="2788" spans="1:10" hidden="1" x14ac:dyDescent="0.25">
      <c r="A2788">
        <v>113171</v>
      </c>
      <c r="B2788">
        <v>453</v>
      </c>
      <c r="C2788" t="s">
        <v>188</v>
      </c>
      <c r="D2788">
        <v>2773</v>
      </c>
      <c r="E2788" t="s">
        <v>4394</v>
      </c>
      <c r="F2788">
        <v>90736</v>
      </c>
      <c r="G2788" t="s">
        <v>2313</v>
      </c>
      <c r="H2788" t="s">
        <v>18</v>
      </c>
      <c r="I2788" t="s">
        <v>18</v>
      </c>
      <c r="J2788" t="s">
        <v>4827</v>
      </c>
    </row>
    <row r="2789" spans="1:10" hidden="1" x14ac:dyDescent="0.25">
      <c r="A2789">
        <v>152595</v>
      </c>
      <c r="B2789">
        <v>453</v>
      </c>
      <c r="C2789" t="s">
        <v>188</v>
      </c>
      <c r="D2789">
        <v>2953</v>
      </c>
      <c r="E2789" t="s">
        <v>4396</v>
      </c>
      <c r="F2789">
        <v>90736</v>
      </c>
      <c r="G2789" t="s">
        <v>2313</v>
      </c>
      <c r="H2789" t="s">
        <v>18</v>
      </c>
      <c r="I2789" t="s">
        <v>18</v>
      </c>
      <c r="J2789" t="s">
        <v>4828</v>
      </c>
    </row>
    <row r="2790" spans="1:10" hidden="1" x14ac:dyDescent="0.25">
      <c r="A2790">
        <v>121532</v>
      </c>
      <c r="B2790">
        <v>315</v>
      </c>
      <c r="C2790" t="s">
        <v>379</v>
      </c>
      <c r="D2790">
        <v>2113</v>
      </c>
      <c r="E2790" t="s">
        <v>866</v>
      </c>
      <c r="F2790">
        <v>90736</v>
      </c>
      <c r="G2790" t="s">
        <v>2313</v>
      </c>
      <c r="H2790" t="s">
        <v>18</v>
      </c>
      <c r="I2790" t="s">
        <v>18</v>
      </c>
      <c r="J2790" t="s">
        <v>3068</v>
      </c>
    </row>
    <row r="2791" spans="1:10" hidden="1" x14ac:dyDescent="0.25">
      <c r="A2791">
        <v>156432</v>
      </c>
      <c r="B2791">
        <v>2512</v>
      </c>
      <c r="C2791" t="s">
        <v>180</v>
      </c>
      <c r="D2791">
        <v>429</v>
      </c>
      <c r="E2791" t="s">
        <v>180</v>
      </c>
      <c r="F2791">
        <v>12568</v>
      </c>
      <c r="G2791" t="s">
        <v>5076</v>
      </c>
      <c r="H2791" t="s">
        <v>18</v>
      </c>
      <c r="I2791" t="s">
        <v>18</v>
      </c>
      <c r="J2791" t="s">
        <v>5077</v>
      </c>
    </row>
    <row r="2792" spans="1:10" hidden="1" x14ac:dyDescent="0.25">
      <c r="A2792">
        <v>120776</v>
      </c>
      <c r="B2792">
        <v>362</v>
      </c>
      <c r="C2792" t="s">
        <v>50</v>
      </c>
      <c r="D2792">
        <v>2821</v>
      </c>
      <c r="E2792" t="s">
        <v>82</v>
      </c>
      <c r="F2792">
        <v>7715</v>
      </c>
      <c r="G2792" t="s">
        <v>2892</v>
      </c>
      <c r="H2792" t="s">
        <v>18</v>
      </c>
      <c r="I2792" t="s">
        <v>18</v>
      </c>
      <c r="J2792" t="s">
        <v>2893</v>
      </c>
    </row>
    <row r="2793" spans="1:10" hidden="1" x14ac:dyDescent="0.25">
      <c r="A2793">
        <v>113610</v>
      </c>
      <c r="B2793">
        <v>29</v>
      </c>
      <c r="C2793" t="s">
        <v>56</v>
      </c>
      <c r="D2793">
        <v>2801</v>
      </c>
      <c r="E2793" t="s">
        <v>57</v>
      </c>
      <c r="F2793">
        <v>91115</v>
      </c>
      <c r="G2793" t="s">
        <v>2314</v>
      </c>
      <c r="H2793" t="s">
        <v>18</v>
      </c>
      <c r="I2793" t="s">
        <v>18</v>
      </c>
      <c r="J2793" t="s">
        <v>2315</v>
      </c>
    </row>
    <row r="2794" spans="1:10" hidden="1" x14ac:dyDescent="0.25">
      <c r="A2794">
        <v>100427</v>
      </c>
      <c r="B2794">
        <v>453</v>
      </c>
      <c r="C2794" t="s">
        <v>188</v>
      </c>
      <c r="D2794">
        <v>2773</v>
      </c>
      <c r="E2794" t="s">
        <v>4394</v>
      </c>
      <c r="F2794">
        <v>12173</v>
      </c>
      <c r="G2794" t="s">
        <v>1693</v>
      </c>
      <c r="H2794" t="s">
        <v>18</v>
      </c>
      <c r="I2794" t="s">
        <v>18</v>
      </c>
      <c r="J2794" t="s">
        <v>4829</v>
      </c>
    </row>
    <row r="2795" spans="1:10" hidden="1" x14ac:dyDescent="0.25">
      <c r="A2795">
        <v>135373</v>
      </c>
      <c r="B2795">
        <v>453</v>
      </c>
      <c r="C2795" t="s">
        <v>188</v>
      </c>
      <c r="D2795">
        <v>2874</v>
      </c>
      <c r="E2795" t="s">
        <v>4398</v>
      </c>
      <c r="F2795">
        <v>12173</v>
      </c>
      <c r="G2795" t="s">
        <v>1693</v>
      </c>
      <c r="H2795" t="s">
        <v>18</v>
      </c>
      <c r="I2795" t="s">
        <v>18</v>
      </c>
      <c r="J2795" t="s">
        <v>4830</v>
      </c>
    </row>
    <row r="2796" spans="1:10" hidden="1" x14ac:dyDescent="0.25">
      <c r="A2796">
        <v>95081</v>
      </c>
      <c r="B2796">
        <v>453</v>
      </c>
      <c r="C2796" t="s">
        <v>188</v>
      </c>
      <c r="D2796">
        <v>2776</v>
      </c>
      <c r="E2796" t="s">
        <v>4403</v>
      </c>
      <c r="F2796">
        <v>12173</v>
      </c>
      <c r="G2796" t="s">
        <v>1693</v>
      </c>
      <c r="H2796" t="s">
        <v>18</v>
      </c>
      <c r="I2796" t="s">
        <v>18</v>
      </c>
      <c r="J2796" t="s">
        <v>4831</v>
      </c>
    </row>
    <row r="2797" spans="1:10" hidden="1" x14ac:dyDescent="0.25">
      <c r="A2797">
        <v>4761</v>
      </c>
      <c r="B2797">
        <v>453</v>
      </c>
      <c r="C2797" t="s">
        <v>188</v>
      </c>
      <c r="D2797">
        <v>464</v>
      </c>
      <c r="E2797" t="s">
        <v>189</v>
      </c>
      <c r="F2797">
        <v>12173</v>
      </c>
      <c r="G2797" t="s">
        <v>1693</v>
      </c>
      <c r="H2797" t="s">
        <v>18</v>
      </c>
      <c r="I2797" t="s">
        <v>18</v>
      </c>
      <c r="J2797" t="s">
        <v>1694</v>
      </c>
    </row>
    <row r="2798" spans="1:10" hidden="1" x14ac:dyDescent="0.25">
      <c r="A2798">
        <v>4837</v>
      </c>
      <c r="B2798">
        <v>450</v>
      </c>
      <c r="C2798" t="s">
        <v>4052</v>
      </c>
      <c r="D2798">
        <v>473</v>
      </c>
      <c r="E2798" t="s">
        <v>255</v>
      </c>
      <c r="F2798">
        <v>12173</v>
      </c>
      <c r="G2798" t="s">
        <v>1693</v>
      </c>
      <c r="H2798" t="s">
        <v>18</v>
      </c>
      <c r="I2798" t="s">
        <v>18</v>
      </c>
      <c r="J2798" t="s">
        <v>4210</v>
      </c>
    </row>
    <row r="2799" spans="1:10" hidden="1" x14ac:dyDescent="0.25">
      <c r="A2799">
        <v>4035</v>
      </c>
      <c r="B2799">
        <v>450</v>
      </c>
      <c r="C2799" t="s">
        <v>4052</v>
      </c>
      <c r="D2799">
        <v>478</v>
      </c>
      <c r="E2799" t="s">
        <v>4059</v>
      </c>
      <c r="F2799">
        <v>12173</v>
      </c>
      <c r="G2799" t="s">
        <v>1693</v>
      </c>
      <c r="H2799" t="s">
        <v>18</v>
      </c>
      <c r="I2799" t="s">
        <v>18</v>
      </c>
      <c r="J2799" t="s">
        <v>4211</v>
      </c>
    </row>
    <row r="2800" spans="1:10" hidden="1" x14ac:dyDescent="0.25">
      <c r="A2800">
        <v>93353</v>
      </c>
      <c r="B2800">
        <v>453</v>
      </c>
      <c r="C2800" t="s">
        <v>188</v>
      </c>
      <c r="D2800">
        <v>2773</v>
      </c>
      <c r="E2800" t="s">
        <v>4394</v>
      </c>
      <c r="F2800">
        <v>9699</v>
      </c>
      <c r="G2800" t="s">
        <v>1695</v>
      </c>
      <c r="H2800" t="s">
        <v>18</v>
      </c>
      <c r="I2800" t="s">
        <v>18</v>
      </c>
      <c r="J2800" t="s">
        <v>4832</v>
      </c>
    </row>
    <row r="2801" spans="1:10" hidden="1" x14ac:dyDescent="0.25">
      <c r="A2801">
        <v>155380</v>
      </c>
      <c r="B2801">
        <v>453</v>
      </c>
      <c r="C2801" t="s">
        <v>188</v>
      </c>
      <c r="D2801">
        <v>2954</v>
      </c>
      <c r="E2801" t="s">
        <v>4400</v>
      </c>
      <c r="F2801">
        <v>9699</v>
      </c>
      <c r="G2801" t="s">
        <v>1695</v>
      </c>
      <c r="H2801" t="s">
        <v>18</v>
      </c>
      <c r="I2801" t="s">
        <v>18</v>
      </c>
      <c r="J2801" t="s">
        <v>5078</v>
      </c>
    </row>
    <row r="2802" spans="1:10" hidden="1" x14ac:dyDescent="0.25">
      <c r="A2802">
        <v>81373</v>
      </c>
      <c r="B2802">
        <v>453</v>
      </c>
      <c r="C2802" t="s">
        <v>188</v>
      </c>
      <c r="D2802">
        <v>464</v>
      </c>
      <c r="E2802" t="s">
        <v>189</v>
      </c>
      <c r="F2802">
        <v>9699</v>
      </c>
      <c r="G2802" t="s">
        <v>1695</v>
      </c>
      <c r="H2802" t="s">
        <v>18</v>
      </c>
      <c r="I2802" t="s">
        <v>18</v>
      </c>
      <c r="J2802" t="s">
        <v>1696</v>
      </c>
    </row>
    <row r="2803" spans="1:10" hidden="1" x14ac:dyDescent="0.25">
      <c r="A2803">
        <v>142668</v>
      </c>
      <c r="B2803">
        <v>2507</v>
      </c>
      <c r="C2803" t="s">
        <v>4365</v>
      </c>
      <c r="D2803">
        <v>2827</v>
      </c>
      <c r="E2803" t="s">
        <v>3636</v>
      </c>
      <c r="F2803">
        <v>112448</v>
      </c>
      <c r="G2803" t="s">
        <v>3500</v>
      </c>
      <c r="H2803" t="s">
        <v>18</v>
      </c>
      <c r="I2803" t="s">
        <v>18</v>
      </c>
      <c r="J2803" t="s">
        <v>4833</v>
      </c>
    </row>
    <row r="2804" spans="1:10" hidden="1" x14ac:dyDescent="0.25">
      <c r="A2804">
        <v>152462</v>
      </c>
      <c r="B2804">
        <v>29</v>
      </c>
      <c r="C2804" t="s">
        <v>56</v>
      </c>
      <c r="D2804">
        <v>2930</v>
      </c>
      <c r="E2804" t="s">
        <v>1229</v>
      </c>
      <c r="F2804">
        <v>112448</v>
      </c>
      <c r="G2804" t="s">
        <v>3500</v>
      </c>
      <c r="H2804" t="s">
        <v>18</v>
      </c>
      <c r="I2804" t="s">
        <v>18</v>
      </c>
      <c r="J2804" t="s">
        <v>4834</v>
      </c>
    </row>
    <row r="2805" spans="1:10" hidden="1" x14ac:dyDescent="0.25">
      <c r="A2805">
        <v>112166</v>
      </c>
      <c r="B2805">
        <v>2512</v>
      </c>
      <c r="C2805" t="s">
        <v>180</v>
      </c>
      <c r="D2805">
        <v>429</v>
      </c>
      <c r="E2805" t="s">
        <v>180</v>
      </c>
      <c r="F2805">
        <v>89919</v>
      </c>
      <c r="G2805" t="s">
        <v>3271</v>
      </c>
      <c r="H2805" t="s">
        <v>18</v>
      </c>
      <c r="I2805" t="s">
        <v>18</v>
      </c>
      <c r="J2805" t="s">
        <v>3272</v>
      </c>
    </row>
    <row r="2806" spans="1:10" hidden="1" x14ac:dyDescent="0.25">
      <c r="A2806">
        <v>964</v>
      </c>
      <c r="B2806">
        <v>362</v>
      </c>
      <c r="C2806" t="s">
        <v>50</v>
      </c>
      <c r="D2806">
        <v>1974</v>
      </c>
      <c r="E2806" t="s">
        <v>276</v>
      </c>
      <c r="F2806">
        <v>10530</v>
      </c>
      <c r="G2806" t="s">
        <v>2207</v>
      </c>
      <c r="H2806" t="s">
        <v>18</v>
      </c>
      <c r="I2806" t="s">
        <v>18</v>
      </c>
      <c r="J2806" t="s">
        <v>2208</v>
      </c>
    </row>
    <row r="2807" spans="1:10" hidden="1" x14ac:dyDescent="0.25">
      <c r="A2807">
        <v>4006</v>
      </c>
      <c r="B2807">
        <v>2512</v>
      </c>
      <c r="C2807" t="s">
        <v>180</v>
      </c>
      <c r="D2807">
        <v>429</v>
      </c>
      <c r="E2807" t="s">
        <v>180</v>
      </c>
      <c r="F2807">
        <v>960</v>
      </c>
      <c r="G2807" t="s">
        <v>3273</v>
      </c>
      <c r="H2807" t="s">
        <v>18</v>
      </c>
      <c r="I2807" t="s">
        <v>18</v>
      </c>
      <c r="J2807" t="s">
        <v>3274</v>
      </c>
    </row>
    <row r="2808" spans="1:10" hidden="1" x14ac:dyDescent="0.25">
      <c r="A2808">
        <v>121526</v>
      </c>
      <c r="B2808">
        <v>453</v>
      </c>
      <c r="C2808" t="s">
        <v>188</v>
      </c>
      <c r="D2808">
        <v>2773</v>
      </c>
      <c r="E2808" t="s">
        <v>4394</v>
      </c>
      <c r="F2808">
        <v>96061</v>
      </c>
      <c r="G2808" t="s">
        <v>3918</v>
      </c>
      <c r="H2808" t="s">
        <v>18</v>
      </c>
      <c r="I2808" t="s">
        <v>18</v>
      </c>
      <c r="J2808" t="s">
        <v>4835</v>
      </c>
    </row>
    <row r="2809" spans="1:10" hidden="1" x14ac:dyDescent="0.25">
      <c r="A2809">
        <v>152600</v>
      </c>
      <c r="B2809">
        <v>453</v>
      </c>
      <c r="C2809" t="s">
        <v>188</v>
      </c>
      <c r="D2809">
        <v>2953</v>
      </c>
      <c r="E2809" t="s">
        <v>4396</v>
      </c>
      <c r="F2809">
        <v>96061</v>
      </c>
      <c r="G2809" t="s">
        <v>3918</v>
      </c>
      <c r="H2809" t="s">
        <v>18</v>
      </c>
      <c r="I2809" t="s">
        <v>18</v>
      </c>
      <c r="J2809" t="s">
        <v>4836</v>
      </c>
    </row>
    <row r="2810" spans="1:10" hidden="1" x14ac:dyDescent="0.25">
      <c r="A2810">
        <v>149349</v>
      </c>
      <c r="B2810">
        <v>453</v>
      </c>
      <c r="C2810" t="s">
        <v>188</v>
      </c>
      <c r="D2810">
        <v>2874</v>
      </c>
      <c r="E2810" t="s">
        <v>4398</v>
      </c>
      <c r="F2810">
        <v>96061</v>
      </c>
      <c r="G2810" t="s">
        <v>3918</v>
      </c>
      <c r="H2810" t="s">
        <v>18</v>
      </c>
      <c r="I2810" t="s">
        <v>18</v>
      </c>
      <c r="J2810" t="s">
        <v>4837</v>
      </c>
    </row>
    <row r="2811" spans="1:10" hidden="1" x14ac:dyDescent="0.25">
      <c r="A2811">
        <v>93361</v>
      </c>
      <c r="B2811">
        <v>453</v>
      </c>
      <c r="C2811" t="s">
        <v>188</v>
      </c>
      <c r="D2811">
        <v>2773</v>
      </c>
      <c r="E2811" t="s">
        <v>4394</v>
      </c>
      <c r="F2811">
        <v>18158</v>
      </c>
      <c r="G2811" t="s">
        <v>3919</v>
      </c>
      <c r="H2811" t="s">
        <v>18</v>
      </c>
      <c r="I2811" t="s">
        <v>18</v>
      </c>
      <c r="J2811" t="s">
        <v>4838</v>
      </c>
    </row>
    <row r="2812" spans="1:10" hidden="1" x14ac:dyDescent="0.25">
      <c r="A2812">
        <v>150728</v>
      </c>
      <c r="B2812">
        <v>453</v>
      </c>
      <c r="C2812" t="s">
        <v>188</v>
      </c>
      <c r="D2812">
        <v>2874</v>
      </c>
      <c r="E2812" t="s">
        <v>4398</v>
      </c>
      <c r="F2812">
        <v>18158</v>
      </c>
      <c r="G2812" t="s">
        <v>3919</v>
      </c>
      <c r="H2812" t="s">
        <v>18</v>
      </c>
      <c r="I2812" t="s">
        <v>18</v>
      </c>
      <c r="J2812" t="s">
        <v>4839</v>
      </c>
    </row>
    <row r="2813" spans="1:10" hidden="1" x14ac:dyDescent="0.25">
      <c r="A2813">
        <v>81377</v>
      </c>
      <c r="B2813">
        <v>453</v>
      </c>
      <c r="C2813" t="s">
        <v>188</v>
      </c>
      <c r="D2813">
        <v>464</v>
      </c>
      <c r="E2813" t="s">
        <v>189</v>
      </c>
      <c r="F2813">
        <v>18158</v>
      </c>
      <c r="G2813" t="s">
        <v>3919</v>
      </c>
      <c r="H2813" t="s">
        <v>18</v>
      </c>
      <c r="I2813" t="s">
        <v>18</v>
      </c>
      <c r="J2813" t="s">
        <v>3920</v>
      </c>
    </row>
    <row r="2814" spans="1:10" hidden="1" x14ac:dyDescent="0.25">
      <c r="A2814">
        <v>2858</v>
      </c>
      <c r="B2814">
        <v>451</v>
      </c>
      <c r="C2814" t="s">
        <v>61</v>
      </c>
      <c r="D2814">
        <v>466</v>
      </c>
      <c r="E2814" t="s">
        <v>62</v>
      </c>
      <c r="F2814">
        <v>17630</v>
      </c>
      <c r="G2814" t="s">
        <v>1989</v>
      </c>
      <c r="H2814" t="s">
        <v>18</v>
      </c>
      <c r="I2814" t="s">
        <v>18</v>
      </c>
      <c r="J2814" t="s">
        <v>1990</v>
      </c>
    </row>
    <row r="2815" spans="1:10" hidden="1" x14ac:dyDescent="0.25">
      <c r="A2815">
        <v>101664</v>
      </c>
      <c r="B2815">
        <v>451</v>
      </c>
      <c r="C2815" t="s">
        <v>61</v>
      </c>
      <c r="D2815">
        <v>2813</v>
      </c>
      <c r="E2815" t="s">
        <v>116</v>
      </c>
      <c r="F2815">
        <v>17630</v>
      </c>
      <c r="G2815" t="s">
        <v>1989</v>
      </c>
      <c r="H2815" t="s">
        <v>18</v>
      </c>
      <c r="I2815" t="s">
        <v>18</v>
      </c>
      <c r="J2815" t="s">
        <v>2063</v>
      </c>
    </row>
    <row r="2816" spans="1:10" hidden="1" x14ac:dyDescent="0.25">
      <c r="A2816">
        <v>156747</v>
      </c>
      <c r="B2816">
        <v>313</v>
      </c>
      <c r="C2816" t="s">
        <v>3604</v>
      </c>
      <c r="D2816">
        <v>2522</v>
      </c>
      <c r="E2816" t="s">
        <v>458</v>
      </c>
      <c r="F2816">
        <v>124143</v>
      </c>
      <c r="G2816" t="s">
        <v>5079</v>
      </c>
      <c r="H2816" t="s">
        <v>18</v>
      </c>
      <c r="I2816" t="s">
        <v>18</v>
      </c>
      <c r="J2816" t="s">
        <v>5080</v>
      </c>
    </row>
    <row r="2817" spans="1:10" hidden="1" x14ac:dyDescent="0.25">
      <c r="A2817">
        <v>5590</v>
      </c>
      <c r="B2817">
        <v>2512</v>
      </c>
      <c r="C2817" t="s">
        <v>180</v>
      </c>
      <c r="D2817">
        <v>429</v>
      </c>
      <c r="E2817" t="s">
        <v>180</v>
      </c>
      <c r="F2817">
        <v>124</v>
      </c>
      <c r="G2817" t="s">
        <v>3275</v>
      </c>
      <c r="H2817" t="s">
        <v>18</v>
      </c>
      <c r="I2817" t="s">
        <v>18</v>
      </c>
      <c r="J2817" t="s">
        <v>3276</v>
      </c>
    </row>
    <row r="2818" spans="1:10" hidden="1" x14ac:dyDescent="0.25">
      <c r="A2818">
        <v>86298</v>
      </c>
      <c r="B2818">
        <v>2507</v>
      </c>
      <c r="C2818" t="s">
        <v>4365</v>
      </c>
      <c r="D2818">
        <v>165</v>
      </c>
      <c r="E2818" t="s">
        <v>3633</v>
      </c>
      <c r="F2818">
        <v>1148</v>
      </c>
      <c r="G2818" t="s">
        <v>1438</v>
      </c>
      <c r="H2818" t="s">
        <v>18</v>
      </c>
      <c r="I2818" t="s">
        <v>18</v>
      </c>
      <c r="J2818" t="s">
        <v>4840</v>
      </c>
    </row>
    <row r="2819" spans="1:10" hidden="1" x14ac:dyDescent="0.25">
      <c r="A2819">
        <v>101724</v>
      </c>
      <c r="B2819">
        <v>2507</v>
      </c>
      <c r="C2819" t="s">
        <v>4365</v>
      </c>
      <c r="D2819">
        <v>2827</v>
      </c>
      <c r="E2819" t="s">
        <v>3636</v>
      </c>
      <c r="F2819">
        <v>1148</v>
      </c>
      <c r="G2819" t="s">
        <v>1438</v>
      </c>
      <c r="H2819" t="s">
        <v>18</v>
      </c>
      <c r="I2819" t="s">
        <v>18</v>
      </c>
      <c r="J2819" t="s">
        <v>4841</v>
      </c>
    </row>
    <row r="2820" spans="1:10" hidden="1" x14ac:dyDescent="0.25">
      <c r="A2820">
        <v>101500</v>
      </c>
      <c r="B2820">
        <v>29</v>
      </c>
      <c r="C2820" t="s">
        <v>56</v>
      </c>
      <c r="D2820">
        <v>2804</v>
      </c>
      <c r="E2820" t="s">
        <v>76</v>
      </c>
      <c r="F2820">
        <v>1148</v>
      </c>
      <c r="G2820" t="s">
        <v>1438</v>
      </c>
      <c r="H2820" t="s">
        <v>18</v>
      </c>
      <c r="I2820" t="s">
        <v>18</v>
      </c>
      <c r="J2820" t="s">
        <v>1439</v>
      </c>
    </row>
    <row r="2821" spans="1:10" hidden="1" x14ac:dyDescent="0.25">
      <c r="A2821">
        <v>81117</v>
      </c>
      <c r="B2821">
        <v>29</v>
      </c>
      <c r="C2821" t="s">
        <v>56</v>
      </c>
      <c r="D2821">
        <v>2434</v>
      </c>
      <c r="E2821" t="s">
        <v>2827</v>
      </c>
      <c r="F2821">
        <v>1148</v>
      </c>
      <c r="G2821" t="s">
        <v>1438</v>
      </c>
      <c r="H2821" t="s">
        <v>18</v>
      </c>
      <c r="I2821" t="s">
        <v>18</v>
      </c>
      <c r="J2821" t="s">
        <v>2894</v>
      </c>
    </row>
    <row r="2822" spans="1:10" hidden="1" x14ac:dyDescent="0.25">
      <c r="A2822">
        <v>152444</v>
      </c>
      <c r="B2822">
        <v>29</v>
      </c>
      <c r="C2822" t="s">
        <v>56</v>
      </c>
      <c r="D2822">
        <v>2927</v>
      </c>
      <c r="E2822" t="s">
        <v>2834</v>
      </c>
      <c r="F2822">
        <v>1148</v>
      </c>
      <c r="G2822" t="s">
        <v>1438</v>
      </c>
      <c r="H2822" t="s">
        <v>18</v>
      </c>
      <c r="I2822" t="s">
        <v>18</v>
      </c>
      <c r="J2822" t="s">
        <v>4842</v>
      </c>
    </row>
    <row r="2823" spans="1:10" hidden="1" x14ac:dyDescent="0.25">
      <c r="A2823">
        <v>101467</v>
      </c>
      <c r="B2823">
        <v>29</v>
      </c>
      <c r="C2823" t="s">
        <v>56</v>
      </c>
      <c r="D2823">
        <v>2802</v>
      </c>
      <c r="E2823" t="s">
        <v>107</v>
      </c>
      <c r="F2823">
        <v>1148</v>
      </c>
      <c r="G2823" t="s">
        <v>1438</v>
      </c>
      <c r="H2823" t="s">
        <v>18</v>
      </c>
      <c r="I2823" t="s">
        <v>18</v>
      </c>
      <c r="J2823" t="s">
        <v>1463</v>
      </c>
    </row>
    <row r="2824" spans="1:10" hidden="1" x14ac:dyDescent="0.25">
      <c r="A2824">
        <v>80742</v>
      </c>
      <c r="B2824">
        <v>29</v>
      </c>
      <c r="C2824" t="s">
        <v>56</v>
      </c>
      <c r="D2824">
        <v>2426</v>
      </c>
      <c r="E2824" t="s">
        <v>118</v>
      </c>
      <c r="F2824">
        <v>1148</v>
      </c>
      <c r="G2824" t="s">
        <v>1438</v>
      </c>
      <c r="H2824" t="s">
        <v>18</v>
      </c>
      <c r="I2824" t="s">
        <v>18</v>
      </c>
      <c r="J2824" t="s">
        <v>1513</v>
      </c>
    </row>
    <row r="2825" spans="1:10" hidden="1" x14ac:dyDescent="0.25">
      <c r="A2825">
        <v>81129</v>
      </c>
      <c r="B2825">
        <v>29</v>
      </c>
      <c r="C2825" t="s">
        <v>56</v>
      </c>
      <c r="D2825">
        <v>2442</v>
      </c>
      <c r="E2825" t="s">
        <v>2437</v>
      </c>
      <c r="F2825">
        <v>1148</v>
      </c>
      <c r="G2825" t="s">
        <v>1438</v>
      </c>
      <c r="H2825" t="s">
        <v>18</v>
      </c>
      <c r="I2825" t="s">
        <v>18</v>
      </c>
      <c r="J2825" t="s">
        <v>2504</v>
      </c>
    </row>
    <row r="2826" spans="1:10" hidden="1" x14ac:dyDescent="0.25">
      <c r="A2826">
        <v>3961</v>
      </c>
      <c r="B2826">
        <v>29</v>
      </c>
      <c r="C2826" t="s">
        <v>56</v>
      </c>
      <c r="D2826">
        <v>394</v>
      </c>
      <c r="E2826" t="s">
        <v>248</v>
      </c>
      <c r="F2826">
        <v>1148</v>
      </c>
      <c r="G2826" t="s">
        <v>1438</v>
      </c>
      <c r="H2826" t="s">
        <v>18</v>
      </c>
      <c r="I2826" t="s">
        <v>18</v>
      </c>
      <c r="J2826" t="s">
        <v>1552</v>
      </c>
    </row>
    <row r="2827" spans="1:10" hidden="1" x14ac:dyDescent="0.25">
      <c r="A2827">
        <v>152457</v>
      </c>
      <c r="B2827">
        <v>29</v>
      </c>
      <c r="C2827" t="s">
        <v>56</v>
      </c>
      <c r="D2827">
        <v>2930</v>
      </c>
      <c r="E2827" t="s">
        <v>1229</v>
      </c>
      <c r="F2827">
        <v>1148</v>
      </c>
      <c r="G2827" t="s">
        <v>1438</v>
      </c>
      <c r="H2827" t="s">
        <v>18</v>
      </c>
      <c r="I2827" t="s">
        <v>18</v>
      </c>
      <c r="J2827" t="s">
        <v>4843</v>
      </c>
    </row>
    <row r="2828" spans="1:10" hidden="1" x14ac:dyDescent="0.25">
      <c r="A2828">
        <v>93334</v>
      </c>
      <c r="B2828">
        <v>453</v>
      </c>
      <c r="C2828" t="s">
        <v>188</v>
      </c>
      <c r="D2828">
        <v>2773</v>
      </c>
      <c r="E2828" t="s">
        <v>4394</v>
      </c>
      <c r="F2828">
        <v>1148</v>
      </c>
      <c r="G2828" t="s">
        <v>1438</v>
      </c>
      <c r="H2828" t="s">
        <v>18</v>
      </c>
      <c r="I2828" t="s">
        <v>18</v>
      </c>
      <c r="J2828" t="s">
        <v>4844</v>
      </c>
    </row>
    <row r="2829" spans="1:10" hidden="1" x14ac:dyDescent="0.25">
      <c r="A2829">
        <v>152554</v>
      </c>
      <c r="B2829">
        <v>453</v>
      </c>
      <c r="C2829" t="s">
        <v>188</v>
      </c>
      <c r="D2829">
        <v>2953</v>
      </c>
      <c r="E2829" t="s">
        <v>4396</v>
      </c>
      <c r="F2829">
        <v>1148</v>
      </c>
      <c r="G2829" t="s">
        <v>1438</v>
      </c>
      <c r="H2829" t="s">
        <v>18</v>
      </c>
      <c r="I2829" t="s">
        <v>18</v>
      </c>
      <c r="J2829" t="s">
        <v>4845</v>
      </c>
    </row>
    <row r="2830" spans="1:10" hidden="1" x14ac:dyDescent="0.25">
      <c r="A2830">
        <v>81362</v>
      </c>
      <c r="B2830">
        <v>453</v>
      </c>
      <c r="C2830" t="s">
        <v>188</v>
      </c>
      <c r="D2830">
        <v>464</v>
      </c>
      <c r="E2830" t="s">
        <v>189</v>
      </c>
      <c r="F2830">
        <v>1148</v>
      </c>
      <c r="G2830" t="s">
        <v>1438</v>
      </c>
      <c r="H2830" t="s">
        <v>18</v>
      </c>
      <c r="I2830" t="s">
        <v>18</v>
      </c>
      <c r="J2830" t="s">
        <v>1697</v>
      </c>
    </row>
    <row r="2831" spans="1:10" hidden="1" x14ac:dyDescent="0.25">
      <c r="A2831">
        <v>81306</v>
      </c>
      <c r="B2831">
        <v>362</v>
      </c>
      <c r="C2831" t="s">
        <v>50</v>
      </c>
      <c r="D2831">
        <v>2467</v>
      </c>
      <c r="E2831" t="s">
        <v>51</v>
      </c>
      <c r="F2831">
        <v>1148</v>
      </c>
      <c r="G2831" t="s">
        <v>1438</v>
      </c>
      <c r="H2831" t="s">
        <v>18</v>
      </c>
      <c r="I2831" t="s">
        <v>18</v>
      </c>
      <c r="J2831" t="s">
        <v>2119</v>
      </c>
    </row>
    <row r="2832" spans="1:10" hidden="1" x14ac:dyDescent="0.25">
      <c r="A2832">
        <v>101614</v>
      </c>
      <c r="B2832">
        <v>362</v>
      </c>
      <c r="C2832" t="s">
        <v>50</v>
      </c>
      <c r="D2832">
        <v>2821</v>
      </c>
      <c r="E2832" t="s">
        <v>82</v>
      </c>
      <c r="F2832">
        <v>1148</v>
      </c>
      <c r="G2832" t="s">
        <v>1438</v>
      </c>
      <c r="H2832" t="s">
        <v>18</v>
      </c>
      <c r="I2832" t="s">
        <v>18</v>
      </c>
      <c r="J2832" t="s">
        <v>2150</v>
      </c>
    </row>
    <row r="2833" spans="1:10" hidden="1" x14ac:dyDescent="0.25">
      <c r="A2833">
        <v>53775</v>
      </c>
      <c r="B2833">
        <v>362</v>
      </c>
      <c r="C2833" t="s">
        <v>50</v>
      </c>
      <c r="D2833">
        <v>2469</v>
      </c>
      <c r="E2833" t="s">
        <v>91</v>
      </c>
      <c r="F2833">
        <v>1148</v>
      </c>
      <c r="G2833" t="s">
        <v>1438</v>
      </c>
      <c r="H2833" t="s">
        <v>18</v>
      </c>
      <c r="I2833" t="s">
        <v>18</v>
      </c>
      <c r="J2833" t="s">
        <v>2173</v>
      </c>
    </row>
    <row r="2834" spans="1:10" hidden="1" x14ac:dyDescent="0.25">
      <c r="A2834">
        <v>105630</v>
      </c>
      <c r="B2834">
        <v>453</v>
      </c>
      <c r="C2834" t="s">
        <v>188</v>
      </c>
      <c r="D2834">
        <v>2773</v>
      </c>
      <c r="E2834" t="s">
        <v>4394</v>
      </c>
      <c r="F2834">
        <v>83842</v>
      </c>
      <c r="G2834" t="s">
        <v>1741</v>
      </c>
      <c r="H2834" t="s">
        <v>18</v>
      </c>
      <c r="I2834" t="s">
        <v>18</v>
      </c>
      <c r="J2834" t="s">
        <v>4846</v>
      </c>
    </row>
    <row r="2835" spans="1:10" hidden="1" x14ac:dyDescent="0.25">
      <c r="A2835">
        <v>152593</v>
      </c>
      <c r="B2835">
        <v>453</v>
      </c>
      <c r="C2835" t="s">
        <v>188</v>
      </c>
      <c r="D2835">
        <v>2953</v>
      </c>
      <c r="E2835" t="s">
        <v>4396</v>
      </c>
      <c r="F2835">
        <v>83842</v>
      </c>
      <c r="G2835" t="s">
        <v>1741</v>
      </c>
      <c r="H2835" t="s">
        <v>18</v>
      </c>
      <c r="I2835" t="s">
        <v>18</v>
      </c>
      <c r="J2835" t="s">
        <v>4847</v>
      </c>
    </row>
    <row r="2836" spans="1:10" hidden="1" x14ac:dyDescent="0.25">
      <c r="A2836">
        <v>145747</v>
      </c>
      <c r="B2836">
        <v>29</v>
      </c>
      <c r="C2836" t="s">
        <v>56</v>
      </c>
      <c r="D2836">
        <v>2801</v>
      </c>
      <c r="E2836" t="s">
        <v>57</v>
      </c>
      <c r="F2836">
        <v>33472</v>
      </c>
      <c r="G2836" t="s">
        <v>1445</v>
      </c>
      <c r="H2836" t="s">
        <v>18</v>
      </c>
      <c r="I2836" t="s">
        <v>18</v>
      </c>
      <c r="J2836" t="s">
        <v>3921</v>
      </c>
    </row>
    <row r="2837" spans="1:10" hidden="1" x14ac:dyDescent="0.25">
      <c r="A2837">
        <v>118224</v>
      </c>
      <c r="B2837">
        <v>29</v>
      </c>
      <c r="C2837" t="s">
        <v>56</v>
      </c>
      <c r="D2837">
        <v>2804</v>
      </c>
      <c r="E2837" t="s">
        <v>76</v>
      </c>
      <c r="F2837">
        <v>33472</v>
      </c>
      <c r="G2837" t="s">
        <v>1445</v>
      </c>
      <c r="H2837" t="s">
        <v>18</v>
      </c>
      <c r="I2837" t="s">
        <v>18</v>
      </c>
      <c r="J2837" t="s">
        <v>2535</v>
      </c>
    </row>
    <row r="2838" spans="1:10" hidden="1" x14ac:dyDescent="0.25">
      <c r="A2838">
        <v>52301</v>
      </c>
      <c r="B2838">
        <v>29</v>
      </c>
      <c r="C2838" t="s">
        <v>56</v>
      </c>
      <c r="D2838">
        <v>2434</v>
      </c>
      <c r="E2838" t="s">
        <v>2827</v>
      </c>
      <c r="F2838">
        <v>33472</v>
      </c>
      <c r="G2838" t="s">
        <v>1445</v>
      </c>
      <c r="H2838" t="s">
        <v>18</v>
      </c>
      <c r="I2838" t="s">
        <v>18</v>
      </c>
      <c r="J2838" t="s">
        <v>2895</v>
      </c>
    </row>
    <row r="2839" spans="1:10" hidden="1" x14ac:dyDescent="0.25">
      <c r="A2839">
        <v>101477</v>
      </c>
      <c r="B2839">
        <v>29</v>
      </c>
      <c r="C2839" t="s">
        <v>56</v>
      </c>
      <c r="D2839">
        <v>2802</v>
      </c>
      <c r="E2839" t="s">
        <v>107</v>
      </c>
      <c r="F2839">
        <v>33472</v>
      </c>
      <c r="G2839" t="s">
        <v>1445</v>
      </c>
      <c r="H2839" t="s">
        <v>18</v>
      </c>
      <c r="I2839" t="s">
        <v>18</v>
      </c>
      <c r="J2839" t="s">
        <v>1464</v>
      </c>
    </row>
    <row r="2840" spans="1:10" hidden="1" x14ac:dyDescent="0.25">
      <c r="A2840">
        <v>109823</v>
      </c>
      <c r="B2840">
        <v>29</v>
      </c>
      <c r="C2840" t="s">
        <v>56</v>
      </c>
      <c r="D2840">
        <v>2800</v>
      </c>
      <c r="E2840" t="s">
        <v>112</v>
      </c>
      <c r="F2840">
        <v>33472</v>
      </c>
      <c r="G2840" t="s">
        <v>1445</v>
      </c>
      <c r="H2840" t="s">
        <v>18</v>
      </c>
      <c r="I2840" t="s">
        <v>18</v>
      </c>
      <c r="J2840" t="s">
        <v>1486</v>
      </c>
    </row>
    <row r="2841" spans="1:10" hidden="1" x14ac:dyDescent="0.25">
      <c r="A2841">
        <v>81109</v>
      </c>
      <c r="B2841">
        <v>29</v>
      </c>
      <c r="C2841" t="s">
        <v>56</v>
      </c>
      <c r="D2841">
        <v>2426</v>
      </c>
      <c r="E2841" t="s">
        <v>118</v>
      </c>
      <c r="F2841">
        <v>33472</v>
      </c>
      <c r="G2841" t="s">
        <v>1445</v>
      </c>
      <c r="H2841" t="s">
        <v>18</v>
      </c>
      <c r="I2841" t="s">
        <v>18</v>
      </c>
      <c r="J2841" t="s">
        <v>1514</v>
      </c>
    </row>
    <row r="2842" spans="1:10" hidden="1" x14ac:dyDescent="0.25">
      <c r="A2842">
        <v>81102</v>
      </c>
      <c r="B2842">
        <v>29</v>
      </c>
      <c r="C2842" t="s">
        <v>56</v>
      </c>
      <c r="D2842">
        <v>2425</v>
      </c>
      <c r="E2842" t="s">
        <v>2829</v>
      </c>
      <c r="F2842">
        <v>33472</v>
      </c>
      <c r="G2842" t="s">
        <v>1445</v>
      </c>
      <c r="H2842" t="s">
        <v>18</v>
      </c>
      <c r="I2842" t="s">
        <v>18</v>
      </c>
      <c r="J2842" t="s">
        <v>2896</v>
      </c>
    </row>
    <row r="2843" spans="1:10" hidden="1" x14ac:dyDescent="0.25">
      <c r="A2843">
        <v>113354</v>
      </c>
      <c r="B2843">
        <v>453</v>
      </c>
      <c r="C2843" t="s">
        <v>188</v>
      </c>
      <c r="D2843">
        <v>2773</v>
      </c>
      <c r="E2843" t="s">
        <v>4394</v>
      </c>
      <c r="F2843">
        <v>33472</v>
      </c>
      <c r="G2843" t="s">
        <v>1445</v>
      </c>
      <c r="H2843" t="s">
        <v>18</v>
      </c>
      <c r="I2843" t="s">
        <v>18</v>
      </c>
      <c r="J2843" t="s">
        <v>4848</v>
      </c>
    </row>
    <row r="2844" spans="1:10" hidden="1" x14ac:dyDescent="0.25">
      <c r="A2844">
        <v>152579</v>
      </c>
      <c r="B2844">
        <v>453</v>
      </c>
      <c r="C2844" t="s">
        <v>188</v>
      </c>
      <c r="D2844">
        <v>2953</v>
      </c>
      <c r="E2844" t="s">
        <v>4396</v>
      </c>
      <c r="F2844">
        <v>33472</v>
      </c>
      <c r="G2844" t="s">
        <v>1445</v>
      </c>
      <c r="H2844" t="s">
        <v>18</v>
      </c>
      <c r="I2844" t="s">
        <v>18</v>
      </c>
      <c r="J2844" t="s">
        <v>4849</v>
      </c>
    </row>
    <row r="2845" spans="1:10" hidden="1" x14ac:dyDescent="0.25">
      <c r="A2845">
        <v>93113</v>
      </c>
      <c r="B2845">
        <v>453</v>
      </c>
      <c r="C2845" t="s">
        <v>188</v>
      </c>
      <c r="D2845">
        <v>2619</v>
      </c>
      <c r="E2845" t="s">
        <v>4405</v>
      </c>
      <c r="F2845">
        <v>33472</v>
      </c>
      <c r="G2845" t="s">
        <v>1445</v>
      </c>
      <c r="H2845" t="s">
        <v>18</v>
      </c>
      <c r="I2845" t="s">
        <v>18</v>
      </c>
      <c r="J2845" t="s">
        <v>4850</v>
      </c>
    </row>
    <row r="2846" spans="1:10" hidden="1" x14ac:dyDescent="0.25">
      <c r="A2846">
        <v>145885</v>
      </c>
      <c r="B2846">
        <v>451</v>
      </c>
      <c r="C2846" t="s">
        <v>61</v>
      </c>
      <c r="D2846">
        <v>2814</v>
      </c>
      <c r="E2846" t="s">
        <v>74</v>
      </c>
      <c r="F2846">
        <v>33472</v>
      </c>
      <c r="G2846" t="s">
        <v>1445</v>
      </c>
      <c r="H2846" t="s">
        <v>18</v>
      </c>
      <c r="I2846" t="s">
        <v>18</v>
      </c>
      <c r="J2846" t="s">
        <v>3922</v>
      </c>
    </row>
    <row r="2847" spans="1:10" hidden="1" x14ac:dyDescent="0.25">
      <c r="A2847">
        <v>149997</v>
      </c>
      <c r="B2847">
        <v>451</v>
      </c>
      <c r="C2847" t="s">
        <v>61</v>
      </c>
      <c r="D2847">
        <v>2815</v>
      </c>
      <c r="E2847" t="s">
        <v>80</v>
      </c>
      <c r="F2847">
        <v>33472</v>
      </c>
      <c r="G2847" t="s">
        <v>1445</v>
      </c>
      <c r="H2847" t="s">
        <v>18</v>
      </c>
      <c r="I2847" t="s">
        <v>18</v>
      </c>
      <c r="J2847" t="s">
        <v>3923</v>
      </c>
    </row>
    <row r="2848" spans="1:10" hidden="1" x14ac:dyDescent="0.25">
      <c r="A2848">
        <v>137271</v>
      </c>
      <c r="B2848">
        <v>450</v>
      </c>
      <c r="C2848" t="s">
        <v>4052</v>
      </c>
      <c r="D2848">
        <v>473</v>
      </c>
      <c r="E2848" t="s">
        <v>255</v>
      </c>
      <c r="F2848">
        <v>33472</v>
      </c>
      <c r="G2848" t="s">
        <v>1445</v>
      </c>
      <c r="H2848" t="s">
        <v>18</v>
      </c>
      <c r="I2848" t="s">
        <v>18</v>
      </c>
      <c r="J2848" t="s">
        <v>4212</v>
      </c>
    </row>
    <row r="2849" spans="1:10" hidden="1" x14ac:dyDescent="0.25">
      <c r="A2849">
        <v>149996</v>
      </c>
      <c r="B2849">
        <v>362</v>
      </c>
      <c r="C2849" t="s">
        <v>50</v>
      </c>
      <c r="D2849">
        <v>2821</v>
      </c>
      <c r="E2849" t="s">
        <v>82</v>
      </c>
      <c r="F2849">
        <v>33472</v>
      </c>
      <c r="G2849" t="s">
        <v>1445</v>
      </c>
      <c r="H2849" t="s">
        <v>18</v>
      </c>
      <c r="I2849" t="s">
        <v>18</v>
      </c>
      <c r="J2849" t="s">
        <v>3924</v>
      </c>
    </row>
    <row r="2850" spans="1:10" hidden="1" x14ac:dyDescent="0.25">
      <c r="A2850">
        <v>145745</v>
      </c>
      <c r="B2850">
        <v>362</v>
      </c>
      <c r="C2850" t="s">
        <v>50</v>
      </c>
      <c r="D2850">
        <v>2469</v>
      </c>
      <c r="E2850" t="s">
        <v>91</v>
      </c>
      <c r="F2850">
        <v>33472</v>
      </c>
      <c r="G2850" t="s">
        <v>1445</v>
      </c>
      <c r="H2850" t="s">
        <v>18</v>
      </c>
      <c r="I2850" t="s">
        <v>18</v>
      </c>
      <c r="J2850" t="s">
        <v>3925</v>
      </c>
    </row>
    <row r="2851" spans="1:10" hidden="1" x14ac:dyDescent="0.25">
      <c r="A2851">
        <v>117717</v>
      </c>
      <c r="B2851">
        <v>316</v>
      </c>
      <c r="C2851" t="s">
        <v>3647</v>
      </c>
      <c r="D2851">
        <v>2851</v>
      </c>
      <c r="E2851" t="s">
        <v>2548</v>
      </c>
      <c r="F2851">
        <v>20247</v>
      </c>
      <c r="G2851" t="s">
        <v>2077</v>
      </c>
      <c r="H2851" t="s">
        <v>18</v>
      </c>
      <c r="I2851" t="s">
        <v>18</v>
      </c>
      <c r="J2851" t="s">
        <v>3926</v>
      </c>
    </row>
    <row r="2852" spans="1:10" hidden="1" x14ac:dyDescent="0.25">
      <c r="A2852">
        <v>1367</v>
      </c>
      <c r="B2852">
        <v>316</v>
      </c>
      <c r="C2852" t="s">
        <v>3647</v>
      </c>
      <c r="D2852">
        <v>2109</v>
      </c>
      <c r="E2852" t="s">
        <v>2633</v>
      </c>
      <c r="F2852">
        <v>20247</v>
      </c>
      <c r="G2852" t="s">
        <v>2077</v>
      </c>
      <c r="H2852" t="s">
        <v>18</v>
      </c>
      <c r="I2852" t="s">
        <v>18</v>
      </c>
      <c r="J2852" t="s">
        <v>3927</v>
      </c>
    </row>
    <row r="2853" spans="1:10" hidden="1" x14ac:dyDescent="0.25">
      <c r="A2853">
        <v>101574</v>
      </c>
      <c r="B2853">
        <v>316</v>
      </c>
      <c r="C2853" t="s">
        <v>3647</v>
      </c>
      <c r="D2853">
        <v>2817</v>
      </c>
      <c r="E2853" t="s">
        <v>2637</v>
      </c>
      <c r="F2853">
        <v>20247</v>
      </c>
      <c r="G2853" t="s">
        <v>2077</v>
      </c>
      <c r="H2853" t="s">
        <v>18</v>
      </c>
      <c r="I2853" t="s">
        <v>18</v>
      </c>
      <c r="J2853" t="s">
        <v>3928</v>
      </c>
    </row>
    <row r="2854" spans="1:10" hidden="1" x14ac:dyDescent="0.25">
      <c r="A2854">
        <v>4395</v>
      </c>
      <c r="B2854">
        <v>15</v>
      </c>
      <c r="C2854" t="s">
        <v>2</v>
      </c>
      <c r="D2854">
        <v>393</v>
      </c>
      <c r="E2854" t="s">
        <v>22</v>
      </c>
      <c r="F2854">
        <v>114</v>
      </c>
      <c r="G2854" t="s">
        <v>1397</v>
      </c>
      <c r="H2854" t="s">
        <v>18</v>
      </c>
      <c r="I2854" t="s">
        <v>18</v>
      </c>
      <c r="J2854" t="s">
        <v>1398</v>
      </c>
    </row>
    <row r="2855" spans="1:10" hidden="1" x14ac:dyDescent="0.25">
      <c r="A2855">
        <v>101448</v>
      </c>
      <c r="B2855">
        <v>29</v>
      </c>
      <c r="C2855" t="s">
        <v>56</v>
      </c>
      <c r="D2855">
        <v>2801</v>
      </c>
      <c r="E2855" t="s">
        <v>57</v>
      </c>
      <c r="F2855">
        <v>114</v>
      </c>
      <c r="G2855" t="s">
        <v>1397</v>
      </c>
      <c r="H2855" t="s">
        <v>18</v>
      </c>
      <c r="I2855" t="s">
        <v>18</v>
      </c>
      <c r="J2855" t="s">
        <v>1415</v>
      </c>
    </row>
    <row r="2856" spans="1:10" hidden="1" x14ac:dyDescent="0.25">
      <c r="A2856">
        <v>101421</v>
      </c>
      <c r="B2856">
        <v>29</v>
      </c>
      <c r="C2856" t="s">
        <v>56</v>
      </c>
      <c r="D2856">
        <v>2800</v>
      </c>
      <c r="E2856" t="s">
        <v>112</v>
      </c>
      <c r="F2856">
        <v>114</v>
      </c>
      <c r="G2856" t="s">
        <v>1397</v>
      </c>
      <c r="H2856" t="s">
        <v>18</v>
      </c>
      <c r="I2856" t="s">
        <v>18</v>
      </c>
      <c r="J2856" t="s">
        <v>1487</v>
      </c>
    </row>
    <row r="2857" spans="1:10" hidden="1" x14ac:dyDescent="0.25">
      <c r="A2857">
        <v>51892</v>
      </c>
      <c r="B2857">
        <v>29</v>
      </c>
      <c r="C2857" t="s">
        <v>56</v>
      </c>
      <c r="D2857">
        <v>2425</v>
      </c>
      <c r="E2857" t="s">
        <v>2829</v>
      </c>
      <c r="F2857">
        <v>114</v>
      </c>
      <c r="G2857" t="s">
        <v>1397</v>
      </c>
      <c r="H2857" t="s">
        <v>18</v>
      </c>
      <c r="I2857" t="s">
        <v>18</v>
      </c>
      <c r="J2857" t="s">
        <v>2897</v>
      </c>
    </row>
    <row r="2858" spans="1:10" hidden="1" x14ac:dyDescent="0.25">
      <c r="A2858">
        <v>1835</v>
      </c>
      <c r="B2858">
        <v>29</v>
      </c>
      <c r="C2858" t="s">
        <v>56</v>
      </c>
      <c r="D2858">
        <v>394</v>
      </c>
      <c r="E2858" t="s">
        <v>248</v>
      </c>
      <c r="F2858">
        <v>114</v>
      </c>
      <c r="G2858" t="s">
        <v>1397</v>
      </c>
      <c r="H2858" t="s">
        <v>18</v>
      </c>
      <c r="I2858" t="s">
        <v>18</v>
      </c>
      <c r="J2858" t="s">
        <v>1553</v>
      </c>
    </row>
    <row r="2859" spans="1:10" hidden="1" x14ac:dyDescent="0.25">
      <c r="A2859">
        <v>1475</v>
      </c>
      <c r="B2859">
        <v>360</v>
      </c>
      <c r="C2859" t="s">
        <v>66</v>
      </c>
      <c r="D2859">
        <v>2009</v>
      </c>
      <c r="E2859" t="s">
        <v>67</v>
      </c>
      <c r="F2859">
        <v>114</v>
      </c>
      <c r="G2859" t="s">
        <v>1397</v>
      </c>
      <c r="H2859" t="s">
        <v>18</v>
      </c>
      <c r="I2859" t="s">
        <v>18</v>
      </c>
      <c r="J2859" t="s">
        <v>1932</v>
      </c>
    </row>
    <row r="2860" spans="1:10" hidden="1" x14ac:dyDescent="0.25">
      <c r="A2860">
        <v>81304</v>
      </c>
      <c r="B2860">
        <v>362</v>
      </c>
      <c r="C2860" t="s">
        <v>50</v>
      </c>
      <c r="D2860">
        <v>2467</v>
      </c>
      <c r="E2860" t="s">
        <v>51</v>
      </c>
      <c r="F2860">
        <v>114</v>
      </c>
      <c r="G2860" t="s">
        <v>1397</v>
      </c>
      <c r="H2860" t="s">
        <v>18</v>
      </c>
      <c r="I2860" t="s">
        <v>18</v>
      </c>
      <c r="J2860" t="s">
        <v>2120</v>
      </c>
    </row>
    <row r="2861" spans="1:10" hidden="1" x14ac:dyDescent="0.25">
      <c r="A2861">
        <v>4876</v>
      </c>
      <c r="B2861">
        <v>2507</v>
      </c>
      <c r="C2861" t="s">
        <v>4365</v>
      </c>
      <c r="D2861">
        <v>165</v>
      </c>
      <c r="E2861" t="s">
        <v>3633</v>
      </c>
      <c r="F2861">
        <v>5339</v>
      </c>
      <c r="G2861" t="s">
        <v>1416</v>
      </c>
      <c r="H2861" t="s">
        <v>18</v>
      </c>
      <c r="I2861" t="s">
        <v>18</v>
      </c>
      <c r="J2861" t="s">
        <v>4851</v>
      </c>
    </row>
    <row r="2862" spans="1:10" hidden="1" x14ac:dyDescent="0.25">
      <c r="A2862">
        <v>101454</v>
      </c>
      <c r="B2862">
        <v>29</v>
      </c>
      <c r="C2862" t="s">
        <v>56</v>
      </c>
      <c r="D2862">
        <v>2801</v>
      </c>
      <c r="E2862" t="s">
        <v>57</v>
      </c>
      <c r="F2862">
        <v>5339</v>
      </c>
      <c r="G2862" t="s">
        <v>1416</v>
      </c>
      <c r="H2862" t="s">
        <v>18</v>
      </c>
      <c r="I2862" t="s">
        <v>18</v>
      </c>
      <c r="J2862" t="s">
        <v>1417</v>
      </c>
    </row>
    <row r="2863" spans="1:10" hidden="1" x14ac:dyDescent="0.25">
      <c r="A2863">
        <v>152449</v>
      </c>
      <c r="B2863">
        <v>29</v>
      </c>
      <c r="C2863" t="s">
        <v>56</v>
      </c>
      <c r="D2863">
        <v>2927</v>
      </c>
      <c r="E2863" t="s">
        <v>2834</v>
      </c>
      <c r="F2863">
        <v>5339</v>
      </c>
      <c r="G2863" t="s">
        <v>1416</v>
      </c>
      <c r="H2863" t="s">
        <v>18</v>
      </c>
      <c r="I2863" t="s">
        <v>18</v>
      </c>
      <c r="J2863" t="s">
        <v>4852</v>
      </c>
    </row>
    <row r="2864" spans="1:10" hidden="1" x14ac:dyDescent="0.25">
      <c r="A2864">
        <v>101428</v>
      </c>
      <c r="B2864">
        <v>29</v>
      </c>
      <c r="C2864" t="s">
        <v>56</v>
      </c>
      <c r="D2864">
        <v>2800</v>
      </c>
      <c r="E2864" t="s">
        <v>112</v>
      </c>
      <c r="F2864">
        <v>5339</v>
      </c>
      <c r="G2864" t="s">
        <v>1416</v>
      </c>
      <c r="H2864" t="s">
        <v>18</v>
      </c>
      <c r="I2864" t="s">
        <v>18</v>
      </c>
      <c r="J2864" t="s">
        <v>1488</v>
      </c>
    </row>
    <row r="2865" spans="1:10" hidden="1" x14ac:dyDescent="0.25">
      <c r="A2865">
        <v>51913</v>
      </c>
      <c r="B2865">
        <v>29</v>
      </c>
      <c r="C2865" t="s">
        <v>56</v>
      </c>
      <c r="D2865">
        <v>2425</v>
      </c>
      <c r="E2865" t="s">
        <v>2829</v>
      </c>
      <c r="F2865">
        <v>5339</v>
      </c>
      <c r="G2865" t="s">
        <v>1416</v>
      </c>
      <c r="H2865" t="s">
        <v>18</v>
      </c>
      <c r="I2865" t="s">
        <v>18</v>
      </c>
      <c r="J2865" t="s">
        <v>2898</v>
      </c>
    </row>
    <row r="2866" spans="1:10" hidden="1" x14ac:dyDescent="0.25">
      <c r="A2866">
        <v>1973</v>
      </c>
      <c r="B2866">
        <v>453</v>
      </c>
      <c r="C2866" t="s">
        <v>188</v>
      </c>
      <c r="D2866">
        <v>464</v>
      </c>
      <c r="E2866" t="s">
        <v>189</v>
      </c>
      <c r="F2866">
        <v>5339</v>
      </c>
      <c r="G2866" t="s">
        <v>1416</v>
      </c>
      <c r="H2866" t="s">
        <v>18</v>
      </c>
      <c r="I2866" t="s">
        <v>18</v>
      </c>
      <c r="J2866" t="s">
        <v>1698</v>
      </c>
    </row>
    <row r="2867" spans="1:10" hidden="1" x14ac:dyDescent="0.25">
      <c r="A2867">
        <v>4478</v>
      </c>
      <c r="B2867">
        <v>450</v>
      </c>
      <c r="C2867" t="s">
        <v>4052</v>
      </c>
      <c r="D2867">
        <v>473</v>
      </c>
      <c r="E2867" t="s">
        <v>255</v>
      </c>
      <c r="F2867">
        <v>5339</v>
      </c>
      <c r="G2867" t="s">
        <v>1416</v>
      </c>
      <c r="H2867" t="s">
        <v>18</v>
      </c>
      <c r="I2867" t="s">
        <v>18</v>
      </c>
      <c r="J2867" t="s">
        <v>4213</v>
      </c>
    </row>
    <row r="2868" spans="1:10" hidden="1" x14ac:dyDescent="0.25">
      <c r="A2868">
        <v>81313</v>
      </c>
      <c r="B2868">
        <v>362</v>
      </c>
      <c r="C2868" t="s">
        <v>50</v>
      </c>
      <c r="D2868">
        <v>2467</v>
      </c>
      <c r="E2868" t="s">
        <v>51</v>
      </c>
      <c r="F2868">
        <v>5339</v>
      </c>
      <c r="G2868" t="s">
        <v>1416</v>
      </c>
      <c r="H2868" t="s">
        <v>18</v>
      </c>
      <c r="I2868" t="s">
        <v>18</v>
      </c>
      <c r="J2868" t="s">
        <v>2121</v>
      </c>
    </row>
    <row r="2869" spans="1:10" hidden="1" x14ac:dyDescent="0.25">
      <c r="A2869">
        <v>101620</v>
      </c>
      <c r="B2869">
        <v>362</v>
      </c>
      <c r="C2869" t="s">
        <v>50</v>
      </c>
      <c r="D2869">
        <v>2821</v>
      </c>
      <c r="E2869" t="s">
        <v>82</v>
      </c>
      <c r="F2869">
        <v>5339</v>
      </c>
      <c r="G2869" t="s">
        <v>1416</v>
      </c>
      <c r="H2869" t="s">
        <v>18</v>
      </c>
      <c r="I2869" t="s">
        <v>18</v>
      </c>
      <c r="J2869" t="s">
        <v>2151</v>
      </c>
    </row>
    <row r="2870" spans="1:10" hidden="1" x14ac:dyDescent="0.25">
      <c r="A2870">
        <v>1690</v>
      </c>
      <c r="B2870">
        <v>362</v>
      </c>
      <c r="C2870" t="s">
        <v>50</v>
      </c>
      <c r="D2870">
        <v>1974</v>
      </c>
      <c r="E2870" t="s">
        <v>276</v>
      </c>
      <c r="F2870">
        <v>5339</v>
      </c>
      <c r="G2870" t="s">
        <v>1416</v>
      </c>
      <c r="H2870" t="s">
        <v>18</v>
      </c>
      <c r="I2870" t="s">
        <v>18</v>
      </c>
      <c r="J2870" t="s">
        <v>2209</v>
      </c>
    </row>
    <row r="2871" spans="1:10" hidden="1" x14ac:dyDescent="0.25">
      <c r="A2871">
        <v>81319</v>
      </c>
      <c r="B2871">
        <v>362</v>
      </c>
      <c r="C2871" t="s">
        <v>50</v>
      </c>
      <c r="D2871">
        <v>2467</v>
      </c>
      <c r="E2871" t="s">
        <v>51</v>
      </c>
      <c r="F2871">
        <v>60247</v>
      </c>
      <c r="G2871" t="s">
        <v>2122</v>
      </c>
      <c r="H2871" t="s">
        <v>18</v>
      </c>
      <c r="I2871" t="s">
        <v>18</v>
      </c>
      <c r="J2871" t="s">
        <v>2123</v>
      </c>
    </row>
    <row r="2872" spans="1:10" hidden="1" x14ac:dyDescent="0.25">
      <c r="A2872">
        <v>101624</v>
      </c>
      <c r="B2872">
        <v>362</v>
      </c>
      <c r="C2872" t="s">
        <v>50</v>
      </c>
      <c r="D2872">
        <v>2821</v>
      </c>
      <c r="E2872" t="s">
        <v>82</v>
      </c>
      <c r="F2872">
        <v>60247</v>
      </c>
      <c r="G2872" t="s">
        <v>2122</v>
      </c>
      <c r="H2872" t="s">
        <v>18</v>
      </c>
      <c r="I2872" t="s">
        <v>18</v>
      </c>
      <c r="J2872" t="s">
        <v>2152</v>
      </c>
    </row>
    <row r="2873" spans="1:10" hidden="1" x14ac:dyDescent="0.25">
      <c r="A2873">
        <v>72724</v>
      </c>
      <c r="B2873">
        <v>362</v>
      </c>
      <c r="C2873" t="s">
        <v>50</v>
      </c>
      <c r="D2873">
        <v>2469</v>
      </c>
      <c r="E2873" t="s">
        <v>91</v>
      </c>
      <c r="F2873">
        <v>60247</v>
      </c>
      <c r="G2873" t="s">
        <v>2122</v>
      </c>
      <c r="H2873" t="s">
        <v>18</v>
      </c>
      <c r="I2873" t="s">
        <v>18</v>
      </c>
      <c r="J2873" t="s">
        <v>2174</v>
      </c>
    </row>
    <row r="2874" spans="1:10" hidden="1" x14ac:dyDescent="0.25">
      <c r="A2874">
        <v>152531</v>
      </c>
      <c r="B2874">
        <v>453</v>
      </c>
      <c r="C2874" t="s">
        <v>188</v>
      </c>
      <c r="D2874">
        <v>464</v>
      </c>
      <c r="E2874" t="s">
        <v>189</v>
      </c>
      <c r="F2874">
        <v>34111</v>
      </c>
      <c r="G2874" t="s">
        <v>1779</v>
      </c>
      <c r="H2874" t="s">
        <v>18</v>
      </c>
      <c r="I2874" t="s">
        <v>18</v>
      </c>
      <c r="J2874" t="s">
        <v>4853</v>
      </c>
    </row>
    <row r="2875" spans="1:10" hidden="1" x14ac:dyDescent="0.25">
      <c r="A2875">
        <v>39005</v>
      </c>
      <c r="B2875">
        <v>450</v>
      </c>
      <c r="C2875" t="s">
        <v>4052</v>
      </c>
      <c r="D2875">
        <v>473</v>
      </c>
      <c r="E2875" t="s">
        <v>255</v>
      </c>
      <c r="F2875">
        <v>34111</v>
      </c>
      <c r="G2875" t="s">
        <v>1779</v>
      </c>
      <c r="H2875" t="s">
        <v>18</v>
      </c>
      <c r="I2875" t="s">
        <v>18</v>
      </c>
      <c r="J2875" t="s">
        <v>4214</v>
      </c>
    </row>
    <row r="2876" spans="1:10" hidden="1" x14ac:dyDescent="0.25">
      <c r="A2876">
        <v>95079</v>
      </c>
      <c r="B2876">
        <v>453</v>
      </c>
      <c r="C2876" t="s">
        <v>188</v>
      </c>
      <c r="D2876">
        <v>2776</v>
      </c>
      <c r="E2876" t="s">
        <v>4403</v>
      </c>
      <c r="F2876">
        <v>1169</v>
      </c>
      <c r="G2876" t="s">
        <v>1749</v>
      </c>
      <c r="H2876" t="s">
        <v>18</v>
      </c>
      <c r="I2876" t="s">
        <v>18</v>
      </c>
      <c r="J2876" t="s">
        <v>4854</v>
      </c>
    </row>
    <row r="2877" spans="1:10" hidden="1" x14ac:dyDescent="0.25">
      <c r="A2877">
        <v>152534</v>
      </c>
      <c r="B2877">
        <v>453</v>
      </c>
      <c r="C2877" t="s">
        <v>188</v>
      </c>
      <c r="D2877">
        <v>2952</v>
      </c>
      <c r="E2877" t="s">
        <v>4407</v>
      </c>
      <c r="F2877">
        <v>1169</v>
      </c>
      <c r="G2877" t="s">
        <v>1749</v>
      </c>
      <c r="H2877" t="s">
        <v>18</v>
      </c>
      <c r="I2877" t="s">
        <v>18</v>
      </c>
      <c r="J2877" t="s">
        <v>4855</v>
      </c>
    </row>
    <row r="2878" spans="1:10" hidden="1" x14ac:dyDescent="0.25">
      <c r="A2878">
        <v>1894</v>
      </c>
      <c r="B2878">
        <v>451</v>
      </c>
      <c r="C2878" t="s">
        <v>61</v>
      </c>
      <c r="D2878">
        <v>466</v>
      </c>
      <c r="E2878" t="s">
        <v>62</v>
      </c>
      <c r="F2878">
        <v>1169</v>
      </c>
      <c r="G2878" t="s">
        <v>1749</v>
      </c>
      <c r="H2878" t="s">
        <v>18</v>
      </c>
      <c r="I2878" t="s">
        <v>18</v>
      </c>
      <c r="J2878" t="s">
        <v>1991</v>
      </c>
    </row>
    <row r="2879" spans="1:10" hidden="1" x14ac:dyDescent="0.25">
      <c r="A2879">
        <v>101661</v>
      </c>
      <c r="B2879">
        <v>451</v>
      </c>
      <c r="C2879" t="s">
        <v>61</v>
      </c>
      <c r="D2879">
        <v>2813</v>
      </c>
      <c r="E2879" t="s">
        <v>116</v>
      </c>
      <c r="F2879">
        <v>1169</v>
      </c>
      <c r="G2879" t="s">
        <v>1749</v>
      </c>
      <c r="H2879" t="s">
        <v>18</v>
      </c>
      <c r="I2879" t="s">
        <v>18</v>
      </c>
      <c r="J2879" t="s">
        <v>2064</v>
      </c>
    </row>
    <row r="2880" spans="1:10" hidden="1" x14ac:dyDescent="0.25">
      <c r="A2880">
        <v>31501</v>
      </c>
      <c r="B2880">
        <v>450</v>
      </c>
      <c r="C2880" t="s">
        <v>4052</v>
      </c>
      <c r="D2880">
        <v>473</v>
      </c>
      <c r="E2880" t="s">
        <v>255</v>
      </c>
      <c r="F2880">
        <v>1169</v>
      </c>
      <c r="G2880" t="s">
        <v>1749</v>
      </c>
      <c r="H2880" t="s">
        <v>18</v>
      </c>
      <c r="I2880" t="s">
        <v>18</v>
      </c>
      <c r="J2880" t="s">
        <v>4215</v>
      </c>
    </row>
    <row r="2881" spans="1:10" hidden="1" x14ac:dyDescent="0.25">
      <c r="A2881">
        <v>116237</v>
      </c>
      <c r="B2881">
        <v>2507</v>
      </c>
      <c r="C2881" t="s">
        <v>4365</v>
      </c>
      <c r="D2881">
        <v>2863</v>
      </c>
      <c r="E2881" t="s">
        <v>3626</v>
      </c>
      <c r="F2881">
        <v>13701</v>
      </c>
      <c r="G2881" t="s">
        <v>1515</v>
      </c>
      <c r="H2881" t="s">
        <v>18</v>
      </c>
      <c r="I2881" t="s">
        <v>18</v>
      </c>
      <c r="J2881" t="s">
        <v>4856</v>
      </c>
    </row>
    <row r="2882" spans="1:10" hidden="1" x14ac:dyDescent="0.25">
      <c r="A2882">
        <v>3744</v>
      </c>
      <c r="B2882">
        <v>2507</v>
      </c>
      <c r="C2882" t="s">
        <v>4365</v>
      </c>
      <c r="D2882">
        <v>165</v>
      </c>
      <c r="E2882" t="s">
        <v>3633</v>
      </c>
      <c r="F2882">
        <v>13701</v>
      </c>
      <c r="G2882" t="s">
        <v>1515</v>
      </c>
      <c r="H2882" t="s">
        <v>18</v>
      </c>
      <c r="I2882" t="s">
        <v>18</v>
      </c>
      <c r="J2882" t="s">
        <v>4857</v>
      </c>
    </row>
    <row r="2883" spans="1:10" hidden="1" x14ac:dyDescent="0.25">
      <c r="A2883">
        <v>85675</v>
      </c>
      <c r="B2883">
        <v>2507</v>
      </c>
      <c r="C2883" t="s">
        <v>4365</v>
      </c>
      <c r="D2883">
        <v>2631</v>
      </c>
      <c r="E2883" t="s">
        <v>3628</v>
      </c>
      <c r="F2883">
        <v>13701</v>
      </c>
      <c r="G2883" t="s">
        <v>1515</v>
      </c>
      <c r="H2883" t="s">
        <v>18</v>
      </c>
      <c r="I2883" t="s">
        <v>18</v>
      </c>
      <c r="J2883" t="s">
        <v>4858</v>
      </c>
    </row>
    <row r="2884" spans="1:10" hidden="1" x14ac:dyDescent="0.25">
      <c r="A2884">
        <v>116235</v>
      </c>
      <c r="B2884">
        <v>2507</v>
      </c>
      <c r="C2884" t="s">
        <v>4365</v>
      </c>
      <c r="D2884">
        <v>2861</v>
      </c>
      <c r="E2884" t="s">
        <v>3630</v>
      </c>
      <c r="F2884">
        <v>13701</v>
      </c>
      <c r="G2884" t="s">
        <v>1515</v>
      </c>
      <c r="H2884" t="s">
        <v>18</v>
      </c>
      <c r="I2884" t="s">
        <v>18</v>
      </c>
      <c r="J2884" t="s">
        <v>4859</v>
      </c>
    </row>
    <row r="2885" spans="1:10" hidden="1" x14ac:dyDescent="0.25">
      <c r="A2885">
        <v>81107</v>
      </c>
      <c r="B2885">
        <v>29</v>
      </c>
      <c r="C2885" t="s">
        <v>56</v>
      </c>
      <c r="D2885">
        <v>2426</v>
      </c>
      <c r="E2885" t="s">
        <v>118</v>
      </c>
      <c r="F2885">
        <v>13701</v>
      </c>
      <c r="G2885" t="s">
        <v>1515</v>
      </c>
      <c r="H2885" t="s">
        <v>18</v>
      </c>
      <c r="I2885" t="s">
        <v>18</v>
      </c>
      <c r="J2885" t="s">
        <v>1516</v>
      </c>
    </row>
    <row r="2886" spans="1:10" hidden="1" x14ac:dyDescent="0.25">
      <c r="A2886">
        <v>116223</v>
      </c>
      <c r="B2886">
        <v>29</v>
      </c>
      <c r="C2886" t="s">
        <v>56</v>
      </c>
      <c r="D2886">
        <v>2856</v>
      </c>
      <c r="E2886" t="s">
        <v>3625</v>
      </c>
      <c r="F2886">
        <v>13701</v>
      </c>
      <c r="G2886" t="s">
        <v>1515</v>
      </c>
      <c r="H2886" t="s">
        <v>18</v>
      </c>
      <c r="I2886" t="s">
        <v>18</v>
      </c>
      <c r="J2886" t="s">
        <v>4860</v>
      </c>
    </row>
    <row r="2887" spans="1:10" hidden="1" x14ac:dyDescent="0.25">
      <c r="A2887">
        <v>85673</v>
      </c>
      <c r="B2887">
        <v>29</v>
      </c>
      <c r="C2887" t="s">
        <v>56</v>
      </c>
      <c r="D2887">
        <v>2630</v>
      </c>
      <c r="E2887" t="s">
        <v>3627</v>
      </c>
      <c r="F2887">
        <v>13701</v>
      </c>
      <c r="G2887" t="s">
        <v>1515</v>
      </c>
      <c r="H2887" t="s">
        <v>18</v>
      </c>
      <c r="I2887" t="s">
        <v>18</v>
      </c>
      <c r="J2887" t="s">
        <v>4861</v>
      </c>
    </row>
    <row r="2888" spans="1:10" hidden="1" x14ac:dyDescent="0.25">
      <c r="A2888">
        <v>116228</v>
      </c>
      <c r="B2888">
        <v>29</v>
      </c>
      <c r="C2888" t="s">
        <v>56</v>
      </c>
      <c r="D2888">
        <v>2857</v>
      </c>
      <c r="E2888" t="s">
        <v>3629</v>
      </c>
      <c r="F2888">
        <v>13701</v>
      </c>
      <c r="G2888" t="s">
        <v>1515</v>
      </c>
      <c r="H2888" t="s">
        <v>18</v>
      </c>
      <c r="I2888" t="s">
        <v>18</v>
      </c>
      <c r="J2888" t="s">
        <v>4862</v>
      </c>
    </row>
    <row r="2889" spans="1:10" hidden="1" x14ac:dyDescent="0.25">
      <c r="A2889">
        <v>81322</v>
      </c>
      <c r="B2889">
        <v>451</v>
      </c>
      <c r="C2889" t="s">
        <v>61</v>
      </c>
      <c r="D2889">
        <v>466</v>
      </c>
      <c r="E2889" t="s">
        <v>62</v>
      </c>
      <c r="F2889">
        <v>13701</v>
      </c>
      <c r="G2889" t="s">
        <v>1515</v>
      </c>
      <c r="H2889" t="s">
        <v>18</v>
      </c>
      <c r="I2889" t="s">
        <v>18</v>
      </c>
      <c r="J2889" t="s">
        <v>1992</v>
      </c>
    </row>
    <row r="2890" spans="1:10" hidden="1" x14ac:dyDescent="0.25">
      <c r="A2890">
        <v>101685</v>
      </c>
      <c r="B2890">
        <v>451</v>
      </c>
      <c r="C2890" t="s">
        <v>61</v>
      </c>
      <c r="D2890">
        <v>2814</v>
      </c>
      <c r="E2890" t="s">
        <v>74</v>
      </c>
      <c r="F2890">
        <v>13701</v>
      </c>
      <c r="G2890" t="s">
        <v>1515</v>
      </c>
      <c r="H2890" t="s">
        <v>18</v>
      </c>
      <c r="I2890" t="s">
        <v>18</v>
      </c>
      <c r="J2890" t="s">
        <v>2019</v>
      </c>
    </row>
    <row r="2891" spans="1:10" hidden="1" x14ac:dyDescent="0.25">
      <c r="A2891">
        <v>115468</v>
      </c>
      <c r="B2891">
        <v>451</v>
      </c>
      <c r="C2891" t="s">
        <v>61</v>
      </c>
      <c r="D2891">
        <v>2815</v>
      </c>
      <c r="E2891" t="s">
        <v>80</v>
      </c>
      <c r="F2891">
        <v>13701</v>
      </c>
      <c r="G2891" t="s">
        <v>1515</v>
      </c>
      <c r="H2891" t="s">
        <v>18</v>
      </c>
      <c r="I2891" t="s">
        <v>18</v>
      </c>
      <c r="J2891" t="s">
        <v>2449</v>
      </c>
    </row>
    <row r="2892" spans="1:10" hidden="1" x14ac:dyDescent="0.25">
      <c r="A2892">
        <v>140353</v>
      </c>
      <c r="B2892">
        <v>230</v>
      </c>
      <c r="C2892" t="s">
        <v>4</v>
      </c>
      <c r="D2892">
        <v>231</v>
      </c>
      <c r="E2892" t="s">
        <v>23</v>
      </c>
      <c r="F2892">
        <v>110459</v>
      </c>
      <c r="G2892" t="s">
        <v>3453</v>
      </c>
      <c r="H2892" t="s">
        <v>18</v>
      </c>
      <c r="I2892" t="s">
        <v>18</v>
      </c>
      <c r="J2892" t="s">
        <v>3454</v>
      </c>
    </row>
    <row r="2893" spans="1:10" hidden="1" x14ac:dyDescent="0.25">
      <c r="A2893">
        <v>113220</v>
      </c>
      <c r="B2893">
        <v>453</v>
      </c>
      <c r="C2893" t="s">
        <v>188</v>
      </c>
      <c r="D2893">
        <v>2773</v>
      </c>
      <c r="E2893" t="s">
        <v>4394</v>
      </c>
      <c r="F2893">
        <v>90782</v>
      </c>
      <c r="G2893" t="s">
        <v>2316</v>
      </c>
      <c r="H2893" t="s">
        <v>18</v>
      </c>
      <c r="I2893" t="s">
        <v>18</v>
      </c>
      <c r="J2893" t="s">
        <v>4863</v>
      </c>
    </row>
    <row r="2894" spans="1:10" hidden="1" x14ac:dyDescent="0.25">
      <c r="A2894">
        <v>152596</v>
      </c>
      <c r="B2894">
        <v>453</v>
      </c>
      <c r="C2894" t="s">
        <v>188</v>
      </c>
      <c r="D2894">
        <v>2953</v>
      </c>
      <c r="E2894" t="s">
        <v>4396</v>
      </c>
      <c r="F2894">
        <v>90782</v>
      </c>
      <c r="G2894" t="s">
        <v>2316</v>
      </c>
      <c r="H2894" t="s">
        <v>18</v>
      </c>
      <c r="I2894" t="s">
        <v>18</v>
      </c>
      <c r="J2894" t="s">
        <v>4864</v>
      </c>
    </row>
    <row r="2895" spans="1:10" hidden="1" x14ac:dyDescent="0.25">
      <c r="A2895">
        <v>121570</v>
      </c>
      <c r="B2895">
        <v>453</v>
      </c>
      <c r="C2895" t="s">
        <v>188</v>
      </c>
      <c r="D2895">
        <v>464</v>
      </c>
      <c r="E2895" t="s">
        <v>189</v>
      </c>
      <c r="F2895">
        <v>90782</v>
      </c>
      <c r="G2895" t="s">
        <v>2316</v>
      </c>
      <c r="H2895" t="s">
        <v>18</v>
      </c>
      <c r="I2895" t="s">
        <v>18</v>
      </c>
      <c r="J2895" t="s">
        <v>3069</v>
      </c>
    </row>
    <row r="2896" spans="1:10" hidden="1" x14ac:dyDescent="0.25">
      <c r="A2896">
        <v>145258</v>
      </c>
      <c r="B2896">
        <v>15</v>
      </c>
      <c r="C2896" t="s">
        <v>2</v>
      </c>
      <c r="D2896">
        <v>2423</v>
      </c>
      <c r="E2896" t="s">
        <v>5</v>
      </c>
      <c r="F2896">
        <v>106545</v>
      </c>
      <c r="G2896" t="s">
        <v>3365</v>
      </c>
      <c r="H2896" t="s">
        <v>18</v>
      </c>
      <c r="I2896" t="s">
        <v>18</v>
      </c>
      <c r="J2896" t="s">
        <v>3561</v>
      </c>
    </row>
    <row r="2897" spans="1:10" hidden="1" x14ac:dyDescent="0.25">
      <c r="A2897">
        <v>135571</v>
      </c>
      <c r="B2897">
        <v>29</v>
      </c>
      <c r="C2897" t="s">
        <v>56</v>
      </c>
      <c r="D2897">
        <v>2425</v>
      </c>
      <c r="E2897" t="s">
        <v>2829</v>
      </c>
      <c r="F2897">
        <v>106545</v>
      </c>
      <c r="G2897" t="s">
        <v>3365</v>
      </c>
      <c r="H2897" t="s">
        <v>18</v>
      </c>
      <c r="I2897" t="s">
        <v>18</v>
      </c>
      <c r="J2897" t="s">
        <v>3366</v>
      </c>
    </row>
    <row r="2898" spans="1:10" hidden="1" x14ac:dyDescent="0.25">
      <c r="A2898">
        <v>121107</v>
      </c>
      <c r="B2898">
        <v>360</v>
      </c>
      <c r="C2898" t="s">
        <v>66</v>
      </c>
      <c r="D2898">
        <v>2809</v>
      </c>
      <c r="E2898" t="s">
        <v>893</v>
      </c>
      <c r="F2898">
        <v>75553</v>
      </c>
      <c r="G2898" t="s">
        <v>3070</v>
      </c>
      <c r="H2898" t="s">
        <v>18</v>
      </c>
      <c r="I2898" t="s">
        <v>18</v>
      </c>
      <c r="J2898" t="s">
        <v>3071</v>
      </c>
    </row>
    <row r="2899" spans="1:10" hidden="1" x14ac:dyDescent="0.25">
      <c r="A2899">
        <v>136836</v>
      </c>
      <c r="B2899">
        <v>362</v>
      </c>
      <c r="C2899" t="s">
        <v>50</v>
      </c>
      <c r="D2899">
        <v>2467</v>
      </c>
      <c r="E2899" t="s">
        <v>51</v>
      </c>
      <c r="F2899">
        <v>107515</v>
      </c>
      <c r="G2899" t="s">
        <v>3367</v>
      </c>
      <c r="H2899" t="s">
        <v>18</v>
      </c>
      <c r="I2899" t="s">
        <v>18</v>
      </c>
      <c r="J2899" t="s">
        <v>3368</v>
      </c>
    </row>
    <row r="2900" spans="1:10" hidden="1" x14ac:dyDescent="0.25">
      <c r="A2900">
        <v>80757</v>
      </c>
      <c r="B2900">
        <v>313</v>
      </c>
      <c r="C2900" t="s">
        <v>3604</v>
      </c>
      <c r="D2900">
        <v>347</v>
      </c>
      <c r="E2900" t="s">
        <v>455</v>
      </c>
      <c r="F2900">
        <v>2829</v>
      </c>
      <c r="G2900" t="s">
        <v>1257</v>
      </c>
      <c r="H2900" t="s">
        <v>18</v>
      </c>
      <c r="I2900" t="s">
        <v>18</v>
      </c>
      <c r="J2900" t="s">
        <v>3929</v>
      </c>
    </row>
    <row r="2901" spans="1:10" hidden="1" x14ac:dyDescent="0.25">
      <c r="A2901">
        <v>117410</v>
      </c>
      <c r="B2901">
        <v>313</v>
      </c>
      <c r="C2901" t="s">
        <v>3604</v>
      </c>
      <c r="D2901">
        <v>2843</v>
      </c>
      <c r="E2901" t="s">
        <v>2537</v>
      </c>
      <c r="F2901">
        <v>2829</v>
      </c>
      <c r="G2901" t="s">
        <v>1257</v>
      </c>
      <c r="H2901" t="s">
        <v>18</v>
      </c>
      <c r="I2901" t="s">
        <v>18</v>
      </c>
      <c r="J2901" t="s">
        <v>3930</v>
      </c>
    </row>
    <row r="2902" spans="1:10" hidden="1" x14ac:dyDescent="0.25">
      <c r="A2902">
        <v>3029</v>
      </c>
      <c r="B2902">
        <v>313</v>
      </c>
      <c r="C2902" t="s">
        <v>3604</v>
      </c>
      <c r="D2902">
        <v>353</v>
      </c>
      <c r="E2902" t="s">
        <v>456</v>
      </c>
      <c r="F2902">
        <v>2829</v>
      </c>
      <c r="G2902" t="s">
        <v>1257</v>
      </c>
      <c r="H2902" t="s">
        <v>18</v>
      </c>
      <c r="I2902" t="s">
        <v>18</v>
      </c>
      <c r="J2902" t="s">
        <v>3931</v>
      </c>
    </row>
    <row r="2903" spans="1:10" hidden="1" x14ac:dyDescent="0.25">
      <c r="A2903">
        <v>117501</v>
      </c>
      <c r="B2903">
        <v>313</v>
      </c>
      <c r="C2903" t="s">
        <v>3604</v>
      </c>
      <c r="D2903">
        <v>2844</v>
      </c>
      <c r="E2903" t="s">
        <v>2539</v>
      </c>
      <c r="F2903">
        <v>2829</v>
      </c>
      <c r="G2903" t="s">
        <v>1257</v>
      </c>
      <c r="H2903" t="s">
        <v>18</v>
      </c>
      <c r="I2903" t="s">
        <v>18</v>
      </c>
      <c r="J2903" t="s">
        <v>3932</v>
      </c>
    </row>
    <row r="2904" spans="1:10" hidden="1" x14ac:dyDescent="0.25">
      <c r="A2904">
        <v>98906</v>
      </c>
      <c r="B2904">
        <v>313</v>
      </c>
      <c r="C2904" t="s">
        <v>3604</v>
      </c>
      <c r="D2904">
        <v>2196</v>
      </c>
      <c r="E2904" t="s">
        <v>2600</v>
      </c>
      <c r="F2904">
        <v>2829</v>
      </c>
      <c r="G2904" t="s">
        <v>1257</v>
      </c>
      <c r="H2904" t="s">
        <v>18</v>
      </c>
      <c r="I2904" t="s">
        <v>18</v>
      </c>
      <c r="J2904" t="s">
        <v>3933</v>
      </c>
    </row>
    <row r="2905" spans="1:10" hidden="1" x14ac:dyDescent="0.25">
      <c r="A2905">
        <v>80756</v>
      </c>
      <c r="B2905">
        <v>313</v>
      </c>
      <c r="C2905" t="s">
        <v>3604</v>
      </c>
      <c r="D2905">
        <v>333</v>
      </c>
      <c r="E2905" t="s">
        <v>2601</v>
      </c>
      <c r="F2905">
        <v>2829</v>
      </c>
      <c r="G2905" t="s">
        <v>1257</v>
      </c>
      <c r="H2905" t="s">
        <v>18</v>
      </c>
      <c r="I2905" t="s">
        <v>18</v>
      </c>
      <c r="J2905" t="s">
        <v>3934</v>
      </c>
    </row>
    <row r="2906" spans="1:10" hidden="1" x14ac:dyDescent="0.25">
      <c r="A2906">
        <v>101549</v>
      </c>
      <c r="B2906">
        <v>313</v>
      </c>
      <c r="C2906" t="s">
        <v>3604</v>
      </c>
      <c r="D2906">
        <v>2791</v>
      </c>
      <c r="E2906" t="s">
        <v>2605</v>
      </c>
      <c r="F2906">
        <v>2829</v>
      </c>
      <c r="G2906" t="s">
        <v>1257</v>
      </c>
      <c r="H2906" t="s">
        <v>18</v>
      </c>
      <c r="I2906" t="s">
        <v>18</v>
      </c>
      <c r="J2906" t="s">
        <v>3935</v>
      </c>
    </row>
    <row r="2907" spans="1:10" hidden="1" x14ac:dyDescent="0.25">
      <c r="A2907">
        <v>1763</v>
      </c>
      <c r="B2907">
        <v>315</v>
      </c>
      <c r="C2907" t="s">
        <v>379</v>
      </c>
      <c r="D2907">
        <v>356</v>
      </c>
      <c r="E2907" t="s">
        <v>860</v>
      </c>
      <c r="F2907">
        <v>2829</v>
      </c>
      <c r="G2907" t="s">
        <v>1257</v>
      </c>
      <c r="H2907" t="s">
        <v>18</v>
      </c>
      <c r="I2907" t="s">
        <v>18</v>
      </c>
      <c r="J2907" t="s">
        <v>1831</v>
      </c>
    </row>
    <row r="2908" spans="1:10" hidden="1" x14ac:dyDescent="0.25">
      <c r="A2908">
        <v>5090</v>
      </c>
      <c r="B2908">
        <v>315</v>
      </c>
      <c r="C2908" t="s">
        <v>379</v>
      </c>
      <c r="D2908">
        <v>348</v>
      </c>
      <c r="E2908" t="s">
        <v>862</v>
      </c>
      <c r="F2908">
        <v>2829</v>
      </c>
      <c r="G2908" t="s">
        <v>1257</v>
      </c>
      <c r="H2908" t="s">
        <v>18</v>
      </c>
      <c r="I2908" t="s">
        <v>18</v>
      </c>
      <c r="J2908" t="s">
        <v>1869</v>
      </c>
    </row>
    <row r="2909" spans="1:10" hidden="1" x14ac:dyDescent="0.25">
      <c r="A2909">
        <v>81281</v>
      </c>
      <c r="B2909">
        <v>315</v>
      </c>
      <c r="C2909" t="s">
        <v>379</v>
      </c>
      <c r="D2909">
        <v>2215</v>
      </c>
      <c r="E2909" t="s">
        <v>864</v>
      </c>
      <c r="F2909">
        <v>2829</v>
      </c>
      <c r="G2909" t="s">
        <v>1257</v>
      </c>
      <c r="H2909" t="s">
        <v>18</v>
      </c>
      <c r="I2909" t="s">
        <v>18</v>
      </c>
      <c r="J2909" t="s">
        <v>1900</v>
      </c>
    </row>
    <row r="2910" spans="1:10" hidden="1" x14ac:dyDescent="0.25">
      <c r="A2910">
        <v>117617</v>
      </c>
      <c r="B2910">
        <v>316</v>
      </c>
      <c r="C2910" t="s">
        <v>3647</v>
      </c>
      <c r="D2910">
        <v>2850</v>
      </c>
      <c r="E2910" t="s">
        <v>2546</v>
      </c>
      <c r="F2910">
        <v>2829</v>
      </c>
      <c r="G2910" t="s">
        <v>1257</v>
      </c>
      <c r="H2910" t="s">
        <v>18</v>
      </c>
      <c r="I2910" t="s">
        <v>18</v>
      </c>
      <c r="J2910" t="s">
        <v>3936</v>
      </c>
    </row>
    <row r="2911" spans="1:10" hidden="1" x14ac:dyDescent="0.25">
      <c r="A2911">
        <v>117711</v>
      </c>
      <c r="B2911">
        <v>316</v>
      </c>
      <c r="C2911" t="s">
        <v>3647</v>
      </c>
      <c r="D2911">
        <v>2851</v>
      </c>
      <c r="E2911" t="s">
        <v>2548</v>
      </c>
      <c r="F2911">
        <v>2829</v>
      </c>
      <c r="G2911" t="s">
        <v>1257</v>
      </c>
      <c r="H2911" t="s">
        <v>18</v>
      </c>
      <c r="I2911" t="s">
        <v>18</v>
      </c>
      <c r="J2911" t="s">
        <v>3937</v>
      </c>
    </row>
    <row r="2912" spans="1:10" hidden="1" x14ac:dyDescent="0.25">
      <c r="A2912">
        <v>117815</v>
      </c>
      <c r="B2912">
        <v>316</v>
      </c>
      <c r="C2912" t="s">
        <v>3647</v>
      </c>
      <c r="D2912">
        <v>2852</v>
      </c>
      <c r="E2912" t="s">
        <v>2549</v>
      </c>
      <c r="F2912">
        <v>2829</v>
      </c>
      <c r="G2912" t="s">
        <v>1257</v>
      </c>
      <c r="H2912" t="s">
        <v>18</v>
      </c>
      <c r="I2912" t="s">
        <v>18</v>
      </c>
      <c r="J2912" t="s">
        <v>3938</v>
      </c>
    </row>
    <row r="2913" spans="1:10" hidden="1" x14ac:dyDescent="0.25">
      <c r="A2913">
        <v>1976</v>
      </c>
      <c r="B2913">
        <v>316</v>
      </c>
      <c r="C2913" t="s">
        <v>3647</v>
      </c>
      <c r="D2913">
        <v>328</v>
      </c>
      <c r="E2913" t="s">
        <v>2632</v>
      </c>
      <c r="F2913">
        <v>2829</v>
      </c>
      <c r="G2913" t="s">
        <v>1257</v>
      </c>
      <c r="H2913" t="s">
        <v>18</v>
      </c>
      <c r="I2913" t="s">
        <v>18</v>
      </c>
      <c r="J2913" t="s">
        <v>3939</v>
      </c>
    </row>
    <row r="2914" spans="1:10" hidden="1" x14ac:dyDescent="0.25">
      <c r="A2914">
        <v>81290</v>
      </c>
      <c r="B2914">
        <v>316</v>
      </c>
      <c r="C2914" t="s">
        <v>3647</v>
      </c>
      <c r="D2914">
        <v>2109</v>
      </c>
      <c r="E2914" t="s">
        <v>2633</v>
      </c>
      <c r="F2914">
        <v>2829</v>
      </c>
      <c r="G2914" t="s">
        <v>1257</v>
      </c>
      <c r="H2914" t="s">
        <v>18</v>
      </c>
      <c r="I2914" t="s">
        <v>18</v>
      </c>
      <c r="J2914" t="s">
        <v>3940</v>
      </c>
    </row>
    <row r="2915" spans="1:10" hidden="1" x14ac:dyDescent="0.25">
      <c r="A2915">
        <v>101561</v>
      </c>
      <c r="B2915">
        <v>316</v>
      </c>
      <c r="C2915" t="s">
        <v>3647</v>
      </c>
      <c r="D2915">
        <v>2816</v>
      </c>
      <c r="E2915" t="s">
        <v>2636</v>
      </c>
      <c r="F2915">
        <v>2829</v>
      </c>
      <c r="G2915" t="s">
        <v>1257</v>
      </c>
      <c r="H2915" t="s">
        <v>18</v>
      </c>
      <c r="I2915" t="s">
        <v>18</v>
      </c>
      <c r="J2915" t="s">
        <v>3941</v>
      </c>
    </row>
    <row r="2916" spans="1:10" hidden="1" x14ac:dyDescent="0.25">
      <c r="A2916">
        <v>101573</v>
      </c>
      <c r="B2916">
        <v>316</v>
      </c>
      <c r="C2916" t="s">
        <v>3647</v>
      </c>
      <c r="D2916">
        <v>2817</v>
      </c>
      <c r="E2916" t="s">
        <v>2637</v>
      </c>
      <c r="F2916">
        <v>2829</v>
      </c>
      <c r="G2916" t="s">
        <v>1257</v>
      </c>
      <c r="H2916" t="s">
        <v>18</v>
      </c>
      <c r="I2916" t="s">
        <v>18</v>
      </c>
      <c r="J2916" t="s">
        <v>3942</v>
      </c>
    </row>
    <row r="2917" spans="1:10" hidden="1" x14ac:dyDescent="0.25">
      <c r="A2917">
        <v>3702</v>
      </c>
      <c r="B2917">
        <v>316</v>
      </c>
      <c r="C2917" t="s">
        <v>3647</v>
      </c>
      <c r="D2917">
        <v>330</v>
      </c>
      <c r="E2917" t="s">
        <v>2638</v>
      </c>
      <c r="F2917">
        <v>2829</v>
      </c>
      <c r="G2917" t="s">
        <v>1257</v>
      </c>
      <c r="H2917" t="s">
        <v>18</v>
      </c>
      <c r="I2917" t="s">
        <v>18</v>
      </c>
      <c r="J2917" t="s">
        <v>3943</v>
      </c>
    </row>
    <row r="2918" spans="1:10" hidden="1" x14ac:dyDescent="0.25">
      <c r="A2918">
        <v>1005</v>
      </c>
      <c r="B2918">
        <v>316</v>
      </c>
      <c r="C2918" t="s">
        <v>3647</v>
      </c>
      <c r="D2918">
        <v>339</v>
      </c>
      <c r="E2918" t="s">
        <v>2639</v>
      </c>
      <c r="F2918">
        <v>2829</v>
      </c>
      <c r="G2918" t="s">
        <v>1257</v>
      </c>
      <c r="H2918" t="s">
        <v>18</v>
      </c>
      <c r="I2918" t="s">
        <v>18</v>
      </c>
      <c r="J2918" t="s">
        <v>3944</v>
      </c>
    </row>
    <row r="2919" spans="1:10" hidden="1" x14ac:dyDescent="0.25">
      <c r="A2919">
        <v>154216</v>
      </c>
      <c r="B2919">
        <v>315</v>
      </c>
      <c r="C2919" t="s">
        <v>379</v>
      </c>
      <c r="D2919">
        <v>348</v>
      </c>
      <c r="E2919" t="s">
        <v>862</v>
      </c>
      <c r="F2919">
        <v>122032</v>
      </c>
      <c r="G2919" t="s">
        <v>5081</v>
      </c>
      <c r="H2919" t="s">
        <v>18</v>
      </c>
      <c r="I2919" t="s">
        <v>18</v>
      </c>
      <c r="J2919" t="s">
        <v>5082</v>
      </c>
    </row>
    <row r="2920" spans="1:10" hidden="1" x14ac:dyDescent="0.25">
      <c r="A2920">
        <v>81242</v>
      </c>
      <c r="B2920">
        <v>313</v>
      </c>
      <c r="C2920" t="s">
        <v>3604</v>
      </c>
      <c r="D2920">
        <v>347</v>
      </c>
      <c r="E2920" t="s">
        <v>455</v>
      </c>
      <c r="F2920">
        <v>56</v>
      </c>
      <c r="G2920" t="s">
        <v>1258</v>
      </c>
      <c r="H2920" t="s">
        <v>18</v>
      </c>
      <c r="I2920" t="s">
        <v>18</v>
      </c>
      <c r="J2920" t="s">
        <v>3945</v>
      </c>
    </row>
    <row r="2921" spans="1:10" hidden="1" x14ac:dyDescent="0.25">
      <c r="A2921">
        <v>117353</v>
      </c>
      <c r="B2921">
        <v>313</v>
      </c>
      <c r="C2921" t="s">
        <v>3604</v>
      </c>
      <c r="D2921">
        <v>2843</v>
      </c>
      <c r="E2921" t="s">
        <v>2537</v>
      </c>
      <c r="F2921">
        <v>56</v>
      </c>
      <c r="G2921" t="s">
        <v>1258</v>
      </c>
      <c r="H2921" t="s">
        <v>18</v>
      </c>
      <c r="I2921" t="s">
        <v>18</v>
      </c>
      <c r="J2921" t="s">
        <v>3946</v>
      </c>
    </row>
    <row r="2922" spans="1:10" hidden="1" x14ac:dyDescent="0.25">
      <c r="A2922">
        <v>2652</v>
      </c>
      <c r="B2922">
        <v>313</v>
      </c>
      <c r="C2922" t="s">
        <v>3604</v>
      </c>
      <c r="D2922">
        <v>353</v>
      </c>
      <c r="E2922" t="s">
        <v>456</v>
      </c>
      <c r="F2922">
        <v>56</v>
      </c>
      <c r="G2922" t="s">
        <v>1258</v>
      </c>
      <c r="H2922" t="s">
        <v>18</v>
      </c>
      <c r="I2922" t="s">
        <v>18</v>
      </c>
      <c r="J2922" t="s">
        <v>3947</v>
      </c>
    </row>
    <row r="2923" spans="1:10" hidden="1" x14ac:dyDescent="0.25">
      <c r="A2923">
        <v>117444</v>
      </c>
      <c r="B2923">
        <v>313</v>
      </c>
      <c r="C2923" t="s">
        <v>3604</v>
      </c>
      <c r="D2923">
        <v>2844</v>
      </c>
      <c r="E2923" t="s">
        <v>2539</v>
      </c>
      <c r="F2923">
        <v>56</v>
      </c>
      <c r="G2923" t="s">
        <v>1258</v>
      </c>
      <c r="H2923" t="s">
        <v>18</v>
      </c>
      <c r="I2923" t="s">
        <v>18</v>
      </c>
      <c r="J2923" t="s">
        <v>3948</v>
      </c>
    </row>
    <row r="2924" spans="1:10" hidden="1" x14ac:dyDescent="0.25">
      <c r="A2924">
        <v>117524</v>
      </c>
      <c r="B2924">
        <v>313</v>
      </c>
      <c r="C2924" t="s">
        <v>3604</v>
      </c>
      <c r="D2924">
        <v>2845</v>
      </c>
      <c r="E2924" t="s">
        <v>2540</v>
      </c>
      <c r="F2924">
        <v>56</v>
      </c>
      <c r="G2924" t="s">
        <v>1258</v>
      </c>
      <c r="H2924" t="s">
        <v>18</v>
      </c>
      <c r="I2924" t="s">
        <v>18</v>
      </c>
      <c r="J2924" t="s">
        <v>3949</v>
      </c>
    </row>
    <row r="2925" spans="1:10" hidden="1" x14ac:dyDescent="0.25">
      <c r="A2925">
        <v>81250</v>
      </c>
      <c r="B2925">
        <v>313</v>
      </c>
      <c r="C2925" t="s">
        <v>3604</v>
      </c>
      <c r="D2925">
        <v>2196</v>
      </c>
      <c r="E2925" t="s">
        <v>2600</v>
      </c>
      <c r="F2925">
        <v>56</v>
      </c>
      <c r="G2925" t="s">
        <v>1258</v>
      </c>
      <c r="H2925" t="s">
        <v>18</v>
      </c>
      <c r="I2925" t="s">
        <v>18</v>
      </c>
      <c r="J2925" t="s">
        <v>3950</v>
      </c>
    </row>
    <row r="2926" spans="1:10" hidden="1" x14ac:dyDescent="0.25">
      <c r="A2926">
        <v>81234</v>
      </c>
      <c r="B2926">
        <v>313</v>
      </c>
      <c r="C2926" t="s">
        <v>3604</v>
      </c>
      <c r="D2926">
        <v>333</v>
      </c>
      <c r="E2926" t="s">
        <v>2601</v>
      </c>
      <c r="F2926">
        <v>56</v>
      </c>
      <c r="G2926" t="s">
        <v>1258</v>
      </c>
      <c r="H2926" t="s">
        <v>18</v>
      </c>
      <c r="I2926" t="s">
        <v>18</v>
      </c>
      <c r="J2926" t="s">
        <v>3951</v>
      </c>
    </row>
    <row r="2927" spans="1:10" hidden="1" x14ac:dyDescent="0.25">
      <c r="A2927">
        <v>101531</v>
      </c>
      <c r="B2927">
        <v>313</v>
      </c>
      <c r="C2927" t="s">
        <v>3604</v>
      </c>
      <c r="D2927">
        <v>2790</v>
      </c>
      <c r="E2927" t="s">
        <v>2604</v>
      </c>
      <c r="F2927">
        <v>56</v>
      </c>
      <c r="G2927" t="s">
        <v>1258</v>
      </c>
      <c r="H2927" t="s">
        <v>18</v>
      </c>
      <c r="I2927" t="s">
        <v>18</v>
      </c>
      <c r="J2927" t="s">
        <v>3952</v>
      </c>
    </row>
    <row r="2928" spans="1:10" hidden="1" x14ac:dyDescent="0.25">
      <c r="A2928">
        <v>101543</v>
      </c>
      <c r="B2928">
        <v>313</v>
      </c>
      <c r="C2928" t="s">
        <v>3604</v>
      </c>
      <c r="D2928">
        <v>2791</v>
      </c>
      <c r="E2928" t="s">
        <v>2605</v>
      </c>
      <c r="F2928">
        <v>56</v>
      </c>
      <c r="G2928" t="s">
        <v>1258</v>
      </c>
      <c r="H2928" t="s">
        <v>18</v>
      </c>
      <c r="I2928" t="s">
        <v>18</v>
      </c>
      <c r="J2928" t="s">
        <v>3953</v>
      </c>
    </row>
    <row r="2929" spans="1:10" hidden="1" x14ac:dyDescent="0.25">
      <c r="A2929">
        <v>2381</v>
      </c>
      <c r="B2929">
        <v>313</v>
      </c>
      <c r="C2929" t="s">
        <v>3604</v>
      </c>
      <c r="D2929">
        <v>329</v>
      </c>
      <c r="E2929" t="s">
        <v>2606</v>
      </c>
      <c r="F2929">
        <v>56</v>
      </c>
      <c r="G2929" t="s">
        <v>1258</v>
      </c>
      <c r="H2929" t="s">
        <v>18</v>
      </c>
      <c r="I2929" t="s">
        <v>18</v>
      </c>
      <c r="J2929" t="s">
        <v>3954</v>
      </c>
    </row>
    <row r="2930" spans="1:10" hidden="1" x14ac:dyDescent="0.25">
      <c r="A2930">
        <v>1491</v>
      </c>
      <c r="B2930">
        <v>315</v>
      </c>
      <c r="C2930" t="s">
        <v>379</v>
      </c>
      <c r="D2930">
        <v>356</v>
      </c>
      <c r="E2930" t="s">
        <v>860</v>
      </c>
      <c r="F2930">
        <v>56</v>
      </c>
      <c r="G2930" t="s">
        <v>1258</v>
      </c>
      <c r="H2930" t="s">
        <v>18</v>
      </c>
      <c r="I2930" t="s">
        <v>18</v>
      </c>
      <c r="J2930" t="s">
        <v>1832</v>
      </c>
    </row>
    <row r="2931" spans="1:10" hidden="1" x14ac:dyDescent="0.25">
      <c r="A2931">
        <v>3422</v>
      </c>
      <c r="B2931">
        <v>315</v>
      </c>
      <c r="C2931" t="s">
        <v>379</v>
      </c>
      <c r="D2931">
        <v>348</v>
      </c>
      <c r="E2931" t="s">
        <v>862</v>
      </c>
      <c r="F2931">
        <v>56</v>
      </c>
      <c r="G2931" t="s">
        <v>1258</v>
      </c>
      <c r="H2931" t="s">
        <v>18</v>
      </c>
      <c r="I2931" t="s">
        <v>18</v>
      </c>
      <c r="J2931" t="s">
        <v>1870</v>
      </c>
    </row>
    <row r="2932" spans="1:10" hidden="1" x14ac:dyDescent="0.25">
      <c r="A2932">
        <v>5503</v>
      </c>
      <c r="B2932">
        <v>315</v>
      </c>
      <c r="C2932" t="s">
        <v>379</v>
      </c>
      <c r="D2932">
        <v>2215</v>
      </c>
      <c r="E2932" t="s">
        <v>864</v>
      </c>
      <c r="F2932">
        <v>56</v>
      </c>
      <c r="G2932" t="s">
        <v>1258</v>
      </c>
      <c r="H2932" t="s">
        <v>18</v>
      </c>
      <c r="I2932" t="s">
        <v>18</v>
      </c>
      <c r="J2932" t="s">
        <v>1901</v>
      </c>
    </row>
    <row r="2933" spans="1:10" hidden="1" x14ac:dyDescent="0.25">
      <c r="A2933">
        <v>34254</v>
      </c>
      <c r="B2933">
        <v>451</v>
      </c>
      <c r="C2933" t="s">
        <v>61</v>
      </c>
      <c r="D2933">
        <v>466</v>
      </c>
      <c r="E2933" t="s">
        <v>62</v>
      </c>
      <c r="F2933">
        <v>56</v>
      </c>
      <c r="G2933" t="s">
        <v>1258</v>
      </c>
      <c r="H2933" t="s">
        <v>18</v>
      </c>
      <c r="I2933" t="s">
        <v>18</v>
      </c>
      <c r="J2933" t="s">
        <v>1993</v>
      </c>
    </row>
    <row r="2934" spans="1:10" hidden="1" x14ac:dyDescent="0.25">
      <c r="A2934">
        <v>101676</v>
      </c>
      <c r="B2934">
        <v>451</v>
      </c>
      <c r="C2934" t="s">
        <v>61</v>
      </c>
      <c r="D2934">
        <v>2814</v>
      </c>
      <c r="E2934" t="s">
        <v>74</v>
      </c>
      <c r="F2934">
        <v>56</v>
      </c>
      <c r="G2934" t="s">
        <v>1258</v>
      </c>
      <c r="H2934" t="s">
        <v>18</v>
      </c>
      <c r="I2934" t="s">
        <v>18</v>
      </c>
      <c r="J2934" t="s">
        <v>2020</v>
      </c>
    </row>
    <row r="2935" spans="1:10" hidden="1" x14ac:dyDescent="0.25">
      <c r="A2935">
        <v>101695</v>
      </c>
      <c r="B2935">
        <v>451</v>
      </c>
      <c r="C2935" t="s">
        <v>61</v>
      </c>
      <c r="D2935">
        <v>2815</v>
      </c>
      <c r="E2935" t="s">
        <v>80</v>
      </c>
      <c r="F2935">
        <v>56</v>
      </c>
      <c r="G2935" t="s">
        <v>1258</v>
      </c>
      <c r="H2935" t="s">
        <v>18</v>
      </c>
      <c r="I2935" t="s">
        <v>18</v>
      </c>
      <c r="J2935" t="s">
        <v>2039</v>
      </c>
    </row>
    <row r="2936" spans="1:10" hidden="1" x14ac:dyDescent="0.25">
      <c r="A2936">
        <v>101644</v>
      </c>
      <c r="B2936">
        <v>451</v>
      </c>
      <c r="C2936" t="s">
        <v>61</v>
      </c>
      <c r="D2936">
        <v>2813</v>
      </c>
      <c r="E2936" t="s">
        <v>116</v>
      </c>
      <c r="F2936">
        <v>56</v>
      </c>
      <c r="G2936" t="s">
        <v>1258</v>
      </c>
      <c r="H2936" t="s">
        <v>18</v>
      </c>
      <c r="I2936" t="s">
        <v>18</v>
      </c>
      <c r="J2936" t="s">
        <v>2065</v>
      </c>
    </row>
    <row r="2937" spans="1:10" hidden="1" x14ac:dyDescent="0.25">
      <c r="A2937">
        <v>117579</v>
      </c>
      <c r="B2937">
        <v>316</v>
      </c>
      <c r="C2937" t="s">
        <v>3647</v>
      </c>
      <c r="D2937">
        <v>2850</v>
      </c>
      <c r="E2937" t="s">
        <v>2546</v>
      </c>
      <c r="F2937">
        <v>56</v>
      </c>
      <c r="G2937" t="s">
        <v>1258</v>
      </c>
      <c r="H2937" t="s">
        <v>18</v>
      </c>
      <c r="I2937" t="s">
        <v>18</v>
      </c>
      <c r="J2937" t="s">
        <v>3955</v>
      </c>
    </row>
    <row r="2938" spans="1:10" hidden="1" x14ac:dyDescent="0.25">
      <c r="A2938">
        <v>117651</v>
      </c>
      <c r="B2938">
        <v>316</v>
      </c>
      <c r="C2938" t="s">
        <v>3647</v>
      </c>
      <c r="D2938">
        <v>2851</v>
      </c>
      <c r="E2938" t="s">
        <v>2548</v>
      </c>
      <c r="F2938">
        <v>56</v>
      </c>
      <c r="G2938" t="s">
        <v>1258</v>
      </c>
      <c r="H2938" t="s">
        <v>18</v>
      </c>
      <c r="I2938" t="s">
        <v>18</v>
      </c>
      <c r="J2938" t="s">
        <v>3956</v>
      </c>
    </row>
    <row r="2939" spans="1:10" hidden="1" x14ac:dyDescent="0.25">
      <c r="A2939">
        <v>117758</v>
      </c>
      <c r="B2939">
        <v>316</v>
      </c>
      <c r="C2939" t="s">
        <v>3647</v>
      </c>
      <c r="D2939">
        <v>2852</v>
      </c>
      <c r="E2939" t="s">
        <v>2549</v>
      </c>
      <c r="F2939">
        <v>56</v>
      </c>
      <c r="G2939" t="s">
        <v>1258</v>
      </c>
      <c r="H2939" t="s">
        <v>18</v>
      </c>
      <c r="I2939" t="s">
        <v>18</v>
      </c>
      <c r="J2939" t="s">
        <v>3957</v>
      </c>
    </row>
    <row r="2940" spans="1:10" hidden="1" x14ac:dyDescent="0.25">
      <c r="A2940">
        <v>2768</v>
      </c>
      <c r="B2940">
        <v>316</v>
      </c>
      <c r="C2940" t="s">
        <v>3647</v>
      </c>
      <c r="D2940">
        <v>328</v>
      </c>
      <c r="E2940" t="s">
        <v>2632</v>
      </c>
      <c r="F2940">
        <v>56</v>
      </c>
      <c r="G2940" t="s">
        <v>1258</v>
      </c>
      <c r="H2940" t="s">
        <v>18</v>
      </c>
      <c r="I2940" t="s">
        <v>18</v>
      </c>
      <c r="J2940" t="s">
        <v>3958</v>
      </c>
    </row>
    <row r="2941" spans="1:10" hidden="1" x14ac:dyDescent="0.25">
      <c r="A2941">
        <v>81286</v>
      </c>
      <c r="B2941">
        <v>316</v>
      </c>
      <c r="C2941" t="s">
        <v>3647</v>
      </c>
      <c r="D2941">
        <v>2109</v>
      </c>
      <c r="E2941" t="s">
        <v>2633</v>
      </c>
      <c r="F2941">
        <v>56</v>
      </c>
      <c r="G2941" t="s">
        <v>1258</v>
      </c>
      <c r="H2941" t="s">
        <v>18</v>
      </c>
      <c r="I2941" t="s">
        <v>18</v>
      </c>
      <c r="J2941" t="s">
        <v>3959</v>
      </c>
    </row>
    <row r="2942" spans="1:10" hidden="1" x14ac:dyDescent="0.25">
      <c r="A2942">
        <v>101553</v>
      </c>
      <c r="B2942">
        <v>316</v>
      </c>
      <c r="C2942" t="s">
        <v>3647</v>
      </c>
      <c r="D2942">
        <v>2816</v>
      </c>
      <c r="E2942" t="s">
        <v>2636</v>
      </c>
      <c r="F2942">
        <v>56</v>
      </c>
      <c r="G2942" t="s">
        <v>1258</v>
      </c>
      <c r="H2942" t="s">
        <v>18</v>
      </c>
      <c r="I2942" t="s">
        <v>18</v>
      </c>
      <c r="J2942" t="s">
        <v>3960</v>
      </c>
    </row>
    <row r="2943" spans="1:10" hidden="1" x14ac:dyDescent="0.25">
      <c r="A2943">
        <v>101566</v>
      </c>
      <c r="B2943">
        <v>316</v>
      </c>
      <c r="C2943" t="s">
        <v>3647</v>
      </c>
      <c r="D2943">
        <v>2817</v>
      </c>
      <c r="E2943" t="s">
        <v>2637</v>
      </c>
      <c r="F2943">
        <v>56</v>
      </c>
      <c r="G2943" t="s">
        <v>1258</v>
      </c>
      <c r="H2943" t="s">
        <v>18</v>
      </c>
      <c r="I2943" t="s">
        <v>18</v>
      </c>
      <c r="J2943" t="s">
        <v>3961</v>
      </c>
    </row>
    <row r="2944" spans="1:10" hidden="1" x14ac:dyDescent="0.25">
      <c r="A2944">
        <v>3300</v>
      </c>
      <c r="B2944">
        <v>316</v>
      </c>
      <c r="C2944" t="s">
        <v>3647</v>
      </c>
      <c r="D2944">
        <v>330</v>
      </c>
      <c r="E2944" t="s">
        <v>2638</v>
      </c>
      <c r="F2944">
        <v>56</v>
      </c>
      <c r="G2944" t="s">
        <v>1258</v>
      </c>
      <c r="H2944" t="s">
        <v>18</v>
      </c>
      <c r="I2944" t="s">
        <v>18</v>
      </c>
      <c r="J2944" t="s">
        <v>3962</v>
      </c>
    </row>
    <row r="2945" spans="1:10" hidden="1" x14ac:dyDescent="0.25">
      <c r="A2945">
        <v>868</v>
      </c>
      <c r="B2945">
        <v>316</v>
      </c>
      <c r="C2945" t="s">
        <v>3647</v>
      </c>
      <c r="D2945">
        <v>339</v>
      </c>
      <c r="E2945" t="s">
        <v>2639</v>
      </c>
      <c r="F2945">
        <v>56</v>
      </c>
      <c r="G2945" t="s">
        <v>1258</v>
      </c>
      <c r="H2945" t="s">
        <v>18</v>
      </c>
      <c r="I2945" t="s">
        <v>18</v>
      </c>
      <c r="J2945" t="s">
        <v>3963</v>
      </c>
    </row>
    <row r="2946" spans="1:10" hidden="1" x14ac:dyDescent="0.25">
      <c r="A2946">
        <v>81292</v>
      </c>
      <c r="B2946">
        <v>316</v>
      </c>
      <c r="C2946" t="s">
        <v>3647</v>
      </c>
      <c r="D2946">
        <v>2152</v>
      </c>
      <c r="E2946" t="s">
        <v>1095</v>
      </c>
      <c r="F2946">
        <v>56</v>
      </c>
      <c r="G2946" t="s">
        <v>1258</v>
      </c>
      <c r="H2946" t="s">
        <v>18</v>
      </c>
      <c r="I2946" t="s">
        <v>18</v>
      </c>
      <c r="J2946" t="s">
        <v>3964</v>
      </c>
    </row>
    <row r="2947" spans="1:10" hidden="1" x14ac:dyDescent="0.25">
      <c r="A2947">
        <v>134031</v>
      </c>
      <c r="B2947">
        <v>313</v>
      </c>
      <c r="C2947" t="s">
        <v>3604</v>
      </c>
      <c r="D2947">
        <v>2587</v>
      </c>
      <c r="E2947" t="s">
        <v>457</v>
      </c>
      <c r="F2947">
        <v>33150</v>
      </c>
      <c r="G2947" t="s">
        <v>3369</v>
      </c>
      <c r="H2947" t="s">
        <v>18</v>
      </c>
      <c r="I2947" t="s">
        <v>18</v>
      </c>
      <c r="J2947" t="s">
        <v>3965</v>
      </c>
    </row>
    <row r="2948" spans="1:10" hidden="1" x14ac:dyDescent="0.25">
      <c r="A2948">
        <v>134033</v>
      </c>
      <c r="B2948">
        <v>313</v>
      </c>
      <c r="C2948" t="s">
        <v>3604</v>
      </c>
      <c r="D2948">
        <v>2522</v>
      </c>
      <c r="E2948" t="s">
        <v>458</v>
      </c>
      <c r="F2948">
        <v>33150</v>
      </c>
      <c r="G2948" t="s">
        <v>3369</v>
      </c>
      <c r="H2948" t="s">
        <v>18</v>
      </c>
      <c r="I2948" t="s">
        <v>18</v>
      </c>
      <c r="J2948" t="s">
        <v>3966</v>
      </c>
    </row>
    <row r="2949" spans="1:10" hidden="1" x14ac:dyDescent="0.25">
      <c r="A2949">
        <v>4357</v>
      </c>
      <c r="B2949">
        <v>315</v>
      </c>
      <c r="C2949" t="s">
        <v>379</v>
      </c>
      <c r="D2949">
        <v>348</v>
      </c>
      <c r="E2949" t="s">
        <v>862</v>
      </c>
      <c r="F2949">
        <v>12302</v>
      </c>
      <c r="G2949" t="s">
        <v>1871</v>
      </c>
      <c r="H2949" t="s">
        <v>18</v>
      </c>
      <c r="I2949" t="s">
        <v>18</v>
      </c>
      <c r="J2949" t="s">
        <v>1872</v>
      </c>
    </row>
    <row r="2950" spans="1:10" hidden="1" x14ac:dyDescent="0.25">
      <c r="A2950">
        <v>4495</v>
      </c>
      <c r="B2950">
        <v>451</v>
      </c>
      <c r="C2950" t="s">
        <v>61</v>
      </c>
      <c r="D2950">
        <v>466</v>
      </c>
      <c r="E2950" t="s">
        <v>62</v>
      </c>
      <c r="F2950">
        <v>13</v>
      </c>
      <c r="G2950" t="s">
        <v>1780</v>
      </c>
      <c r="H2950" t="s">
        <v>18</v>
      </c>
      <c r="I2950" t="s">
        <v>18</v>
      </c>
      <c r="J2950" t="s">
        <v>1994</v>
      </c>
    </row>
    <row r="2951" spans="1:10" hidden="1" x14ac:dyDescent="0.25">
      <c r="A2951">
        <v>101670</v>
      </c>
      <c r="B2951">
        <v>451</v>
      </c>
      <c r="C2951" t="s">
        <v>61</v>
      </c>
      <c r="D2951">
        <v>2814</v>
      </c>
      <c r="E2951" t="s">
        <v>74</v>
      </c>
      <c r="F2951">
        <v>13</v>
      </c>
      <c r="G2951" t="s">
        <v>1780</v>
      </c>
      <c r="H2951" t="s">
        <v>18</v>
      </c>
      <c r="I2951" t="s">
        <v>18</v>
      </c>
      <c r="J2951" t="s">
        <v>2021</v>
      </c>
    </row>
    <row r="2952" spans="1:10" hidden="1" x14ac:dyDescent="0.25">
      <c r="A2952">
        <v>141806</v>
      </c>
      <c r="B2952">
        <v>451</v>
      </c>
      <c r="C2952" t="s">
        <v>61</v>
      </c>
      <c r="D2952">
        <v>2815</v>
      </c>
      <c r="E2952" t="s">
        <v>80</v>
      </c>
      <c r="F2952">
        <v>13</v>
      </c>
      <c r="G2952" t="s">
        <v>1780</v>
      </c>
      <c r="H2952" t="s">
        <v>18</v>
      </c>
      <c r="I2952" t="s">
        <v>18</v>
      </c>
      <c r="J2952" t="s">
        <v>3465</v>
      </c>
    </row>
    <row r="2953" spans="1:10" hidden="1" x14ac:dyDescent="0.25">
      <c r="A2953">
        <v>101638</v>
      </c>
      <c r="B2953">
        <v>451</v>
      </c>
      <c r="C2953" t="s">
        <v>61</v>
      </c>
      <c r="D2953">
        <v>2813</v>
      </c>
      <c r="E2953" t="s">
        <v>116</v>
      </c>
      <c r="F2953">
        <v>13</v>
      </c>
      <c r="G2953" t="s">
        <v>1780</v>
      </c>
      <c r="H2953" t="s">
        <v>18</v>
      </c>
      <c r="I2953" t="s">
        <v>18</v>
      </c>
      <c r="J2953" t="s">
        <v>2066</v>
      </c>
    </row>
    <row r="2954" spans="1:10" hidden="1" x14ac:dyDescent="0.25">
      <c r="A2954">
        <v>101708</v>
      </c>
      <c r="B2954">
        <v>451</v>
      </c>
      <c r="C2954" t="s">
        <v>61</v>
      </c>
      <c r="D2954">
        <v>2825</v>
      </c>
      <c r="E2954" t="s">
        <v>1093</v>
      </c>
      <c r="F2954">
        <v>13</v>
      </c>
      <c r="G2954" t="s">
        <v>1780</v>
      </c>
      <c r="H2954" t="s">
        <v>18</v>
      </c>
      <c r="I2954" t="s">
        <v>18</v>
      </c>
      <c r="J2954" t="s">
        <v>2075</v>
      </c>
    </row>
    <row r="2955" spans="1:10" hidden="1" x14ac:dyDescent="0.25">
      <c r="A2955">
        <v>1021</v>
      </c>
      <c r="B2955">
        <v>450</v>
      </c>
      <c r="C2955" t="s">
        <v>4052</v>
      </c>
      <c r="D2955">
        <v>473</v>
      </c>
      <c r="E2955" t="s">
        <v>255</v>
      </c>
      <c r="F2955">
        <v>13</v>
      </c>
      <c r="G2955" t="s">
        <v>1780</v>
      </c>
      <c r="H2955" t="s">
        <v>18</v>
      </c>
      <c r="I2955" t="s">
        <v>18</v>
      </c>
      <c r="J2955" t="s">
        <v>4216</v>
      </c>
    </row>
    <row r="2956" spans="1:10" hidden="1" x14ac:dyDescent="0.25">
      <c r="A2956">
        <v>93373</v>
      </c>
      <c r="B2956">
        <v>453</v>
      </c>
      <c r="C2956" t="s">
        <v>188</v>
      </c>
      <c r="D2956">
        <v>2773</v>
      </c>
      <c r="E2956" t="s">
        <v>4394</v>
      </c>
      <c r="F2956">
        <v>36255</v>
      </c>
      <c r="G2956" t="s">
        <v>1699</v>
      </c>
      <c r="H2956" t="s">
        <v>18</v>
      </c>
      <c r="I2956" t="s">
        <v>18</v>
      </c>
      <c r="J2956" t="s">
        <v>4865</v>
      </c>
    </row>
    <row r="2957" spans="1:10" hidden="1" x14ac:dyDescent="0.25">
      <c r="A2957">
        <v>152580</v>
      </c>
      <c r="B2957">
        <v>453</v>
      </c>
      <c r="C2957" t="s">
        <v>188</v>
      </c>
      <c r="D2957">
        <v>2953</v>
      </c>
      <c r="E2957" t="s">
        <v>4396</v>
      </c>
      <c r="F2957">
        <v>36255</v>
      </c>
      <c r="G2957" t="s">
        <v>1699</v>
      </c>
      <c r="H2957" t="s">
        <v>18</v>
      </c>
      <c r="I2957" t="s">
        <v>18</v>
      </c>
      <c r="J2957" t="s">
        <v>4866</v>
      </c>
    </row>
    <row r="2958" spans="1:10" hidden="1" x14ac:dyDescent="0.25">
      <c r="A2958">
        <v>150650</v>
      </c>
      <c r="B2958">
        <v>453</v>
      </c>
      <c r="C2958" t="s">
        <v>188</v>
      </c>
      <c r="D2958">
        <v>2874</v>
      </c>
      <c r="E2958" t="s">
        <v>4398</v>
      </c>
      <c r="F2958">
        <v>36255</v>
      </c>
      <c r="G2958" t="s">
        <v>1699</v>
      </c>
      <c r="H2958" t="s">
        <v>18</v>
      </c>
      <c r="I2958" t="s">
        <v>18</v>
      </c>
      <c r="J2958" t="s">
        <v>4867</v>
      </c>
    </row>
    <row r="2959" spans="1:10" hidden="1" x14ac:dyDescent="0.25">
      <c r="A2959">
        <v>152618</v>
      </c>
      <c r="B2959">
        <v>453</v>
      </c>
      <c r="C2959" t="s">
        <v>188</v>
      </c>
      <c r="D2959">
        <v>2954</v>
      </c>
      <c r="E2959" t="s">
        <v>4400</v>
      </c>
      <c r="F2959">
        <v>36255</v>
      </c>
      <c r="G2959" t="s">
        <v>1699</v>
      </c>
      <c r="H2959" t="s">
        <v>18</v>
      </c>
      <c r="I2959" t="s">
        <v>18</v>
      </c>
      <c r="J2959" t="s">
        <v>4868</v>
      </c>
    </row>
    <row r="2960" spans="1:10" hidden="1" x14ac:dyDescent="0.25">
      <c r="A2960">
        <v>81387</v>
      </c>
      <c r="B2960">
        <v>453</v>
      </c>
      <c r="C2960" t="s">
        <v>188</v>
      </c>
      <c r="D2960">
        <v>464</v>
      </c>
      <c r="E2960" t="s">
        <v>189</v>
      </c>
      <c r="F2960">
        <v>36255</v>
      </c>
      <c r="G2960" t="s">
        <v>1699</v>
      </c>
      <c r="H2960" t="s">
        <v>18</v>
      </c>
      <c r="I2960" t="s">
        <v>18</v>
      </c>
      <c r="J2960" t="s">
        <v>1700</v>
      </c>
    </row>
    <row r="2961" spans="1:10" hidden="1" x14ac:dyDescent="0.25">
      <c r="A2961">
        <v>81243</v>
      </c>
      <c r="B2961">
        <v>313</v>
      </c>
      <c r="C2961" t="s">
        <v>3604</v>
      </c>
      <c r="D2961">
        <v>347</v>
      </c>
      <c r="E2961" t="s">
        <v>455</v>
      </c>
      <c r="F2961">
        <v>70</v>
      </c>
      <c r="G2961" t="s">
        <v>1259</v>
      </c>
      <c r="H2961" t="s">
        <v>18</v>
      </c>
      <c r="I2961" t="s">
        <v>18</v>
      </c>
      <c r="J2961" t="s">
        <v>3967</v>
      </c>
    </row>
    <row r="2962" spans="1:10" hidden="1" x14ac:dyDescent="0.25">
      <c r="A2962">
        <v>117357</v>
      </c>
      <c r="B2962">
        <v>313</v>
      </c>
      <c r="C2962" t="s">
        <v>3604</v>
      </c>
      <c r="D2962">
        <v>2843</v>
      </c>
      <c r="E2962" t="s">
        <v>2537</v>
      </c>
      <c r="F2962">
        <v>70</v>
      </c>
      <c r="G2962" t="s">
        <v>1259</v>
      </c>
      <c r="H2962" t="s">
        <v>18</v>
      </c>
      <c r="I2962" t="s">
        <v>18</v>
      </c>
      <c r="J2962" t="s">
        <v>3968</v>
      </c>
    </row>
    <row r="2963" spans="1:10" hidden="1" x14ac:dyDescent="0.25">
      <c r="A2963">
        <v>2465</v>
      </c>
      <c r="B2963">
        <v>313</v>
      </c>
      <c r="C2963" t="s">
        <v>3604</v>
      </c>
      <c r="D2963">
        <v>353</v>
      </c>
      <c r="E2963" t="s">
        <v>456</v>
      </c>
      <c r="F2963">
        <v>70</v>
      </c>
      <c r="G2963" t="s">
        <v>1259</v>
      </c>
      <c r="H2963" t="s">
        <v>18</v>
      </c>
      <c r="I2963" t="s">
        <v>18</v>
      </c>
      <c r="J2963" t="s">
        <v>3969</v>
      </c>
    </row>
    <row r="2964" spans="1:10" hidden="1" x14ac:dyDescent="0.25">
      <c r="A2964">
        <v>117448</v>
      </c>
      <c r="B2964">
        <v>313</v>
      </c>
      <c r="C2964" t="s">
        <v>3604</v>
      </c>
      <c r="D2964">
        <v>2844</v>
      </c>
      <c r="E2964" t="s">
        <v>2539</v>
      </c>
      <c r="F2964">
        <v>70</v>
      </c>
      <c r="G2964" t="s">
        <v>1259</v>
      </c>
      <c r="H2964" t="s">
        <v>18</v>
      </c>
      <c r="I2964" t="s">
        <v>18</v>
      </c>
      <c r="J2964" t="s">
        <v>3970</v>
      </c>
    </row>
    <row r="2965" spans="1:10" hidden="1" x14ac:dyDescent="0.25">
      <c r="A2965">
        <v>117526</v>
      </c>
      <c r="B2965">
        <v>313</v>
      </c>
      <c r="C2965" t="s">
        <v>3604</v>
      </c>
      <c r="D2965">
        <v>2845</v>
      </c>
      <c r="E2965" t="s">
        <v>2540</v>
      </c>
      <c r="F2965">
        <v>70</v>
      </c>
      <c r="G2965" t="s">
        <v>1259</v>
      </c>
      <c r="H2965" t="s">
        <v>18</v>
      </c>
      <c r="I2965" t="s">
        <v>18</v>
      </c>
      <c r="J2965" t="s">
        <v>3971</v>
      </c>
    </row>
    <row r="2966" spans="1:10" hidden="1" x14ac:dyDescent="0.25">
      <c r="A2966">
        <v>80680</v>
      </c>
      <c r="B2966">
        <v>313</v>
      </c>
      <c r="C2966" t="s">
        <v>3604</v>
      </c>
      <c r="D2966">
        <v>2196</v>
      </c>
      <c r="E2966" t="s">
        <v>2600</v>
      </c>
      <c r="F2966">
        <v>70</v>
      </c>
      <c r="G2966" t="s">
        <v>1259</v>
      </c>
      <c r="H2966" t="s">
        <v>18</v>
      </c>
      <c r="I2966" t="s">
        <v>18</v>
      </c>
      <c r="J2966" t="s">
        <v>3972</v>
      </c>
    </row>
    <row r="2967" spans="1:10" hidden="1" x14ac:dyDescent="0.25">
      <c r="A2967">
        <v>561</v>
      </c>
      <c r="B2967">
        <v>313</v>
      </c>
      <c r="C2967" t="s">
        <v>3604</v>
      </c>
      <c r="D2967">
        <v>333</v>
      </c>
      <c r="E2967" t="s">
        <v>2601</v>
      </c>
      <c r="F2967">
        <v>70</v>
      </c>
      <c r="G2967" t="s">
        <v>1259</v>
      </c>
      <c r="H2967" t="s">
        <v>18</v>
      </c>
      <c r="I2967" t="s">
        <v>18</v>
      </c>
      <c r="J2967" t="s">
        <v>3973</v>
      </c>
    </row>
    <row r="2968" spans="1:10" hidden="1" x14ac:dyDescent="0.25">
      <c r="A2968">
        <v>101532</v>
      </c>
      <c r="B2968">
        <v>313</v>
      </c>
      <c r="C2968" t="s">
        <v>3604</v>
      </c>
      <c r="D2968">
        <v>2790</v>
      </c>
      <c r="E2968" t="s">
        <v>2604</v>
      </c>
      <c r="F2968">
        <v>70</v>
      </c>
      <c r="G2968" t="s">
        <v>1259</v>
      </c>
      <c r="H2968" t="s">
        <v>18</v>
      </c>
      <c r="I2968" t="s">
        <v>18</v>
      </c>
      <c r="J2968" t="s">
        <v>3974</v>
      </c>
    </row>
    <row r="2969" spans="1:10" hidden="1" x14ac:dyDescent="0.25">
      <c r="A2969">
        <v>101544</v>
      </c>
      <c r="B2969">
        <v>313</v>
      </c>
      <c r="C2969" t="s">
        <v>3604</v>
      </c>
      <c r="D2969">
        <v>2791</v>
      </c>
      <c r="E2969" t="s">
        <v>2605</v>
      </c>
      <c r="F2969">
        <v>70</v>
      </c>
      <c r="G2969" t="s">
        <v>1259</v>
      </c>
      <c r="H2969" t="s">
        <v>18</v>
      </c>
      <c r="I2969" t="s">
        <v>18</v>
      </c>
      <c r="J2969" t="s">
        <v>3975</v>
      </c>
    </row>
    <row r="2970" spans="1:10" hidden="1" x14ac:dyDescent="0.25">
      <c r="A2970">
        <v>28828</v>
      </c>
      <c r="B2970">
        <v>313</v>
      </c>
      <c r="C2970" t="s">
        <v>3604</v>
      </c>
      <c r="D2970">
        <v>329</v>
      </c>
      <c r="E2970" t="s">
        <v>2606</v>
      </c>
      <c r="F2970">
        <v>70</v>
      </c>
      <c r="G2970" t="s">
        <v>1259</v>
      </c>
      <c r="H2970" t="s">
        <v>18</v>
      </c>
      <c r="I2970" t="s">
        <v>18</v>
      </c>
      <c r="J2970" t="s">
        <v>3976</v>
      </c>
    </row>
    <row r="2971" spans="1:10" hidden="1" x14ac:dyDescent="0.25">
      <c r="A2971">
        <v>44272</v>
      </c>
      <c r="B2971">
        <v>313</v>
      </c>
      <c r="C2971" t="s">
        <v>3604</v>
      </c>
      <c r="D2971">
        <v>496</v>
      </c>
      <c r="E2971" t="s">
        <v>2607</v>
      </c>
      <c r="F2971">
        <v>70</v>
      </c>
      <c r="G2971" t="s">
        <v>1259</v>
      </c>
      <c r="H2971" t="s">
        <v>18</v>
      </c>
      <c r="I2971" t="s">
        <v>18</v>
      </c>
      <c r="J2971" t="s">
        <v>3977</v>
      </c>
    </row>
    <row r="2972" spans="1:10" hidden="1" x14ac:dyDescent="0.25">
      <c r="A2972">
        <v>1324</v>
      </c>
      <c r="B2972">
        <v>315</v>
      </c>
      <c r="C2972" t="s">
        <v>379</v>
      </c>
      <c r="D2972">
        <v>356</v>
      </c>
      <c r="E2972" t="s">
        <v>860</v>
      </c>
      <c r="F2972">
        <v>70</v>
      </c>
      <c r="G2972" t="s">
        <v>1259</v>
      </c>
      <c r="H2972" t="s">
        <v>18</v>
      </c>
      <c r="I2972" t="s">
        <v>18</v>
      </c>
      <c r="J2972" t="s">
        <v>1833</v>
      </c>
    </row>
    <row r="2973" spans="1:10" hidden="1" x14ac:dyDescent="0.25">
      <c r="A2973">
        <v>3570</v>
      </c>
      <c r="B2973">
        <v>315</v>
      </c>
      <c r="C2973" t="s">
        <v>379</v>
      </c>
      <c r="D2973">
        <v>348</v>
      </c>
      <c r="E2973" t="s">
        <v>862</v>
      </c>
      <c r="F2973">
        <v>70</v>
      </c>
      <c r="G2973" t="s">
        <v>1259</v>
      </c>
      <c r="H2973" t="s">
        <v>18</v>
      </c>
      <c r="I2973" t="s">
        <v>18</v>
      </c>
      <c r="J2973" t="s">
        <v>1873</v>
      </c>
    </row>
    <row r="2974" spans="1:10" hidden="1" x14ac:dyDescent="0.25">
      <c r="A2974">
        <v>5344</v>
      </c>
      <c r="B2974">
        <v>315</v>
      </c>
      <c r="C2974" t="s">
        <v>379</v>
      </c>
      <c r="D2974">
        <v>2215</v>
      </c>
      <c r="E2974" t="s">
        <v>864</v>
      </c>
      <c r="F2974">
        <v>70</v>
      </c>
      <c r="G2974" t="s">
        <v>1259</v>
      </c>
      <c r="H2974" t="s">
        <v>18</v>
      </c>
      <c r="I2974" t="s">
        <v>18</v>
      </c>
      <c r="J2974" t="s">
        <v>1902</v>
      </c>
    </row>
    <row r="2975" spans="1:10" hidden="1" x14ac:dyDescent="0.25">
      <c r="A2975">
        <v>111797</v>
      </c>
      <c r="B2975">
        <v>451</v>
      </c>
      <c r="C2975" t="s">
        <v>61</v>
      </c>
      <c r="D2975">
        <v>466</v>
      </c>
      <c r="E2975" t="s">
        <v>62</v>
      </c>
      <c r="F2975">
        <v>70</v>
      </c>
      <c r="G2975" t="s">
        <v>1259</v>
      </c>
      <c r="H2975" t="s">
        <v>18</v>
      </c>
      <c r="I2975" t="s">
        <v>18</v>
      </c>
      <c r="J2975" t="s">
        <v>2276</v>
      </c>
    </row>
    <row r="2976" spans="1:10" hidden="1" x14ac:dyDescent="0.25">
      <c r="A2976">
        <v>135708</v>
      </c>
      <c r="B2976">
        <v>451</v>
      </c>
      <c r="C2976" t="s">
        <v>61</v>
      </c>
      <c r="D2976">
        <v>2814</v>
      </c>
      <c r="E2976" t="s">
        <v>74</v>
      </c>
      <c r="F2976">
        <v>70</v>
      </c>
      <c r="G2976" t="s">
        <v>1259</v>
      </c>
      <c r="H2976" t="s">
        <v>18</v>
      </c>
      <c r="I2976" t="s">
        <v>18</v>
      </c>
      <c r="J2976" t="s">
        <v>3370</v>
      </c>
    </row>
    <row r="2977" spans="1:10" hidden="1" x14ac:dyDescent="0.25">
      <c r="A2977">
        <v>117584</v>
      </c>
      <c r="B2977">
        <v>316</v>
      </c>
      <c r="C2977" t="s">
        <v>3647</v>
      </c>
      <c r="D2977">
        <v>2850</v>
      </c>
      <c r="E2977" t="s">
        <v>2546</v>
      </c>
      <c r="F2977">
        <v>70</v>
      </c>
      <c r="G2977" t="s">
        <v>1259</v>
      </c>
      <c r="H2977" t="s">
        <v>18</v>
      </c>
      <c r="I2977" t="s">
        <v>18</v>
      </c>
      <c r="J2977" t="s">
        <v>3978</v>
      </c>
    </row>
    <row r="2978" spans="1:10" hidden="1" x14ac:dyDescent="0.25">
      <c r="A2978">
        <v>117657</v>
      </c>
      <c r="B2978">
        <v>316</v>
      </c>
      <c r="C2978" t="s">
        <v>3647</v>
      </c>
      <c r="D2978">
        <v>2851</v>
      </c>
      <c r="E2978" t="s">
        <v>2548</v>
      </c>
      <c r="F2978">
        <v>70</v>
      </c>
      <c r="G2978" t="s">
        <v>1259</v>
      </c>
      <c r="H2978" t="s">
        <v>18</v>
      </c>
      <c r="I2978" t="s">
        <v>18</v>
      </c>
      <c r="J2978" t="s">
        <v>3979</v>
      </c>
    </row>
    <row r="2979" spans="1:10" hidden="1" x14ac:dyDescent="0.25">
      <c r="A2979">
        <v>117763</v>
      </c>
      <c r="B2979">
        <v>316</v>
      </c>
      <c r="C2979" t="s">
        <v>3647</v>
      </c>
      <c r="D2979">
        <v>2852</v>
      </c>
      <c r="E2979" t="s">
        <v>2549</v>
      </c>
      <c r="F2979">
        <v>70</v>
      </c>
      <c r="G2979" t="s">
        <v>1259</v>
      </c>
      <c r="H2979" t="s">
        <v>18</v>
      </c>
      <c r="I2979" t="s">
        <v>18</v>
      </c>
      <c r="J2979" t="s">
        <v>3980</v>
      </c>
    </row>
    <row r="2980" spans="1:10" hidden="1" x14ac:dyDescent="0.25">
      <c r="A2980">
        <v>2925</v>
      </c>
      <c r="B2980">
        <v>316</v>
      </c>
      <c r="C2980" t="s">
        <v>3647</v>
      </c>
      <c r="D2980">
        <v>328</v>
      </c>
      <c r="E2980" t="s">
        <v>2632</v>
      </c>
      <c r="F2980">
        <v>70</v>
      </c>
      <c r="G2980" t="s">
        <v>1259</v>
      </c>
      <c r="H2980" t="s">
        <v>18</v>
      </c>
      <c r="I2980" t="s">
        <v>18</v>
      </c>
      <c r="J2980" t="s">
        <v>3981</v>
      </c>
    </row>
    <row r="2981" spans="1:10" hidden="1" x14ac:dyDescent="0.25">
      <c r="A2981">
        <v>26339</v>
      </c>
      <c r="B2981">
        <v>316</v>
      </c>
      <c r="C2981" t="s">
        <v>3647</v>
      </c>
      <c r="D2981">
        <v>2109</v>
      </c>
      <c r="E2981" t="s">
        <v>2633</v>
      </c>
      <c r="F2981">
        <v>70</v>
      </c>
      <c r="G2981" t="s">
        <v>1259</v>
      </c>
      <c r="H2981" t="s">
        <v>18</v>
      </c>
      <c r="I2981" t="s">
        <v>18</v>
      </c>
      <c r="J2981" t="s">
        <v>3982</v>
      </c>
    </row>
    <row r="2982" spans="1:10" hidden="1" x14ac:dyDescent="0.25">
      <c r="A2982">
        <v>101554</v>
      </c>
      <c r="B2982">
        <v>316</v>
      </c>
      <c r="C2982" t="s">
        <v>3647</v>
      </c>
      <c r="D2982">
        <v>2816</v>
      </c>
      <c r="E2982" t="s">
        <v>2636</v>
      </c>
      <c r="F2982">
        <v>70</v>
      </c>
      <c r="G2982" t="s">
        <v>1259</v>
      </c>
      <c r="H2982" t="s">
        <v>18</v>
      </c>
      <c r="I2982" t="s">
        <v>18</v>
      </c>
      <c r="J2982" t="s">
        <v>3983</v>
      </c>
    </row>
    <row r="2983" spans="1:10" hidden="1" x14ac:dyDescent="0.25">
      <c r="A2983">
        <v>101567</v>
      </c>
      <c r="B2983">
        <v>316</v>
      </c>
      <c r="C2983" t="s">
        <v>3647</v>
      </c>
      <c r="D2983">
        <v>2817</v>
      </c>
      <c r="E2983" t="s">
        <v>2637</v>
      </c>
      <c r="F2983">
        <v>70</v>
      </c>
      <c r="G2983" t="s">
        <v>1259</v>
      </c>
      <c r="H2983" t="s">
        <v>18</v>
      </c>
      <c r="I2983" t="s">
        <v>18</v>
      </c>
      <c r="J2983" t="s">
        <v>3984</v>
      </c>
    </row>
    <row r="2984" spans="1:10" hidden="1" x14ac:dyDescent="0.25">
      <c r="A2984">
        <v>3142</v>
      </c>
      <c r="B2984">
        <v>316</v>
      </c>
      <c r="C2984" t="s">
        <v>3647</v>
      </c>
      <c r="D2984">
        <v>330</v>
      </c>
      <c r="E2984" t="s">
        <v>2638</v>
      </c>
      <c r="F2984">
        <v>70</v>
      </c>
      <c r="G2984" t="s">
        <v>1259</v>
      </c>
      <c r="H2984" t="s">
        <v>18</v>
      </c>
      <c r="I2984" t="s">
        <v>18</v>
      </c>
      <c r="J2984" t="s">
        <v>3985</v>
      </c>
    </row>
    <row r="2985" spans="1:10" hidden="1" x14ac:dyDescent="0.25">
      <c r="A2985">
        <v>698</v>
      </c>
      <c r="B2985">
        <v>316</v>
      </c>
      <c r="C2985" t="s">
        <v>3647</v>
      </c>
      <c r="D2985">
        <v>339</v>
      </c>
      <c r="E2985" t="s">
        <v>2639</v>
      </c>
      <c r="F2985">
        <v>70</v>
      </c>
      <c r="G2985" t="s">
        <v>1259</v>
      </c>
      <c r="H2985" t="s">
        <v>18</v>
      </c>
      <c r="I2985" t="s">
        <v>18</v>
      </c>
      <c r="J2985" t="s">
        <v>3986</v>
      </c>
    </row>
    <row r="2986" spans="1:10" hidden="1" x14ac:dyDescent="0.25">
      <c r="A2986">
        <v>120783</v>
      </c>
      <c r="B2986">
        <v>2507</v>
      </c>
      <c r="C2986" t="s">
        <v>4365</v>
      </c>
      <c r="D2986">
        <v>165</v>
      </c>
      <c r="E2986" t="s">
        <v>3633</v>
      </c>
      <c r="F2986">
        <v>95411</v>
      </c>
      <c r="G2986" t="s">
        <v>2899</v>
      </c>
      <c r="H2986" t="s">
        <v>18</v>
      </c>
      <c r="I2986" t="s">
        <v>18</v>
      </c>
      <c r="J2986" t="s">
        <v>4869</v>
      </c>
    </row>
    <row r="2987" spans="1:10" hidden="1" x14ac:dyDescent="0.25">
      <c r="A2987">
        <v>133689</v>
      </c>
      <c r="B2987">
        <v>2507</v>
      </c>
      <c r="C2987" t="s">
        <v>4365</v>
      </c>
      <c r="D2987">
        <v>2823</v>
      </c>
      <c r="E2987" t="s">
        <v>3634</v>
      </c>
      <c r="F2987">
        <v>95411</v>
      </c>
      <c r="G2987" t="s">
        <v>2899</v>
      </c>
      <c r="H2987" t="s">
        <v>18</v>
      </c>
      <c r="I2987" t="s">
        <v>18</v>
      </c>
      <c r="J2987" t="s">
        <v>4870</v>
      </c>
    </row>
    <row r="2988" spans="1:10" hidden="1" x14ac:dyDescent="0.25">
      <c r="A2988">
        <v>152455</v>
      </c>
      <c r="B2988">
        <v>29</v>
      </c>
      <c r="C2988" t="s">
        <v>56</v>
      </c>
      <c r="D2988">
        <v>2927</v>
      </c>
      <c r="E2988" t="s">
        <v>2834</v>
      </c>
      <c r="F2988">
        <v>95411</v>
      </c>
      <c r="G2988" t="s">
        <v>2899</v>
      </c>
      <c r="H2988" t="s">
        <v>18</v>
      </c>
      <c r="I2988" t="s">
        <v>18</v>
      </c>
      <c r="J2988" t="s">
        <v>4871</v>
      </c>
    </row>
    <row r="2989" spans="1:10" hidden="1" x14ac:dyDescent="0.25">
      <c r="A2989">
        <v>152430</v>
      </c>
      <c r="B2989">
        <v>29</v>
      </c>
      <c r="C2989" t="s">
        <v>56</v>
      </c>
      <c r="D2989">
        <v>2926</v>
      </c>
      <c r="E2989" t="s">
        <v>111</v>
      </c>
      <c r="F2989">
        <v>95411</v>
      </c>
      <c r="G2989" t="s">
        <v>2899</v>
      </c>
      <c r="H2989" t="s">
        <v>18</v>
      </c>
      <c r="I2989" t="s">
        <v>18</v>
      </c>
      <c r="J2989" t="s">
        <v>4872</v>
      </c>
    </row>
    <row r="2990" spans="1:10" hidden="1" x14ac:dyDescent="0.25">
      <c r="A2990">
        <v>73008</v>
      </c>
      <c r="B2990">
        <v>450</v>
      </c>
      <c r="C2990" t="s">
        <v>4052</v>
      </c>
      <c r="D2990">
        <v>478</v>
      </c>
      <c r="E2990" t="s">
        <v>4059</v>
      </c>
      <c r="F2990">
        <v>60502</v>
      </c>
      <c r="G2990" t="s">
        <v>1798</v>
      </c>
      <c r="H2990" t="s">
        <v>18</v>
      </c>
      <c r="I2990" t="s">
        <v>18</v>
      </c>
      <c r="J2990" t="s">
        <v>4217</v>
      </c>
    </row>
    <row r="2991" spans="1:10" hidden="1" x14ac:dyDescent="0.25">
      <c r="A2991">
        <v>149657</v>
      </c>
      <c r="B2991">
        <v>313</v>
      </c>
      <c r="C2991" t="s">
        <v>3604</v>
      </c>
      <c r="D2991">
        <v>2522</v>
      </c>
      <c r="E2991" t="s">
        <v>458</v>
      </c>
      <c r="F2991">
        <v>118668</v>
      </c>
      <c r="G2991" t="s">
        <v>3987</v>
      </c>
      <c r="H2991" t="s">
        <v>18</v>
      </c>
      <c r="I2991" t="s">
        <v>18</v>
      </c>
      <c r="J2991" t="s">
        <v>3988</v>
      </c>
    </row>
    <row r="2992" spans="1:10" hidden="1" x14ac:dyDescent="0.25">
      <c r="A2992">
        <v>95729</v>
      </c>
      <c r="B2992">
        <v>453</v>
      </c>
      <c r="C2992" t="s">
        <v>188</v>
      </c>
      <c r="D2992">
        <v>2773</v>
      </c>
      <c r="E2992" t="s">
        <v>4394</v>
      </c>
      <c r="F2992">
        <v>75604</v>
      </c>
      <c r="G2992" t="s">
        <v>1742</v>
      </c>
      <c r="H2992" t="s">
        <v>18</v>
      </c>
      <c r="I2992" t="s">
        <v>18</v>
      </c>
      <c r="J2992" t="s">
        <v>4873</v>
      </c>
    </row>
    <row r="2993" spans="1:10" hidden="1" x14ac:dyDescent="0.25">
      <c r="A2993">
        <v>99467</v>
      </c>
      <c r="B2993">
        <v>450</v>
      </c>
      <c r="C2993" t="s">
        <v>4052</v>
      </c>
      <c r="D2993">
        <v>478</v>
      </c>
      <c r="E2993" t="s">
        <v>4059</v>
      </c>
      <c r="F2993">
        <v>75604</v>
      </c>
      <c r="G2993" t="s">
        <v>1742</v>
      </c>
      <c r="H2993" t="s">
        <v>18</v>
      </c>
      <c r="I2993" t="s">
        <v>18</v>
      </c>
      <c r="J2993" t="s">
        <v>4218</v>
      </c>
    </row>
    <row r="2994" spans="1:10" hidden="1" x14ac:dyDescent="0.25">
      <c r="A2994">
        <v>3194</v>
      </c>
      <c r="B2994">
        <v>29</v>
      </c>
      <c r="C2994" t="s">
        <v>56</v>
      </c>
      <c r="D2994">
        <v>394</v>
      </c>
      <c r="E2994" t="s">
        <v>248</v>
      </c>
      <c r="F2994">
        <v>92</v>
      </c>
      <c r="G2994" t="s">
        <v>1554</v>
      </c>
      <c r="H2994" t="s">
        <v>18</v>
      </c>
      <c r="I2994" t="s">
        <v>18</v>
      </c>
      <c r="J2994" t="s">
        <v>1555</v>
      </c>
    </row>
    <row r="2995" spans="1:10" hidden="1" x14ac:dyDescent="0.25">
      <c r="A2995">
        <v>93364</v>
      </c>
      <c r="B2995">
        <v>453</v>
      </c>
      <c r="C2995" t="s">
        <v>188</v>
      </c>
      <c r="D2995">
        <v>2773</v>
      </c>
      <c r="E2995" t="s">
        <v>4394</v>
      </c>
      <c r="F2995">
        <v>25308</v>
      </c>
      <c r="G2995" t="s">
        <v>1701</v>
      </c>
      <c r="H2995" t="s">
        <v>18</v>
      </c>
      <c r="I2995" t="s">
        <v>18</v>
      </c>
      <c r="J2995" t="s">
        <v>4874</v>
      </c>
    </row>
    <row r="2996" spans="1:10" hidden="1" x14ac:dyDescent="0.25">
      <c r="A2996">
        <v>81379</v>
      </c>
      <c r="B2996">
        <v>453</v>
      </c>
      <c r="C2996" t="s">
        <v>188</v>
      </c>
      <c r="D2996">
        <v>464</v>
      </c>
      <c r="E2996" t="s">
        <v>189</v>
      </c>
      <c r="F2996">
        <v>25308</v>
      </c>
      <c r="G2996" t="s">
        <v>1701</v>
      </c>
      <c r="H2996" t="s">
        <v>18</v>
      </c>
      <c r="I2996" t="s">
        <v>18</v>
      </c>
      <c r="J2996" t="s">
        <v>1702</v>
      </c>
    </row>
    <row r="2997" spans="1:10" hidden="1" x14ac:dyDescent="0.25">
      <c r="A2997">
        <v>107437</v>
      </c>
      <c r="B2997">
        <v>453</v>
      </c>
      <c r="C2997" t="s">
        <v>188</v>
      </c>
      <c r="D2997">
        <v>2773</v>
      </c>
      <c r="E2997" t="s">
        <v>4394</v>
      </c>
      <c r="F2997">
        <v>58632</v>
      </c>
      <c r="G2997" t="s">
        <v>1743</v>
      </c>
      <c r="H2997" t="s">
        <v>18</v>
      </c>
      <c r="I2997" t="s">
        <v>18</v>
      </c>
      <c r="J2997" t="s">
        <v>4875</v>
      </c>
    </row>
    <row r="2998" spans="1:10" hidden="1" x14ac:dyDescent="0.25">
      <c r="A2998">
        <v>152589</v>
      </c>
      <c r="B2998">
        <v>453</v>
      </c>
      <c r="C2998" t="s">
        <v>188</v>
      </c>
      <c r="D2998">
        <v>2953</v>
      </c>
      <c r="E2998" t="s">
        <v>4396</v>
      </c>
      <c r="F2998">
        <v>58632</v>
      </c>
      <c r="G2998" t="s">
        <v>1743</v>
      </c>
      <c r="H2998" t="s">
        <v>18</v>
      </c>
      <c r="I2998" t="s">
        <v>18</v>
      </c>
      <c r="J2998" t="s">
        <v>4876</v>
      </c>
    </row>
    <row r="2999" spans="1:10" hidden="1" x14ac:dyDescent="0.25">
      <c r="A2999">
        <v>70853</v>
      </c>
      <c r="B2999">
        <v>450</v>
      </c>
      <c r="C2999" t="s">
        <v>4052</v>
      </c>
      <c r="D2999">
        <v>478</v>
      </c>
      <c r="E2999" t="s">
        <v>4059</v>
      </c>
      <c r="F2999">
        <v>58632</v>
      </c>
      <c r="G2999" t="s">
        <v>1743</v>
      </c>
      <c r="H2999" t="s">
        <v>18</v>
      </c>
      <c r="I2999" t="s">
        <v>18</v>
      </c>
      <c r="J2999" t="s">
        <v>4219</v>
      </c>
    </row>
    <row r="3000" spans="1:10" hidden="1" x14ac:dyDescent="0.25">
      <c r="A3000">
        <v>36628</v>
      </c>
      <c r="B3000">
        <v>453</v>
      </c>
      <c r="C3000" t="s">
        <v>188</v>
      </c>
      <c r="D3000">
        <v>464</v>
      </c>
      <c r="E3000" t="s">
        <v>189</v>
      </c>
      <c r="F3000">
        <v>32041</v>
      </c>
      <c r="G3000" t="s">
        <v>1703</v>
      </c>
      <c r="H3000" t="s">
        <v>18</v>
      </c>
      <c r="I3000" t="s">
        <v>18</v>
      </c>
      <c r="J3000" t="s">
        <v>1704</v>
      </c>
    </row>
    <row r="3001" spans="1:10" hidden="1" x14ac:dyDescent="0.25">
      <c r="A3001">
        <v>152588</v>
      </c>
      <c r="B3001">
        <v>453</v>
      </c>
      <c r="C3001" t="s">
        <v>188</v>
      </c>
      <c r="D3001">
        <v>2953</v>
      </c>
      <c r="E3001" t="s">
        <v>4396</v>
      </c>
      <c r="F3001">
        <v>48145</v>
      </c>
      <c r="G3001" t="s">
        <v>1781</v>
      </c>
      <c r="H3001" t="s">
        <v>18</v>
      </c>
      <c r="I3001" t="s">
        <v>18</v>
      </c>
      <c r="J3001" t="s">
        <v>4877</v>
      </c>
    </row>
    <row r="3002" spans="1:10" hidden="1" x14ac:dyDescent="0.25">
      <c r="A3002">
        <v>58504</v>
      </c>
      <c r="B3002">
        <v>450</v>
      </c>
      <c r="C3002" t="s">
        <v>4052</v>
      </c>
      <c r="D3002">
        <v>473</v>
      </c>
      <c r="E3002" t="s">
        <v>255</v>
      </c>
      <c r="F3002">
        <v>48145</v>
      </c>
      <c r="G3002" t="s">
        <v>1781</v>
      </c>
      <c r="H3002" t="s">
        <v>18</v>
      </c>
      <c r="I3002" t="s">
        <v>18</v>
      </c>
      <c r="J3002" t="s">
        <v>4220</v>
      </c>
    </row>
    <row r="3003" spans="1:10" hidden="1" x14ac:dyDescent="0.25">
      <c r="A3003">
        <v>2793</v>
      </c>
      <c r="B3003">
        <v>315</v>
      </c>
      <c r="C3003" t="s">
        <v>379</v>
      </c>
      <c r="D3003">
        <v>356</v>
      </c>
      <c r="E3003" t="s">
        <v>860</v>
      </c>
      <c r="F3003">
        <v>5303</v>
      </c>
      <c r="G3003" t="s">
        <v>1834</v>
      </c>
      <c r="H3003" t="s">
        <v>18</v>
      </c>
      <c r="I3003" t="s">
        <v>18</v>
      </c>
      <c r="J3003" t="s">
        <v>1835</v>
      </c>
    </row>
    <row r="3004" spans="1:10" hidden="1" x14ac:dyDescent="0.25">
      <c r="A3004">
        <v>86161</v>
      </c>
      <c r="B3004">
        <v>315</v>
      </c>
      <c r="C3004" t="s">
        <v>379</v>
      </c>
      <c r="D3004">
        <v>348</v>
      </c>
      <c r="E3004" t="s">
        <v>862</v>
      </c>
      <c r="F3004">
        <v>5303</v>
      </c>
      <c r="G3004" t="s">
        <v>1834</v>
      </c>
      <c r="H3004" t="s">
        <v>18</v>
      </c>
      <c r="I3004" t="s">
        <v>18</v>
      </c>
      <c r="J3004" t="s">
        <v>1874</v>
      </c>
    </row>
    <row r="3005" spans="1:10" hidden="1" x14ac:dyDescent="0.25">
      <c r="A3005">
        <v>105627</v>
      </c>
      <c r="B3005">
        <v>453</v>
      </c>
      <c r="C3005" t="s">
        <v>188</v>
      </c>
      <c r="D3005">
        <v>464</v>
      </c>
      <c r="E3005" t="s">
        <v>189</v>
      </c>
      <c r="F3005">
        <v>83839</v>
      </c>
      <c r="G3005" t="s">
        <v>1705</v>
      </c>
      <c r="H3005" t="s">
        <v>18</v>
      </c>
      <c r="I3005" t="s">
        <v>18</v>
      </c>
      <c r="J3005" t="s">
        <v>1706</v>
      </c>
    </row>
    <row r="3006" spans="1:10" hidden="1" x14ac:dyDescent="0.25">
      <c r="A3006">
        <v>147941</v>
      </c>
      <c r="B3006">
        <v>450</v>
      </c>
      <c r="C3006" t="s">
        <v>4052</v>
      </c>
      <c r="D3006">
        <v>478</v>
      </c>
      <c r="E3006" t="s">
        <v>4059</v>
      </c>
      <c r="F3006">
        <v>83839</v>
      </c>
      <c r="G3006" t="s">
        <v>1705</v>
      </c>
      <c r="H3006" t="s">
        <v>18</v>
      </c>
      <c r="I3006" t="s">
        <v>18</v>
      </c>
      <c r="J3006" t="s">
        <v>4221</v>
      </c>
    </row>
    <row r="3007" spans="1:10" hidden="1" x14ac:dyDescent="0.25">
      <c r="A3007">
        <v>1314</v>
      </c>
      <c r="B3007">
        <v>2512</v>
      </c>
      <c r="C3007" t="s">
        <v>180</v>
      </c>
      <c r="D3007">
        <v>429</v>
      </c>
      <c r="E3007" t="s">
        <v>180</v>
      </c>
      <c r="F3007">
        <v>121</v>
      </c>
      <c r="G3007" t="s">
        <v>1799</v>
      </c>
      <c r="H3007" t="s">
        <v>18</v>
      </c>
      <c r="I3007" t="s">
        <v>18</v>
      </c>
      <c r="J3007" t="s">
        <v>3277</v>
      </c>
    </row>
    <row r="3008" spans="1:10" hidden="1" x14ac:dyDescent="0.25">
      <c r="A3008">
        <v>3589</v>
      </c>
      <c r="B3008">
        <v>450</v>
      </c>
      <c r="C3008" t="s">
        <v>4052</v>
      </c>
      <c r="D3008">
        <v>478</v>
      </c>
      <c r="E3008" t="s">
        <v>4059</v>
      </c>
      <c r="F3008">
        <v>121</v>
      </c>
      <c r="G3008" t="s">
        <v>1799</v>
      </c>
      <c r="H3008" t="s">
        <v>18</v>
      </c>
      <c r="I3008" t="s">
        <v>18</v>
      </c>
      <c r="J3008" t="s">
        <v>4222</v>
      </c>
    </row>
    <row r="3009" spans="1:10" hidden="1" x14ac:dyDescent="0.25">
      <c r="A3009">
        <v>110081</v>
      </c>
      <c r="B3009">
        <v>2512</v>
      </c>
      <c r="C3009" t="s">
        <v>180</v>
      </c>
      <c r="D3009">
        <v>429</v>
      </c>
      <c r="E3009" t="s">
        <v>180</v>
      </c>
      <c r="F3009">
        <v>87990</v>
      </c>
      <c r="G3009" t="s">
        <v>3278</v>
      </c>
      <c r="H3009" t="s">
        <v>18</v>
      </c>
      <c r="I3009" t="s">
        <v>18</v>
      </c>
      <c r="J3009" t="s">
        <v>3279</v>
      </c>
    </row>
    <row r="3010" spans="1:10" hidden="1" x14ac:dyDescent="0.25">
      <c r="A3010">
        <v>4392</v>
      </c>
      <c r="B3010">
        <v>2512</v>
      </c>
      <c r="C3010" t="s">
        <v>180</v>
      </c>
      <c r="D3010">
        <v>429</v>
      </c>
      <c r="E3010" t="s">
        <v>180</v>
      </c>
      <c r="F3010">
        <v>26</v>
      </c>
      <c r="G3010" t="s">
        <v>3280</v>
      </c>
      <c r="H3010" t="s">
        <v>18</v>
      </c>
      <c r="I3010" t="s">
        <v>18</v>
      </c>
      <c r="J3010" t="s">
        <v>3281</v>
      </c>
    </row>
    <row r="3011" spans="1:10" hidden="1" x14ac:dyDescent="0.25">
      <c r="A3011">
        <v>81241</v>
      </c>
      <c r="B3011">
        <v>313</v>
      </c>
      <c r="C3011" t="s">
        <v>3604</v>
      </c>
      <c r="D3011">
        <v>347</v>
      </c>
      <c r="E3011" t="s">
        <v>455</v>
      </c>
      <c r="F3011">
        <v>48</v>
      </c>
      <c r="G3011" t="s">
        <v>1260</v>
      </c>
      <c r="H3011" t="s">
        <v>18</v>
      </c>
      <c r="I3011" t="s">
        <v>18</v>
      </c>
      <c r="J3011" t="s">
        <v>3989</v>
      </c>
    </row>
    <row r="3012" spans="1:10" hidden="1" x14ac:dyDescent="0.25">
      <c r="A3012">
        <v>2675</v>
      </c>
      <c r="B3012">
        <v>315</v>
      </c>
      <c r="C3012" t="s">
        <v>379</v>
      </c>
      <c r="D3012">
        <v>356</v>
      </c>
      <c r="E3012" t="s">
        <v>860</v>
      </c>
      <c r="F3012">
        <v>48</v>
      </c>
      <c r="G3012" t="s">
        <v>1260</v>
      </c>
      <c r="H3012" t="s">
        <v>18</v>
      </c>
      <c r="I3012" t="s">
        <v>18</v>
      </c>
      <c r="J3012" t="s">
        <v>1836</v>
      </c>
    </row>
    <row r="3013" spans="1:10" hidden="1" x14ac:dyDescent="0.25">
      <c r="A3013">
        <v>4852</v>
      </c>
      <c r="B3013">
        <v>315</v>
      </c>
      <c r="C3013" t="s">
        <v>379</v>
      </c>
      <c r="D3013">
        <v>348</v>
      </c>
      <c r="E3013" t="s">
        <v>862</v>
      </c>
      <c r="F3013">
        <v>48</v>
      </c>
      <c r="G3013" t="s">
        <v>1260</v>
      </c>
      <c r="H3013" t="s">
        <v>18</v>
      </c>
      <c r="I3013" t="s">
        <v>18</v>
      </c>
      <c r="J3013" t="s">
        <v>1875</v>
      </c>
    </row>
    <row r="3014" spans="1:10" hidden="1" x14ac:dyDescent="0.25">
      <c r="A3014">
        <v>115471</v>
      </c>
      <c r="B3014">
        <v>15</v>
      </c>
      <c r="C3014" t="s">
        <v>2</v>
      </c>
      <c r="D3014">
        <v>2423</v>
      </c>
      <c r="E3014" t="s">
        <v>5</v>
      </c>
      <c r="F3014">
        <v>92605</v>
      </c>
      <c r="G3014" t="s">
        <v>2450</v>
      </c>
      <c r="H3014" t="s">
        <v>18</v>
      </c>
      <c r="I3014" t="s">
        <v>18</v>
      </c>
      <c r="J3014" t="s">
        <v>2451</v>
      </c>
    </row>
    <row r="3015" spans="1:10" hidden="1" x14ac:dyDescent="0.25">
      <c r="A3015">
        <v>4648</v>
      </c>
      <c r="B3015">
        <v>30</v>
      </c>
      <c r="C3015" t="s">
        <v>370</v>
      </c>
      <c r="D3015">
        <v>366</v>
      </c>
      <c r="E3015" t="s">
        <v>403</v>
      </c>
      <c r="F3015">
        <v>115</v>
      </c>
      <c r="G3015" t="s">
        <v>2250</v>
      </c>
      <c r="H3015" t="s">
        <v>18</v>
      </c>
      <c r="I3015" t="s">
        <v>18</v>
      </c>
      <c r="J3015" t="s">
        <v>2251</v>
      </c>
    </row>
    <row r="3016" spans="1:10" hidden="1" x14ac:dyDescent="0.25">
      <c r="A3016">
        <v>724</v>
      </c>
      <c r="B3016">
        <v>30</v>
      </c>
      <c r="C3016" t="s">
        <v>370</v>
      </c>
      <c r="D3016">
        <v>373</v>
      </c>
      <c r="E3016" t="s">
        <v>405</v>
      </c>
      <c r="F3016">
        <v>115</v>
      </c>
      <c r="G3016" t="s">
        <v>2250</v>
      </c>
      <c r="H3016" t="s">
        <v>18</v>
      </c>
      <c r="I3016" t="s">
        <v>18</v>
      </c>
      <c r="J3016" t="s">
        <v>2252</v>
      </c>
    </row>
    <row r="3017" spans="1:10" hidden="1" x14ac:dyDescent="0.25">
      <c r="A3017">
        <v>101514</v>
      </c>
      <c r="B3017">
        <v>30</v>
      </c>
      <c r="C3017" t="s">
        <v>370</v>
      </c>
      <c r="D3017">
        <v>2788</v>
      </c>
      <c r="E3017" t="s">
        <v>407</v>
      </c>
      <c r="F3017">
        <v>115</v>
      </c>
      <c r="G3017" t="s">
        <v>2250</v>
      </c>
      <c r="H3017" t="s">
        <v>18</v>
      </c>
      <c r="I3017" t="s">
        <v>18</v>
      </c>
      <c r="J3017" t="s">
        <v>2253</v>
      </c>
    </row>
    <row r="3018" spans="1:10" hidden="1" x14ac:dyDescent="0.25">
      <c r="A3018">
        <v>2312</v>
      </c>
      <c r="B3018">
        <v>30</v>
      </c>
      <c r="C3018" t="s">
        <v>370</v>
      </c>
      <c r="D3018">
        <v>437</v>
      </c>
      <c r="E3018" t="s">
        <v>2370</v>
      </c>
      <c r="F3018">
        <v>115</v>
      </c>
      <c r="G3018" t="s">
        <v>2250</v>
      </c>
      <c r="H3018" t="s">
        <v>18</v>
      </c>
      <c r="I3018" t="s">
        <v>18</v>
      </c>
      <c r="J3018" t="s">
        <v>2427</v>
      </c>
    </row>
    <row r="3019" spans="1:10" hidden="1" x14ac:dyDescent="0.25">
      <c r="A3019">
        <v>2569</v>
      </c>
      <c r="B3019">
        <v>30</v>
      </c>
      <c r="C3019" t="s">
        <v>370</v>
      </c>
      <c r="D3019">
        <v>436</v>
      </c>
      <c r="E3019" t="s">
        <v>2372</v>
      </c>
      <c r="F3019">
        <v>115</v>
      </c>
      <c r="G3019" t="s">
        <v>2250</v>
      </c>
      <c r="H3019" t="s">
        <v>18</v>
      </c>
      <c r="I3019" t="s">
        <v>18</v>
      </c>
      <c r="J3019" t="s">
        <v>2428</v>
      </c>
    </row>
    <row r="3020" spans="1:10" hidden="1" x14ac:dyDescent="0.25">
      <c r="A3020">
        <v>101524</v>
      </c>
      <c r="B3020">
        <v>30</v>
      </c>
      <c r="C3020" t="s">
        <v>370</v>
      </c>
      <c r="D3020">
        <v>2789</v>
      </c>
      <c r="E3020" t="s">
        <v>2374</v>
      </c>
      <c r="F3020">
        <v>115</v>
      </c>
      <c r="G3020" t="s">
        <v>2250</v>
      </c>
      <c r="H3020" t="s">
        <v>18</v>
      </c>
      <c r="I3020" t="s">
        <v>18</v>
      </c>
      <c r="J3020" t="s">
        <v>2429</v>
      </c>
    </row>
    <row r="3021" spans="1:10" hidden="1" x14ac:dyDescent="0.25">
      <c r="A3021">
        <v>87943</v>
      </c>
      <c r="B3021">
        <v>30</v>
      </c>
      <c r="C3021" t="s">
        <v>370</v>
      </c>
      <c r="D3021">
        <v>2663</v>
      </c>
      <c r="E3021" t="s">
        <v>409</v>
      </c>
      <c r="F3021">
        <v>115</v>
      </c>
      <c r="G3021" t="s">
        <v>2250</v>
      </c>
      <c r="H3021" t="s">
        <v>18</v>
      </c>
      <c r="I3021" t="s">
        <v>18</v>
      </c>
      <c r="J3021" t="s">
        <v>2254</v>
      </c>
    </row>
    <row r="3022" spans="1:10" hidden="1" x14ac:dyDescent="0.25">
      <c r="A3022">
        <v>5079</v>
      </c>
      <c r="B3022">
        <v>30</v>
      </c>
      <c r="C3022" t="s">
        <v>370</v>
      </c>
      <c r="D3022">
        <v>366</v>
      </c>
      <c r="E3022" t="s">
        <v>403</v>
      </c>
      <c r="F3022">
        <v>27</v>
      </c>
      <c r="G3022" t="s">
        <v>2255</v>
      </c>
      <c r="H3022" t="s">
        <v>18</v>
      </c>
      <c r="I3022" t="s">
        <v>18</v>
      </c>
      <c r="J3022" t="s">
        <v>2256</v>
      </c>
    </row>
    <row r="3023" spans="1:10" hidden="1" x14ac:dyDescent="0.25">
      <c r="A3023">
        <v>2847</v>
      </c>
      <c r="B3023">
        <v>30</v>
      </c>
      <c r="C3023" t="s">
        <v>370</v>
      </c>
      <c r="D3023">
        <v>373</v>
      </c>
      <c r="E3023" t="s">
        <v>405</v>
      </c>
      <c r="F3023">
        <v>27</v>
      </c>
      <c r="G3023" t="s">
        <v>2255</v>
      </c>
      <c r="H3023" t="s">
        <v>18</v>
      </c>
      <c r="I3023" t="s">
        <v>18</v>
      </c>
      <c r="J3023" t="s">
        <v>2257</v>
      </c>
    </row>
    <row r="3024" spans="1:10" hidden="1" x14ac:dyDescent="0.25">
      <c r="A3024">
        <v>101512</v>
      </c>
      <c r="B3024">
        <v>30</v>
      </c>
      <c r="C3024" t="s">
        <v>370</v>
      </c>
      <c r="D3024">
        <v>2788</v>
      </c>
      <c r="E3024" t="s">
        <v>407</v>
      </c>
      <c r="F3024">
        <v>27</v>
      </c>
      <c r="G3024" t="s">
        <v>2255</v>
      </c>
      <c r="H3024" t="s">
        <v>18</v>
      </c>
      <c r="I3024" t="s">
        <v>18</v>
      </c>
      <c r="J3024" t="s">
        <v>2258</v>
      </c>
    </row>
    <row r="3025" spans="1:10" hidden="1" x14ac:dyDescent="0.25">
      <c r="A3025">
        <v>24656</v>
      </c>
      <c r="B3025">
        <v>30</v>
      </c>
      <c r="C3025" t="s">
        <v>370</v>
      </c>
      <c r="D3025">
        <v>437</v>
      </c>
      <c r="E3025" t="s">
        <v>2370</v>
      </c>
      <c r="F3025">
        <v>27</v>
      </c>
      <c r="G3025" t="s">
        <v>2255</v>
      </c>
      <c r="H3025" t="s">
        <v>18</v>
      </c>
      <c r="I3025" t="s">
        <v>18</v>
      </c>
      <c r="J3025" t="s">
        <v>2430</v>
      </c>
    </row>
    <row r="3026" spans="1:10" hidden="1" x14ac:dyDescent="0.25">
      <c r="A3026">
        <v>2119</v>
      </c>
      <c r="B3026">
        <v>30</v>
      </c>
      <c r="C3026" t="s">
        <v>370</v>
      </c>
      <c r="D3026">
        <v>436</v>
      </c>
      <c r="E3026" t="s">
        <v>2372</v>
      </c>
      <c r="F3026">
        <v>27</v>
      </c>
      <c r="G3026" t="s">
        <v>2255</v>
      </c>
      <c r="H3026" t="s">
        <v>18</v>
      </c>
      <c r="I3026" t="s">
        <v>18</v>
      </c>
      <c r="J3026" t="s">
        <v>2431</v>
      </c>
    </row>
    <row r="3027" spans="1:10" hidden="1" x14ac:dyDescent="0.25">
      <c r="A3027">
        <v>101523</v>
      </c>
      <c r="B3027">
        <v>30</v>
      </c>
      <c r="C3027" t="s">
        <v>370</v>
      </c>
      <c r="D3027">
        <v>2789</v>
      </c>
      <c r="E3027" t="s">
        <v>2374</v>
      </c>
      <c r="F3027">
        <v>27</v>
      </c>
      <c r="G3027" t="s">
        <v>2255</v>
      </c>
      <c r="H3027" t="s">
        <v>18</v>
      </c>
      <c r="I3027" t="s">
        <v>18</v>
      </c>
      <c r="J3027" t="s">
        <v>2432</v>
      </c>
    </row>
    <row r="3028" spans="1:10" hidden="1" x14ac:dyDescent="0.25">
      <c r="A3028">
        <v>133764</v>
      </c>
      <c r="B3028">
        <v>2507</v>
      </c>
      <c r="C3028" t="s">
        <v>4365</v>
      </c>
      <c r="D3028">
        <v>2823</v>
      </c>
      <c r="E3028" t="s">
        <v>3634</v>
      </c>
      <c r="F3028">
        <v>21548</v>
      </c>
      <c r="G3028" t="s">
        <v>1446</v>
      </c>
      <c r="H3028" t="s">
        <v>18</v>
      </c>
      <c r="I3028" t="s">
        <v>18</v>
      </c>
      <c r="J3028" t="s">
        <v>4878</v>
      </c>
    </row>
    <row r="3029" spans="1:10" hidden="1" x14ac:dyDescent="0.25">
      <c r="A3029">
        <v>120299</v>
      </c>
      <c r="B3029">
        <v>29</v>
      </c>
      <c r="C3029" t="s">
        <v>56</v>
      </c>
      <c r="D3029">
        <v>2804</v>
      </c>
      <c r="E3029" t="s">
        <v>76</v>
      </c>
      <c r="F3029">
        <v>21548</v>
      </c>
      <c r="G3029" t="s">
        <v>1446</v>
      </c>
      <c r="H3029" t="s">
        <v>18</v>
      </c>
      <c r="I3029" t="s">
        <v>18</v>
      </c>
      <c r="J3029" t="s">
        <v>2900</v>
      </c>
    </row>
    <row r="3030" spans="1:10" hidden="1" x14ac:dyDescent="0.25">
      <c r="A3030">
        <v>75001</v>
      </c>
      <c r="B3030">
        <v>29</v>
      </c>
      <c r="C3030" t="s">
        <v>56</v>
      </c>
      <c r="D3030">
        <v>2434</v>
      </c>
      <c r="E3030" t="s">
        <v>2827</v>
      </c>
      <c r="F3030">
        <v>21548</v>
      </c>
      <c r="G3030" t="s">
        <v>1446</v>
      </c>
      <c r="H3030" t="s">
        <v>18</v>
      </c>
      <c r="I3030" t="s">
        <v>18</v>
      </c>
      <c r="J3030" t="s">
        <v>2901</v>
      </c>
    </row>
    <row r="3031" spans="1:10" hidden="1" x14ac:dyDescent="0.25">
      <c r="A3031">
        <v>101475</v>
      </c>
      <c r="B3031">
        <v>29</v>
      </c>
      <c r="C3031" t="s">
        <v>56</v>
      </c>
      <c r="D3031">
        <v>2802</v>
      </c>
      <c r="E3031" t="s">
        <v>107</v>
      </c>
      <c r="F3031">
        <v>21548</v>
      </c>
      <c r="G3031" t="s">
        <v>1446</v>
      </c>
      <c r="H3031" t="s">
        <v>18</v>
      </c>
      <c r="I3031" t="s">
        <v>18</v>
      </c>
      <c r="J3031" t="s">
        <v>1465</v>
      </c>
    </row>
    <row r="3032" spans="1:10" hidden="1" x14ac:dyDescent="0.25">
      <c r="A3032">
        <v>152428</v>
      </c>
      <c r="B3032">
        <v>29</v>
      </c>
      <c r="C3032" t="s">
        <v>56</v>
      </c>
      <c r="D3032">
        <v>2926</v>
      </c>
      <c r="E3032" t="s">
        <v>111</v>
      </c>
      <c r="F3032">
        <v>21548</v>
      </c>
      <c r="G3032" t="s">
        <v>1446</v>
      </c>
      <c r="H3032" t="s">
        <v>18</v>
      </c>
      <c r="I3032" t="s">
        <v>18</v>
      </c>
      <c r="J3032" t="s">
        <v>4879</v>
      </c>
    </row>
    <row r="3033" spans="1:10" hidden="1" x14ac:dyDescent="0.25">
      <c r="A3033">
        <v>81108</v>
      </c>
      <c r="B3033">
        <v>29</v>
      </c>
      <c r="C3033" t="s">
        <v>56</v>
      </c>
      <c r="D3033">
        <v>2426</v>
      </c>
      <c r="E3033" t="s">
        <v>118</v>
      </c>
      <c r="F3033">
        <v>21548</v>
      </c>
      <c r="G3033" t="s">
        <v>1446</v>
      </c>
      <c r="H3033" t="s">
        <v>18</v>
      </c>
      <c r="I3033" t="s">
        <v>18</v>
      </c>
      <c r="J3033" t="s">
        <v>1517</v>
      </c>
    </row>
    <row r="3034" spans="1:10" hidden="1" x14ac:dyDescent="0.25">
      <c r="A3034">
        <v>148749</v>
      </c>
      <c r="B3034">
        <v>29</v>
      </c>
      <c r="C3034" t="s">
        <v>56</v>
      </c>
      <c r="D3034">
        <v>2800</v>
      </c>
      <c r="E3034" t="s">
        <v>112</v>
      </c>
      <c r="F3034">
        <v>117891</v>
      </c>
      <c r="G3034" t="s">
        <v>3990</v>
      </c>
      <c r="H3034" t="s">
        <v>18</v>
      </c>
      <c r="I3034" t="s">
        <v>18</v>
      </c>
      <c r="J3034" t="s">
        <v>3991</v>
      </c>
    </row>
    <row r="3035" spans="1:10" hidden="1" x14ac:dyDescent="0.25">
      <c r="A3035">
        <v>148747</v>
      </c>
      <c r="B3035">
        <v>29</v>
      </c>
      <c r="C3035" t="s">
        <v>56</v>
      </c>
      <c r="D3035">
        <v>2425</v>
      </c>
      <c r="E3035" t="s">
        <v>2829</v>
      </c>
      <c r="F3035">
        <v>117891</v>
      </c>
      <c r="G3035" t="s">
        <v>3990</v>
      </c>
      <c r="H3035" t="s">
        <v>18</v>
      </c>
      <c r="I3035" t="s">
        <v>18</v>
      </c>
      <c r="J3035" t="s">
        <v>3992</v>
      </c>
    </row>
    <row r="3036" spans="1:10" hidden="1" x14ac:dyDescent="0.25">
      <c r="A3036">
        <v>5386</v>
      </c>
      <c r="B3036">
        <v>2512</v>
      </c>
      <c r="C3036" t="s">
        <v>180</v>
      </c>
      <c r="D3036">
        <v>429</v>
      </c>
      <c r="E3036" t="s">
        <v>180</v>
      </c>
      <c r="F3036">
        <v>138</v>
      </c>
      <c r="G3036" t="s">
        <v>3282</v>
      </c>
      <c r="H3036" t="s">
        <v>18</v>
      </c>
      <c r="I3036" t="s">
        <v>18</v>
      </c>
      <c r="J3036" t="s">
        <v>3283</v>
      </c>
    </row>
    <row r="3037" spans="1:10" hidden="1" x14ac:dyDescent="0.25">
      <c r="A3037">
        <v>147700</v>
      </c>
      <c r="B3037">
        <v>230</v>
      </c>
      <c r="C3037" t="s">
        <v>4</v>
      </c>
      <c r="D3037">
        <v>231</v>
      </c>
      <c r="E3037" t="s">
        <v>23</v>
      </c>
      <c r="F3037">
        <v>88198</v>
      </c>
      <c r="G3037" t="s">
        <v>3993</v>
      </c>
      <c r="H3037" t="s">
        <v>18</v>
      </c>
      <c r="I3037" t="s">
        <v>18</v>
      </c>
      <c r="J3037" t="s">
        <v>3994</v>
      </c>
    </row>
    <row r="3038" spans="1:10" hidden="1" x14ac:dyDescent="0.25">
      <c r="A3038">
        <v>146354</v>
      </c>
      <c r="B3038">
        <v>230</v>
      </c>
      <c r="C3038" t="s">
        <v>4</v>
      </c>
      <c r="D3038">
        <v>2625</v>
      </c>
      <c r="E3038" t="s">
        <v>3107</v>
      </c>
      <c r="F3038">
        <v>88198</v>
      </c>
      <c r="G3038" t="s">
        <v>3993</v>
      </c>
      <c r="H3038" t="s">
        <v>18</v>
      </c>
      <c r="I3038" t="s">
        <v>18</v>
      </c>
      <c r="J3038" t="s">
        <v>3995</v>
      </c>
    </row>
    <row r="3039" spans="1:10" hidden="1" x14ac:dyDescent="0.25">
      <c r="A3039">
        <v>146352</v>
      </c>
      <c r="B3039">
        <v>230</v>
      </c>
      <c r="C3039" t="s">
        <v>4</v>
      </c>
      <c r="D3039">
        <v>2859</v>
      </c>
      <c r="E3039" t="s">
        <v>3109</v>
      </c>
      <c r="F3039">
        <v>88198</v>
      </c>
      <c r="G3039" t="s">
        <v>3993</v>
      </c>
      <c r="H3039" t="s">
        <v>18</v>
      </c>
      <c r="I3039" t="s">
        <v>18</v>
      </c>
      <c r="J3039" t="s">
        <v>3996</v>
      </c>
    </row>
    <row r="3040" spans="1:10" hidden="1" x14ac:dyDescent="0.25">
      <c r="A3040">
        <v>93374</v>
      </c>
      <c r="B3040">
        <v>453</v>
      </c>
      <c r="C3040" t="s">
        <v>188</v>
      </c>
      <c r="D3040">
        <v>2773</v>
      </c>
      <c r="E3040" t="s">
        <v>4394</v>
      </c>
      <c r="F3040">
        <v>36299</v>
      </c>
      <c r="G3040" t="s">
        <v>1707</v>
      </c>
      <c r="H3040" t="s">
        <v>18</v>
      </c>
      <c r="I3040" t="s">
        <v>18</v>
      </c>
      <c r="J3040" t="s">
        <v>4880</v>
      </c>
    </row>
    <row r="3041" spans="1:10" hidden="1" x14ac:dyDescent="0.25">
      <c r="A3041">
        <v>152581</v>
      </c>
      <c r="B3041">
        <v>453</v>
      </c>
      <c r="C3041" t="s">
        <v>188</v>
      </c>
      <c r="D3041">
        <v>2953</v>
      </c>
      <c r="E3041" t="s">
        <v>4396</v>
      </c>
      <c r="F3041">
        <v>36299</v>
      </c>
      <c r="G3041" t="s">
        <v>1707</v>
      </c>
      <c r="H3041" t="s">
        <v>18</v>
      </c>
      <c r="I3041" t="s">
        <v>18</v>
      </c>
      <c r="J3041" t="s">
        <v>4881</v>
      </c>
    </row>
    <row r="3042" spans="1:10" hidden="1" x14ac:dyDescent="0.25">
      <c r="A3042">
        <v>81388</v>
      </c>
      <c r="B3042">
        <v>453</v>
      </c>
      <c r="C3042" t="s">
        <v>188</v>
      </c>
      <c r="D3042">
        <v>464</v>
      </c>
      <c r="E3042" t="s">
        <v>189</v>
      </c>
      <c r="F3042">
        <v>36299</v>
      </c>
      <c r="G3042" t="s">
        <v>1707</v>
      </c>
      <c r="H3042" t="s">
        <v>18</v>
      </c>
      <c r="I3042" t="s">
        <v>18</v>
      </c>
      <c r="J3042" t="s">
        <v>1708</v>
      </c>
    </row>
    <row r="3043" spans="1:10" hidden="1" x14ac:dyDescent="0.25">
      <c r="A3043">
        <v>5325</v>
      </c>
      <c r="B3043">
        <v>360</v>
      </c>
      <c r="C3043" t="s">
        <v>66</v>
      </c>
      <c r="D3043">
        <v>2009</v>
      </c>
      <c r="E3043" t="s">
        <v>67</v>
      </c>
      <c r="F3043">
        <v>99</v>
      </c>
      <c r="G3043" t="s">
        <v>3177</v>
      </c>
      <c r="H3043" t="s">
        <v>18</v>
      </c>
      <c r="I3043" t="s">
        <v>18</v>
      </c>
      <c r="J3043" t="s">
        <v>3178</v>
      </c>
    </row>
    <row r="3044" spans="1:10" hidden="1" x14ac:dyDescent="0.25">
      <c r="A3044">
        <v>81309</v>
      </c>
      <c r="B3044">
        <v>362</v>
      </c>
      <c r="C3044" t="s">
        <v>50</v>
      </c>
      <c r="D3044">
        <v>2467</v>
      </c>
      <c r="E3044" t="s">
        <v>51</v>
      </c>
      <c r="F3044">
        <v>1166</v>
      </c>
      <c r="G3044" t="s">
        <v>2124</v>
      </c>
      <c r="H3044" t="s">
        <v>18</v>
      </c>
      <c r="I3044" t="s">
        <v>18</v>
      </c>
      <c r="J3044" t="s">
        <v>2125</v>
      </c>
    </row>
    <row r="3045" spans="1:10" hidden="1" x14ac:dyDescent="0.25">
      <c r="A3045">
        <v>101599</v>
      </c>
      <c r="B3045">
        <v>362</v>
      </c>
      <c r="C3045" t="s">
        <v>50</v>
      </c>
      <c r="D3045">
        <v>1974</v>
      </c>
      <c r="E3045" t="s">
        <v>276</v>
      </c>
      <c r="F3045">
        <v>1166</v>
      </c>
      <c r="G3045" t="s">
        <v>2124</v>
      </c>
      <c r="H3045" t="s">
        <v>18</v>
      </c>
      <c r="I3045" t="s">
        <v>18</v>
      </c>
      <c r="J3045" t="s">
        <v>2210</v>
      </c>
    </row>
    <row r="3046" spans="1:10" hidden="1" x14ac:dyDescent="0.25">
      <c r="A3046">
        <v>113627</v>
      </c>
      <c r="B3046">
        <v>29</v>
      </c>
      <c r="C3046" t="s">
        <v>56</v>
      </c>
      <c r="D3046">
        <v>2801</v>
      </c>
      <c r="E3046" t="s">
        <v>57</v>
      </c>
      <c r="F3046">
        <v>90744</v>
      </c>
      <c r="G3046" t="s">
        <v>2317</v>
      </c>
      <c r="H3046" t="s">
        <v>18</v>
      </c>
      <c r="I3046" t="s">
        <v>18</v>
      </c>
      <c r="J3046" t="s">
        <v>2318</v>
      </c>
    </row>
    <row r="3047" spans="1:10" hidden="1" x14ac:dyDescent="0.25">
      <c r="A3047">
        <v>113182</v>
      </c>
      <c r="B3047">
        <v>362</v>
      </c>
      <c r="C3047" t="s">
        <v>50</v>
      </c>
      <c r="D3047">
        <v>2467</v>
      </c>
      <c r="E3047" t="s">
        <v>51</v>
      </c>
      <c r="F3047">
        <v>90744</v>
      </c>
      <c r="G3047" t="s">
        <v>2317</v>
      </c>
      <c r="H3047" t="s">
        <v>18</v>
      </c>
      <c r="I3047" t="s">
        <v>18</v>
      </c>
      <c r="J3047" t="s">
        <v>2319</v>
      </c>
    </row>
    <row r="3048" spans="1:10" hidden="1" x14ac:dyDescent="0.25">
      <c r="A3048">
        <v>93369</v>
      </c>
      <c r="B3048">
        <v>453</v>
      </c>
      <c r="C3048" t="s">
        <v>188</v>
      </c>
      <c r="D3048">
        <v>2773</v>
      </c>
      <c r="E3048" t="s">
        <v>4394</v>
      </c>
      <c r="F3048">
        <v>30102</v>
      </c>
      <c r="G3048" t="s">
        <v>1709</v>
      </c>
      <c r="H3048" t="s">
        <v>18</v>
      </c>
      <c r="I3048" t="s">
        <v>18</v>
      </c>
      <c r="J3048" t="s">
        <v>4882</v>
      </c>
    </row>
    <row r="3049" spans="1:10" hidden="1" x14ac:dyDescent="0.25">
      <c r="A3049">
        <v>152576</v>
      </c>
      <c r="B3049">
        <v>453</v>
      </c>
      <c r="C3049" t="s">
        <v>188</v>
      </c>
      <c r="D3049">
        <v>2953</v>
      </c>
      <c r="E3049" t="s">
        <v>4396</v>
      </c>
      <c r="F3049">
        <v>30102</v>
      </c>
      <c r="G3049" t="s">
        <v>1709</v>
      </c>
      <c r="H3049" t="s">
        <v>18</v>
      </c>
      <c r="I3049" t="s">
        <v>18</v>
      </c>
      <c r="J3049" t="s">
        <v>4883</v>
      </c>
    </row>
    <row r="3050" spans="1:10" hidden="1" x14ac:dyDescent="0.25">
      <c r="A3050">
        <v>81384</v>
      </c>
      <c r="B3050">
        <v>453</v>
      </c>
      <c r="C3050" t="s">
        <v>188</v>
      </c>
      <c r="D3050">
        <v>464</v>
      </c>
      <c r="E3050" t="s">
        <v>189</v>
      </c>
      <c r="F3050">
        <v>30102</v>
      </c>
      <c r="G3050" t="s">
        <v>1709</v>
      </c>
      <c r="H3050" t="s">
        <v>18</v>
      </c>
      <c r="I3050" t="s">
        <v>18</v>
      </c>
      <c r="J3050" t="s">
        <v>1710</v>
      </c>
    </row>
    <row r="3051" spans="1:10" hidden="1" x14ac:dyDescent="0.25">
      <c r="A3051">
        <v>101725</v>
      </c>
      <c r="B3051">
        <v>2509</v>
      </c>
      <c r="C3051" t="s">
        <v>47</v>
      </c>
      <c r="D3051">
        <v>2818</v>
      </c>
      <c r="E3051" t="s">
        <v>48</v>
      </c>
      <c r="F3051">
        <v>24</v>
      </c>
      <c r="G3051" t="s">
        <v>1303</v>
      </c>
      <c r="H3051" t="s">
        <v>18</v>
      </c>
      <c r="I3051" t="s">
        <v>18</v>
      </c>
      <c r="J3051" t="s">
        <v>1304</v>
      </c>
    </row>
    <row r="3052" spans="1:10" hidden="1" x14ac:dyDescent="0.25">
      <c r="A3052">
        <v>101734</v>
      </c>
      <c r="B3052">
        <v>2509</v>
      </c>
      <c r="C3052" t="s">
        <v>47</v>
      </c>
      <c r="D3052">
        <v>2819</v>
      </c>
      <c r="E3052" t="s">
        <v>71</v>
      </c>
      <c r="F3052">
        <v>24</v>
      </c>
      <c r="G3052" t="s">
        <v>1303</v>
      </c>
      <c r="H3052" t="s">
        <v>18</v>
      </c>
      <c r="I3052" t="s">
        <v>18</v>
      </c>
      <c r="J3052" t="s">
        <v>1317</v>
      </c>
    </row>
    <row r="3053" spans="1:10" hidden="1" x14ac:dyDescent="0.25">
      <c r="A3053">
        <v>1742</v>
      </c>
      <c r="B3053">
        <v>2509</v>
      </c>
      <c r="C3053" t="s">
        <v>47</v>
      </c>
      <c r="D3053">
        <v>2016</v>
      </c>
      <c r="E3053" t="s">
        <v>95</v>
      </c>
      <c r="F3053">
        <v>24</v>
      </c>
      <c r="G3053" t="s">
        <v>1303</v>
      </c>
      <c r="H3053" t="s">
        <v>18</v>
      </c>
      <c r="I3053" t="s">
        <v>18</v>
      </c>
      <c r="J3053" t="s">
        <v>1338</v>
      </c>
    </row>
    <row r="3054" spans="1:10" hidden="1" x14ac:dyDescent="0.25">
      <c r="A3054">
        <v>101746</v>
      </c>
      <c r="B3054">
        <v>2509</v>
      </c>
      <c r="C3054" t="s">
        <v>47</v>
      </c>
      <c r="D3054">
        <v>2826</v>
      </c>
      <c r="E3054" t="s">
        <v>481</v>
      </c>
      <c r="F3054">
        <v>24</v>
      </c>
      <c r="G3054" t="s">
        <v>1303</v>
      </c>
      <c r="H3054" t="s">
        <v>18</v>
      </c>
      <c r="I3054" t="s">
        <v>18</v>
      </c>
      <c r="J3054" t="s">
        <v>1348</v>
      </c>
    </row>
    <row r="3055" spans="1:10" hidden="1" x14ac:dyDescent="0.25">
      <c r="A3055">
        <v>101854</v>
      </c>
      <c r="B3055">
        <v>2507</v>
      </c>
      <c r="C3055" t="s">
        <v>4365</v>
      </c>
      <c r="D3055">
        <v>165</v>
      </c>
      <c r="E3055" t="s">
        <v>3633</v>
      </c>
      <c r="F3055">
        <v>24</v>
      </c>
      <c r="G3055" t="s">
        <v>1303</v>
      </c>
      <c r="H3055" t="s">
        <v>18</v>
      </c>
      <c r="I3055" t="s">
        <v>18</v>
      </c>
      <c r="J3055" t="s">
        <v>4884</v>
      </c>
    </row>
    <row r="3056" spans="1:10" hidden="1" x14ac:dyDescent="0.25">
      <c r="A3056">
        <v>101436</v>
      </c>
      <c r="B3056">
        <v>29</v>
      </c>
      <c r="C3056" t="s">
        <v>56</v>
      </c>
      <c r="D3056">
        <v>2801</v>
      </c>
      <c r="E3056" t="s">
        <v>57</v>
      </c>
      <c r="F3056">
        <v>24</v>
      </c>
      <c r="G3056" t="s">
        <v>1303</v>
      </c>
      <c r="H3056" t="s">
        <v>18</v>
      </c>
      <c r="I3056" t="s">
        <v>18</v>
      </c>
      <c r="J3056" t="s">
        <v>1418</v>
      </c>
    </row>
    <row r="3057" spans="1:10" hidden="1" x14ac:dyDescent="0.25">
      <c r="A3057">
        <v>81114</v>
      </c>
      <c r="B3057">
        <v>29</v>
      </c>
      <c r="C3057" t="s">
        <v>56</v>
      </c>
      <c r="D3057">
        <v>2434</v>
      </c>
      <c r="E3057" t="s">
        <v>2827</v>
      </c>
      <c r="F3057">
        <v>24</v>
      </c>
      <c r="G3057" t="s">
        <v>1303</v>
      </c>
      <c r="H3057" t="s">
        <v>18</v>
      </c>
      <c r="I3057" t="s">
        <v>18</v>
      </c>
      <c r="J3057" t="s">
        <v>2902</v>
      </c>
    </row>
    <row r="3058" spans="1:10" hidden="1" x14ac:dyDescent="0.25">
      <c r="A3058">
        <v>152434</v>
      </c>
      <c r="B3058">
        <v>29</v>
      </c>
      <c r="C3058" t="s">
        <v>56</v>
      </c>
      <c r="D3058">
        <v>2927</v>
      </c>
      <c r="E3058" t="s">
        <v>2834</v>
      </c>
      <c r="F3058">
        <v>24</v>
      </c>
      <c r="G3058" t="s">
        <v>1303</v>
      </c>
      <c r="H3058" t="s">
        <v>18</v>
      </c>
      <c r="I3058" t="s">
        <v>18</v>
      </c>
      <c r="J3058" t="s">
        <v>4885</v>
      </c>
    </row>
    <row r="3059" spans="1:10" hidden="1" x14ac:dyDescent="0.25">
      <c r="A3059">
        <v>101409</v>
      </c>
      <c r="B3059">
        <v>29</v>
      </c>
      <c r="C3059" t="s">
        <v>56</v>
      </c>
      <c r="D3059">
        <v>2800</v>
      </c>
      <c r="E3059" t="s">
        <v>112</v>
      </c>
      <c r="F3059">
        <v>24</v>
      </c>
      <c r="G3059" t="s">
        <v>1303</v>
      </c>
      <c r="H3059" t="s">
        <v>18</v>
      </c>
      <c r="I3059" t="s">
        <v>18</v>
      </c>
      <c r="J3059" t="s">
        <v>1489</v>
      </c>
    </row>
    <row r="3060" spans="1:10" hidden="1" x14ac:dyDescent="0.25">
      <c r="A3060">
        <v>51878</v>
      </c>
      <c r="B3060">
        <v>29</v>
      </c>
      <c r="C3060" t="s">
        <v>56</v>
      </c>
      <c r="D3060">
        <v>2425</v>
      </c>
      <c r="E3060" t="s">
        <v>2829</v>
      </c>
      <c r="F3060">
        <v>24</v>
      </c>
      <c r="G3060" t="s">
        <v>1303</v>
      </c>
      <c r="H3060" t="s">
        <v>18</v>
      </c>
      <c r="I3060" t="s">
        <v>18</v>
      </c>
      <c r="J3060" t="s">
        <v>2903</v>
      </c>
    </row>
    <row r="3061" spans="1:10" hidden="1" x14ac:dyDescent="0.25">
      <c r="A3061">
        <v>4450</v>
      </c>
      <c r="B3061">
        <v>29</v>
      </c>
      <c r="C3061" t="s">
        <v>56</v>
      </c>
      <c r="D3061">
        <v>394</v>
      </c>
      <c r="E3061" t="s">
        <v>248</v>
      </c>
      <c r="F3061">
        <v>24</v>
      </c>
      <c r="G3061" t="s">
        <v>1303</v>
      </c>
      <c r="H3061" t="s">
        <v>18</v>
      </c>
      <c r="I3061" t="s">
        <v>18</v>
      </c>
      <c r="J3061" t="s">
        <v>1556</v>
      </c>
    </row>
    <row r="3062" spans="1:10" hidden="1" x14ac:dyDescent="0.25">
      <c r="A3062">
        <v>118927</v>
      </c>
      <c r="B3062">
        <v>293</v>
      </c>
      <c r="C3062" t="s">
        <v>4264</v>
      </c>
      <c r="D3062">
        <v>295</v>
      </c>
      <c r="E3062" t="s">
        <v>3111</v>
      </c>
      <c r="F3062">
        <v>24</v>
      </c>
      <c r="G3062" t="s">
        <v>1303</v>
      </c>
      <c r="H3062" t="s">
        <v>18</v>
      </c>
      <c r="I3062" t="s">
        <v>18</v>
      </c>
      <c r="J3062" t="s">
        <v>4318</v>
      </c>
    </row>
    <row r="3063" spans="1:10" hidden="1" x14ac:dyDescent="0.25">
      <c r="A3063">
        <v>54914</v>
      </c>
      <c r="B3063">
        <v>360</v>
      </c>
      <c r="C3063" t="s">
        <v>66</v>
      </c>
      <c r="D3063">
        <v>2009</v>
      </c>
      <c r="E3063" t="s">
        <v>67</v>
      </c>
      <c r="F3063">
        <v>24</v>
      </c>
      <c r="G3063" t="s">
        <v>1303</v>
      </c>
      <c r="H3063" t="s">
        <v>18</v>
      </c>
      <c r="I3063" t="s">
        <v>18</v>
      </c>
      <c r="J3063" t="s">
        <v>1933</v>
      </c>
    </row>
    <row r="3064" spans="1:10" hidden="1" x14ac:dyDescent="0.25">
      <c r="A3064">
        <v>81298</v>
      </c>
      <c r="B3064">
        <v>362</v>
      </c>
      <c r="C3064" t="s">
        <v>50</v>
      </c>
      <c r="D3064">
        <v>2467</v>
      </c>
      <c r="E3064" t="s">
        <v>51</v>
      </c>
      <c r="F3064">
        <v>24</v>
      </c>
      <c r="G3064" t="s">
        <v>1303</v>
      </c>
      <c r="H3064" t="s">
        <v>18</v>
      </c>
      <c r="I3064" t="s">
        <v>18</v>
      </c>
      <c r="J3064" t="s">
        <v>2126</v>
      </c>
    </row>
    <row r="3065" spans="1:10" hidden="1" x14ac:dyDescent="0.25">
      <c r="A3065">
        <v>147864</v>
      </c>
      <c r="B3065">
        <v>2514</v>
      </c>
      <c r="C3065" t="s">
        <v>308</v>
      </c>
      <c r="D3065">
        <v>2263</v>
      </c>
      <c r="E3065" t="s">
        <v>4454</v>
      </c>
      <c r="F3065">
        <v>117178</v>
      </c>
      <c r="G3065" t="s">
        <v>3997</v>
      </c>
      <c r="H3065" t="s">
        <v>18</v>
      </c>
      <c r="I3065" t="s">
        <v>18</v>
      </c>
      <c r="J3065" t="s">
        <v>4886</v>
      </c>
    </row>
    <row r="3066" spans="1:10" hidden="1" x14ac:dyDescent="0.25">
      <c r="A3066">
        <v>111732</v>
      </c>
      <c r="B3066">
        <v>362</v>
      </c>
      <c r="C3066" t="s">
        <v>50</v>
      </c>
      <c r="D3066">
        <v>2822</v>
      </c>
      <c r="E3066" t="s">
        <v>103</v>
      </c>
      <c r="F3066">
        <v>89543</v>
      </c>
      <c r="G3066" t="s">
        <v>2277</v>
      </c>
      <c r="H3066" t="s">
        <v>18</v>
      </c>
      <c r="I3066" t="s">
        <v>18</v>
      </c>
      <c r="J3066" t="s">
        <v>2278</v>
      </c>
    </row>
    <row r="3067" spans="1:10" hidden="1" x14ac:dyDescent="0.25">
      <c r="A3067">
        <v>105301</v>
      </c>
      <c r="B3067">
        <v>453</v>
      </c>
      <c r="C3067" t="s">
        <v>188</v>
      </c>
      <c r="D3067">
        <v>2620</v>
      </c>
      <c r="E3067" t="s">
        <v>4054</v>
      </c>
      <c r="F3067">
        <v>65930</v>
      </c>
      <c r="G3067" t="s">
        <v>3202</v>
      </c>
      <c r="H3067" t="s">
        <v>18</v>
      </c>
      <c r="I3067" t="s">
        <v>18</v>
      </c>
      <c r="J3067" t="s">
        <v>4887</v>
      </c>
    </row>
    <row r="3068" spans="1:10" hidden="1" x14ac:dyDescent="0.25">
      <c r="A3068">
        <v>159541</v>
      </c>
      <c r="B3068">
        <v>450</v>
      </c>
      <c r="C3068" t="s">
        <v>4052</v>
      </c>
      <c r="D3068">
        <v>477</v>
      </c>
      <c r="E3068" t="s">
        <v>285</v>
      </c>
      <c r="F3068">
        <v>65930</v>
      </c>
      <c r="G3068" t="s">
        <v>3202</v>
      </c>
      <c r="H3068" t="s">
        <v>18</v>
      </c>
      <c r="I3068" t="s">
        <v>18</v>
      </c>
      <c r="J3068" t="s">
        <v>5083</v>
      </c>
    </row>
    <row r="3069" spans="1:10" hidden="1" x14ac:dyDescent="0.25">
      <c r="A3069">
        <v>82103</v>
      </c>
      <c r="B3069">
        <v>450</v>
      </c>
      <c r="C3069" t="s">
        <v>4052</v>
      </c>
      <c r="D3069">
        <v>478</v>
      </c>
      <c r="E3069" t="s">
        <v>4059</v>
      </c>
      <c r="F3069">
        <v>65930</v>
      </c>
      <c r="G3069" t="s">
        <v>3202</v>
      </c>
      <c r="H3069" t="s">
        <v>18</v>
      </c>
      <c r="I3069" t="s">
        <v>18</v>
      </c>
      <c r="J3069" t="s">
        <v>4223</v>
      </c>
    </row>
    <row r="3070" spans="1:10" hidden="1" x14ac:dyDescent="0.25">
      <c r="A3070">
        <v>93081</v>
      </c>
      <c r="B3070">
        <v>453</v>
      </c>
      <c r="C3070" t="s">
        <v>188</v>
      </c>
      <c r="D3070">
        <v>2773</v>
      </c>
      <c r="E3070" t="s">
        <v>4394</v>
      </c>
      <c r="F3070">
        <v>67</v>
      </c>
      <c r="G3070" t="s">
        <v>3203</v>
      </c>
      <c r="H3070" t="s">
        <v>18</v>
      </c>
      <c r="I3070" t="s">
        <v>18</v>
      </c>
      <c r="J3070" t="s">
        <v>4888</v>
      </c>
    </row>
    <row r="3071" spans="1:10" hidden="1" x14ac:dyDescent="0.25">
      <c r="A3071">
        <v>152548</v>
      </c>
      <c r="B3071">
        <v>453</v>
      </c>
      <c r="C3071" t="s">
        <v>188</v>
      </c>
      <c r="D3071">
        <v>2953</v>
      </c>
      <c r="E3071" t="s">
        <v>4396</v>
      </c>
      <c r="F3071">
        <v>67</v>
      </c>
      <c r="G3071" t="s">
        <v>3203</v>
      </c>
      <c r="H3071" t="s">
        <v>18</v>
      </c>
      <c r="I3071" t="s">
        <v>18</v>
      </c>
      <c r="J3071" t="s">
        <v>4889</v>
      </c>
    </row>
    <row r="3072" spans="1:10" hidden="1" x14ac:dyDescent="0.25">
      <c r="A3072">
        <v>122672</v>
      </c>
      <c r="B3072">
        <v>453</v>
      </c>
      <c r="C3072" t="s">
        <v>188</v>
      </c>
      <c r="D3072">
        <v>2874</v>
      </c>
      <c r="E3072" t="s">
        <v>4398</v>
      </c>
      <c r="F3072">
        <v>67</v>
      </c>
      <c r="G3072" t="s">
        <v>3203</v>
      </c>
      <c r="H3072" t="s">
        <v>18</v>
      </c>
      <c r="I3072" t="s">
        <v>18</v>
      </c>
      <c r="J3072" t="s">
        <v>4890</v>
      </c>
    </row>
    <row r="3073" spans="1:10" hidden="1" x14ac:dyDescent="0.25">
      <c r="A3073">
        <v>152608</v>
      </c>
      <c r="B3073">
        <v>453</v>
      </c>
      <c r="C3073" t="s">
        <v>188</v>
      </c>
      <c r="D3073">
        <v>2954</v>
      </c>
      <c r="E3073" t="s">
        <v>4400</v>
      </c>
      <c r="F3073">
        <v>67</v>
      </c>
      <c r="G3073" t="s">
        <v>3203</v>
      </c>
      <c r="H3073" t="s">
        <v>18</v>
      </c>
      <c r="I3073" t="s">
        <v>18</v>
      </c>
      <c r="J3073" t="s">
        <v>4891</v>
      </c>
    </row>
    <row r="3074" spans="1:10" hidden="1" x14ac:dyDescent="0.25">
      <c r="A3074">
        <v>124990</v>
      </c>
      <c r="B3074">
        <v>453</v>
      </c>
      <c r="C3074" t="s">
        <v>188</v>
      </c>
      <c r="D3074">
        <v>2776</v>
      </c>
      <c r="E3074" t="s">
        <v>4403</v>
      </c>
      <c r="F3074">
        <v>67</v>
      </c>
      <c r="G3074" t="s">
        <v>3203</v>
      </c>
      <c r="H3074" t="s">
        <v>18</v>
      </c>
      <c r="I3074" t="s">
        <v>18</v>
      </c>
      <c r="J3074" t="s">
        <v>4892</v>
      </c>
    </row>
    <row r="3075" spans="1:10" hidden="1" x14ac:dyDescent="0.25">
      <c r="A3075">
        <v>84504</v>
      </c>
      <c r="B3075">
        <v>453</v>
      </c>
      <c r="C3075" t="s">
        <v>188</v>
      </c>
      <c r="D3075">
        <v>2619</v>
      </c>
      <c r="E3075" t="s">
        <v>4405</v>
      </c>
      <c r="F3075">
        <v>67</v>
      </c>
      <c r="G3075" t="s">
        <v>3203</v>
      </c>
      <c r="H3075" t="s">
        <v>18</v>
      </c>
      <c r="I3075" t="s">
        <v>18</v>
      </c>
      <c r="J3075" t="s">
        <v>4893</v>
      </c>
    </row>
    <row r="3076" spans="1:10" hidden="1" x14ac:dyDescent="0.25">
      <c r="A3076">
        <v>81357</v>
      </c>
      <c r="B3076">
        <v>453</v>
      </c>
      <c r="C3076" t="s">
        <v>188</v>
      </c>
      <c r="D3076">
        <v>464</v>
      </c>
      <c r="E3076" t="s">
        <v>189</v>
      </c>
      <c r="F3076">
        <v>67</v>
      </c>
      <c r="G3076" t="s">
        <v>3203</v>
      </c>
      <c r="H3076" t="s">
        <v>18</v>
      </c>
      <c r="I3076" t="s">
        <v>18</v>
      </c>
      <c r="J3076" t="s">
        <v>3204</v>
      </c>
    </row>
    <row r="3077" spans="1:10" hidden="1" x14ac:dyDescent="0.25">
      <c r="A3077">
        <v>4595</v>
      </c>
      <c r="B3077">
        <v>450</v>
      </c>
      <c r="C3077" t="s">
        <v>4052</v>
      </c>
      <c r="D3077">
        <v>473</v>
      </c>
      <c r="E3077" t="s">
        <v>255</v>
      </c>
      <c r="F3077">
        <v>67</v>
      </c>
      <c r="G3077" t="s">
        <v>3203</v>
      </c>
      <c r="H3077" t="s">
        <v>18</v>
      </c>
      <c r="I3077" t="s">
        <v>18</v>
      </c>
      <c r="J3077" t="s">
        <v>4224</v>
      </c>
    </row>
    <row r="3078" spans="1:10" hidden="1" x14ac:dyDescent="0.25">
      <c r="A3078">
        <v>142083</v>
      </c>
      <c r="B3078">
        <v>450</v>
      </c>
      <c r="C3078" t="s">
        <v>4052</v>
      </c>
      <c r="D3078">
        <v>2897</v>
      </c>
      <c r="E3078" t="s">
        <v>3419</v>
      </c>
      <c r="F3078">
        <v>67</v>
      </c>
      <c r="G3078" t="s">
        <v>3203</v>
      </c>
      <c r="H3078" t="s">
        <v>18</v>
      </c>
      <c r="I3078" t="s">
        <v>18</v>
      </c>
      <c r="J3078" t="s">
        <v>4225</v>
      </c>
    </row>
    <row r="3079" spans="1:10" hidden="1" x14ac:dyDescent="0.25">
      <c r="A3079">
        <v>140723</v>
      </c>
      <c r="B3079">
        <v>362</v>
      </c>
      <c r="C3079" t="s">
        <v>50</v>
      </c>
      <c r="D3079">
        <v>2469</v>
      </c>
      <c r="E3079" t="s">
        <v>91</v>
      </c>
      <c r="F3079">
        <v>67</v>
      </c>
      <c r="G3079" t="s">
        <v>3203</v>
      </c>
      <c r="H3079" t="s">
        <v>18</v>
      </c>
      <c r="I3079" t="s">
        <v>18</v>
      </c>
      <c r="J3079" t="s">
        <v>3455</v>
      </c>
    </row>
    <row r="3080" spans="1:10" hidden="1" x14ac:dyDescent="0.25">
      <c r="A3080">
        <v>148863</v>
      </c>
      <c r="B3080">
        <v>450</v>
      </c>
      <c r="C3080" t="s">
        <v>4052</v>
      </c>
      <c r="D3080">
        <v>2897</v>
      </c>
      <c r="E3080" t="s">
        <v>3419</v>
      </c>
      <c r="F3080">
        <v>2834</v>
      </c>
      <c r="G3080" t="s">
        <v>3998</v>
      </c>
      <c r="H3080" t="s">
        <v>18</v>
      </c>
      <c r="I3080" t="s">
        <v>18</v>
      </c>
      <c r="J3080" t="s">
        <v>4226</v>
      </c>
    </row>
    <row r="3081" spans="1:10" hidden="1" x14ac:dyDescent="0.25">
      <c r="A3081">
        <v>123930</v>
      </c>
      <c r="B3081">
        <v>450</v>
      </c>
      <c r="C3081" t="s">
        <v>4052</v>
      </c>
      <c r="D3081">
        <v>473</v>
      </c>
      <c r="E3081" t="s">
        <v>255</v>
      </c>
      <c r="F3081">
        <v>98134</v>
      </c>
      <c r="G3081" t="s">
        <v>3179</v>
      </c>
      <c r="H3081" t="s">
        <v>18</v>
      </c>
      <c r="I3081" t="s">
        <v>18</v>
      </c>
      <c r="J3081" t="s">
        <v>4227</v>
      </c>
    </row>
    <row r="3082" spans="1:10" hidden="1" x14ac:dyDescent="0.25">
      <c r="A3082">
        <v>93340</v>
      </c>
      <c r="B3082">
        <v>453</v>
      </c>
      <c r="C3082" t="s">
        <v>188</v>
      </c>
      <c r="D3082">
        <v>2773</v>
      </c>
      <c r="E3082" t="s">
        <v>4394</v>
      </c>
      <c r="F3082">
        <v>1179</v>
      </c>
      <c r="G3082" t="s">
        <v>3072</v>
      </c>
      <c r="H3082" t="s">
        <v>18</v>
      </c>
      <c r="I3082" t="s">
        <v>18</v>
      </c>
      <c r="J3082" t="s">
        <v>4894</v>
      </c>
    </row>
    <row r="3083" spans="1:10" hidden="1" x14ac:dyDescent="0.25">
      <c r="A3083">
        <v>152557</v>
      </c>
      <c r="B3083">
        <v>453</v>
      </c>
      <c r="C3083" t="s">
        <v>188</v>
      </c>
      <c r="D3083">
        <v>2953</v>
      </c>
      <c r="E3083" t="s">
        <v>4396</v>
      </c>
      <c r="F3083">
        <v>1179</v>
      </c>
      <c r="G3083" t="s">
        <v>3072</v>
      </c>
      <c r="H3083" t="s">
        <v>18</v>
      </c>
      <c r="I3083" t="s">
        <v>18</v>
      </c>
      <c r="J3083" t="s">
        <v>4895</v>
      </c>
    </row>
    <row r="3084" spans="1:10" hidden="1" x14ac:dyDescent="0.25">
      <c r="A3084">
        <v>4367</v>
      </c>
      <c r="B3084">
        <v>453</v>
      </c>
      <c r="C3084" t="s">
        <v>188</v>
      </c>
      <c r="D3084">
        <v>464</v>
      </c>
      <c r="E3084" t="s">
        <v>189</v>
      </c>
      <c r="F3084">
        <v>1179</v>
      </c>
      <c r="G3084" t="s">
        <v>3072</v>
      </c>
      <c r="H3084" t="s">
        <v>18</v>
      </c>
      <c r="I3084" t="s">
        <v>18</v>
      </c>
      <c r="J3084" t="s">
        <v>3073</v>
      </c>
    </row>
    <row r="3085" spans="1:10" hidden="1" x14ac:dyDescent="0.25">
      <c r="A3085">
        <v>4430</v>
      </c>
      <c r="B3085">
        <v>450</v>
      </c>
      <c r="C3085" t="s">
        <v>4052</v>
      </c>
      <c r="D3085">
        <v>473</v>
      </c>
      <c r="E3085" t="s">
        <v>255</v>
      </c>
      <c r="F3085">
        <v>1179</v>
      </c>
      <c r="G3085" t="s">
        <v>3072</v>
      </c>
      <c r="H3085" t="s">
        <v>18</v>
      </c>
      <c r="I3085" t="s">
        <v>18</v>
      </c>
      <c r="J3085" t="s">
        <v>4228</v>
      </c>
    </row>
    <row r="3086" spans="1:10" hidden="1" x14ac:dyDescent="0.25">
      <c r="A3086">
        <v>81310</v>
      </c>
      <c r="B3086">
        <v>362</v>
      </c>
      <c r="C3086" t="s">
        <v>50</v>
      </c>
      <c r="D3086">
        <v>2467</v>
      </c>
      <c r="E3086" t="s">
        <v>51</v>
      </c>
      <c r="F3086">
        <v>1179</v>
      </c>
      <c r="G3086" t="s">
        <v>3072</v>
      </c>
      <c r="H3086" t="s">
        <v>18</v>
      </c>
      <c r="I3086" t="s">
        <v>18</v>
      </c>
      <c r="J3086" t="s">
        <v>3074</v>
      </c>
    </row>
    <row r="3087" spans="1:10" hidden="1" x14ac:dyDescent="0.25">
      <c r="A3087">
        <v>81245</v>
      </c>
      <c r="B3087">
        <v>313</v>
      </c>
      <c r="C3087" t="s">
        <v>3604</v>
      </c>
      <c r="D3087">
        <v>347</v>
      </c>
      <c r="E3087" t="s">
        <v>455</v>
      </c>
      <c r="F3087">
        <v>1165</v>
      </c>
      <c r="G3087" t="s">
        <v>1261</v>
      </c>
      <c r="H3087" t="s">
        <v>18</v>
      </c>
      <c r="I3087" t="s">
        <v>18</v>
      </c>
      <c r="J3087" t="s">
        <v>3999</v>
      </c>
    </row>
    <row r="3088" spans="1:10" hidden="1" x14ac:dyDescent="0.25">
      <c r="A3088">
        <v>117387</v>
      </c>
      <c r="B3088">
        <v>313</v>
      </c>
      <c r="C3088" t="s">
        <v>3604</v>
      </c>
      <c r="D3088">
        <v>2843</v>
      </c>
      <c r="E3088" t="s">
        <v>2537</v>
      </c>
      <c r="F3088">
        <v>1165</v>
      </c>
      <c r="G3088" t="s">
        <v>1261</v>
      </c>
      <c r="H3088" t="s">
        <v>18</v>
      </c>
      <c r="I3088" t="s">
        <v>18</v>
      </c>
      <c r="J3088" t="s">
        <v>4000</v>
      </c>
    </row>
    <row r="3089" spans="1:10" hidden="1" x14ac:dyDescent="0.25">
      <c r="A3089">
        <v>1540</v>
      </c>
      <c r="B3089">
        <v>313</v>
      </c>
      <c r="C3089" t="s">
        <v>3604</v>
      </c>
      <c r="D3089">
        <v>353</v>
      </c>
      <c r="E3089" t="s">
        <v>456</v>
      </c>
      <c r="F3089">
        <v>1165</v>
      </c>
      <c r="G3089" t="s">
        <v>1261</v>
      </c>
      <c r="H3089" t="s">
        <v>18</v>
      </c>
      <c r="I3089" t="s">
        <v>18</v>
      </c>
      <c r="J3089" t="s">
        <v>4001</v>
      </c>
    </row>
    <row r="3090" spans="1:10" hidden="1" x14ac:dyDescent="0.25">
      <c r="A3090">
        <v>117480</v>
      </c>
      <c r="B3090">
        <v>313</v>
      </c>
      <c r="C3090" t="s">
        <v>3604</v>
      </c>
      <c r="D3090">
        <v>2844</v>
      </c>
      <c r="E3090" t="s">
        <v>2539</v>
      </c>
      <c r="F3090">
        <v>1165</v>
      </c>
      <c r="G3090" t="s">
        <v>1261</v>
      </c>
      <c r="H3090" t="s">
        <v>18</v>
      </c>
      <c r="I3090" t="s">
        <v>18</v>
      </c>
      <c r="J3090" t="s">
        <v>4002</v>
      </c>
    </row>
    <row r="3091" spans="1:10" hidden="1" x14ac:dyDescent="0.25">
      <c r="A3091">
        <v>81252</v>
      </c>
      <c r="B3091">
        <v>313</v>
      </c>
      <c r="C3091" t="s">
        <v>3604</v>
      </c>
      <c r="D3091">
        <v>2196</v>
      </c>
      <c r="E3091" t="s">
        <v>2600</v>
      </c>
      <c r="F3091">
        <v>1165</v>
      </c>
      <c r="G3091" t="s">
        <v>1261</v>
      </c>
      <c r="H3091" t="s">
        <v>18</v>
      </c>
      <c r="I3091" t="s">
        <v>18</v>
      </c>
      <c r="J3091" t="s">
        <v>4003</v>
      </c>
    </row>
    <row r="3092" spans="1:10" hidden="1" x14ac:dyDescent="0.25">
      <c r="A3092">
        <v>81238</v>
      </c>
      <c r="B3092">
        <v>313</v>
      </c>
      <c r="C3092" t="s">
        <v>3604</v>
      </c>
      <c r="D3092">
        <v>333</v>
      </c>
      <c r="E3092" t="s">
        <v>2601</v>
      </c>
      <c r="F3092">
        <v>1165</v>
      </c>
      <c r="G3092" t="s">
        <v>1261</v>
      </c>
      <c r="H3092" t="s">
        <v>18</v>
      </c>
      <c r="I3092" t="s">
        <v>18</v>
      </c>
      <c r="J3092" t="s">
        <v>4004</v>
      </c>
    </row>
    <row r="3093" spans="1:10" hidden="1" x14ac:dyDescent="0.25">
      <c r="A3093">
        <v>101536</v>
      </c>
      <c r="B3093">
        <v>313</v>
      </c>
      <c r="C3093" t="s">
        <v>3604</v>
      </c>
      <c r="D3093">
        <v>2790</v>
      </c>
      <c r="E3093" t="s">
        <v>2604</v>
      </c>
      <c r="F3093">
        <v>1165</v>
      </c>
      <c r="G3093" t="s">
        <v>1261</v>
      </c>
      <c r="H3093" t="s">
        <v>18</v>
      </c>
      <c r="I3093" t="s">
        <v>18</v>
      </c>
      <c r="J3093" t="s">
        <v>4005</v>
      </c>
    </row>
    <row r="3094" spans="1:10" hidden="1" x14ac:dyDescent="0.25">
      <c r="A3094">
        <v>101547</v>
      </c>
      <c r="B3094">
        <v>313</v>
      </c>
      <c r="C3094" t="s">
        <v>3604</v>
      </c>
      <c r="D3094">
        <v>2791</v>
      </c>
      <c r="E3094" t="s">
        <v>2605</v>
      </c>
      <c r="F3094">
        <v>1165</v>
      </c>
      <c r="G3094" t="s">
        <v>1261</v>
      </c>
      <c r="H3094" t="s">
        <v>18</v>
      </c>
      <c r="I3094" t="s">
        <v>18</v>
      </c>
      <c r="J3094" t="s">
        <v>4006</v>
      </c>
    </row>
    <row r="3095" spans="1:10" hidden="1" x14ac:dyDescent="0.25">
      <c r="A3095">
        <v>1720</v>
      </c>
      <c r="B3095">
        <v>313</v>
      </c>
      <c r="C3095" t="s">
        <v>3604</v>
      </c>
      <c r="D3095">
        <v>329</v>
      </c>
      <c r="E3095" t="s">
        <v>2606</v>
      </c>
      <c r="F3095">
        <v>1165</v>
      </c>
      <c r="G3095" t="s">
        <v>1261</v>
      </c>
      <c r="H3095" t="s">
        <v>18</v>
      </c>
      <c r="I3095" t="s">
        <v>18</v>
      </c>
      <c r="J3095" t="s">
        <v>4007</v>
      </c>
    </row>
    <row r="3096" spans="1:10" hidden="1" x14ac:dyDescent="0.25">
      <c r="A3096">
        <v>117315</v>
      </c>
      <c r="B3096">
        <v>6</v>
      </c>
      <c r="C3096" t="s">
        <v>65</v>
      </c>
      <c r="D3096">
        <v>2848</v>
      </c>
      <c r="E3096" t="s">
        <v>2543</v>
      </c>
      <c r="F3096">
        <v>1165</v>
      </c>
      <c r="G3096" t="s">
        <v>1261</v>
      </c>
      <c r="H3096" t="s">
        <v>18</v>
      </c>
      <c r="I3096" t="s">
        <v>18</v>
      </c>
      <c r="J3096" t="s">
        <v>2581</v>
      </c>
    </row>
    <row r="3097" spans="1:10" hidden="1" x14ac:dyDescent="0.25">
      <c r="A3097">
        <v>51205</v>
      </c>
      <c r="B3097">
        <v>6</v>
      </c>
      <c r="C3097" t="s">
        <v>65</v>
      </c>
      <c r="D3097">
        <v>2392</v>
      </c>
      <c r="E3097" t="s">
        <v>2616</v>
      </c>
      <c r="F3097">
        <v>1165</v>
      </c>
      <c r="G3097" t="s">
        <v>1261</v>
      </c>
      <c r="H3097" t="s">
        <v>18</v>
      </c>
      <c r="I3097" t="s">
        <v>18</v>
      </c>
      <c r="J3097" t="s">
        <v>2762</v>
      </c>
    </row>
    <row r="3098" spans="1:10" hidden="1" x14ac:dyDescent="0.25">
      <c r="A3098">
        <v>51083</v>
      </c>
      <c r="B3098">
        <v>6</v>
      </c>
      <c r="C3098" t="s">
        <v>65</v>
      </c>
      <c r="D3098">
        <v>2390</v>
      </c>
      <c r="E3098" t="s">
        <v>2618</v>
      </c>
      <c r="F3098">
        <v>1165</v>
      </c>
      <c r="G3098" t="s">
        <v>1261</v>
      </c>
      <c r="H3098" t="s">
        <v>18</v>
      </c>
      <c r="I3098" t="s">
        <v>18</v>
      </c>
      <c r="J3098" t="s">
        <v>2763</v>
      </c>
    </row>
    <row r="3099" spans="1:10" hidden="1" x14ac:dyDescent="0.25">
      <c r="A3099">
        <v>51247</v>
      </c>
      <c r="B3099">
        <v>6</v>
      </c>
      <c r="C3099" t="s">
        <v>65</v>
      </c>
      <c r="D3099">
        <v>2393</v>
      </c>
      <c r="E3099" t="s">
        <v>2620</v>
      </c>
      <c r="F3099">
        <v>1165</v>
      </c>
      <c r="G3099" t="s">
        <v>1261</v>
      </c>
      <c r="H3099" t="s">
        <v>18</v>
      </c>
      <c r="I3099" t="s">
        <v>18</v>
      </c>
      <c r="J3099" t="s">
        <v>2764</v>
      </c>
    </row>
    <row r="3100" spans="1:10" hidden="1" x14ac:dyDescent="0.25">
      <c r="A3100">
        <v>51148</v>
      </c>
      <c r="B3100">
        <v>6</v>
      </c>
      <c r="C3100" t="s">
        <v>65</v>
      </c>
      <c r="D3100">
        <v>2391</v>
      </c>
      <c r="E3100" t="s">
        <v>2622</v>
      </c>
      <c r="F3100">
        <v>1165</v>
      </c>
      <c r="G3100" t="s">
        <v>1261</v>
      </c>
      <c r="H3100" t="s">
        <v>18</v>
      </c>
      <c r="I3100" t="s">
        <v>18</v>
      </c>
      <c r="J3100" t="s">
        <v>2765</v>
      </c>
    </row>
    <row r="3101" spans="1:10" hidden="1" x14ac:dyDescent="0.25">
      <c r="A3101">
        <v>101729</v>
      </c>
      <c r="B3101">
        <v>2509</v>
      </c>
      <c r="C3101" t="s">
        <v>47</v>
      </c>
      <c r="D3101">
        <v>2818</v>
      </c>
      <c r="E3101" t="s">
        <v>48</v>
      </c>
      <c r="F3101">
        <v>1165</v>
      </c>
      <c r="G3101" t="s">
        <v>1261</v>
      </c>
      <c r="H3101" t="s">
        <v>18</v>
      </c>
      <c r="I3101" t="s">
        <v>18</v>
      </c>
      <c r="J3101" t="s">
        <v>1305</v>
      </c>
    </row>
    <row r="3102" spans="1:10" hidden="1" x14ac:dyDescent="0.25">
      <c r="A3102">
        <v>101743</v>
      </c>
      <c r="B3102">
        <v>2509</v>
      </c>
      <c r="C3102" t="s">
        <v>47</v>
      </c>
      <c r="D3102">
        <v>2819</v>
      </c>
      <c r="E3102" t="s">
        <v>71</v>
      </c>
      <c r="F3102">
        <v>1165</v>
      </c>
      <c r="G3102" t="s">
        <v>1261</v>
      </c>
      <c r="H3102" t="s">
        <v>18</v>
      </c>
      <c r="I3102" t="s">
        <v>18</v>
      </c>
      <c r="J3102" t="s">
        <v>1318</v>
      </c>
    </row>
    <row r="3103" spans="1:10" hidden="1" x14ac:dyDescent="0.25">
      <c r="A3103">
        <v>37389</v>
      </c>
      <c r="B3103">
        <v>2509</v>
      </c>
      <c r="C3103" t="s">
        <v>47</v>
      </c>
      <c r="D3103">
        <v>2016</v>
      </c>
      <c r="E3103" t="s">
        <v>95</v>
      </c>
      <c r="F3103">
        <v>1165</v>
      </c>
      <c r="G3103" t="s">
        <v>1261</v>
      </c>
      <c r="H3103" t="s">
        <v>18</v>
      </c>
      <c r="I3103" t="s">
        <v>18</v>
      </c>
      <c r="J3103" t="s">
        <v>1339</v>
      </c>
    </row>
    <row r="3104" spans="1:10" hidden="1" x14ac:dyDescent="0.25">
      <c r="A3104">
        <v>120528</v>
      </c>
      <c r="B3104">
        <v>2507</v>
      </c>
      <c r="C3104" t="s">
        <v>4365</v>
      </c>
      <c r="D3104">
        <v>2827</v>
      </c>
      <c r="E3104" t="s">
        <v>3636</v>
      </c>
      <c r="F3104">
        <v>1165</v>
      </c>
      <c r="G3104" t="s">
        <v>1261</v>
      </c>
      <c r="H3104" t="s">
        <v>18</v>
      </c>
      <c r="I3104" t="s">
        <v>18</v>
      </c>
      <c r="J3104" t="s">
        <v>4896</v>
      </c>
    </row>
    <row r="3105" spans="1:10" hidden="1" x14ac:dyDescent="0.25">
      <c r="A3105">
        <v>1159</v>
      </c>
      <c r="B3105">
        <v>2512</v>
      </c>
      <c r="C3105" t="s">
        <v>180</v>
      </c>
      <c r="D3105">
        <v>429</v>
      </c>
      <c r="E3105" t="s">
        <v>180</v>
      </c>
      <c r="F3105">
        <v>1165</v>
      </c>
      <c r="G3105" t="s">
        <v>1261</v>
      </c>
      <c r="H3105" t="s">
        <v>18</v>
      </c>
      <c r="I3105" t="s">
        <v>18</v>
      </c>
      <c r="J3105" t="s">
        <v>3284</v>
      </c>
    </row>
    <row r="3106" spans="1:10" hidden="1" x14ac:dyDescent="0.25">
      <c r="A3106">
        <v>80726</v>
      </c>
      <c r="B3106">
        <v>15</v>
      </c>
      <c r="C3106" t="s">
        <v>2</v>
      </c>
      <c r="D3106">
        <v>2410</v>
      </c>
      <c r="E3106" t="s">
        <v>3103</v>
      </c>
      <c r="F3106">
        <v>1165</v>
      </c>
      <c r="G3106" t="s">
        <v>1261</v>
      </c>
      <c r="H3106" t="s">
        <v>18</v>
      </c>
      <c r="I3106" t="s">
        <v>18</v>
      </c>
      <c r="J3106" t="s">
        <v>3180</v>
      </c>
    </row>
    <row r="3107" spans="1:10" hidden="1" x14ac:dyDescent="0.25">
      <c r="A3107">
        <v>101326</v>
      </c>
      <c r="B3107">
        <v>15</v>
      </c>
      <c r="C3107" t="s">
        <v>2</v>
      </c>
      <c r="D3107">
        <v>2797</v>
      </c>
      <c r="E3107" t="s">
        <v>3105</v>
      </c>
      <c r="F3107">
        <v>1165</v>
      </c>
      <c r="G3107" t="s">
        <v>1261</v>
      </c>
      <c r="H3107" t="s">
        <v>18</v>
      </c>
      <c r="I3107" t="s">
        <v>18</v>
      </c>
      <c r="J3107" t="s">
        <v>3181</v>
      </c>
    </row>
    <row r="3108" spans="1:10" hidden="1" x14ac:dyDescent="0.25">
      <c r="A3108">
        <v>101452</v>
      </c>
      <c r="B3108">
        <v>29</v>
      </c>
      <c r="C3108" t="s">
        <v>56</v>
      </c>
      <c r="D3108">
        <v>2801</v>
      </c>
      <c r="E3108" t="s">
        <v>57</v>
      </c>
      <c r="F3108">
        <v>1165</v>
      </c>
      <c r="G3108" t="s">
        <v>1261</v>
      </c>
      <c r="H3108" t="s">
        <v>18</v>
      </c>
      <c r="I3108" t="s">
        <v>18</v>
      </c>
      <c r="J3108" t="s">
        <v>1419</v>
      </c>
    </row>
    <row r="3109" spans="1:10" hidden="1" x14ac:dyDescent="0.25">
      <c r="A3109">
        <v>52266</v>
      </c>
      <c r="B3109">
        <v>29</v>
      </c>
      <c r="C3109" t="s">
        <v>56</v>
      </c>
      <c r="D3109">
        <v>2434</v>
      </c>
      <c r="E3109" t="s">
        <v>2827</v>
      </c>
      <c r="F3109">
        <v>1165</v>
      </c>
      <c r="G3109" t="s">
        <v>1261</v>
      </c>
      <c r="H3109" t="s">
        <v>18</v>
      </c>
      <c r="I3109" t="s">
        <v>18</v>
      </c>
      <c r="J3109" t="s">
        <v>2904</v>
      </c>
    </row>
    <row r="3110" spans="1:10" hidden="1" x14ac:dyDescent="0.25">
      <c r="A3110">
        <v>101472</v>
      </c>
      <c r="B3110">
        <v>29</v>
      </c>
      <c r="C3110" t="s">
        <v>56</v>
      </c>
      <c r="D3110">
        <v>2802</v>
      </c>
      <c r="E3110" t="s">
        <v>107</v>
      </c>
      <c r="F3110">
        <v>1165</v>
      </c>
      <c r="G3110" t="s">
        <v>1261</v>
      </c>
      <c r="H3110" t="s">
        <v>18</v>
      </c>
      <c r="I3110" t="s">
        <v>18</v>
      </c>
      <c r="J3110" t="s">
        <v>1466</v>
      </c>
    </row>
    <row r="3111" spans="1:10" hidden="1" x14ac:dyDescent="0.25">
      <c r="A3111">
        <v>101425</v>
      </c>
      <c r="B3111">
        <v>29</v>
      </c>
      <c r="C3111" t="s">
        <v>56</v>
      </c>
      <c r="D3111">
        <v>2800</v>
      </c>
      <c r="E3111" t="s">
        <v>112</v>
      </c>
      <c r="F3111">
        <v>1165</v>
      </c>
      <c r="G3111" t="s">
        <v>1261</v>
      </c>
      <c r="H3111" t="s">
        <v>18</v>
      </c>
      <c r="I3111" t="s">
        <v>18</v>
      </c>
      <c r="J3111" t="s">
        <v>1490</v>
      </c>
    </row>
    <row r="3112" spans="1:10" hidden="1" x14ac:dyDescent="0.25">
      <c r="A3112">
        <v>51990</v>
      </c>
      <c r="B3112">
        <v>29</v>
      </c>
      <c r="C3112" t="s">
        <v>56</v>
      </c>
      <c r="D3112">
        <v>2426</v>
      </c>
      <c r="E3112" t="s">
        <v>118</v>
      </c>
      <c r="F3112">
        <v>1165</v>
      </c>
      <c r="G3112" t="s">
        <v>1261</v>
      </c>
      <c r="H3112" t="s">
        <v>18</v>
      </c>
      <c r="I3112" t="s">
        <v>18</v>
      </c>
      <c r="J3112" t="s">
        <v>1518</v>
      </c>
    </row>
    <row r="3113" spans="1:10" hidden="1" x14ac:dyDescent="0.25">
      <c r="A3113">
        <v>51944</v>
      </c>
      <c r="B3113">
        <v>29</v>
      </c>
      <c r="C3113" t="s">
        <v>56</v>
      </c>
      <c r="D3113">
        <v>2425</v>
      </c>
      <c r="E3113" t="s">
        <v>2829</v>
      </c>
      <c r="F3113">
        <v>1165</v>
      </c>
      <c r="G3113" t="s">
        <v>1261</v>
      </c>
      <c r="H3113" t="s">
        <v>18</v>
      </c>
      <c r="I3113" t="s">
        <v>18</v>
      </c>
      <c r="J3113" t="s">
        <v>2905</v>
      </c>
    </row>
    <row r="3114" spans="1:10" hidden="1" x14ac:dyDescent="0.25">
      <c r="A3114">
        <v>70174</v>
      </c>
      <c r="B3114">
        <v>29</v>
      </c>
      <c r="C3114" t="s">
        <v>56</v>
      </c>
      <c r="D3114">
        <v>394</v>
      </c>
      <c r="E3114" t="s">
        <v>248</v>
      </c>
      <c r="F3114">
        <v>1165</v>
      </c>
      <c r="G3114" t="s">
        <v>1261</v>
      </c>
      <c r="H3114" t="s">
        <v>18</v>
      </c>
      <c r="I3114" t="s">
        <v>18</v>
      </c>
      <c r="J3114" t="s">
        <v>1557</v>
      </c>
    </row>
    <row r="3115" spans="1:10" hidden="1" x14ac:dyDescent="0.25">
      <c r="A3115">
        <v>152458</v>
      </c>
      <c r="B3115">
        <v>29</v>
      </c>
      <c r="C3115" t="s">
        <v>56</v>
      </c>
      <c r="D3115">
        <v>2930</v>
      </c>
      <c r="E3115" t="s">
        <v>1229</v>
      </c>
      <c r="F3115">
        <v>1165</v>
      </c>
      <c r="G3115" t="s">
        <v>1261</v>
      </c>
      <c r="H3115" t="s">
        <v>18</v>
      </c>
      <c r="I3115" t="s">
        <v>18</v>
      </c>
      <c r="J3115" t="s">
        <v>4897</v>
      </c>
    </row>
    <row r="3116" spans="1:10" hidden="1" x14ac:dyDescent="0.25">
      <c r="A3116">
        <v>130150</v>
      </c>
      <c r="B3116">
        <v>453</v>
      </c>
      <c r="C3116" t="s">
        <v>188</v>
      </c>
      <c r="D3116">
        <v>2619</v>
      </c>
      <c r="E3116" t="s">
        <v>4405</v>
      </c>
      <c r="F3116">
        <v>1165</v>
      </c>
      <c r="G3116" t="s">
        <v>1261</v>
      </c>
      <c r="H3116" t="s">
        <v>18</v>
      </c>
      <c r="I3116" t="s">
        <v>18</v>
      </c>
      <c r="J3116" t="s">
        <v>4898</v>
      </c>
    </row>
    <row r="3117" spans="1:10" hidden="1" x14ac:dyDescent="0.25">
      <c r="A3117">
        <v>2714</v>
      </c>
      <c r="B3117">
        <v>315</v>
      </c>
      <c r="C3117" t="s">
        <v>379</v>
      </c>
      <c r="D3117">
        <v>356</v>
      </c>
      <c r="E3117" t="s">
        <v>860</v>
      </c>
      <c r="F3117">
        <v>1165</v>
      </c>
      <c r="G3117" t="s">
        <v>1261</v>
      </c>
      <c r="H3117" t="s">
        <v>18</v>
      </c>
      <c r="I3117" t="s">
        <v>18</v>
      </c>
      <c r="J3117" t="s">
        <v>1837</v>
      </c>
    </row>
    <row r="3118" spans="1:10" hidden="1" x14ac:dyDescent="0.25">
      <c r="A3118">
        <v>4470</v>
      </c>
      <c r="B3118">
        <v>315</v>
      </c>
      <c r="C3118" t="s">
        <v>379</v>
      </c>
      <c r="D3118">
        <v>348</v>
      </c>
      <c r="E3118" t="s">
        <v>862</v>
      </c>
      <c r="F3118">
        <v>1165</v>
      </c>
      <c r="G3118" t="s">
        <v>1261</v>
      </c>
      <c r="H3118" t="s">
        <v>18</v>
      </c>
      <c r="I3118" t="s">
        <v>18</v>
      </c>
      <c r="J3118" t="s">
        <v>1876</v>
      </c>
    </row>
    <row r="3119" spans="1:10" hidden="1" x14ac:dyDescent="0.25">
      <c r="A3119">
        <v>81279</v>
      </c>
      <c r="B3119">
        <v>315</v>
      </c>
      <c r="C3119" t="s">
        <v>379</v>
      </c>
      <c r="D3119">
        <v>2215</v>
      </c>
      <c r="E3119" t="s">
        <v>864</v>
      </c>
      <c r="F3119">
        <v>1165</v>
      </c>
      <c r="G3119" t="s">
        <v>1261</v>
      </c>
      <c r="H3119" t="s">
        <v>18</v>
      </c>
      <c r="I3119" t="s">
        <v>18</v>
      </c>
      <c r="J3119" t="s">
        <v>1903</v>
      </c>
    </row>
    <row r="3120" spans="1:10" hidden="1" x14ac:dyDescent="0.25">
      <c r="A3120">
        <v>2924</v>
      </c>
      <c r="B3120">
        <v>293</v>
      </c>
      <c r="C3120" t="s">
        <v>4264</v>
      </c>
      <c r="D3120">
        <v>295</v>
      </c>
      <c r="E3120" t="s">
        <v>3111</v>
      </c>
      <c r="F3120">
        <v>1165</v>
      </c>
      <c r="G3120" t="s">
        <v>1261</v>
      </c>
      <c r="H3120" t="s">
        <v>18</v>
      </c>
      <c r="I3120" t="s">
        <v>18</v>
      </c>
      <c r="J3120" t="s">
        <v>4319</v>
      </c>
    </row>
    <row r="3121" spans="1:10" hidden="1" x14ac:dyDescent="0.25">
      <c r="A3121">
        <v>122660</v>
      </c>
      <c r="B3121">
        <v>293</v>
      </c>
      <c r="C3121" t="s">
        <v>4264</v>
      </c>
      <c r="D3121">
        <v>2872</v>
      </c>
      <c r="E3121" t="s">
        <v>3112</v>
      </c>
      <c r="F3121">
        <v>1165</v>
      </c>
      <c r="G3121" t="s">
        <v>1261</v>
      </c>
      <c r="H3121" t="s">
        <v>18</v>
      </c>
      <c r="I3121" t="s">
        <v>18</v>
      </c>
      <c r="J3121" t="s">
        <v>4320</v>
      </c>
    </row>
    <row r="3122" spans="1:10" hidden="1" x14ac:dyDescent="0.25">
      <c r="A3122">
        <v>122667</v>
      </c>
      <c r="B3122">
        <v>293</v>
      </c>
      <c r="C3122" t="s">
        <v>4264</v>
      </c>
      <c r="D3122">
        <v>2873</v>
      </c>
      <c r="E3122" t="s">
        <v>3113</v>
      </c>
      <c r="F3122">
        <v>1165</v>
      </c>
      <c r="G3122" t="s">
        <v>1261</v>
      </c>
      <c r="H3122" t="s">
        <v>18</v>
      </c>
      <c r="I3122" t="s">
        <v>18</v>
      </c>
      <c r="J3122" t="s">
        <v>4321</v>
      </c>
    </row>
    <row r="3123" spans="1:10" hidden="1" x14ac:dyDescent="0.25">
      <c r="A3123">
        <v>43875</v>
      </c>
      <c r="B3123">
        <v>360</v>
      </c>
      <c r="C3123" t="s">
        <v>66</v>
      </c>
      <c r="D3123">
        <v>2009</v>
      </c>
      <c r="E3123" t="s">
        <v>67</v>
      </c>
      <c r="F3123">
        <v>1165</v>
      </c>
      <c r="G3123" t="s">
        <v>1261</v>
      </c>
      <c r="H3123" t="s">
        <v>18</v>
      </c>
      <c r="I3123" t="s">
        <v>18</v>
      </c>
      <c r="J3123" t="s">
        <v>1934</v>
      </c>
    </row>
    <row r="3124" spans="1:10" hidden="1" x14ac:dyDescent="0.25">
      <c r="A3124">
        <v>101592</v>
      </c>
      <c r="B3124">
        <v>360</v>
      </c>
      <c r="C3124" t="s">
        <v>66</v>
      </c>
      <c r="D3124">
        <v>2810</v>
      </c>
      <c r="E3124" t="s">
        <v>100</v>
      </c>
      <c r="F3124">
        <v>1165</v>
      </c>
      <c r="G3124" t="s">
        <v>1261</v>
      </c>
      <c r="H3124" t="s">
        <v>18</v>
      </c>
      <c r="I3124" t="s">
        <v>18</v>
      </c>
      <c r="J3124" t="s">
        <v>1949</v>
      </c>
    </row>
    <row r="3125" spans="1:10" hidden="1" x14ac:dyDescent="0.25">
      <c r="A3125">
        <v>100069</v>
      </c>
      <c r="B3125">
        <v>2514</v>
      </c>
      <c r="C3125" t="s">
        <v>308</v>
      </c>
      <c r="D3125">
        <v>2263</v>
      </c>
      <c r="E3125" t="s">
        <v>4454</v>
      </c>
      <c r="F3125">
        <v>1165</v>
      </c>
      <c r="G3125" t="s">
        <v>1261</v>
      </c>
      <c r="H3125" t="s">
        <v>18</v>
      </c>
      <c r="I3125" t="s">
        <v>18</v>
      </c>
      <c r="J3125" t="s">
        <v>4899</v>
      </c>
    </row>
    <row r="3126" spans="1:10" hidden="1" x14ac:dyDescent="0.25">
      <c r="A3126">
        <v>2430</v>
      </c>
      <c r="B3126">
        <v>451</v>
      </c>
      <c r="C3126" t="s">
        <v>61</v>
      </c>
      <c r="D3126">
        <v>466</v>
      </c>
      <c r="E3126" t="s">
        <v>62</v>
      </c>
      <c r="F3126">
        <v>1165</v>
      </c>
      <c r="G3126" t="s">
        <v>1261</v>
      </c>
      <c r="H3126" t="s">
        <v>18</v>
      </c>
      <c r="I3126" t="s">
        <v>18</v>
      </c>
      <c r="J3126" t="s">
        <v>1995</v>
      </c>
    </row>
    <row r="3127" spans="1:10" hidden="1" x14ac:dyDescent="0.25">
      <c r="A3127">
        <v>101683</v>
      </c>
      <c r="B3127">
        <v>451</v>
      </c>
      <c r="C3127" t="s">
        <v>61</v>
      </c>
      <c r="D3127">
        <v>2814</v>
      </c>
      <c r="E3127" t="s">
        <v>74</v>
      </c>
      <c r="F3127">
        <v>1165</v>
      </c>
      <c r="G3127" t="s">
        <v>1261</v>
      </c>
      <c r="H3127" t="s">
        <v>18</v>
      </c>
      <c r="I3127" t="s">
        <v>18</v>
      </c>
      <c r="J3127" t="s">
        <v>2022</v>
      </c>
    </row>
    <row r="3128" spans="1:10" hidden="1" x14ac:dyDescent="0.25">
      <c r="A3128">
        <v>101659</v>
      </c>
      <c r="B3128">
        <v>451</v>
      </c>
      <c r="C3128" t="s">
        <v>61</v>
      </c>
      <c r="D3128">
        <v>2813</v>
      </c>
      <c r="E3128" t="s">
        <v>116</v>
      </c>
      <c r="F3128">
        <v>1165</v>
      </c>
      <c r="G3128" t="s">
        <v>1261</v>
      </c>
      <c r="H3128" t="s">
        <v>18</v>
      </c>
      <c r="I3128" t="s">
        <v>18</v>
      </c>
      <c r="J3128" t="s">
        <v>2067</v>
      </c>
    </row>
    <row r="3129" spans="1:10" hidden="1" x14ac:dyDescent="0.25">
      <c r="A3129">
        <v>117604</v>
      </c>
      <c r="B3129">
        <v>316</v>
      </c>
      <c r="C3129" t="s">
        <v>3647</v>
      </c>
      <c r="D3129">
        <v>2850</v>
      </c>
      <c r="E3129" t="s">
        <v>2546</v>
      </c>
      <c r="F3129">
        <v>1165</v>
      </c>
      <c r="G3129" t="s">
        <v>1261</v>
      </c>
      <c r="H3129" t="s">
        <v>18</v>
      </c>
      <c r="I3129" t="s">
        <v>18</v>
      </c>
      <c r="J3129" t="s">
        <v>4008</v>
      </c>
    </row>
    <row r="3130" spans="1:10" hidden="1" x14ac:dyDescent="0.25">
      <c r="A3130">
        <v>117692</v>
      </c>
      <c r="B3130">
        <v>316</v>
      </c>
      <c r="C3130" t="s">
        <v>3647</v>
      </c>
      <c r="D3130">
        <v>2851</v>
      </c>
      <c r="E3130" t="s">
        <v>2548</v>
      </c>
      <c r="F3130">
        <v>1165</v>
      </c>
      <c r="G3130" t="s">
        <v>1261</v>
      </c>
      <c r="H3130" t="s">
        <v>18</v>
      </c>
      <c r="I3130" t="s">
        <v>18</v>
      </c>
      <c r="J3130" t="s">
        <v>4009</v>
      </c>
    </row>
    <row r="3131" spans="1:10" hidden="1" x14ac:dyDescent="0.25">
      <c r="A3131">
        <v>117801</v>
      </c>
      <c r="B3131">
        <v>316</v>
      </c>
      <c r="C3131" t="s">
        <v>3647</v>
      </c>
      <c r="D3131">
        <v>2852</v>
      </c>
      <c r="E3131" t="s">
        <v>2549</v>
      </c>
      <c r="F3131">
        <v>1165</v>
      </c>
      <c r="G3131" t="s">
        <v>1261</v>
      </c>
      <c r="H3131" t="s">
        <v>18</v>
      </c>
      <c r="I3131" t="s">
        <v>18</v>
      </c>
      <c r="J3131" t="s">
        <v>4010</v>
      </c>
    </row>
    <row r="3132" spans="1:10" hidden="1" x14ac:dyDescent="0.25">
      <c r="A3132">
        <v>1298</v>
      </c>
      <c r="B3132">
        <v>316</v>
      </c>
      <c r="C3132" t="s">
        <v>3647</v>
      </c>
      <c r="D3132">
        <v>328</v>
      </c>
      <c r="E3132" t="s">
        <v>2632</v>
      </c>
      <c r="F3132">
        <v>1165</v>
      </c>
      <c r="G3132" t="s">
        <v>1261</v>
      </c>
      <c r="H3132" t="s">
        <v>18</v>
      </c>
      <c r="I3132" t="s">
        <v>18</v>
      </c>
      <c r="J3132" t="s">
        <v>4011</v>
      </c>
    </row>
    <row r="3133" spans="1:10" hidden="1" x14ac:dyDescent="0.25">
      <c r="A3133">
        <v>81288</v>
      </c>
      <c r="B3133">
        <v>316</v>
      </c>
      <c r="C3133" t="s">
        <v>3647</v>
      </c>
      <c r="D3133">
        <v>2109</v>
      </c>
      <c r="E3133" t="s">
        <v>2633</v>
      </c>
      <c r="F3133">
        <v>1165</v>
      </c>
      <c r="G3133" t="s">
        <v>1261</v>
      </c>
      <c r="H3133" t="s">
        <v>18</v>
      </c>
      <c r="I3133" t="s">
        <v>18</v>
      </c>
      <c r="J3133" t="s">
        <v>4012</v>
      </c>
    </row>
    <row r="3134" spans="1:10" hidden="1" x14ac:dyDescent="0.25">
      <c r="A3134">
        <v>101558</v>
      </c>
      <c r="B3134">
        <v>316</v>
      </c>
      <c r="C3134" t="s">
        <v>3647</v>
      </c>
      <c r="D3134">
        <v>2816</v>
      </c>
      <c r="E3134" t="s">
        <v>2636</v>
      </c>
      <c r="F3134">
        <v>1165</v>
      </c>
      <c r="G3134" t="s">
        <v>1261</v>
      </c>
      <c r="H3134" t="s">
        <v>18</v>
      </c>
      <c r="I3134" t="s">
        <v>18</v>
      </c>
      <c r="J3134" t="s">
        <v>4013</v>
      </c>
    </row>
    <row r="3135" spans="1:10" hidden="1" x14ac:dyDescent="0.25">
      <c r="A3135">
        <v>101570</v>
      </c>
      <c r="B3135">
        <v>316</v>
      </c>
      <c r="C3135" t="s">
        <v>3647</v>
      </c>
      <c r="D3135">
        <v>2817</v>
      </c>
      <c r="E3135" t="s">
        <v>2637</v>
      </c>
      <c r="F3135">
        <v>1165</v>
      </c>
      <c r="G3135" t="s">
        <v>1261</v>
      </c>
      <c r="H3135" t="s">
        <v>18</v>
      </c>
      <c r="I3135" t="s">
        <v>18</v>
      </c>
      <c r="J3135" t="s">
        <v>4014</v>
      </c>
    </row>
    <row r="3136" spans="1:10" hidden="1" x14ac:dyDescent="0.25">
      <c r="A3136">
        <v>2131</v>
      </c>
      <c r="B3136">
        <v>316</v>
      </c>
      <c r="C3136" t="s">
        <v>3647</v>
      </c>
      <c r="D3136">
        <v>330</v>
      </c>
      <c r="E3136" t="s">
        <v>2638</v>
      </c>
      <c r="F3136">
        <v>1165</v>
      </c>
      <c r="G3136" t="s">
        <v>1261</v>
      </c>
      <c r="H3136" t="s">
        <v>18</v>
      </c>
      <c r="I3136" t="s">
        <v>18</v>
      </c>
      <c r="J3136" t="s">
        <v>4015</v>
      </c>
    </row>
    <row r="3137" spans="1:10" hidden="1" x14ac:dyDescent="0.25">
      <c r="A3137">
        <v>4629</v>
      </c>
      <c r="B3137">
        <v>316</v>
      </c>
      <c r="C3137" t="s">
        <v>3647</v>
      </c>
      <c r="D3137">
        <v>339</v>
      </c>
      <c r="E3137" t="s">
        <v>2639</v>
      </c>
      <c r="F3137">
        <v>1165</v>
      </c>
      <c r="G3137" t="s">
        <v>1261</v>
      </c>
      <c r="H3137" t="s">
        <v>18</v>
      </c>
      <c r="I3137" t="s">
        <v>18</v>
      </c>
      <c r="J3137" t="s">
        <v>4016</v>
      </c>
    </row>
    <row r="3138" spans="1:10" hidden="1" x14ac:dyDescent="0.25">
      <c r="A3138">
        <v>5338</v>
      </c>
      <c r="B3138">
        <v>450</v>
      </c>
      <c r="C3138" t="s">
        <v>4052</v>
      </c>
      <c r="D3138">
        <v>473</v>
      </c>
      <c r="E3138" t="s">
        <v>255</v>
      </c>
      <c r="F3138">
        <v>1165</v>
      </c>
      <c r="G3138" t="s">
        <v>1261</v>
      </c>
      <c r="H3138" t="s">
        <v>18</v>
      </c>
      <c r="I3138" t="s">
        <v>18</v>
      </c>
      <c r="J3138" t="s">
        <v>4229</v>
      </c>
    </row>
    <row r="3139" spans="1:10" hidden="1" x14ac:dyDescent="0.25">
      <c r="A3139">
        <v>49617</v>
      </c>
      <c r="B3139">
        <v>2508</v>
      </c>
      <c r="C3139" t="s">
        <v>353</v>
      </c>
      <c r="D3139">
        <v>233</v>
      </c>
      <c r="E3139" t="s">
        <v>353</v>
      </c>
      <c r="F3139">
        <v>1165</v>
      </c>
      <c r="G3139" t="s">
        <v>1261</v>
      </c>
      <c r="H3139" t="s">
        <v>18</v>
      </c>
      <c r="I3139" t="s">
        <v>18</v>
      </c>
      <c r="J3139" t="s">
        <v>2082</v>
      </c>
    </row>
    <row r="3140" spans="1:10" hidden="1" x14ac:dyDescent="0.25">
      <c r="A3140">
        <v>53622</v>
      </c>
      <c r="B3140">
        <v>362</v>
      </c>
      <c r="C3140" t="s">
        <v>50</v>
      </c>
      <c r="D3140">
        <v>2467</v>
      </c>
      <c r="E3140" t="s">
        <v>51</v>
      </c>
      <c r="F3140">
        <v>1165</v>
      </c>
      <c r="G3140" t="s">
        <v>1261</v>
      </c>
      <c r="H3140" t="s">
        <v>18</v>
      </c>
      <c r="I3140" t="s">
        <v>18</v>
      </c>
      <c r="J3140" t="s">
        <v>2127</v>
      </c>
    </row>
    <row r="3141" spans="1:10" hidden="1" x14ac:dyDescent="0.25">
      <c r="A3141">
        <v>101617</v>
      </c>
      <c r="B3141">
        <v>362</v>
      </c>
      <c r="C3141" t="s">
        <v>50</v>
      </c>
      <c r="D3141">
        <v>2821</v>
      </c>
      <c r="E3141" t="s">
        <v>82</v>
      </c>
      <c r="F3141">
        <v>1165</v>
      </c>
      <c r="G3141" t="s">
        <v>1261</v>
      </c>
      <c r="H3141" t="s">
        <v>18</v>
      </c>
      <c r="I3141" t="s">
        <v>18</v>
      </c>
      <c r="J3141" t="s">
        <v>2153</v>
      </c>
    </row>
    <row r="3142" spans="1:10" hidden="1" x14ac:dyDescent="0.25">
      <c r="A3142">
        <v>53757</v>
      </c>
      <c r="B3142">
        <v>362</v>
      </c>
      <c r="C3142" t="s">
        <v>50</v>
      </c>
      <c r="D3142">
        <v>2469</v>
      </c>
      <c r="E3142" t="s">
        <v>91</v>
      </c>
      <c r="F3142">
        <v>1165</v>
      </c>
      <c r="G3142" t="s">
        <v>1261</v>
      </c>
      <c r="H3142" t="s">
        <v>18</v>
      </c>
      <c r="I3142" t="s">
        <v>18</v>
      </c>
      <c r="J3142" t="s">
        <v>2175</v>
      </c>
    </row>
    <row r="3143" spans="1:10" hidden="1" x14ac:dyDescent="0.25">
      <c r="A3143">
        <v>101632</v>
      </c>
      <c r="B3143">
        <v>362</v>
      </c>
      <c r="C3143" t="s">
        <v>50</v>
      </c>
      <c r="D3143">
        <v>2822</v>
      </c>
      <c r="E3143" t="s">
        <v>103</v>
      </c>
      <c r="F3143">
        <v>1165</v>
      </c>
      <c r="G3143" t="s">
        <v>1261</v>
      </c>
      <c r="H3143" t="s">
        <v>18</v>
      </c>
      <c r="I3143" t="s">
        <v>18</v>
      </c>
      <c r="J3143" t="s">
        <v>2187</v>
      </c>
    </row>
    <row r="3144" spans="1:10" hidden="1" x14ac:dyDescent="0.25">
      <c r="A3144">
        <v>101598</v>
      </c>
      <c r="B3144">
        <v>362</v>
      </c>
      <c r="C3144" t="s">
        <v>50</v>
      </c>
      <c r="D3144">
        <v>1974</v>
      </c>
      <c r="E3144" t="s">
        <v>276</v>
      </c>
      <c r="F3144">
        <v>1165</v>
      </c>
      <c r="G3144" t="s">
        <v>1261</v>
      </c>
      <c r="H3144" t="s">
        <v>18</v>
      </c>
      <c r="I3144" t="s">
        <v>18</v>
      </c>
      <c r="J3144" t="s">
        <v>2211</v>
      </c>
    </row>
    <row r="3145" spans="1:10" hidden="1" x14ac:dyDescent="0.25">
      <c r="A3145">
        <v>118307</v>
      </c>
      <c r="B3145">
        <v>2520</v>
      </c>
      <c r="C3145" t="s">
        <v>4254</v>
      </c>
      <c r="D3145">
        <v>2537</v>
      </c>
      <c r="E3145" t="s">
        <v>4254</v>
      </c>
      <c r="F3145">
        <v>93420</v>
      </c>
      <c r="G3145" t="s">
        <v>2536</v>
      </c>
      <c r="H3145" t="s">
        <v>18</v>
      </c>
      <c r="I3145" t="s">
        <v>18</v>
      </c>
      <c r="J3145" t="s">
        <v>4322</v>
      </c>
    </row>
    <row r="3146" spans="1:10" hidden="1" x14ac:dyDescent="0.25">
      <c r="A3146">
        <v>117017</v>
      </c>
      <c r="B3146">
        <v>6</v>
      </c>
      <c r="C3146" t="s">
        <v>65</v>
      </c>
      <c r="D3146">
        <v>2847</v>
      </c>
      <c r="E3146" t="s">
        <v>2541</v>
      </c>
      <c r="F3146">
        <v>11</v>
      </c>
      <c r="G3146" t="s">
        <v>1283</v>
      </c>
      <c r="H3146" t="s">
        <v>18</v>
      </c>
      <c r="I3146" t="s">
        <v>18</v>
      </c>
      <c r="J3146" t="s">
        <v>2582</v>
      </c>
    </row>
    <row r="3147" spans="1:10" hidden="1" x14ac:dyDescent="0.25">
      <c r="A3147">
        <v>101287</v>
      </c>
      <c r="B3147">
        <v>6</v>
      </c>
      <c r="C3147" t="s">
        <v>65</v>
      </c>
      <c r="D3147">
        <v>2792</v>
      </c>
      <c r="E3147" t="s">
        <v>2608</v>
      </c>
      <c r="F3147">
        <v>11</v>
      </c>
      <c r="G3147" t="s">
        <v>1283</v>
      </c>
      <c r="H3147" t="s">
        <v>18</v>
      </c>
      <c r="I3147" t="s">
        <v>18</v>
      </c>
      <c r="J3147" t="s">
        <v>2766</v>
      </c>
    </row>
    <row r="3148" spans="1:10" hidden="1" x14ac:dyDescent="0.25">
      <c r="A3148">
        <v>101293</v>
      </c>
      <c r="B3148">
        <v>6</v>
      </c>
      <c r="C3148" t="s">
        <v>65</v>
      </c>
      <c r="D3148">
        <v>2794</v>
      </c>
      <c r="E3148" t="s">
        <v>2610</v>
      </c>
      <c r="F3148">
        <v>11</v>
      </c>
      <c r="G3148" t="s">
        <v>1283</v>
      </c>
      <c r="H3148" t="s">
        <v>18</v>
      </c>
      <c r="I3148" t="s">
        <v>18</v>
      </c>
      <c r="J3148" t="s">
        <v>2767</v>
      </c>
    </row>
    <row r="3149" spans="1:10" hidden="1" x14ac:dyDescent="0.25">
      <c r="A3149">
        <v>101290</v>
      </c>
      <c r="B3149">
        <v>6</v>
      </c>
      <c r="C3149" t="s">
        <v>65</v>
      </c>
      <c r="D3149">
        <v>2793</v>
      </c>
      <c r="E3149" t="s">
        <v>2612</v>
      </c>
      <c r="F3149">
        <v>11</v>
      </c>
      <c r="G3149" t="s">
        <v>1283</v>
      </c>
      <c r="H3149" t="s">
        <v>18</v>
      </c>
      <c r="I3149" t="s">
        <v>18</v>
      </c>
      <c r="J3149" t="s">
        <v>2768</v>
      </c>
    </row>
    <row r="3150" spans="1:10" hidden="1" x14ac:dyDescent="0.25">
      <c r="A3150">
        <v>101307</v>
      </c>
      <c r="B3150">
        <v>6</v>
      </c>
      <c r="C3150" t="s">
        <v>65</v>
      </c>
      <c r="D3150">
        <v>2795</v>
      </c>
      <c r="E3150" t="s">
        <v>2614</v>
      </c>
      <c r="F3150">
        <v>11</v>
      </c>
      <c r="G3150" t="s">
        <v>1283</v>
      </c>
      <c r="H3150" t="s">
        <v>18</v>
      </c>
      <c r="I3150" t="s">
        <v>18</v>
      </c>
      <c r="J3150" t="s">
        <v>2769</v>
      </c>
    </row>
    <row r="3151" spans="1:10" hidden="1" x14ac:dyDescent="0.25">
      <c r="A3151">
        <v>95537</v>
      </c>
      <c r="B3151">
        <v>6</v>
      </c>
      <c r="C3151" t="s">
        <v>65</v>
      </c>
      <c r="D3151">
        <v>2392</v>
      </c>
      <c r="E3151" t="s">
        <v>2616</v>
      </c>
      <c r="F3151">
        <v>11</v>
      </c>
      <c r="G3151" t="s">
        <v>1283</v>
      </c>
      <c r="H3151" t="s">
        <v>18</v>
      </c>
      <c r="I3151" t="s">
        <v>18</v>
      </c>
      <c r="J3151" t="s">
        <v>2770</v>
      </c>
    </row>
    <row r="3152" spans="1:10" hidden="1" x14ac:dyDescent="0.25">
      <c r="A3152">
        <v>80721</v>
      </c>
      <c r="B3152">
        <v>6</v>
      </c>
      <c r="C3152" t="s">
        <v>65</v>
      </c>
      <c r="D3152">
        <v>2390</v>
      </c>
      <c r="E3152" t="s">
        <v>2618</v>
      </c>
      <c r="F3152">
        <v>11</v>
      </c>
      <c r="G3152" t="s">
        <v>1283</v>
      </c>
      <c r="H3152" t="s">
        <v>18</v>
      </c>
      <c r="I3152" t="s">
        <v>18</v>
      </c>
      <c r="J3152" t="s">
        <v>2771</v>
      </c>
    </row>
    <row r="3153" spans="1:10" hidden="1" x14ac:dyDescent="0.25">
      <c r="A3153">
        <v>95539</v>
      </c>
      <c r="B3153">
        <v>6</v>
      </c>
      <c r="C3153" t="s">
        <v>65</v>
      </c>
      <c r="D3153">
        <v>2393</v>
      </c>
      <c r="E3153" t="s">
        <v>2620</v>
      </c>
      <c r="F3153">
        <v>11</v>
      </c>
      <c r="G3153" t="s">
        <v>1283</v>
      </c>
      <c r="H3153" t="s">
        <v>18</v>
      </c>
      <c r="I3153" t="s">
        <v>18</v>
      </c>
      <c r="J3153" t="s">
        <v>2772</v>
      </c>
    </row>
    <row r="3154" spans="1:10" hidden="1" x14ac:dyDescent="0.25">
      <c r="A3154">
        <v>80722</v>
      </c>
      <c r="B3154">
        <v>6</v>
      </c>
      <c r="C3154" t="s">
        <v>65</v>
      </c>
      <c r="D3154">
        <v>2391</v>
      </c>
      <c r="E3154" t="s">
        <v>2622</v>
      </c>
      <c r="F3154">
        <v>11</v>
      </c>
      <c r="G3154" t="s">
        <v>1283</v>
      </c>
      <c r="H3154" t="s">
        <v>18</v>
      </c>
      <c r="I3154" t="s">
        <v>18</v>
      </c>
      <c r="J3154" t="s">
        <v>2773</v>
      </c>
    </row>
    <row r="3155" spans="1:10" hidden="1" x14ac:dyDescent="0.25">
      <c r="A3155">
        <v>147519</v>
      </c>
      <c r="B3155">
        <v>15</v>
      </c>
      <c r="C3155" t="s">
        <v>2</v>
      </c>
      <c r="D3155">
        <v>2423</v>
      </c>
      <c r="E3155" t="s">
        <v>5</v>
      </c>
      <c r="F3155">
        <v>11</v>
      </c>
      <c r="G3155" t="s">
        <v>1283</v>
      </c>
      <c r="H3155" t="s">
        <v>18</v>
      </c>
      <c r="I3155" t="s">
        <v>18</v>
      </c>
      <c r="J3155" t="s">
        <v>4017</v>
      </c>
    </row>
    <row r="3156" spans="1:10" hidden="1" x14ac:dyDescent="0.25">
      <c r="A3156">
        <v>113631</v>
      </c>
      <c r="B3156">
        <v>453</v>
      </c>
      <c r="C3156" t="s">
        <v>188</v>
      </c>
      <c r="D3156">
        <v>2773</v>
      </c>
      <c r="E3156" t="s">
        <v>4394</v>
      </c>
      <c r="F3156">
        <v>91134</v>
      </c>
      <c r="G3156" t="s">
        <v>2320</v>
      </c>
      <c r="H3156" t="s">
        <v>18</v>
      </c>
      <c r="I3156" t="s">
        <v>18</v>
      </c>
      <c r="J3156" t="s">
        <v>4900</v>
      </c>
    </row>
    <row r="3157" spans="1:10" hidden="1" x14ac:dyDescent="0.25">
      <c r="A3157">
        <v>38847</v>
      </c>
      <c r="B3157">
        <v>313</v>
      </c>
      <c r="C3157" t="s">
        <v>3604</v>
      </c>
      <c r="D3157">
        <v>353</v>
      </c>
      <c r="E3157" t="s">
        <v>456</v>
      </c>
      <c r="F3157">
        <v>33962</v>
      </c>
      <c r="G3157" t="s">
        <v>1268</v>
      </c>
      <c r="H3157" t="s">
        <v>18</v>
      </c>
      <c r="I3157" t="s">
        <v>18</v>
      </c>
      <c r="J3157" t="s">
        <v>4018</v>
      </c>
    </row>
    <row r="3158" spans="1:10" hidden="1" x14ac:dyDescent="0.25">
      <c r="A3158">
        <v>38980</v>
      </c>
      <c r="B3158">
        <v>313</v>
      </c>
      <c r="C3158" t="s">
        <v>3604</v>
      </c>
      <c r="D3158">
        <v>329</v>
      </c>
      <c r="E3158" t="s">
        <v>2606</v>
      </c>
      <c r="F3158">
        <v>33962</v>
      </c>
      <c r="G3158" t="s">
        <v>1268</v>
      </c>
      <c r="H3158" t="s">
        <v>18</v>
      </c>
      <c r="I3158" t="s">
        <v>18</v>
      </c>
      <c r="J3158" t="s">
        <v>4019</v>
      </c>
    </row>
    <row r="3159" spans="1:10" hidden="1" x14ac:dyDescent="0.25">
      <c r="A3159">
        <v>81258</v>
      </c>
      <c r="B3159">
        <v>313</v>
      </c>
      <c r="C3159" t="s">
        <v>3604</v>
      </c>
      <c r="D3159">
        <v>2522</v>
      </c>
      <c r="E3159" t="s">
        <v>458</v>
      </c>
      <c r="F3159">
        <v>33962</v>
      </c>
      <c r="G3159" t="s">
        <v>1268</v>
      </c>
      <c r="H3159" t="s">
        <v>18</v>
      </c>
      <c r="I3159" t="s">
        <v>18</v>
      </c>
      <c r="J3159" t="s">
        <v>4020</v>
      </c>
    </row>
    <row r="3160" spans="1:10" hidden="1" x14ac:dyDescent="0.25">
      <c r="A3160">
        <v>81293</v>
      </c>
      <c r="B3160">
        <v>316</v>
      </c>
      <c r="C3160" t="s">
        <v>3647</v>
      </c>
      <c r="D3160">
        <v>2330</v>
      </c>
      <c r="E3160" t="s">
        <v>1097</v>
      </c>
      <c r="F3160">
        <v>33962</v>
      </c>
      <c r="G3160" t="s">
        <v>1268</v>
      </c>
      <c r="H3160" t="s">
        <v>18</v>
      </c>
      <c r="I3160" t="s">
        <v>18</v>
      </c>
      <c r="J3160" t="s">
        <v>4021</v>
      </c>
    </row>
    <row r="3161" spans="1:10" hidden="1" x14ac:dyDescent="0.25">
      <c r="A3161">
        <v>5518</v>
      </c>
      <c r="B3161">
        <v>2509</v>
      </c>
      <c r="C3161" t="s">
        <v>47</v>
      </c>
      <c r="D3161">
        <v>2016</v>
      </c>
      <c r="E3161" t="s">
        <v>95</v>
      </c>
      <c r="F3161">
        <v>1181</v>
      </c>
      <c r="G3161" t="s">
        <v>1340</v>
      </c>
      <c r="H3161" t="s">
        <v>18</v>
      </c>
      <c r="I3161" t="s">
        <v>18</v>
      </c>
      <c r="J3161" t="s">
        <v>1341</v>
      </c>
    </row>
    <row r="3162" spans="1:10" hidden="1" x14ac:dyDescent="0.25">
      <c r="A3162">
        <v>101453</v>
      </c>
      <c r="B3162">
        <v>29</v>
      </c>
      <c r="C3162" t="s">
        <v>56</v>
      </c>
      <c r="D3162">
        <v>2801</v>
      </c>
      <c r="E3162" t="s">
        <v>57</v>
      </c>
      <c r="F3162">
        <v>1181</v>
      </c>
      <c r="G3162" t="s">
        <v>1340</v>
      </c>
      <c r="H3162" t="s">
        <v>18</v>
      </c>
      <c r="I3162" t="s">
        <v>18</v>
      </c>
      <c r="J3162" t="s">
        <v>1420</v>
      </c>
    </row>
    <row r="3163" spans="1:10" hidden="1" x14ac:dyDescent="0.25">
      <c r="A3163">
        <v>101426</v>
      </c>
      <c r="B3163">
        <v>29</v>
      </c>
      <c r="C3163" t="s">
        <v>56</v>
      </c>
      <c r="D3163">
        <v>2800</v>
      </c>
      <c r="E3163" t="s">
        <v>112</v>
      </c>
      <c r="F3163">
        <v>1181</v>
      </c>
      <c r="G3163" t="s">
        <v>1340</v>
      </c>
      <c r="H3163" t="s">
        <v>18</v>
      </c>
      <c r="I3163" t="s">
        <v>18</v>
      </c>
      <c r="J3163" t="s">
        <v>1491</v>
      </c>
    </row>
    <row r="3164" spans="1:10" hidden="1" x14ac:dyDescent="0.25">
      <c r="A3164">
        <v>81098</v>
      </c>
      <c r="B3164">
        <v>29</v>
      </c>
      <c r="C3164" t="s">
        <v>56</v>
      </c>
      <c r="D3164">
        <v>2425</v>
      </c>
      <c r="E3164" t="s">
        <v>2829</v>
      </c>
      <c r="F3164">
        <v>1181</v>
      </c>
      <c r="G3164" t="s">
        <v>1340</v>
      </c>
      <c r="H3164" t="s">
        <v>18</v>
      </c>
      <c r="I3164" t="s">
        <v>18</v>
      </c>
      <c r="J3164" t="s">
        <v>2906</v>
      </c>
    </row>
    <row r="3165" spans="1:10" hidden="1" x14ac:dyDescent="0.25">
      <c r="A3165">
        <v>101581</v>
      </c>
      <c r="B3165">
        <v>360</v>
      </c>
      <c r="C3165" t="s">
        <v>66</v>
      </c>
      <c r="D3165">
        <v>2809</v>
      </c>
      <c r="E3165" t="s">
        <v>893</v>
      </c>
      <c r="F3165">
        <v>1181</v>
      </c>
      <c r="G3165" t="s">
        <v>1340</v>
      </c>
      <c r="H3165" t="s">
        <v>18</v>
      </c>
      <c r="I3165" t="s">
        <v>18</v>
      </c>
      <c r="J3165" t="s">
        <v>1913</v>
      </c>
    </row>
    <row r="3166" spans="1:10" hidden="1" x14ac:dyDescent="0.25">
      <c r="A3166">
        <v>1019</v>
      </c>
      <c r="B3166">
        <v>360</v>
      </c>
      <c r="C3166" t="s">
        <v>66</v>
      </c>
      <c r="D3166">
        <v>2009</v>
      </c>
      <c r="E3166" t="s">
        <v>67</v>
      </c>
      <c r="F3166">
        <v>1181</v>
      </c>
      <c r="G3166" t="s">
        <v>1340</v>
      </c>
      <c r="H3166" t="s">
        <v>18</v>
      </c>
      <c r="I3166" t="s">
        <v>18</v>
      </c>
      <c r="J3166" t="s">
        <v>1935</v>
      </c>
    </row>
    <row r="3167" spans="1:10" hidden="1" x14ac:dyDescent="0.25">
      <c r="A3167">
        <v>101594</v>
      </c>
      <c r="B3167">
        <v>360</v>
      </c>
      <c r="C3167" t="s">
        <v>66</v>
      </c>
      <c r="D3167">
        <v>2810</v>
      </c>
      <c r="E3167" t="s">
        <v>100</v>
      </c>
      <c r="F3167">
        <v>1181</v>
      </c>
      <c r="G3167" t="s">
        <v>1340</v>
      </c>
      <c r="H3167" t="s">
        <v>18</v>
      </c>
      <c r="I3167" t="s">
        <v>18</v>
      </c>
      <c r="J3167" t="s">
        <v>1950</v>
      </c>
    </row>
    <row r="3168" spans="1:10" hidden="1" x14ac:dyDescent="0.25">
      <c r="A3168">
        <v>3922</v>
      </c>
      <c r="B3168">
        <v>293</v>
      </c>
      <c r="C3168" t="s">
        <v>4264</v>
      </c>
      <c r="D3168">
        <v>295</v>
      </c>
      <c r="E3168" t="s">
        <v>3111</v>
      </c>
      <c r="F3168">
        <v>10</v>
      </c>
      <c r="G3168" t="s">
        <v>3393</v>
      </c>
      <c r="H3168" t="s">
        <v>18</v>
      </c>
      <c r="I3168" t="s">
        <v>18</v>
      </c>
      <c r="J3168" t="s">
        <v>4323</v>
      </c>
    </row>
    <row r="3169" spans="1:10" hidden="1" x14ac:dyDescent="0.25">
      <c r="A3169">
        <v>122654</v>
      </c>
      <c r="B3169">
        <v>293</v>
      </c>
      <c r="C3169" t="s">
        <v>4264</v>
      </c>
      <c r="D3169">
        <v>2872</v>
      </c>
      <c r="E3169" t="s">
        <v>3112</v>
      </c>
      <c r="F3169">
        <v>10</v>
      </c>
      <c r="G3169" t="s">
        <v>3393</v>
      </c>
      <c r="H3169" t="s">
        <v>18</v>
      </c>
      <c r="I3169" t="s">
        <v>18</v>
      </c>
      <c r="J3169" t="s">
        <v>4324</v>
      </c>
    </row>
    <row r="3170" spans="1:10" hidden="1" x14ac:dyDescent="0.25">
      <c r="A3170">
        <v>122662</v>
      </c>
      <c r="B3170">
        <v>293</v>
      </c>
      <c r="C3170" t="s">
        <v>4264</v>
      </c>
      <c r="D3170">
        <v>2873</v>
      </c>
      <c r="E3170" t="s">
        <v>3113</v>
      </c>
      <c r="F3170">
        <v>10</v>
      </c>
      <c r="G3170" t="s">
        <v>3393</v>
      </c>
      <c r="H3170" t="s">
        <v>18</v>
      </c>
      <c r="I3170" t="s">
        <v>18</v>
      </c>
      <c r="J3170" t="s">
        <v>4325</v>
      </c>
    </row>
    <row r="3171" spans="1:10" hidden="1" x14ac:dyDescent="0.25">
      <c r="A3171">
        <v>115576</v>
      </c>
      <c r="B3171">
        <v>362</v>
      </c>
      <c r="C3171" t="s">
        <v>50</v>
      </c>
      <c r="D3171">
        <v>2469</v>
      </c>
      <c r="E3171" t="s">
        <v>91</v>
      </c>
      <c r="F3171">
        <v>92699</v>
      </c>
      <c r="G3171" t="s">
        <v>2513</v>
      </c>
      <c r="H3171" t="s">
        <v>18</v>
      </c>
      <c r="I3171" t="s">
        <v>18</v>
      </c>
      <c r="J3171" t="s">
        <v>2514</v>
      </c>
    </row>
    <row r="3172" spans="1:10" hidden="1" x14ac:dyDescent="0.25">
      <c r="A3172">
        <v>40845</v>
      </c>
      <c r="B3172">
        <v>2507</v>
      </c>
      <c r="C3172" t="s">
        <v>4365</v>
      </c>
      <c r="D3172">
        <v>165</v>
      </c>
      <c r="E3172" t="s">
        <v>3633</v>
      </c>
      <c r="F3172">
        <v>35700</v>
      </c>
      <c r="G3172" t="s">
        <v>2084</v>
      </c>
      <c r="H3172" t="s">
        <v>18</v>
      </c>
      <c r="I3172" t="s">
        <v>18</v>
      </c>
      <c r="J3172" t="s">
        <v>4901</v>
      </c>
    </row>
    <row r="3173" spans="1:10" hidden="1" x14ac:dyDescent="0.25">
      <c r="A3173">
        <v>152452</v>
      </c>
      <c r="B3173">
        <v>29</v>
      </c>
      <c r="C3173" t="s">
        <v>56</v>
      </c>
      <c r="D3173">
        <v>2927</v>
      </c>
      <c r="E3173" t="s">
        <v>2834</v>
      </c>
      <c r="F3173">
        <v>35700</v>
      </c>
      <c r="G3173" t="s">
        <v>2084</v>
      </c>
      <c r="H3173" t="s">
        <v>18</v>
      </c>
      <c r="I3173" t="s">
        <v>18</v>
      </c>
      <c r="J3173" t="s">
        <v>4902</v>
      </c>
    </row>
    <row r="3174" spans="1:10" hidden="1" x14ac:dyDescent="0.25">
      <c r="A3174">
        <v>25913</v>
      </c>
      <c r="B3174">
        <v>360</v>
      </c>
      <c r="C3174" t="s">
        <v>66</v>
      </c>
      <c r="D3174">
        <v>2009</v>
      </c>
      <c r="E3174" t="s">
        <v>67</v>
      </c>
      <c r="F3174">
        <v>133</v>
      </c>
      <c r="G3174" t="s">
        <v>1936</v>
      </c>
      <c r="H3174" t="s">
        <v>18</v>
      </c>
      <c r="I3174" t="s">
        <v>18</v>
      </c>
      <c r="J3174" t="s">
        <v>1937</v>
      </c>
    </row>
    <row r="3175" spans="1:10" hidden="1" x14ac:dyDescent="0.25">
      <c r="A3175">
        <v>1334</v>
      </c>
      <c r="B3175">
        <v>362</v>
      </c>
      <c r="C3175" t="s">
        <v>50</v>
      </c>
      <c r="D3175">
        <v>1974</v>
      </c>
      <c r="E3175" t="s">
        <v>276</v>
      </c>
      <c r="F3175">
        <v>133</v>
      </c>
      <c r="G3175" t="s">
        <v>1936</v>
      </c>
      <c r="H3175" t="s">
        <v>18</v>
      </c>
      <c r="I3175" t="s">
        <v>18</v>
      </c>
      <c r="J3175" t="s">
        <v>2212</v>
      </c>
    </row>
    <row r="3176" spans="1:10" hidden="1" x14ac:dyDescent="0.25">
      <c r="A3176">
        <v>4193</v>
      </c>
      <c r="B3176">
        <v>451</v>
      </c>
      <c r="C3176" t="s">
        <v>61</v>
      </c>
      <c r="D3176">
        <v>466</v>
      </c>
      <c r="E3176" t="s">
        <v>62</v>
      </c>
      <c r="F3176">
        <v>1145</v>
      </c>
      <c r="G3176" t="s">
        <v>1996</v>
      </c>
      <c r="H3176" t="s">
        <v>18</v>
      </c>
      <c r="I3176" t="s">
        <v>18</v>
      </c>
      <c r="J3176" t="s">
        <v>1997</v>
      </c>
    </row>
    <row r="3177" spans="1:10" hidden="1" x14ac:dyDescent="0.25">
      <c r="A3177">
        <v>93355</v>
      </c>
      <c r="B3177">
        <v>453</v>
      </c>
      <c r="C3177" t="s">
        <v>188</v>
      </c>
      <c r="D3177">
        <v>2773</v>
      </c>
      <c r="E3177" t="s">
        <v>4394</v>
      </c>
      <c r="F3177">
        <v>11181</v>
      </c>
      <c r="G3177" t="s">
        <v>1711</v>
      </c>
      <c r="H3177" t="s">
        <v>18</v>
      </c>
      <c r="I3177" t="s">
        <v>18</v>
      </c>
      <c r="J3177" t="s">
        <v>4903</v>
      </c>
    </row>
    <row r="3178" spans="1:10" hidden="1" x14ac:dyDescent="0.25">
      <c r="A3178">
        <v>152565</v>
      </c>
      <c r="B3178">
        <v>453</v>
      </c>
      <c r="C3178" t="s">
        <v>188</v>
      </c>
      <c r="D3178">
        <v>2953</v>
      </c>
      <c r="E3178" t="s">
        <v>4396</v>
      </c>
      <c r="F3178">
        <v>11181</v>
      </c>
      <c r="G3178" t="s">
        <v>1711</v>
      </c>
      <c r="H3178" t="s">
        <v>18</v>
      </c>
      <c r="I3178" t="s">
        <v>18</v>
      </c>
      <c r="J3178" t="s">
        <v>4904</v>
      </c>
    </row>
    <row r="3179" spans="1:10" hidden="1" x14ac:dyDescent="0.25">
      <c r="A3179">
        <v>123921</v>
      </c>
      <c r="B3179">
        <v>453</v>
      </c>
      <c r="C3179" t="s">
        <v>188</v>
      </c>
      <c r="D3179">
        <v>2776</v>
      </c>
      <c r="E3179" t="s">
        <v>4403</v>
      </c>
      <c r="F3179">
        <v>11181</v>
      </c>
      <c r="G3179" t="s">
        <v>1711</v>
      </c>
      <c r="H3179" t="s">
        <v>18</v>
      </c>
      <c r="I3179" t="s">
        <v>18</v>
      </c>
      <c r="J3179" t="s">
        <v>4905</v>
      </c>
    </row>
    <row r="3180" spans="1:10" hidden="1" x14ac:dyDescent="0.25">
      <c r="A3180">
        <v>4795</v>
      </c>
      <c r="B3180">
        <v>453</v>
      </c>
      <c r="C3180" t="s">
        <v>188</v>
      </c>
      <c r="D3180">
        <v>464</v>
      </c>
      <c r="E3180" t="s">
        <v>189</v>
      </c>
      <c r="F3180">
        <v>11181</v>
      </c>
      <c r="G3180" t="s">
        <v>1711</v>
      </c>
      <c r="H3180" t="s">
        <v>18</v>
      </c>
      <c r="I3180" t="s">
        <v>18</v>
      </c>
      <c r="J3180" t="s">
        <v>1712</v>
      </c>
    </row>
    <row r="3181" spans="1:10" hidden="1" x14ac:dyDescent="0.25">
      <c r="A3181">
        <v>4860</v>
      </c>
      <c r="B3181">
        <v>450</v>
      </c>
      <c r="C3181" t="s">
        <v>4052</v>
      </c>
      <c r="D3181">
        <v>473</v>
      </c>
      <c r="E3181" t="s">
        <v>255</v>
      </c>
      <c r="F3181">
        <v>11181</v>
      </c>
      <c r="G3181" t="s">
        <v>1711</v>
      </c>
      <c r="H3181" t="s">
        <v>18</v>
      </c>
      <c r="I3181" t="s">
        <v>18</v>
      </c>
      <c r="J3181" t="s">
        <v>4230</v>
      </c>
    </row>
    <row r="3182" spans="1:10" hidden="1" x14ac:dyDescent="0.25">
      <c r="A3182">
        <v>93326</v>
      </c>
      <c r="B3182">
        <v>453</v>
      </c>
      <c r="C3182" t="s">
        <v>188</v>
      </c>
      <c r="D3182">
        <v>2773</v>
      </c>
      <c r="E3182" t="s">
        <v>4394</v>
      </c>
      <c r="F3182">
        <v>61</v>
      </c>
      <c r="G3182" t="s">
        <v>1713</v>
      </c>
      <c r="H3182" t="s">
        <v>18</v>
      </c>
      <c r="I3182" t="s">
        <v>18</v>
      </c>
      <c r="J3182" t="s">
        <v>4906</v>
      </c>
    </row>
    <row r="3183" spans="1:10" hidden="1" x14ac:dyDescent="0.25">
      <c r="A3183">
        <v>152547</v>
      </c>
      <c r="B3183">
        <v>453</v>
      </c>
      <c r="C3183" t="s">
        <v>188</v>
      </c>
      <c r="D3183">
        <v>2953</v>
      </c>
      <c r="E3183" t="s">
        <v>4396</v>
      </c>
      <c r="F3183">
        <v>61</v>
      </c>
      <c r="G3183" t="s">
        <v>1713</v>
      </c>
      <c r="H3183" t="s">
        <v>18</v>
      </c>
      <c r="I3183" t="s">
        <v>18</v>
      </c>
      <c r="J3183" t="s">
        <v>4907</v>
      </c>
    </row>
    <row r="3184" spans="1:10" hidden="1" x14ac:dyDescent="0.25">
      <c r="A3184">
        <v>123422</v>
      </c>
      <c r="B3184">
        <v>453</v>
      </c>
      <c r="C3184" t="s">
        <v>188</v>
      </c>
      <c r="D3184">
        <v>2874</v>
      </c>
      <c r="E3184" t="s">
        <v>4398</v>
      </c>
      <c r="F3184">
        <v>61</v>
      </c>
      <c r="G3184" t="s">
        <v>1713</v>
      </c>
      <c r="H3184" t="s">
        <v>18</v>
      </c>
      <c r="I3184" t="s">
        <v>18</v>
      </c>
      <c r="J3184" t="s">
        <v>4908</v>
      </c>
    </row>
    <row r="3185" spans="1:10" hidden="1" x14ac:dyDescent="0.25">
      <c r="A3185">
        <v>152607</v>
      </c>
      <c r="B3185">
        <v>453</v>
      </c>
      <c r="C3185" t="s">
        <v>188</v>
      </c>
      <c r="D3185">
        <v>2954</v>
      </c>
      <c r="E3185" t="s">
        <v>4400</v>
      </c>
      <c r="F3185">
        <v>61</v>
      </c>
      <c r="G3185" t="s">
        <v>1713</v>
      </c>
      <c r="H3185" t="s">
        <v>18</v>
      </c>
      <c r="I3185" t="s">
        <v>18</v>
      </c>
      <c r="J3185" t="s">
        <v>4909</v>
      </c>
    </row>
    <row r="3186" spans="1:10" hidden="1" x14ac:dyDescent="0.25">
      <c r="A3186">
        <v>93315</v>
      </c>
      <c r="B3186">
        <v>453</v>
      </c>
      <c r="C3186" t="s">
        <v>188</v>
      </c>
      <c r="D3186">
        <v>2620</v>
      </c>
      <c r="E3186" t="s">
        <v>4054</v>
      </c>
      <c r="F3186">
        <v>61</v>
      </c>
      <c r="G3186" t="s">
        <v>1713</v>
      </c>
      <c r="H3186" t="s">
        <v>18</v>
      </c>
      <c r="I3186" t="s">
        <v>18</v>
      </c>
      <c r="J3186" t="s">
        <v>4910</v>
      </c>
    </row>
    <row r="3187" spans="1:10" hidden="1" x14ac:dyDescent="0.25">
      <c r="A3187">
        <v>91256</v>
      </c>
      <c r="B3187">
        <v>453</v>
      </c>
      <c r="C3187" t="s">
        <v>188</v>
      </c>
      <c r="D3187">
        <v>2619</v>
      </c>
      <c r="E3187" t="s">
        <v>4405</v>
      </c>
      <c r="F3187">
        <v>61</v>
      </c>
      <c r="G3187" t="s">
        <v>1713</v>
      </c>
      <c r="H3187" t="s">
        <v>18</v>
      </c>
      <c r="I3187" t="s">
        <v>18</v>
      </c>
      <c r="J3187" t="s">
        <v>4911</v>
      </c>
    </row>
    <row r="3188" spans="1:10" hidden="1" x14ac:dyDescent="0.25">
      <c r="A3188">
        <v>3023</v>
      </c>
      <c r="B3188">
        <v>453</v>
      </c>
      <c r="C3188" t="s">
        <v>188</v>
      </c>
      <c r="D3188">
        <v>464</v>
      </c>
      <c r="E3188" t="s">
        <v>189</v>
      </c>
      <c r="F3188">
        <v>61</v>
      </c>
      <c r="G3188" t="s">
        <v>1713</v>
      </c>
      <c r="H3188" t="s">
        <v>18</v>
      </c>
      <c r="I3188" t="s">
        <v>18</v>
      </c>
      <c r="J3188" t="s">
        <v>1714</v>
      </c>
    </row>
    <row r="3189" spans="1:10" hidden="1" x14ac:dyDescent="0.25">
      <c r="A3189">
        <v>48306</v>
      </c>
      <c r="B3189">
        <v>360</v>
      </c>
      <c r="C3189" t="s">
        <v>66</v>
      </c>
      <c r="D3189">
        <v>2009</v>
      </c>
      <c r="E3189" t="s">
        <v>67</v>
      </c>
      <c r="F3189">
        <v>61</v>
      </c>
      <c r="G3189" t="s">
        <v>1713</v>
      </c>
      <c r="H3189" t="s">
        <v>18</v>
      </c>
      <c r="I3189" t="s">
        <v>18</v>
      </c>
      <c r="J3189" t="s">
        <v>1938</v>
      </c>
    </row>
    <row r="3190" spans="1:10" hidden="1" x14ac:dyDescent="0.25">
      <c r="A3190">
        <v>135575</v>
      </c>
      <c r="B3190">
        <v>360</v>
      </c>
      <c r="C3190" t="s">
        <v>66</v>
      </c>
      <c r="D3190">
        <v>2810</v>
      </c>
      <c r="E3190" t="s">
        <v>100</v>
      </c>
      <c r="F3190">
        <v>61</v>
      </c>
      <c r="G3190" t="s">
        <v>1713</v>
      </c>
      <c r="H3190" t="s">
        <v>18</v>
      </c>
      <c r="I3190" t="s">
        <v>18</v>
      </c>
      <c r="J3190" t="s">
        <v>3371</v>
      </c>
    </row>
    <row r="3191" spans="1:10" hidden="1" x14ac:dyDescent="0.25">
      <c r="A3191">
        <v>152511</v>
      </c>
      <c r="B3191">
        <v>450</v>
      </c>
      <c r="C3191" t="s">
        <v>4052</v>
      </c>
      <c r="D3191">
        <v>2951</v>
      </c>
      <c r="E3191" t="s">
        <v>233</v>
      </c>
      <c r="F3191">
        <v>61</v>
      </c>
      <c r="G3191" t="s">
        <v>1713</v>
      </c>
      <c r="H3191" t="s">
        <v>18</v>
      </c>
      <c r="I3191" t="s">
        <v>18</v>
      </c>
      <c r="J3191" t="s">
        <v>4912</v>
      </c>
    </row>
    <row r="3192" spans="1:10" hidden="1" x14ac:dyDescent="0.25">
      <c r="A3192">
        <v>4083</v>
      </c>
      <c r="B3192">
        <v>450</v>
      </c>
      <c r="C3192" t="s">
        <v>4052</v>
      </c>
      <c r="D3192">
        <v>473</v>
      </c>
      <c r="E3192" t="s">
        <v>255</v>
      </c>
      <c r="F3192">
        <v>61</v>
      </c>
      <c r="G3192" t="s">
        <v>1713</v>
      </c>
      <c r="H3192" t="s">
        <v>18</v>
      </c>
      <c r="I3192" t="s">
        <v>18</v>
      </c>
      <c r="J3192" t="s">
        <v>4231</v>
      </c>
    </row>
    <row r="3193" spans="1:10" hidden="1" x14ac:dyDescent="0.25">
      <c r="A3193">
        <v>152479</v>
      </c>
      <c r="B3193">
        <v>450</v>
      </c>
      <c r="C3193" t="s">
        <v>4052</v>
      </c>
      <c r="D3193">
        <v>2950</v>
      </c>
      <c r="E3193" t="s">
        <v>284</v>
      </c>
      <c r="F3193">
        <v>61</v>
      </c>
      <c r="G3193" t="s">
        <v>1713</v>
      </c>
      <c r="H3193" t="s">
        <v>18</v>
      </c>
      <c r="I3193" t="s">
        <v>18</v>
      </c>
      <c r="J3193" t="s">
        <v>4913</v>
      </c>
    </row>
    <row r="3194" spans="1:10" hidden="1" x14ac:dyDescent="0.25">
      <c r="A3194">
        <v>2073</v>
      </c>
      <c r="B3194">
        <v>450</v>
      </c>
      <c r="C3194" t="s">
        <v>4052</v>
      </c>
      <c r="D3194">
        <v>477</v>
      </c>
      <c r="E3194" t="s">
        <v>285</v>
      </c>
      <c r="F3194">
        <v>61</v>
      </c>
      <c r="G3194" t="s">
        <v>1713</v>
      </c>
      <c r="H3194" t="s">
        <v>18</v>
      </c>
      <c r="I3194" t="s">
        <v>18</v>
      </c>
      <c r="J3194" t="s">
        <v>4232</v>
      </c>
    </row>
    <row r="3195" spans="1:10" hidden="1" x14ac:dyDescent="0.25">
      <c r="A3195">
        <v>152522</v>
      </c>
      <c r="B3195">
        <v>450</v>
      </c>
      <c r="C3195" t="s">
        <v>4052</v>
      </c>
      <c r="D3195">
        <v>2955</v>
      </c>
      <c r="E3195" t="s">
        <v>4466</v>
      </c>
      <c r="F3195">
        <v>61</v>
      </c>
      <c r="G3195" t="s">
        <v>1713</v>
      </c>
      <c r="H3195" t="s">
        <v>18</v>
      </c>
      <c r="I3195" t="s">
        <v>18</v>
      </c>
      <c r="J3195" t="s">
        <v>4914</v>
      </c>
    </row>
    <row r="3196" spans="1:10" hidden="1" x14ac:dyDescent="0.25">
      <c r="A3196">
        <v>142082</v>
      </c>
      <c r="B3196">
        <v>450</v>
      </c>
      <c r="C3196" t="s">
        <v>4052</v>
      </c>
      <c r="D3196">
        <v>2897</v>
      </c>
      <c r="E3196" t="s">
        <v>3419</v>
      </c>
      <c r="F3196">
        <v>61</v>
      </c>
      <c r="G3196" t="s">
        <v>1713</v>
      </c>
      <c r="H3196" t="s">
        <v>18</v>
      </c>
      <c r="I3196" t="s">
        <v>18</v>
      </c>
      <c r="J3196" t="s">
        <v>4233</v>
      </c>
    </row>
    <row r="3197" spans="1:10" hidden="1" x14ac:dyDescent="0.25">
      <c r="A3197">
        <v>3556</v>
      </c>
      <c r="B3197">
        <v>450</v>
      </c>
      <c r="C3197" t="s">
        <v>4052</v>
      </c>
      <c r="D3197">
        <v>478</v>
      </c>
      <c r="E3197" t="s">
        <v>4059</v>
      </c>
      <c r="F3197">
        <v>61</v>
      </c>
      <c r="G3197" t="s">
        <v>1713</v>
      </c>
      <c r="H3197" t="s">
        <v>18</v>
      </c>
      <c r="I3197" t="s">
        <v>18</v>
      </c>
      <c r="J3197" t="s">
        <v>4234</v>
      </c>
    </row>
    <row r="3198" spans="1:10" hidden="1" x14ac:dyDescent="0.25">
      <c r="A3198">
        <v>111908</v>
      </c>
      <c r="B3198">
        <v>313</v>
      </c>
      <c r="C3198" t="s">
        <v>3604</v>
      </c>
      <c r="D3198">
        <v>2522</v>
      </c>
      <c r="E3198" t="s">
        <v>458</v>
      </c>
      <c r="F3198">
        <v>89676</v>
      </c>
      <c r="G3198" t="s">
        <v>2279</v>
      </c>
      <c r="H3198" t="s">
        <v>18</v>
      </c>
      <c r="I3198" t="s">
        <v>18</v>
      </c>
      <c r="J3198" t="s">
        <v>4022</v>
      </c>
    </row>
    <row r="3199" spans="1:10" hidden="1" x14ac:dyDescent="0.25">
      <c r="A3199">
        <v>152494</v>
      </c>
      <c r="B3199">
        <v>450</v>
      </c>
      <c r="C3199" t="s">
        <v>4052</v>
      </c>
      <c r="D3199">
        <v>2950</v>
      </c>
      <c r="E3199" t="s">
        <v>284</v>
      </c>
      <c r="F3199">
        <v>10744</v>
      </c>
      <c r="G3199" t="s">
        <v>1788</v>
      </c>
      <c r="H3199" t="s">
        <v>18</v>
      </c>
      <c r="I3199" t="s">
        <v>18</v>
      </c>
      <c r="J3199" t="s">
        <v>4915</v>
      </c>
    </row>
    <row r="3200" spans="1:10" hidden="1" x14ac:dyDescent="0.25">
      <c r="A3200">
        <v>76544</v>
      </c>
      <c r="B3200">
        <v>450</v>
      </c>
      <c r="C3200" t="s">
        <v>4052</v>
      </c>
      <c r="D3200">
        <v>477</v>
      </c>
      <c r="E3200" t="s">
        <v>285</v>
      </c>
      <c r="F3200">
        <v>10744</v>
      </c>
      <c r="G3200" t="s">
        <v>1788</v>
      </c>
      <c r="H3200" t="s">
        <v>18</v>
      </c>
      <c r="I3200" t="s">
        <v>18</v>
      </c>
      <c r="J3200" t="s">
        <v>4235</v>
      </c>
    </row>
    <row r="3201" spans="1:10" hidden="1" x14ac:dyDescent="0.25">
      <c r="A3201">
        <v>159474</v>
      </c>
      <c r="B3201">
        <v>2507</v>
      </c>
      <c r="C3201" t="s">
        <v>4365</v>
      </c>
      <c r="D3201">
        <v>2890</v>
      </c>
      <c r="E3201" t="s">
        <v>4370</v>
      </c>
      <c r="F3201">
        <v>55</v>
      </c>
      <c r="G3201" t="s">
        <v>5084</v>
      </c>
      <c r="H3201" t="s">
        <v>18</v>
      </c>
      <c r="I3201" t="s">
        <v>18</v>
      </c>
      <c r="J3201" t="s">
        <v>5085</v>
      </c>
    </row>
    <row r="3202" spans="1:10" hidden="1" x14ac:dyDescent="0.25">
      <c r="A3202">
        <v>3715</v>
      </c>
      <c r="B3202">
        <v>451</v>
      </c>
      <c r="C3202" t="s">
        <v>61</v>
      </c>
      <c r="D3202">
        <v>466</v>
      </c>
      <c r="E3202" t="s">
        <v>62</v>
      </c>
      <c r="F3202">
        <v>97</v>
      </c>
      <c r="G3202" t="s">
        <v>1998</v>
      </c>
      <c r="H3202" t="s">
        <v>18</v>
      </c>
      <c r="I3202" t="s">
        <v>18</v>
      </c>
      <c r="J3202" t="s">
        <v>1999</v>
      </c>
    </row>
    <row r="3203" spans="1:10" hidden="1" x14ac:dyDescent="0.25">
      <c r="A3203">
        <v>101650</v>
      </c>
      <c r="B3203">
        <v>451</v>
      </c>
      <c r="C3203" t="s">
        <v>61</v>
      </c>
      <c r="D3203">
        <v>2813</v>
      </c>
      <c r="E3203" t="s">
        <v>116</v>
      </c>
      <c r="F3203">
        <v>97</v>
      </c>
      <c r="G3203" t="s">
        <v>1998</v>
      </c>
      <c r="H3203" t="s">
        <v>18</v>
      </c>
      <c r="I3203" t="s">
        <v>18</v>
      </c>
      <c r="J3203" t="s">
        <v>2068</v>
      </c>
    </row>
    <row r="3204" spans="1:10" hidden="1" x14ac:dyDescent="0.25">
      <c r="A3204">
        <v>2474</v>
      </c>
      <c r="B3204">
        <v>450</v>
      </c>
      <c r="C3204" t="s">
        <v>4052</v>
      </c>
      <c r="D3204">
        <v>473</v>
      </c>
      <c r="E3204" t="s">
        <v>255</v>
      </c>
      <c r="F3204">
        <v>2842</v>
      </c>
      <c r="G3204" t="s">
        <v>1782</v>
      </c>
      <c r="H3204" t="s">
        <v>18</v>
      </c>
      <c r="I3204" t="s">
        <v>18</v>
      </c>
      <c r="J3204" t="s">
        <v>4236</v>
      </c>
    </row>
    <row r="3205" spans="1:10" hidden="1" x14ac:dyDescent="0.25">
      <c r="A3205">
        <v>132960</v>
      </c>
      <c r="B3205">
        <v>362</v>
      </c>
      <c r="C3205" t="s">
        <v>50</v>
      </c>
      <c r="D3205">
        <v>2821</v>
      </c>
      <c r="E3205" t="s">
        <v>82</v>
      </c>
      <c r="F3205">
        <v>2842</v>
      </c>
      <c r="G3205" t="s">
        <v>1782</v>
      </c>
      <c r="H3205" t="s">
        <v>18</v>
      </c>
      <c r="I3205" t="s">
        <v>18</v>
      </c>
      <c r="J3205" t="s">
        <v>3372</v>
      </c>
    </row>
    <row r="3206" spans="1:10" hidden="1" x14ac:dyDescent="0.25">
      <c r="A3206">
        <v>86296</v>
      </c>
      <c r="B3206">
        <v>362</v>
      </c>
      <c r="C3206" t="s">
        <v>50</v>
      </c>
      <c r="D3206">
        <v>2469</v>
      </c>
      <c r="E3206" t="s">
        <v>91</v>
      </c>
      <c r="F3206">
        <v>2842</v>
      </c>
      <c r="G3206" t="s">
        <v>1782</v>
      </c>
      <c r="H3206" t="s">
        <v>18</v>
      </c>
      <c r="I3206" t="s">
        <v>18</v>
      </c>
      <c r="J3206" t="s">
        <v>2176</v>
      </c>
    </row>
    <row r="3207" spans="1:10" hidden="1" x14ac:dyDescent="0.25">
      <c r="A3207">
        <v>50867</v>
      </c>
      <c r="B3207">
        <v>362</v>
      </c>
      <c r="C3207" t="s">
        <v>50</v>
      </c>
      <c r="D3207">
        <v>1974</v>
      </c>
      <c r="E3207" t="s">
        <v>276</v>
      </c>
      <c r="F3207">
        <v>2842</v>
      </c>
      <c r="G3207" t="s">
        <v>1782</v>
      </c>
      <c r="H3207" t="s">
        <v>18</v>
      </c>
      <c r="I3207" t="s">
        <v>18</v>
      </c>
      <c r="J3207" t="s">
        <v>2213</v>
      </c>
    </row>
    <row r="3208" spans="1:10" hidden="1" x14ac:dyDescent="0.25">
      <c r="A3208">
        <v>140393</v>
      </c>
      <c r="B3208">
        <v>362</v>
      </c>
      <c r="C3208" t="s">
        <v>50</v>
      </c>
      <c r="D3208">
        <v>2467</v>
      </c>
      <c r="E3208" t="s">
        <v>51</v>
      </c>
      <c r="F3208">
        <v>54660</v>
      </c>
      <c r="G3208" t="s">
        <v>3456</v>
      </c>
      <c r="H3208" t="s">
        <v>18</v>
      </c>
      <c r="I3208" t="s">
        <v>18</v>
      </c>
      <c r="J3208" t="s">
        <v>3457</v>
      </c>
    </row>
    <row r="3209" spans="1:10" hidden="1" x14ac:dyDescent="0.25">
      <c r="A3209">
        <v>93363</v>
      </c>
      <c r="B3209">
        <v>453</v>
      </c>
      <c r="C3209" t="s">
        <v>188</v>
      </c>
      <c r="D3209">
        <v>2773</v>
      </c>
      <c r="E3209" t="s">
        <v>4394</v>
      </c>
      <c r="F3209">
        <v>23855</v>
      </c>
      <c r="G3209" t="s">
        <v>1715</v>
      </c>
      <c r="H3209" t="s">
        <v>18</v>
      </c>
      <c r="I3209" t="s">
        <v>18</v>
      </c>
      <c r="J3209" t="s">
        <v>4916</v>
      </c>
    </row>
    <row r="3210" spans="1:10" hidden="1" x14ac:dyDescent="0.25">
      <c r="A3210">
        <v>152572</v>
      </c>
      <c r="B3210">
        <v>453</v>
      </c>
      <c r="C3210" t="s">
        <v>188</v>
      </c>
      <c r="D3210">
        <v>2953</v>
      </c>
      <c r="E3210" t="s">
        <v>4396</v>
      </c>
      <c r="F3210">
        <v>23855</v>
      </c>
      <c r="G3210" t="s">
        <v>1715</v>
      </c>
      <c r="H3210" t="s">
        <v>18</v>
      </c>
      <c r="I3210" t="s">
        <v>18</v>
      </c>
      <c r="J3210" t="s">
        <v>4917</v>
      </c>
    </row>
    <row r="3211" spans="1:10" hidden="1" x14ac:dyDescent="0.25">
      <c r="A3211">
        <v>41583</v>
      </c>
      <c r="B3211">
        <v>453</v>
      </c>
      <c r="C3211" t="s">
        <v>188</v>
      </c>
      <c r="D3211">
        <v>464</v>
      </c>
      <c r="E3211" t="s">
        <v>189</v>
      </c>
      <c r="F3211">
        <v>23855</v>
      </c>
      <c r="G3211" t="s">
        <v>1715</v>
      </c>
      <c r="H3211" t="s">
        <v>18</v>
      </c>
      <c r="I3211" t="s">
        <v>18</v>
      </c>
      <c r="J3211" t="s">
        <v>1716</v>
      </c>
    </row>
    <row r="3212" spans="1:10" hidden="1" x14ac:dyDescent="0.25">
      <c r="A3212">
        <v>152504</v>
      </c>
      <c r="B3212">
        <v>450</v>
      </c>
      <c r="C3212" t="s">
        <v>4052</v>
      </c>
      <c r="D3212">
        <v>2950</v>
      </c>
      <c r="E3212" t="s">
        <v>284</v>
      </c>
      <c r="F3212">
        <v>54919</v>
      </c>
      <c r="G3212" t="s">
        <v>1789</v>
      </c>
      <c r="H3212" t="s">
        <v>18</v>
      </c>
      <c r="I3212" t="s">
        <v>18</v>
      </c>
      <c r="J3212" t="s">
        <v>4918</v>
      </c>
    </row>
    <row r="3213" spans="1:10" hidden="1" x14ac:dyDescent="0.25">
      <c r="A3213">
        <v>77522</v>
      </c>
      <c r="B3213">
        <v>450</v>
      </c>
      <c r="C3213" t="s">
        <v>4052</v>
      </c>
      <c r="D3213">
        <v>477</v>
      </c>
      <c r="E3213" t="s">
        <v>285</v>
      </c>
      <c r="F3213">
        <v>54919</v>
      </c>
      <c r="G3213" t="s">
        <v>1789</v>
      </c>
      <c r="H3213" t="s">
        <v>18</v>
      </c>
      <c r="I3213" t="s">
        <v>18</v>
      </c>
      <c r="J3213" t="s">
        <v>4237</v>
      </c>
    </row>
    <row r="3214" spans="1:10" hidden="1" x14ac:dyDescent="0.25">
      <c r="A3214">
        <v>152489</v>
      </c>
      <c r="B3214">
        <v>450</v>
      </c>
      <c r="C3214" t="s">
        <v>4052</v>
      </c>
      <c r="D3214">
        <v>2950</v>
      </c>
      <c r="E3214" t="s">
        <v>284</v>
      </c>
      <c r="F3214">
        <v>5440</v>
      </c>
      <c r="G3214" t="s">
        <v>1790</v>
      </c>
      <c r="H3214" t="s">
        <v>18</v>
      </c>
      <c r="I3214" t="s">
        <v>18</v>
      </c>
      <c r="J3214" t="s">
        <v>4919</v>
      </c>
    </row>
    <row r="3215" spans="1:10" hidden="1" x14ac:dyDescent="0.25">
      <c r="A3215">
        <v>3571</v>
      </c>
      <c r="B3215">
        <v>450</v>
      </c>
      <c r="C3215" t="s">
        <v>4052</v>
      </c>
      <c r="D3215">
        <v>477</v>
      </c>
      <c r="E3215" t="s">
        <v>285</v>
      </c>
      <c r="F3215">
        <v>5440</v>
      </c>
      <c r="G3215" t="s">
        <v>1790</v>
      </c>
      <c r="H3215" t="s">
        <v>18</v>
      </c>
      <c r="I3215" t="s">
        <v>18</v>
      </c>
      <c r="J3215" t="s">
        <v>4238</v>
      </c>
    </row>
    <row r="3216" spans="1:10" hidden="1" x14ac:dyDescent="0.25">
      <c r="A3216">
        <v>26432</v>
      </c>
      <c r="B3216">
        <v>313</v>
      </c>
      <c r="C3216" t="s">
        <v>3604</v>
      </c>
      <c r="D3216">
        <v>347</v>
      </c>
      <c r="E3216" t="s">
        <v>455</v>
      </c>
      <c r="F3216">
        <v>103</v>
      </c>
      <c r="G3216" t="s">
        <v>1262</v>
      </c>
      <c r="H3216" t="s">
        <v>18</v>
      </c>
      <c r="I3216" t="s">
        <v>18</v>
      </c>
      <c r="J3216" t="s">
        <v>4023</v>
      </c>
    </row>
    <row r="3217" spans="1:10" hidden="1" x14ac:dyDescent="0.25">
      <c r="A3217">
        <v>117373</v>
      </c>
      <c r="B3217">
        <v>313</v>
      </c>
      <c r="C3217" t="s">
        <v>3604</v>
      </c>
      <c r="D3217">
        <v>2843</v>
      </c>
      <c r="E3217" t="s">
        <v>2537</v>
      </c>
      <c r="F3217">
        <v>103</v>
      </c>
      <c r="G3217" t="s">
        <v>1262</v>
      </c>
      <c r="H3217" t="s">
        <v>18</v>
      </c>
      <c r="I3217" t="s">
        <v>18</v>
      </c>
      <c r="J3217" t="s">
        <v>4024</v>
      </c>
    </row>
    <row r="3218" spans="1:10" hidden="1" x14ac:dyDescent="0.25">
      <c r="A3218">
        <v>2278</v>
      </c>
      <c r="B3218">
        <v>313</v>
      </c>
      <c r="C3218" t="s">
        <v>3604</v>
      </c>
      <c r="D3218">
        <v>353</v>
      </c>
      <c r="E3218" t="s">
        <v>456</v>
      </c>
      <c r="F3218">
        <v>103</v>
      </c>
      <c r="G3218" t="s">
        <v>1262</v>
      </c>
      <c r="H3218" t="s">
        <v>18</v>
      </c>
      <c r="I3218" t="s">
        <v>18</v>
      </c>
      <c r="J3218" t="s">
        <v>4025</v>
      </c>
    </row>
    <row r="3219" spans="1:10" hidden="1" x14ac:dyDescent="0.25">
      <c r="A3219">
        <v>117465</v>
      </c>
      <c r="B3219">
        <v>313</v>
      </c>
      <c r="C3219" t="s">
        <v>3604</v>
      </c>
      <c r="D3219">
        <v>2844</v>
      </c>
      <c r="E3219" t="s">
        <v>2539</v>
      </c>
      <c r="F3219">
        <v>103</v>
      </c>
      <c r="G3219" t="s">
        <v>1262</v>
      </c>
      <c r="H3219" t="s">
        <v>18</v>
      </c>
      <c r="I3219" t="s">
        <v>18</v>
      </c>
      <c r="J3219" t="s">
        <v>4026</v>
      </c>
    </row>
    <row r="3220" spans="1:10" hidden="1" x14ac:dyDescent="0.25">
      <c r="A3220">
        <v>81251</v>
      </c>
      <c r="B3220">
        <v>313</v>
      </c>
      <c r="C3220" t="s">
        <v>3604</v>
      </c>
      <c r="D3220">
        <v>2196</v>
      </c>
      <c r="E3220" t="s">
        <v>2600</v>
      </c>
      <c r="F3220">
        <v>103</v>
      </c>
      <c r="G3220" t="s">
        <v>1262</v>
      </c>
      <c r="H3220" t="s">
        <v>18</v>
      </c>
      <c r="I3220" t="s">
        <v>18</v>
      </c>
      <c r="J3220" t="s">
        <v>4027</v>
      </c>
    </row>
    <row r="3221" spans="1:10" hidden="1" x14ac:dyDescent="0.25">
      <c r="A3221">
        <v>81235</v>
      </c>
      <c r="B3221">
        <v>313</v>
      </c>
      <c r="C3221" t="s">
        <v>3604</v>
      </c>
      <c r="D3221">
        <v>333</v>
      </c>
      <c r="E3221" t="s">
        <v>2601</v>
      </c>
      <c r="F3221">
        <v>103</v>
      </c>
      <c r="G3221" t="s">
        <v>1262</v>
      </c>
      <c r="H3221" t="s">
        <v>18</v>
      </c>
      <c r="I3221" t="s">
        <v>18</v>
      </c>
      <c r="J3221" t="s">
        <v>4028</v>
      </c>
    </row>
    <row r="3222" spans="1:10" hidden="1" x14ac:dyDescent="0.25">
      <c r="A3222">
        <v>101545</v>
      </c>
      <c r="B3222">
        <v>313</v>
      </c>
      <c r="C3222" t="s">
        <v>3604</v>
      </c>
      <c r="D3222">
        <v>2791</v>
      </c>
      <c r="E3222" t="s">
        <v>2605</v>
      </c>
      <c r="F3222">
        <v>103</v>
      </c>
      <c r="G3222" t="s">
        <v>1262</v>
      </c>
      <c r="H3222" t="s">
        <v>18</v>
      </c>
      <c r="I3222" t="s">
        <v>18</v>
      </c>
      <c r="J3222" t="s">
        <v>4029</v>
      </c>
    </row>
    <row r="3223" spans="1:10" hidden="1" x14ac:dyDescent="0.25">
      <c r="A3223">
        <v>2378</v>
      </c>
      <c r="B3223">
        <v>315</v>
      </c>
      <c r="C3223" t="s">
        <v>379</v>
      </c>
      <c r="D3223">
        <v>356</v>
      </c>
      <c r="E3223" t="s">
        <v>860</v>
      </c>
      <c r="F3223">
        <v>103</v>
      </c>
      <c r="G3223" t="s">
        <v>1262</v>
      </c>
      <c r="H3223" t="s">
        <v>18</v>
      </c>
      <c r="I3223" t="s">
        <v>18</v>
      </c>
      <c r="J3223" t="s">
        <v>1838</v>
      </c>
    </row>
    <row r="3224" spans="1:10" hidden="1" x14ac:dyDescent="0.25">
      <c r="A3224">
        <v>5059</v>
      </c>
      <c r="B3224">
        <v>315</v>
      </c>
      <c r="C3224" t="s">
        <v>379</v>
      </c>
      <c r="D3224">
        <v>348</v>
      </c>
      <c r="E3224" t="s">
        <v>862</v>
      </c>
      <c r="F3224">
        <v>103</v>
      </c>
      <c r="G3224" t="s">
        <v>1262</v>
      </c>
      <c r="H3224" t="s">
        <v>18</v>
      </c>
      <c r="I3224" t="s">
        <v>18</v>
      </c>
      <c r="J3224" t="s">
        <v>1877</v>
      </c>
    </row>
    <row r="3225" spans="1:10" hidden="1" x14ac:dyDescent="0.25">
      <c r="A3225">
        <v>4485</v>
      </c>
      <c r="B3225">
        <v>315</v>
      </c>
      <c r="C3225" t="s">
        <v>379</v>
      </c>
      <c r="D3225">
        <v>2215</v>
      </c>
      <c r="E3225" t="s">
        <v>864</v>
      </c>
      <c r="F3225">
        <v>103</v>
      </c>
      <c r="G3225" t="s">
        <v>1262</v>
      </c>
      <c r="H3225" t="s">
        <v>18</v>
      </c>
      <c r="I3225" t="s">
        <v>18</v>
      </c>
      <c r="J3225" t="s">
        <v>1904</v>
      </c>
    </row>
    <row r="3226" spans="1:10" hidden="1" x14ac:dyDescent="0.25">
      <c r="A3226">
        <v>1995</v>
      </c>
      <c r="B3226">
        <v>451</v>
      </c>
      <c r="C3226" t="s">
        <v>61</v>
      </c>
      <c r="D3226">
        <v>466</v>
      </c>
      <c r="E3226" t="s">
        <v>62</v>
      </c>
      <c r="F3226">
        <v>103</v>
      </c>
      <c r="G3226" t="s">
        <v>1262</v>
      </c>
      <c r="H3226" t="s">
        <v>18</v>
      </c>
      <c r="I3226" t="s">
        <v>18</v>
      </c>
      <c r="J3226" t="s">
        <v>2000</v>
      </c>
    </row>
    <row r="3227" spans="1:10" hidden="1" x14ac:dyDescent="0.25">
      <c r="A3227">
        <v>101651</v>
      </c>
      <c r="B3227">
        <v>451</v>
      </c>
      <c r="C3227" t="s">
        <v>61</v>
      </c>
      <c r="D3227">
        <v>2813</v>
      </c>
      <c r="E3227" t="s">
        <v>116</v>
      </c>
      <c r="F3227">
        <v>103</v>
      </c>
      <c r="G3227" t="s">
        <v>1262</v>
      </c>
      <c r="H3227" t="s">
        <v>18</v>
      </c>
      <c r="I3227" t="s">
        <v>18</v>
      </c>
      <c r="J3227" t="s">
        <v>2069</v>
      </c>
    </row>
    <row r="3228" spans="1:10" hidden="1" x14ac:dyDescent="0.25">
      <c r="A3228">
        <v>117673</v>
      </c>
      <c r="B3228">
        <v>316</v>
      </c>
      <c r="C3228" t="s">
        <v>3647</v>
      </c>
      <c r="D3228">
        <v>2851</v>
      </c>
      <c r="E3228" t="s">
        <v>2548</v>
      </c>
      <c r="F3228">
        <v>103</v>
      </c>
      <c r="G3228" t="s">
        <v>1262</v>
      </c>
      <c r="H3228" t="s">
        <v>18</v>
      </c>
      <c r="I3228" t="s">
        <v>18</v>
      </c>
      <c r="J3228" t="s">
        <v>4030</v>
      </c>
    </row>
    <row r="3229" spans="1:10" hidden="1" x14ac:dyDescent="0.25">
      <c r="A3229">
        <v>117787</v>
      </c>
      <c r="B3229">
        <v>316</v>
      </c>
      <c r="C3229" t="s">
        <v>3647</v>
      </c>
      <c r="D3229">
        <v>2852</v>
      </c>
      <c r="E3229" t="s">
        <v>2549</v>
      </c>
      <c r="F3229">
        <v>103</v>
      </c>
      <c r="G3229" t="s">
        <v>1262</v>
      </c>
      <c r="H3229" t="s">
        <v>18</v>
      </c>
      <c r="I3229" t="s">
        <v>18</v>
      </c>
      <c r="J3229" t="s">
        <v>4031</v>
      </c>
    </row>
    <row r="3230" spans="1:10" hidden="1" x14ac:dyDescent="0.25">
      <c r="A3230">
        <v>613</v>
      </c>
      <c r="B3230">
        <v>316</v>
      </c>
      <c r="C3230" t="s">
        <v>3647</v>
      </c>
      <c r="D3230">
        <v>328</v>
      </c>
      <c r="E3230" t="s">
        <v>2632</v>
      </c>
      <c r="F3230">
        <v>103</v>
      </c>
      <c r="G3230" t="s">
        <v>1262</v>
      </c>
      <c r="H3230" t="s">
        <v>18</v>
      </c>
      <c r="I3230" t="s">
        <v>18</v>
      </c>
      <c r="J3230" t="s">
        <v>4032</v>
      </c>
    </row>
    <row r="3231" spans="1:10" hidden="1" x14ac:dyDescent="0.25">
      <c r="A3231">
        <v>64030</v>
      </c>
      <c r="B3231">
        <v>316</v>
      </c>
      <c r="C3231" t="s">
        <v>3647</v>
      </c>
      <c r="D3231">
        <v>2109</v>
      </c>
      <c r="E3231" t="s">
        <v>2633</v>
      </c>
      <c r="F3231">
        <v>103</v>
      </c>
      <c r="G3231" t="s">
        <v>1262</v>
      </c>
      <c r="H3231" t="s">
        <v>18</v>
      </c>
      <c r="I3231" t="s">
        <v>18</v>
      </c>
      <c r="J3231" t="s">
        <v>4033</v>
      </c>
    </row>
    <row r="3232" spans="1:10" hidden="1" x14ac:dyDescent="0.25">
      <c r="A3232">
        <v>101555</v>
      </c>
      <c r="B3232">
        <v>316</v>
      </c>
      <c r="C3232" t="s">
        <v>3647</v>
      </c>
      <c r="D3232">
        <v>2816</v>
      </c>
      <c r="E3232" t="s">
        <v>2636</v>
      </c>
      <c r="F3232">
        <v>103</v>
      </c>
      <c r="G3232" t="s">
        <v>1262</v>
      </c>
      <c r="H3232" t="s">
        <v>18</v>
      </c>
      <c r="I3232" t="s">
        <v>18</v>
      </c>
      <c r="J3232" t="s">
        <v>4034</v>
      </c>
    </row>
    <row r="3233" spans="1:10" hidden="1" x14ac:dyDescent="0.25">
      <c r="A3233">
        <v>101568</v>
      </c>
      <c r="B3233">
        <v>316</v>
      </c>
      <c r="C3233" t="s">
        <v>3647</v>
      </c>
      <c r="D3233">
        <v>2817</v>
      </c>
      <c r="E3233" t="s">
        <v>2637</v>
      </c>
      <c r="F3233">
        <v>103</v>
      </c>
      <c r="G3233" t="s">
        <v>1262</v>
      </c>
      <c r="H3233" t="s">
        <v>18</v>
      </c>
      <c r="I3233" t="s">
        <v>18</v>
      </c>
      <c r="J3233" t="s">
        <v>4035</v>
      </c>
    </row>
    <row r="3234" spans="1:10" hidden="1" x14ac:dyDescent="0.25">
      <c r="A3234">
        <v>2987</v>
      </c>
      <c r="B3234">
        <v>316</v>
      </c>
      <c r="C3234" t="s">
        <v>3647</v>
      </c>
      <c r="D3234">
        <v>330</v>
      </c>
      <c r="E3234" t="s">
        <v>2638</v>
      </c>
      <c r="F3234">
        <v>103</v>
      </c>
      <c r="G3234" t="s">
        <v>1262</v>
      </c>
      <c r="H3234" t="s">
        <v>18</v>
      </c>
      <c r="I3234" t="s">
        <v>18</v>
      </c>
      <c r="J3234" t="s">
        <v>4036</v>
      </c>
    </row>
    <row r="3235" spans="1:10" hidden="1" x14ac:dyDescent="0.25">
      <c r="A3235">
        <v>1740</v>
      </c>
      <c r="B3235">
        <v>316</v>
      </c>
      <c r="C3235" t="s">
        <v>3647</v>
      </c>
      <c r="D3235">
        <v>339</v>
      </c>
      <c r="E3235" t="s">
        <v>2639</v>
      </c>
      <c r="F3235">
        <v>103</v>
      </c>
      <c r="G3235" t="s">
        <v>1262</v>
      </c>
      <c r="H3235" t="s">
        <v>18</v>
      </c>
      <c r="I3235" t="s">
        <v>18</v>
      </c>
      <c r="J3235" t="s">
        <v>4037</v>
      </c>
    </row>
    <row r="3236" spans="1:10" hidden="1" x14ac:dyDescent="0.25">
      <c r="A3236">
        <v>93370</v>
      </c>
      <c r="B3236">
        <v>453</v>
      </c>
      <c r="C3236" t="s">
        <v>188</v>
      </c>
      <c r="D3236">
        <v>2773</v>
      </c>
      <c r="E3236" t="s">
        <v>4394</v>
      </c>
      <c r="F3236">
        <v>30107</v>
      </c>
      <c r="G3236" t="s">
        <v>1717</v>
      </c>
      <c r="H3236" t="s">
        <v>18</v>
      </c>
      <c r="I3236" t="s">
        <v>18</v>
      </c>
      <c r="J3236" t="s">
        <v>4920</v>
      </c>
    </row>
    <row r="3237" spans="1:10" hidden="1" x14ac:dyDescent="0.25">
      <c r="A3237">
        <v>152577</v>
      </c>
      <c r="B3237">
        <v>453</v>
      </c>
      <c r="C3237" t="s">
        <v>188</v>
      </c>
      <c r="D3237">
        <v>2953</v>
      </c>
      <c r="E3237" t="s">
        <v>4396</v>
      </c>
      <c r="F3237">
        <v>30107</v>
      </c>
      <c r="G3237" t="s">
        <v>1717</v>
      </c>
      <c r="H3237" t="s">
        <v>18</v>
      </c>
      <c r="I3237" t="s">
        <v>18</v>
      </c>
      <c r="J3237" t="s">
        <v>4921</v>
      </c>
    </row>
    <row r="3238" spans="1:10" hidden="1" x14ac:dyDescent="0.25">
      <c r="A3238">
        <v>81385</v>
      </c>
      <c r="B3238">
        <v>453</v>
      </c>
      <c r="C3238" t="s">
        <v>188</v>
      </c>
      <c r="D3238">
        <v>464</v>
      </c>
      <c r="E3238" t="s">
        <v>189</v>
      </c>
      <c r="F3238">
        <v>30107</v>
      </c>
      <c r="G3238" t="s">
        <v>1717</v>
      </c>
      <c r="H3238" t="s">
        <v>18</v>
      </c>
      <c r="I3238" t="s">
        <v>18</v>
      </c>
      <c r="J3238" t="s">
        <v>1718</v>
      </c>
    </row>
    <row r="3239" spans="1:10" hidden="1" x14ac:dyDescent="0.25">
      <c r="A3239">
        <v>93379</v>
      </c>
      <c r="B3239">
        <v>453</v>
      </c>
      <c r="C3239" t="s">
        <v>188</v>
      </c>
      <c r="D3239">
        <v>2773</v>
      </c>
      <c r="E3239" t="s">
        <v>4394</v>
      </c>
      <c r="F3239">
        <v>41291</v>
      </c>
      <c r="G3239" t="s">
        <v>1719</v>
      </c>
      <c r="H3239" t="s">
        <v>18</v>
      </c>
      <c r="I3239" t="s">
        <v>18</v>
      </c>
      <c r="J3239" t="s">
        <v>4922</v>
      </c>
    </row>
    <row r="3240" spans="1:10" hidden="1" x14ac:dyDescent="0.25">
      <c r="A3240">
        <v>152586</v>
      </c>
      <c r="B3240">
        <v>453</v>
      </c>
      <c r="C3240" t="s">
        <v>188</v>
      </c>
      <c r="D3240">
        <v>2953</v>
      </c>
      <c r="E3240" t="s">
        <v>4396</v>
      </c>
      <c r="F3240">
        <v>41291</v>
      </c>
      <c r="G3240" t="s">
        <v>1719</v>
      </c>
      <c r="H3240" t="s">
        <v>18</v>
      </c>
      <c r="I3240" t="s">
        <v>18</v>
      </c>
      <c r="J3240" t="s">
        <v>4923</v>
      </c>
    </row>
    <row r="3241" spans="1:10" hidden="1" x14ac:dyDescent="0.25">
      <c r="A3241">
        <v>55983</v>
      </c>
      <c r="B3241">
        <v>453</v>
      </c>
      <c r="C3241" t="s">
        <v>188</v>
      </c>
      <c r="D3241">
        <v>464</v>
      </c>
      <c r="E3241" t="s">
        <v>189</v>
      </c>
      <c r="F3241">
        <v>41291</v>
      </c>
      <c r="G3241" t="s">
        <v>1719</v>
      </c>
      <c r="H3241" t="s">
        <v>18</v>
      </c>
      <c r="I3241" t="s">
        <v>18</v>
      </c>
      <c r="J3241" t="s">
        <v>1720</v>
      </c>
    </row>
    <row r="3242" spans="1:10" hidden="1" x14ac:dyDescent="0.25">
      <c r="A3242">
        <v>100436</v>
      </c>
      <c r="B3242">
        <v>450</v>
      </c>
      <c r="C3242" t="s">
        <v>4052</v>
      </c>
      <c r="D3242">
        <v>478</v>
      </c>
      <c r="E3242" t="s">
        <v>4059</v>
      </c>
      <c r="F3242">
        <v>41291</v>
      </c>
      <c r="G3242" t="s">
        <v>1719</v>
      </c>
      <c r="H3242" t="s">
        <v>18</v>
      </c>
      <c r="I3242" t="s">
        <v>18</v>
      </c>
      <c r="J3242" t="s">
        <v>4239</v>
      </c>
    </row>
    <row r="3243" spans="1:10" hidden="1" x14ac:dyDescent="0.25">
      <c r="A3243">
        <v>3753</v>
      </c>
      <c r="B3243">
        <v>450</v>
      </c>
      <c r="C3243" t="s">
        <v>4052</v>
      </c>
      <c r="D3243">
        <v>478</v>
      </c>
      <c r="E3243" t="s">
        <v>4059</v>
      </c>
      <c r="F3243">
        <v>12851</v>
      </c>
      <c r="G3243" t="s">
        <v>1800</v>
      </c>
      <c r="H3243" t="s">
        <v>18</v>
      </c>
      <c r="I3243" t="s">
        <v>18</v>
      </c>
      <c r="J3243" t="s">
        <v>4240</v>
      </c>
    </row>
    <row r="3244" spans="1:10" hidden="1" x14ac:dyDescent="0.25">
      <c r="A3244">
        <v>93377</v>
      </c>
      <c r="B3244">
        <v>453</v>
      </c>
      <c r="C3244" t="s">
        <v>188</v>
      </c>
      <c r="D3244">
        <v>2773</v>
      </c>
      <c r="E3244" t="s">
        <v>4394</v>
      </c>
      <c r="F3244">
        <v>37531</v>
      </c>
      <c r="G3244" t="s">
        <v>1721</v>
      </c>
      <c r="H3244" t="s">
        <v>18</v>
      </c>
      <c r="I3244" t="s">
        <v>18</v>
      </c>
      <c r="J3244" t="s">
        <v>4924</v>
      </c>
    </row>
    <row r="3245" spans="1:10" hidden="1" x14ac:dyDescent="0.25">
      <c r="A3245">
        <v>152584</v>
      </c>
      <c r="B3245">
        <v>453</v>
      </c>
      <c r="C3245" t="s">
        <v>188</v>
      </c>
      <c r="D3245">
        <v>2953</v>
      </c>
      <c r="E3245" t="s">
        <v>4396</v>
      </c>
      <c r="F3245">
        <v>37531</v>
      </c>
      <c r="G3245" t="s">
        <v>1721</v>
      </c>
      <c r="H3245" t="s">
        <v>18</v>
      </c>
      <c r="I3245" t="s">
        <v>18</v>
      </c>
      <c r="J3245" t="s">
        <v>4925</v>
      </c>
    </row>
    <row r="3246" spans="1:10" hidden="1" x14ac:dyDescent="0.25">
      <c r="A3246">
        <v>81390</v>
      </c>
      <c r="B3246">
        <v>453</v>
      </c>
      <c r="C3246" t="s">
        <v>188</v>
      </c>
      <c r="D3246">
        <v>464</v>
      </c>
      <c r="E3246" t="s">
        <v>189</v>
      </c>
      <c r="F3246">
        <v>37531</v>
      </c>
      <c r="G3246" t="s">
        <v>1721</v>
      </c>
      <c r="H3246" t="s">
        <v>18</v>
      </c>
      <c r="I3246" t="s">
        <v>18</v>
      </c>
      <c r="J3246" t="s">
        <v>1722</v>
      </c>
    </row>
    <row r="3247" spans="1:10" hidden="1" x14ac:dyDescent="0.25">
      <c r="A3247">
        <v>138597</v>
      </c>
      <c r="B3247">
        <v>6</v>
      </c>
      <c r="C3247" t="s">
        <v>65</v>
      </c>
      <c r="D3247">
        <v>2847</v>
      </c>
      <c r="E3247" t="s">
        <v>2541</v>
      </c>
      <c r="F3247">
        <v>109008</v>
      </c>
      <c r="G3247" t="s">
        <v>3458</v>
      </c>
      <c r="H3247" t="s">
        <v>18</v>
      </c>
      <c r="I3247" t="s">
        <v>18</v>
      </c>
      <c r="J3247" t="s">
        <v>3459</v>
      </c>
    </row>
    <row r="3248" spans="1:10" hidden="1" x14ac:dyDescent="0.25">
      <c r="A3248">
        <v>139458</v>
      </c>
      <c r="B3248">
        <v>362</v>
      </c>
      <c r="C3248" t="s">
        <v>50</v>
      </c>
      <c r="D3248">
        <v>2821</v>
      </c>
      <c r="E3248" t="s">
        <v>82</v>
      </c>
      <c r="F3248">
        <v>109008</v>
      </c>
      <c r="G3248" t="s">
        <v>3458</v>
      </c>
      <c r="H3248" t="s">
        <v>18</v>
      </c>
      <c r="I3248" t="s">
        <v>18</v>
      </c>
      <c r="J3248" t="s">
        <v>3460</v>
      </c>
    </row>
    <row r="3249" spans="1:10" hidden="1" x14ac:dyDescent="0.25">
      <c r="A3249">
        <v>111235</v>
      </c>
      <c r="B3249">
        <v>29</v>
      </c>
      <c r="C3249" t="s">
        <v>56</v>
      </c>
      <c r="D3249">
        <v>2800</v>
      </c>
      <c r="E3249" t="s">
        <v>112</v>
      </c>
      <c r="F3249">
        <v>58</v>
      </c>
      <c r="G3249" t="s">
        <v>1492</v>
      </c>
      <c r="H3249" t="s">
        <v>18</v>
      </c>
      <c r="I3249" t="s">
        <v>18</v>
      </c>
      <c r="J3249" t="s">
        <v>1493</v>
      </c>
    </row>
    <row r="3250" spans="1:10" hidden="1" x14ac:dyDescent="0.25">
      <c r="A3250">
        <v>51935</v>
      </c>
      <c r="B3250">
        <v>29</v>
      </c>
      <c r="C3250" t="s">
        <v>56</v>
      </c>
      <c r="D3250">
        <v>2425</v>
      </c>
      <c r="E3250" t="s">
        <v>2829</v>
      </c>
      <c r="F3250">
        <v>58</v>
      </c>
      <c r="G3250" t="s">
        <v>1492</v>
      </c>
      <c r="H3250" t="s">
        <v>18</v>
      </c>
      <c r="I3250" t="s">
        <v>18</v>
      </c>
      <c r="J3250" t="s">
        <v>2907</v>
      </c>
    </row>
    <row r="3251" spans="1:10" hidden="1" x14ac:dyDescent="0.25">
      <c r="A3251">
        <v>125600</v>
      </c>
      <c r="B3251">
        <v>453</v>
      </c>
      <c r="C3251" t="s">
        <v>188</v>
      </c>
      <c r="D3251">
        <v>2773</v>
      </c>
      <c r="E3251" t="s">
        <v>4394</v>
      </c>
      <c r="F3251">
        <v>99476</v>
      </c>
      <c r="G3251" t="s">
        <v>3205</v>
      </c>
      <c r="H3251" t="s">
        <v>18</v>
      </c>
      <c r="I3251" t="s">
        <v>18</v>
      </c>
      <c r="J3251" t="s">
        <v>4926</v>
      </c>
    </row>
    <row r="3252" spans="1:10" hidden="1" x14ac:dyDescent="0.25">
      <c r="A3252">
        <v>93346</v>
      </c>
      <c r="B3252">
        <v>453</v>
      </c>
      <c r="C3252" t="s">
        <v>188</v>
      </c>
      <c r="D3252">
        <v>2773</v>
      </c>
      <c r="E3252" t="s">
        <v>4394</v>
      </c>
      <c r="F3252">
        <v>5305</v>
      </c>
      <c r="G3252" t="s">
        <v>1723</v>
      </c>
      <c r="H3252" t="s">
        <v>18</v>
      </c>
      <c r="I3252" t="s">
        <v>18</v>
      </c>
      <c r="J3252" t="s">
        <v>4927</v>
      </c>
    </row>
    <row r="3253" spans="1:10" hidden="1" x14ac:dyDescent="0.25">
      <c r="A3253">
        <v>81365</v>
      </c>
      <c r="B3253">
        <v>453</v>
      </c>
      <c r="C3253" t="s">
        <v>188</v>
      </c>
      <c r="D3253">
        <v>464</v>
      </c>
      <c r="E3253" t="s">
        <v>189</v>
      </c>
      <c r="F3253">
        <v>5305</v>
      </c>
      <c r="G3253" t="s">
        <v>1723</v>
      </c>
      <c r="H3253" t="s">
        <v>18</v>
      </c>
      <c r="I3253" t="s">
        <v>18</v>
      </c>
      <c r="J3253" t="s">
        <v>1724</v>
      </c>
    </row>
    <row r="3254" spans="1:10" hidden="1" x14ac:dyDescent="0.25">
      <c r="A3254">
        <v>81369</v>
      </c>
      <c r="B3254">
        <v>453</v>
      </c>
      <c r="C3254" t="s">
        <v>188</v>
      </c>
      <c r="D3254">
        <v>464</v>
      </c>
      <c r="E3254" t="s">
        <v>189</v>
      </c>
      <c r="F3254">
        <v>5470</v>
      </c>
      <c r="G3254" t="s">
        <v>1725</v>
      </c>
      <c r="H3254" t="s">
        <v>18</v>
      </c>
      <c r="I3254" t="s">
        <v>18</v>
      </c>
      <c r="J3254" t="s">
        <v>1726</v>
      </c>
    </row>
    <row r="3255" spans="1:10" hidden="1" x14ac:dyDescent="0.25">
      <c r="A3255">
        <v>152490</v>
      </c>
      <c r="B3255">
        <v>450</v>
      </c>
      <c r="C3255" t="s">
        <v>4052</v>
      </c>
      <c r="D3255">
        <v>2950</v>
      </c>
      <c r="E3255" t="s">
        <v>284</v>
      </c>
      <c r="F3255">
        <v>5470</v>
      </c>
      <c r="G3255" t="s">
        <v>1725</v>
      </c>
      <c r="H3255" t="s">
        <v>18</v>
      </c>
      <c r="I3255" t="s">
        <v>18</v>
      </c>
      <c r="J3255" t="s">
        <v>4928</v>
      </c>
    </row>
    <row r="3256" spans="1:10" hidden="1" x14ac:dyDescent="0.25">
      <c r="A3256">
        <v>64643</v>
      </c>
      <c r="B3256">
        <v>450</v>
      </c>
      <c r="C3256" t="s">
        <v>4052</v>
      </c>
      <c r="D3256">
        <v>477</v>
      </c>
      <c r="E3256" t="s">
        <v>285</v>
      </c>
      <c r="F3256">
        <v>5470</v>
      </c>
      <c r="G3256" t="s">
        <v>1725</v>
      </c>
      <c r="H3256" t="s">
        <v>18</v>
      </c>
      <c r="I3256" t="s">
        <v>18</v>
      </c>
      <c r="J3256" t="s">
        <v>4241</v>
      </c>
    </row>
    <row r="3257" spans="1:10" hidden="1" x14ac:dyDescent="0.25">
      <c r="A3257">
        <v>82120</v>
      </c>
      <c r="B3257">
        <v>450</v>
      </c>
      <c r="C3257" t="s">
        <v>4052</v>
      </c>
      <c r="D3257">
        <v>478</v>
      </c>
      <c r="E3257" t="s">
        <v>4059</v>
      </c>
      <c r="F3257">
        <v>5470</v>
      </c>
      <c r="G3257" t="s">
        <v>1725</v>
      </c>
      <c r="H3257" t="s">
        <v>18</v>
      </c>
      <c r="I3257" t="s">
        <v>18</v>
      </c>
      <c r="J3257" t="s">
        <v>4242</v>
      </c>
    </row>
    <row r="3258" spans="1:10" hidden="1" x14ac:dyDescent="0.25">
      <c r="A3258">
        <v>123149</v>
      </c>
      <c r="B3258">
        <v>453</v>
      </c>
      <c r="C3258" t="s">
        <v>188</v>
      </c>
      <c r="D3258">
        <v>464</v>
      </c>
      <c r="E3258" t="s">
        <v>189</v>
      </c>
      <c r="F3258">
        <v>97493</v>
      </c>
      <c r="G3258" t="s">
        <v>3182</v>
      </c>
      <c r="H3258" t="s">
        <v>18</v>
      </c>
      <c r="I3258" t="s">
        <v>18</v>
      </c>
      <c r="J3258" t="s">
        <v>3183</v>
      </c>
    </row>
    <row r="3259" spans="1:10" hidden="1" x14ac:dyDescent="0.25">
      <c r="A3259">
        <v>2819</v>
      </c>
      <c r="B3259">
        <v>2512</v>
      </c>
      <c r="C3259" t="s">
        <v>180</v>
      </c>
      <c r="D3259">
        <v>429</v>
      </c>
      <c r="E3259" t="s">
        <v>180</v>
      </c>
      <c r="F3259">
        <v>1178</v>
      </c>
      <c r="G3259" t="s">
        <v>3285</v>
      </c>
      <c r="H3259" t="s">
        <v>18</v>
      </c>
      <c r="I3259" t="s">
        <v>18</v>
      </c>
      <c r="J3259" t="s">
        <v>3286</v>
      </c>
    </row>
    <row r="3260" spans="1:10" hidden="1" x14ac:dyDescent="0.25">
      <c r="A3260">
        <v>135553</v>
      </c>
      <c r="B3260">
        <v>362</v>
      </c>
      <c r="C3260" t="s">
        <v>50</v>
      </c>
      <c r="D3260">
        <v>2821</v>
      </c>
      <c r="E3260" t="s">
        <v>82</v>
      </c>
      <c r="F3260">
        <v>106530</v>
      </c>
      <c r="G3260" t="s">
        <v>3373</v>
      </c>
      <c r="H3260" t="s">
        <v>18</v>
      </c>
      <c r="I3260" t="s">
        <v>18</v>
      </c>
      <c r="J3260" t="s">
        <v>3374</v>
      </c>
    </row>
    <row r="3261" spans="1:10" hidden="1" x14ac:dyDescent="0.25">
      <c r="A3261">
        <v>70679</v>
      </c>
      <c r="B3261">
        <v>453</v>
      </c>
      <c r="C3261" t="s">
        <v>188</v>
      </c>
      <c r="D3261">
        <v>464</v>
      </c>
      <c r="E3261" t="s">
        <v>189</v>
      </c>
      <c r="F3261">
        <v>34113</v>
      </c>
      <c r="G3261" t="s">
        <v>3206</v>
      </c>
      <c r="H3261" t="s">
        <v>18</v>
      </c>
      <c r="I3261" t="s">
        <v>18</v>
      </c>
      <c r="J3261" t="s">
        <v>3207</v>
      </c>
    </row>
    <row r="3262" spans="1:10" hidden="1" x14ac:dyDescent="0.25">
      <c r="A3262">
        <v>145360</v>
      </c>
      <c r="B3262">
        <v>453</v>
      </c>
      <c r="C3262" t="s">
        <v>188</v>
      </c>
      <c r="D3262">
        <v>2773</v>
      </c>
      <c r="E3262" t="s">
        <v>4394</v>
      </c>
      <c r="F3262">
        <v>114866</v>
      </c>
      <c r="G3262" t="s">
        <v>3562</v>
      </c>
      <c r="H3262" t="s">
        <v>18</v>
      </c>
      <c r="I3262" t="s">
        <v>18</v>
      </c>
      <c r="J3262" t="s">
        <v>4929</v>
      </c>
    </row>
    <row r="3263" spans="1:10" hidden="1" x14ac:dyDescent="0.25">
      <c r="A3263">
        <v>152602</v>
      </c>
      <c r="B3263">
        <v>453</v>
      </c>
      <c r="C3263" t="s">
        <v>188</v>
      </c>
      <c r="D3263">
        <v>2953</v>
      </c>
      <c r="E3263" t="s">
        <v>4396</v>
      </c>
      <c r="F3263">
        <v>114866</v>
      </c>
      <c r="G3263" t="s">
        <v>3562</v>
      </c>
      <c r="H3263" t="s">
        <v>18</v>
      </c>
      <c r="I3263" t="s">
        <v>18</v>
      </c>
      <c r="J3263" t="s">
        <v>4930</v>
      </c>
    </row>
    <row r="3264" spans="1:10" hidden="1" x14ac:dyDescent="0.25">
      <c r="A3264">
        <v>143216</v>
      </c>
      <c r="B3264">
        <v>30</v>
      </c>
      <c r="C3264" t="s">
        <v>370</v>
      </c>
      <c r="D3264">
        <v>437</v>
      </c>
      <c r="E3264" t="s">
        <v>2370</v>
      </c>
      <c r="F3264">
        <v>19</v>
      </c>
      <c r="G3264" t="s">
        <v>1292</v>
      </c>
      <c r="H3264" t="s">
        <v>18</v>
      </c>
      <c r="I3264" t="s">
        <v>18</v>
      </c>
      <c r="J3264" t="s">
        <v>3521</v>
      </c>
    </row>
    <row r="3265" spans="1:10" hidden="1" x14ac:dyDescent="0.25">
      <c r="A3265">
        <v>143211</v>
      </c>
      <c r="B3265">
        <v>30</v>
      </c>
      <c r="C3265" t="s">
        <v>370</v>
      </c>
      <c r="D3265">
        <v>436</v>
      </c>
      <c r="E3265" t="s">
        <v>2372</v>
      </c>
      <c r="F3265">
        <v>19</v>
      </c>
      <c r="G3265" t="s">
        <v>1292</v>
      </c>
      <c r="H3265" t="s">
        <v>18</v>
      </c>
      <c r="I3265" t="s">
        <v>18</v>
      </c>
      <c r="J3265" t="s">
        <v>3522</v>
      </c>
    </row>
    <row r="3266" spans="1:10" hidden="1" x14ac:dyDescent="0.25">
      <c r="A3266">
        <v>712</v>
      </c>
      <c r="B3266">
        <v>2515</v>
      </c>
      <c r="C3266" t="s">
        <v>4250</v>
      </c>
      <c r="D3266">
        <v>48</v>
      </c>
      <c r="E3266" t="s">
        <v>3547</v>
      </c>
      <c r="F3266">
        <v>19</v>
      </c>
      <c r="G3266" t="s">
        <v>1292</v>
      </c>
      <c r="H3266" t="s">
        <v>18</v>
      </c>
      <c r="I3266" t="s">
        <v>18</v>
      </c>
      <c r="J3266" t="s">
        <v>4326</v>
      </c>
    </row>
    <row r="3267" spans="1:10" hidden="1" x14ac:dyDescent="0.25">
      <c r="A3267">
        <v>142907</v>
      </c>
      <c r="B3267">
        <v>2515</v>
      </c>
      <c r="C3267" t="s">
        <v>4250</v>
      </c>
      <c r="D3267">
        <v>2900</v>
      </c>
      <c r="E3267" t="s">
        <v>3548</v>
      </c>
      <c r="F3267">
        <v>19</v>
      </c>
      <c r="G3267" t="s">
        <v>1292</v>
      </c>
      <c r="H3267" t="s">
        <v>18</v>
      </c>
      <c r="I3267" t="s">
        <v>18</v>
      </c>
      <c r="J3267" t="s">
        <v>4327</v>
      </c>
    </row>
    <row r="3268" spans="1:10" hidden="1" x14ac:dyDescent="0.25">
      <c r="A3268">
        <v>80550</v>
      </c>
      <c r="B3268">
        <v>2515</v>
      </c>
      <c r="C3268" t="s">
        <v>4250</v>
      </c>
      <c r="D3268">
        <v>2073</v>
      </c>
      <c r="E3268" t="s">
        <v>4336</v>
      </c>
      <c r="F3268">
        <v>19</v>
      </c>
      <c r="G3268" t="s">
        <v>1292</v>
      </c>
      <c r="H3268" t="s">
        <v>18</v>
      </c>
      <c r="I3268" t="s">
        <v>18</v>
      </c>
      <c r="J3268" t="s">
        <v>4931</v>
      </c>
    </row>
    <row r="3269" spans="1:10" hidden="1" x14ac:dyDescent="0.25">
      <c r="A3269">
        <v>117132</v>
      </c>
      <c r="B3269">
        <v>6</v>
      </c>
      <c r="C3269" t="s">
        <v>65</v>
      </c>
      <c r="D3269">
        <v>2848</v>
      </c>
      <c r="E3269" t="s">
        <v>2543</v>
      </c>
      <c r="F3269">
        <v>19</v>
      </c>
      <c r="G3269" t="s">
        <v>1292</v>
      </c>
      <c r="H3269" t="s">
        <v>18</v>
      </c>
      <c r="I3269" t="s">
        <v>18</v>
      </c>
      <c r="J3269" t="s">
        <v>2583</v>
      </c>
    </row>
    <row r="3270" spans="1:10" hidden="1" x14ac:dyDescent="0.25">
      <c r="A3270">
        <v>51212</v>
      </c>
      <c r="B3270">
        <v>6</v>
      </c>
      <c r="C3270" t="s">
        <v>65</v>
      </c>
      <c r="D3270">
        <v>2392</v>
      </c>
      <c r="E3270" t="s">
        <v>2616</v>
      </c>
      <c r="F3270">
        <v>19</v>
      </c>
      <c r="G3270" t="s">
        <v>1292</v>
      </c>
      <c r="H3270" t="s">
        <v>18</v>
      </c>
      <c r="I3270" t="s">
        <v>18</v>
      </c>
      <c r="J3270" t="s">
        <v>2774</v>
      </c>
    </row>
    <row r="3271" spans="1:10" hidden="1" x14ac:dyDescent="0.25">
      <c r="A3271">
        <v>51107</v>
      </c>
      <c r="B3271">
        <v>6</v>
      </c>
      <c r="C3271" t="s">
        <v>65</v>
      </c>
      <c r="D3271">
        <v>2390</v>
      </c>
      <c r="E3271" t="s">
        <v>2618</v>
      </c>
      <c r="F3271">
        <v>19</v>
      </c>
      <c r="G3271" t="s">
        <v>1292</v>
      </c>
      <c r="H3271" t="s">
        <v>18</v>
      </c>
      <c r="I3271" t="s">
        <v>18</v>
      </c>
      <c r="J3271" t="s">
        <v>2775</v>
      </c>
    </row>
    <row r="3272" spans="1:10" hidden="1" x14ac:dyDescent="0.25">
      <c r="A3272">
        <v>51270</v>
      </c>
      <c r="B3272">
        <v>6</v>
      </c>
      <c r="C3272" t="s">
        <v>65</v>
      </c>
      <c r="D3272">
        <v>2393</v>
      </c>
      <c r="E3272" t="s">
        <v>2620</v>
      </c>
      <c r="F3272">
        <v>19</v>
      </c>
      <c r="G3272" t="s">
        <v>1292</v>
      </c>
      <c r="H3272" t="s">
        <v>18</v>
      </c>
      <c r="I3272" t="s">
        <v>18</v>
      </c>
      <c r="J3272" t="s">
        <v>2776</v>
      </c>
    </row>
    <row r="3273" spans="1:10" hidden="1" x14ac:dyDescent="0.25">
      <c r="A3273">
        <v>51166</v>
      </c>
      <c r="B3273">
        <v>6</v>
      </c>
      <c r="C3273" t="s">
        <v>65</v>
      </c>
      <c r="D3273">
        <v>2391</v>
      </c>
      <c r="E3273" t="s">
        <v>2622</v>
      </c>
      <c r="F3273">
        <v>19</v>
      </c>
      <c r="G3273" t="s">
        <v>1292</v>
      </c>
      <c r="H3273" t="s">
        <v>18</v>
      </c>
      <c r="I3273" t="s">
        <v>18</v>
      </c>
      <c r="J3273" t="s">
        <v>2777</v>
      </c>
    </row>
    <row r="3274" spans="1:10" hidden="1" x14ac:dyDescent="0.25">
      <c r="A3274">
        <v>101733</v>
      </c>
      <c r="B3274">
        <v>2509</v>
      </c>
      <c r="C3274" t="s">
        <v>47</v>
      </c>
      <c r="D3274">
        <v>2819</v>
      </c>
      <c r="E3274" t="s">
        <v>71</v>
      </c>
      <c r="F3274">
        <v>19</v>
      </c>
      <c r="G3274" t="s">
        <v>1292</v>
      </c>
      <c r="H3274" t="s">
        <v>18</v>
      </c>
      <c r="I3274" t="s">
        <v>18</v>
      </c>
      <c r="J3274" t="s">
        <v>1319</v>
      </c>
    </row>
    <row r="3275" spans="1:10" hidden="1" x14ac:dyDescent="0.25">
      <c r="A3275">
        <v>48097</v>
      </c>
      <c r="B3275">
        <v>2509</v>
      </c>
      <c r="C3275" t="s">
        <v>47</v>
      </c>
      <c r="D3275">
        <v>2016</v>
      </c>
      <c r="E3275" t="s">
        <v>95</v>
      </c>
      <c r="F3275">
        <v>19</v>
      </c>
      <c r="G3275" t="s">
        <v>1292</v>
      </c>
      <c r="H3275" t="s">
        <v>18</v>
      </c>
      <c r="I3275" t="s">
        <v>18</v>
      </c>
      <c r="J3275" t="s">
        <v>1342</v>
      </c>
    </row>
    <row r="3276" spans="1:10" hidden="1" x14ac:dyDescent="0.25">
      <c r="A3276">
        <v>2019</v>
      </c>
      <c r="B3276">
        <v>2507</v>
      </c>
      <c r="C3276" t="s">
        <v>4365</v>
      </c>
      <c r="D3276">
        <v>165</v>
      </c>
      <c r="E3276" t="s">
        <v>3633</v>
      </c>
      <c r="F3276">
        <v>19</v>
      </c>
      <c r="G3276" t="s">
        <v>1292</v>
      </c>
      <c r="H3276" t="s">
        <v>18</v>
      </c>
      <c r="I3276" t="s">
        <v>18</v>
      </c>
      <c r="J3276" t="s">
        <v>4932</v>
      </c>
    </row>
    <row r="3277" spans="1:10" hidden="1" x14ac:dyDescent="0.25">
      <c r="A3277">
        <v>142128</v>
      </c>
      <c r="B3277">
        <v>2507</v>
      </c>
      <c r="C3277" t="s">
        <v>4365</v>
      </c>
      <c r="D3277">
        <v>2631</v>
      </c>
      <c r="E3277" t="s">
        <v>3628</v>
      </c>
      <c r="F3277">
        <v>19</v>
      </c>
      <c r="G3277" t="s">
        <v>1292</v>
      </c>
      <c r="H3277" t="s">
        <v>18</v>
      </c>
      <c r="I3277" t="s">
        <v>18</v>
      </c>
      <c r="J3277" t="s">
        <v>4933</v>
      </c>
    </row>
    <row r="3278" spans="1:10" hidden="1" x14ac:dyDescent="0.25">
      <c r="A3278">
        <v>32878</v>
      </c>
      <c r="B3278">
        <v>2512</v>
      </c>
      <c r="C3278" t="s">
        <v>180</v>
      </c>
      <c r="D3278">
        <v>429</v>
      </c>
      <c r="E3278" t="s">
        <v>180</v>
      </c>
      <c r="F3278">
        <v>19</v>
      </c>
      <c r="G3278" t="s">
        <v>1292</v>
      </c>
      <c r="H3278" t="s">
        <v>18</v>
      </c>
      <c r="I3278" t="s">
        <v>18</v>
      </c>
      <c r="J3278" t="s">
        <v>2327</v>
      </c>
    </row>
    <row r="3279" spans="1:10" hidden="1" x14ac:dyDescent="0.25">
      <c r="A3279">
        <v>2206</v>
      </c>
      <c r="B3279">
        <v>2609</v>
      </c>
      <c r="C3279" t="s">
        <v>314</v>
      </c>
      <c r="D3279">
        <v>2059</v>
      </c>
      <c r="E3279" t="s">
        <v>315</v>
      </c>
      <c r="F3279">
        <v>19</v>
      </c>
      <c r="G3279" t="s">
        <v>1292</v>
      </c>
      <c r="H3279" t="s">
        <v>18</v>
      </c>
      <c r="I3279" t="s">
        <v>18</v>
      </c>
      <c r="J3279" t="s">
        <v>2328</v>
      </c>
    </row>
    <row r="3280" spans="1:10" hidden="1" x14ac:dyDescent="0.25">
      <c r="A3280">
        <v>86744</v>
      </c>
      <c r="B3280">
        <v>2609</v>
      </c>
      <c r="C3280" t="s">
        <v>314</v>
      </c>
      <c r="D3280">
        <v>2151</v>
      </c>
      <c r="E3280" t="s">
        <v>340</v>
      </c>
      <c r="F3280">
        <v>19</v>
      </c>
      <c r="G3280" t="s">
        <v>1292</v>
      </c>
      <c r="H3280" t="s">
        <v>18</v>
      </c>
      <c r="I3280" t="s">
        <v>18</v>
      </c>
      <c r="J3280" t="s">
        <v>2329</v>
      </c>
    </row>
    <row r="3281" spans="1:10" hidden="1" x14ac:dyDescent="0.25">
      <c r="A3281">
        <v>33278</v>
      </c>
      <c r="B3281">
        <v>2505</v>
      </c>
      <c r="C3281" t="s">
        <v>129</v>
      </c>
      <c r="D3281">
        <v>2118</v>
      </c>
      <c r="E3281" t="s">
        <v>130</v>
      </c>
      <c r="F3281">
        <v>19</v>
      </c>
      <c r="G3281" t="s">
        <v>1292</v>
      </c>
      <c r="H3281" t="s">
        <v>18</v>
      </c>
      <c r="I3281" t="s">
        <v>18</v>
      </c>
      <c r="J3281" t="s">
        <v>2330</v>
      </c>
    </row>
    <row r="3282" spans="1:10" hidden="1" x14ac:dyDescent="0.25">
      <c r="A3282">
        <v>54301</v>
      </c>
      <c r="B3282">
        <v>2505</v>
      </c>
      <c r="C3282" t="s">
        <v>129</v>
      </c>
      <c r="D3282">
        <v>2054</v>
      </c>
      <c r="E3282" t="s">
        <v>145</v>
      </c>
      <c r="F3282">
        <v>19</v>
      </c>
      <c r="G3282" t="s">
        <v>1292</v>
      </c>
      <c r="H3282" t="s">
        <v>18</v>
      </c>
      <c r="I3282" t="s">
        <v>18</v>
      </c>
      <c r="J3282" t="s">
        <v>2331</v>
      </c>
    </row>
    <row r="3283" spans="1:10" hidden="1" x14ac:dyDescent="0.25">
      <c r="A3283">
        <v>81906</v>
      </c>
      <c r="B3283">
        <v>2505</v>
      </c>
      <c r="C3283" t="s">
        <v>129</v>
      </c>
      <c r="D3283">
        <v>2581</v>
      </c>
      <c r="E3283" t="s">
        <v>148</v>
      </c>
      <c r="F3283">
        <v>19</v>
      </c>
      <c r="G3283" t="s">
        <v>1292</v>
      </c>
      <c r="H3283" t="s">
        <v>18</v>
      </c>
      <c r="I3283" t="s">
        <v>18</v>
      </c>
      <c r="J3283" t="s">
        <v>2332</v>
      </c>
    </row>
    <row r="3284" spans="1:10" hidden="1" x14ac:dyDescent="0.25">
      <c r="A3284">
        <v>33213</v>
      </c>
      <c r="B3284">
        <v>2505</v>
      </c>
      <c r="C3284" t="s">
        <v>129</v>
      </c>
      <c r="D3284">
        <v>2123</v>
      </c>
      <c r="E3284" t="s">
        <v>154</v>
      </c>
      <c r="F3284">
        <v>19</v>
      </c>
      <c r="G3284" t="s">
        <v>1292</v>
      </c>
      <c r="H3284" t="s">
        <v>18</v>
      </c>
      <c r="I3284" t="s">
        <v>18</v>
      </c>
      <c r="J3284" t="s">
        <v>2333</v>
      </c>
    </row>
    <row r="3285" spans="1:10" hidden="1" x14ac:dyDescent="0.25">
      <c r="A3285">
        <v>81864</v>
      </c>
      <c r="B3285">
        <v>2505</v>
      </c>
      <c r="C3285" t="s">
        <v>129</v>
      </c>
      <c r="D3285">
        <v>2579</v>
      </c>
      <c r="E3285" t="s">
        <v>158</v>
      </c>
      <c r="F3285">
        <v>19</v>
      </c>
      <c r="G3285" t="s">
        <v>1292</v>
      </c>
      <c r="H3285" t="s">
        <v>18</v>
      </c>
      <c r="I3285" t="s">
        <v>18</v>
      </c>
      <c r="J3285" t="s">
        <v>2334</v>
      </c>
    </row>
    <row r="3286" spans="1:10" hidden="1" x14ac:dyDescent="0.25">
      <c r="A3286">
        <v>81616</v>
      </c>
      <c r="B3286">
        <v>2505</v>
      </c>
      <c r="C3286" t="s">
        <v>129</v>
      </c>
      <c r="D3286">
        <v>2000</v>
      </c>
      <c r="E3286" t="s">
        <v>4963</v>
      </c>
      <c r="F3286">
        <v>19</v>
      </c>
      <c r="G3286" t="s">
        <v>1292</v>
      </c>
      <c r="H3286" t="s">
        <v>18</v>
      </c>
      <c r="I3286" t="s">
        <v>18</v>
      </c>
      <c r="J3286" t="s">
        <v>5086</v>
      </c>
    </row>
    <row r="3287" spans="1:10" hidden="1" x14ac:dyDescent="0.25">
      <c r="A3287">
        <v>24981</v>
      </c>
      <c r="B3287">
        <v>2505</v>
      </c>
      <c r="C3287" t="s">
        <v>129</v>
      </c>
      <c r="D3287">
        <v>2114</v>
      </c>
      <c r="E3287" t="s">
        <v>241</v>
      </c>
      <c r="F3287">
        <v>19</v>
      </c>
      <c r="G3287" t="s">
        <v>1292</v>
      </c>
      <c r="H3287" t="s">
        <v>18</v>
      </c>
      <c r="I3287" t="s">
        <v>18</v>
      </c>
      <c r="J3287" t="s">
        <v>2335</v>
      </c>
    </row>
    <row r="3288" spans="1:10" hidden="1" x14ac:dyDescent="0.25">
      <c r="A3288">
        <v>48777</v>
      </c>
      <c r="B3288">
        <v>2505</v>
      </c>
      <c r="C3288" t="s">
        <v>129</v>
      </c>
      <c r="D3288">
        <v>2048</v>
      </c>
      <c r="E3288" t="s">
        <v>300</v>
      </c>
      <c r="F3288">
        <v>19</v>
      </c>
      <c r="G3288" t="s">
        <v>1292</v>
      </c>
      <c r="H3288" t="s">
        <v>18</v>
      </c>
      <c r="I3288" t="s">
        <v>18</v>
      </c>
      <c r="J3288" t="s">
        <v>2336</v>
      </c>
    </row>
    <row r="3289" spans="1:10" hidden="1" x14ac:dyDescent="0.25">
      <c r="A3289">
        <v>88305</v>
      </c>
      <c r="B3289">
        <v>2505</v>
      </c>
      <c r="C3289" t="s">
        <v>129</v>
      </c>
      <c r="D3289">
        <v>2181</v>
      </c>
      <c r="E3289" t="s">
        <v>323</v>
      </c>
      <c r="F3289">
        <v>19</v>
      </c>
      <c r="G3289" t="s">
        <v>1292</v>
      </c>
      <c r="H3289" t="s">
        <v>18</v>
      </c>
      <c r="I3289" t="s">
        <v>18</v>
      </c>
      <c r="J3289" t="s">
        <v>2337</v>
      </c>
    </row>
    <row r="3290" spans="1:10" hidden="1" x14ac:dyDescent="0.25">
      <c r="A3290">
        <v>101435</v>
      </c>
      <c r="B3290">
        <v>29</v>
      </c>
      <c r="C3290" t="s">
        <v>56</v>
      </c>
      <c r="D3290">
        <v>2801</v>
      </c>
      <c r="E3290" t="s">
        <v>57</v>
      </c>
      <c r="F3290">
        <v>19</v>
      </c>
      <c r="G3290" t="s">
        <v>1292</v>
      </c>
      <c r="H3290" t="s">
        <v>18</v>
      </c>
      <c r="I3290" t="s">
        <v>18</v>
      </c>
      <c r="J3290" t="s">
        <v>1421</v>
      </c>
    </row>
    <row r="3291" spans="1:10" hidden="1" x14ac:dyDescent="0.25">
      <c r="A3291">
        <v>101494</v>
      </c>
      <c r="B3291">
        <v>29</v>
      </c>
      <c r="C3291" t="s">
        <v>56</v>
      </c>
      <c r="D3291">
        <v>2804</v>
      </c>
      <c r="E3291" t="s">
        <v>76</v>
      </c>
      <c r="F3291">
        <v>19</v>
      </c>
      <c r="G3291" t="s">
        <v>1292</v>
      </c>
      <c r="H3291" t="s">
        <v>18</v>
      </c>
      <c r="I3291" t="s">
        <v>18</v>
      </c>
      <c r="J3291" t="s">
        <v>1440</v>
      </c>
    </row>
    <row r="3292" spans="1:10" hidden="1" x14ac:dyDescent="0.25">
      <c r="A3292">
        <v>52259</v>
      </c>
      <c r="B3292">
        <v>29</v>
      </c>
      <c r="C3292" t="s">
        <v>56</v>
      </c>
      <c r="D3292">
        <v>2434</v>
      </c>
      <c r="E3292" t="s">
        <v>2827</v>
      </c>
      <c r="F3292">
        <v>19</v>
      </c>
      <c r="G3292" t="s">
        <v>1292</v>
      </c>
      <c r="H3292" t="s">
        <v>18</v>
      </c>
      <c r="I3292" t="s">
        <v>18</v>
      </c>
      <c r="J3292" t="s">
        <v>2908</v>
      </c>
    </row>
    <row r="3293" spans="1:10" hidden="1" x14ac:dyDescent="0.25">
      <c r="A3293">
        <v>152432</v>
      </c>
      <c r="B3293">
        <v>29</v>
      </c>
      <c r="C3293" t="s">
        <v>56</v>
      </c>
      <c r="D3293">
        <v>2927</v>
      </c>
      <c r="E3293" t="s">
        <v>2834</v>
      </c>
      <c r="F3293">
        <v>19</v>
      </c>
      <c r="G3293" t="s">
        <v>1292</v>
      </c>
      <c r="H3293" t="s">
        <v>18</v>
      </c>
      <c r="I3293" t="s">
        <v>18</v>
      </c>
      <c r="J3293" t="s">
        <v>4934</v>
      </c>
    </row>
    <row r="3294" spans="1:10" hidden="1" x14ac:dyDescent="0.25">
      <c r="A3294">
        <v>101458</v>
      </c>
      <c r="B3294">
        <v>29</v>
      </c>
      <c r="C3294" t="s">
        <v>56</v>
      </c>
      <c r="D3294">
        <v>2802</v>
      </c>
      <c r="E3294" t="s">
        <v>107</v>
      </c>
      <c r="F3294">
        <v>19</v>
      </c>
      <c r="G3294" t="s">
        <v>1292</v>
      </c>
      <c r="H3294" t="s">
        <v>18</v>
      </c>
      <c r="I3294" t="s">
        <v>18</v>
      </c>
      <c r="J3294" t="s">
        <v>1467</v>
      </c>
    </row>
    <row r="3295" spans="1:10" hidden="1" x14ac:dyDescent="0.25">
      <c r="A3295">
        <v>101408</v>
      </c>
      <c r="B3295">
        <v>29</v>
      </c>
      <c r="C3295" t="s">
        <v>56</v>
      </c>
      <c r="D3295">
        <v>2800</v>
      </c>
      <c r="E3295" t="s">
        <v>112</v>
      </c>
      <c r="F3295">
        <v>19</v>
      </c>
      <c r="G3295" t="s">
        <v>1292</v>
      </c>
      <c r="H3295" t="s">
        <v>18</v>
      </c>
      <c r="I3295" t="s">
        <v>18</v>
      </c>
      <c r="J3295" t="s">
        <v>1494</v>
      </c>
    </row>
    <row r="3296" spans="1:10" hidden="1" x14ac:dyDescent="0.25">
      <c r="A3296">
        <v>51994</v>
      </c>
      <c r="B3296">
        <v>29</v>
      </c>
      <c r="C3296" t="s">
        <v>56</v>
      </c>
      <c r="D3296">
        <v>2426</v>
      </c>
      <c r="E3296" t="s">
        <v>118</v>
      </c>
      <c r="F3296">
        <v>19</v>
      </c>
      <c r="G3296" t="s">
        <v>1292</v>
      </c>
      <c r="H3296" t="s">
        <v>18</v>
      </c>
      <c r="I3296" t="s">
        <v>18</v>
      </c>
      <c r="J3296" t="s">
        <v>1519</v>
      </c>
    </row>
    <row r="3297" spans="1:10" hidden="1" x14ac:dyDescent="0.25">
      <c r="A3297">
        <v>51956</v>
      </c>
      <c r="B3297">
        <v>29</v>
      </c>
      <c r="C3297" t="s">
        <v>56</v>
      </c>
      <c r="D3297">
        <v>2425</v>
      </c>
      <c r="E3297" t="s">
        <v>2829</v>
      </c>
      <c r="F3297">
        <v>19</v>
      </c>
      <c r="G3297" t="s">
        <v>1292</v>
      </c>
      <c r="H3297" t="s">
        <v>18</v>
      </c>
      <c r="I3297" t="s">
        <v>18</v>
      </c>
      <c r="J3297" t="s">
        <v>2909</v>
      </c>
    </row>
    <row r="3298" spans="1:10" hidden="1" x14ac:dyDescent="0.25">
      <c r="A3298">
        <v>101508</v>
      </c>
      <c r="B3298">
        <v>29</v>
      </c>
      <c r="C3298" t="s">
        <v>56</v>
      </c>
      <c r="D3298">
        <v>2805</v>
      </c>
      <c r="E3298" t="s">
        <v>2435</v>
      </c>
      <c r="F3298">
        <v>19</v>
      </c>
      <c r="G3298" t="s">
        <v>1292</v>
      </c>
      <c r="H3298" t="s">
        <v>18</v>
      </c>
      <c r="I3298" t="s">
        <v>18</v>
      </c>
      <c r="J3298" t="s">
        <v>2505</v>
      </c>
    </row>
    <row r="3299" spans="1:10" hidden="1" x14ac:dyDescent="0.25">
      <c r="A3299">
        <v>81125</v>
      </c>
      <c r="B3299">
        <v>29</v>
      </c>
      <c r="C3299" t="s">
        <v>56</v>
      </c>
      <c r="D3299">
        <v>2442</v>
      </c>
      <c r="E3299" t="s">
        <v>2437</v>
      </c>
      <c r="F3299">
        <v>19</v>
      </c>
      <c r="G3299" t="s">
        <v>1292</v>
      </c>
      <c r="H3299" t="s">
        <v>18</v>
      </c>
      <c r="I3299" t="s">
        <v>18</v>
      </c>
      <c r="J3299" t="s">
        <v>2506</v>
      </c>
    </row>
    <row r="3300" spans="1:10" hidden="1" x14ac:dyDescent="0.25">
      <c r="A3300">
        <v>101483</v>
      </c>
      <c r="B3300">
        <v>29</v>
      </c>
      <c r="C3300" t="s">
        <v>56</v>
      </c>
      <c r="D3300">
        <v>2803</v>
      </c>
      <c r="E3300" t="s">
        <v>2439</v>
      </c>
      <c r="F3300">
        <v>19</v>
      </c>
      <c r="G3300" t="s">
        <v>1292</v>
      </c>
      <c r="H3300" t="s">
        <v>18</v>
      </c>
      <c r="I3300" t="s">
        <v>18</v>
      </c>
      <c r="J3300" t="s">
        <v>2507</v>
      </c>
    </row>
    <row r="3301" spans="1:10" hidden="1" x14ac:dyDescent="0.25">
      <c r="A3301">
        <v>53129</v>
      </c>
      <c r="B3301">
        <v>29</v>
      </c>
      <c r="C3301" t="s">
        <v>56</v>
      </c>
      <c r="D3301">
        <v>2454</v>
      </c>
      <c r="E3301" t="s">
        <v>2441</v>
      </c>
      <c r="F3301">
        <v>19</v>
      </c>
      <c r="G3301" t="s">
        <v>1292</v>
      </c>
      <c r="H3301" t="s">
        <v>18</v>
      </c>
      <c r="I3301" t="s">
        <v>18</v>
      </c>
      <c r="J3301" t="s">
        <v>2508</v>
      </c>
    </row>
    <row r="3302" spans="1:10" hidden="1" x14ac:dyDescent="0.25">
      <c r="A3302">
        <v>5230</v>
      </c>
      <c r="B3302">
        <v>29</v>
      </c>
      <c r="C3302" t="s">
        <v>56</v>
      </c>
      <c r="D3302">
        <v>394</v>
      </c>
      <c r="E3302" t="s">
        <v>248</v>
      </c>
      <c r="F3302">
        <v>19</v>
      </c>
      <c r="G3302" t="s">
        <v>1292</v>
      </c>
      <c r="H3302" t="s">
        <v>18</v>
      </c>
      <c r="I3302" t="s">
        <v>18</v>
      </c>
      <c r="J3302" t="s">
        <v>1558</v>
      </c>
    </row>
    <row r="3303" spans="1:10" hidden="1" x14ac:dyDescent="0.25">
      <c r="A3303">
        <v>139737</v>
      </c>
      <c r="B3303">
        <v>25</v>
      </c>
      <c r="C3303" t="s">
        <v>206</v>
      </c>
      <c r="D3303">
        <v>224</v>
      </c>
      <c r="E3303" t="s">
        <v>326</v>
      </c>
      <c r="F3303">
        <v>19</v>
      </c>
      <c r="G3303" t="s">
        <v>1292</v>
      </c>
      <c r="H3303" t="s">
        <v>18</v>
      </c>
      <c r="I3303" t="s">
        <v>18</v>
      </c>
      <c r="J3303" t="s">
        <v>3461</v>
      </c>
    </row>
    <row r="3304" spans="1:10" hidden="1" x14ac:dyDescent="0.25">
      <c r="A3304">
        <v>154059</v>
      </c>
      <c r="B3304">
        <v>2973</v>
      </c>
      <c r="C3304" t="s">
        <v>4961</v>
      </c>
      <c r="D3304">
        <v>2975</v>
      </c>
      <c r="E3304" t="s">
        <v>2380</v>
      </c>
      <c r="F3304">
        <v>19</v>
      </c>
      <c r="G3304" t="s">
        <v>1292</v>
      </c>
      <c r="H3304" t="s">
        <v>18</v>
      </c>
      <c r="I3304" t="s">
        <v>18</v>
      </c>
      <c r="J3304" t="s">
        <v>5087</v>
      </c>
    </row>
    <row r="3305" spans="1:10" hidden="1" x14ac:dyDescent="0.25">
      <c r="A3305">
        <v>139187</v>
      </c>
      <c r="B3305">
        <v>2839</v>
      </c>
      <c r="C3305" t="s">
        <v>3186</v>
      </c>
      <c r="D3305">
        <v>2840</v>
      </c>
      <c r="E3305" t="s">
        <v>3186</v>
      </c>
      <c r="F3305">
        <v>19</v>
      </c>
      <c r="G3305" t="s">
        <v>1292</v>
      </c>
      <c r="H3305" t="s">
        <v>18</v>
      </c>
      <c r="I3305" t="s">
        <v>18</v>
      </c>
      <c r="J3305" t="s">
        <v>3462</v>
      </c>
    </row>
    <row r="3306" spans="1:10" hidden="1" x14ac:dyDescent="0.25">
      <c r="A3306">
        <v>64179</v>
      </c>
      <c r="B3306">
        <v>23</v>
      </c>
      <c r="C3306" t="s">
        <v>260</v>
      </c>
      <c r="D3306">
        <v>102</v>
      </c>
      <c r="E3306" t="s">
        <v>261</v>
      </c>
      <c r="F3306">
        <v>19</v>
      </c>
      <c r="G3306" t="s">
        <v>1292</v>
      </c>
      <c r="H3306" t="s">
        <v>18</v>
      </c>
      <c r="I3306" t="s">
        <v>18</v>
      </c>
      <c r="J3306" t="s">
        <v>2338</v>
      </c>
    </row>
    <row r="3307" spans="1:10" hidden="1" x14ac:dyDescent="0.25">
      <c r="A3307">
        <v>152666</v>
      </c>
      <c r="B3307">
        <v>2911</v>
      </c>
      <c r="C3307" t="s">
        <v>4409</v>
      </c>
      <c r="D3307">
        <v>2913</v>
      </c>
      <c r="E3307" t="s">
        <v>2291</v>
      </c>
      <c r="F3307">
        <v>19</v>
      </c>
      <c r="G3307" t="s">
        <v>1292</v>
      </c>
      <c r="H3307" t="s">
        <v>18</v>
      </c>
      <c r="I3307" t="s">
        <v>18</v>
      </c>
      <c r="J3307" t="s">
        <v>4935</v>
      </c>
    </row>
    <row r="3308" spans="1:10" hidden="1" x14ac:dyDescent="0.25">
      <c r="A3308">
        <v>4729</v>
      </c>
      <c r="B3308">
        <v>32</v>
      </c>
      <c r="C3308" t="s">
        <v>229</v>
      </c>
      <c r="D3308">
        <v>1991</v>
      </c>
      <c r="E3308" t="s">
        <v>229</v>
      </c>
      <c r="F3308">
        <v>19</v>
      </c>
      <c r="G3308" t="s">
        <v>1292</v>
      </c>
      <c r="H3308" t="s">
        <v>18</v>
      </c>
      <c r="I3308" t="s">
        <v>18</v>
      </c>
      <c r="J3308" t="s">
        <v>2339</v>
      </c>
    </row>
    <row r="3309" spans="1:10" hidden="1" x14ac:dyDescent="0.25">
      <c r="A3309">
        <v>152697</v>
      </c>
      <c r="B3309">
        <v>2920</v>
      </c>
      <c r="C3309" t="s">
        <v>4425</v>
      </c>
      <c r="D3309">
        <v>2922</v>
      </c>
      <c r="E3309" t="s">
        <v>4427</v>
      </c>
      <c r="F3309">
        <v>19</v>
      </c>
      <c r="G3309" t="s">
        <v>1292</v>
      </c>
      <c r="H3309" t="s">
        <v>18</v>
      </c>
      <c r="I3309" t="s">
        <v>18</v>
      </c>
      <c r="J3309" t="s">
        <v>4936</v>
      </c>
    </row>
    <row r="3310" spans="1:10" hidden="1" x14ac:dyDescent="0.25">
      <c r="A3310">
        <v>146765</v>
      </c>
      <c r="B3310">
        <v>31</v>
      </c>
      <c r="C3310" t="s">
        <v>245</v>
      </c>
      <c r="D3310">
        <v>130</v>
      </c>
      <c r="E3310" t="s">
        <v>245</v>
      </c>
      <c r="F3310">
        <v>19</v>
      </c>
      <c r="G3310" t="s">
        <v>1292</v>
      </c>
      <c r="H3310" t="s">
        <v>18</v>
      </c>
      <c r="I3310" t="s">
        <v>18</v>
      </c>
      <c r="J3310" t="s">
        <v>4038</v>
      </c>
    </row>
    <row r="3311" spans="1:10" hidden="1" x14ac:dyDescent="0.25">
      <c r="A3311">
        <v>75850</v>
      </c>
      <c r="B3311">
        <v>5</v>
      </c>
      <c r="C3311" t="s">
        <v>213</v>
      </c>
      <c r="D3311">
        <v>2022</v>
      </c>
      <c r="E3311" t="s">
        <v>778</v>
      </c>
      <c r="F3311">
        <v>19</v>
      </c>
      <c r="G3311" t="s">
        <v>1292</v>
      </c>
      <c r="H3311" t="s">
        <v>18</v>
      </c>
      <c r="I3311" t="s">
        <v>18</v>
      </c>
      <c r="J3311" t="s">
        <v>2340</v>
      </c>
    </row>
    <row r="3312" spans="1:10" hidden="1" x14ac:dyDescent="0.25">
      <c r="A3312">
        <v>49445</v>
      </c>
      <c r="B3312">
        <v>5</v>
      </c>
      <c r="C3312" t="s">
        <v>213</v>
      </c>
      <c r="D3312">
        <v>2344</v>
      </c>
      <c r="E3312" t="s">
        <v>785</v>
      </c>
      <c r="F3312">
        <v>19</v>
      </c>
      <c r="G3312" t="s">
        <v>1292</v>
      </c>
      <c r="H3312" t="s">
        <v>18</v>
      </c>
      <c r="I3312" t="s">
        <v>18</v>
      </c>
      <c r="J3312" t="s">
        <v>2341</v>
      </c>
    </row>
    <row r="3313" spans="1:10" hidden="1" x14ac:dyDescent="0.25">
      <c r="A3313">
        <v>88950</v>
      </c>
      <c r="B3313">
        <v>5</v>
      </c>
      <c r="C3313" t="s">
        <v>213</v>
      </c>
      <c r="D3313">
        <v>2166</v>
      </c>
      <c r="E3313" t="s">
        <v>787</v>
      </c>
      <c r="F3313">
        <v>19</v>
      </c>
      <c r="G3313" t="s">
        <v>1292</v>
      </c>
      <c r="H3313" t="s">
        <v>18</v>
      </c>
      <c r="I3313" t="s">
        <v>18</v>
      </c>
      <c r="J3313" t="s">
        <v>2342</v>
      </c>
    </row>
    <row r="3314" spans="1:10" hidden="1" x14ac:dyDescent="0.25">
      <c r="A3314">
        <v>3725</v>
      </c>
      <c r="B3314">
        <v>5</v>
      </c>
      <c r="C3314" t="s">
        <v>213</v>
      </c>
      <c r="D3314">
        <v>163</v>
      </c>
      <c r="E3314" t="s">
        <v>5006</v>
      </c>
      <c r="F3314">
        <v>19</v>
      </c>
      <c r="G3314" t="s">
        <v>1292</v>
      </c>
      <c r="H3314" t="s">
        <v>18</v>
      </c>
      <c r="I3314" t="s">
        <v>18</v>
      </c>
      <c r="J3314" t="s">
        <v>5088</v>
      </c>
    </row>
    <row r="3315" spans="1:10" hidden="1" x14ac:dyDescent="0.25">
      <c r="A3315">
        <v>137890</v>
      </c>
      <c r="B3315">
        <v>5</v>
      </c>
      <c r="C3315" t="s">
        <v>213</v>
      </c>
      <c r="D3315">
        <v>2179</v>
      </c>
      <c r="E3315" t="s">
        <v>793</v>
      </c>
      <c r="F3315">
        <v>19</v>
      </c>
      <c r="G3315" t="s">
        <v>1292</v>
      </c>
      <c r="H3315" t="s">
        <v>18</v>
      </c>
      <c r="I3315" t="s">
        <v>18</v>
      </c>
      <c r="J3315" t="s">
        <v>3375</v>
      </c>
    </row>
    <row r="3316" spans="1:10" hidden="1" x14ac:dyDescent="0.25">
      <c r="A3316">
        <v>49447</v>
      </c>
      <c r="B3316">
        <v>5</v>
      </c>
      <c r="C3316" t="s">
        <v>213</v>
      </c>
      <c r="D3316">
        <v>2025</v>
      </c>
      <c r="E3316" t="s">
        <v>351</v>
      </c>
      <c r="F3316">
        <v>19</v>
      </c>
      <c r="G3316" t="s">
        <v>1292</v>
      </c>
      <c r="H3316" t="s">
        <v>18</v>
      </c>
      <c r="I3316" t="s">
        <v>18</v>
      </c>
      <c r="J3316" t="s">
        <v>2343</v>
      </c>
    </row>
    <row r="3317" spans="1:10" hidden="1" x14ac:dyDescent="0.25">
      <c r="A3317">
        <v>62015</v>
      </c>
      <c r="B3317">
        <v>5</v>
      </c>
      <c r="C3317" t="s">
        <v>213</v>
      </c>
      <c r="D3317">
        <v>1986</v>
      </c>
      <c r="E3317" t="s">
        <v>796</v>
      </c>
      <c r="F3317">
        <v>19</v>
      </c>
      <c r="G3317" t="s">
        <v>1292</v>
      </c>
      <c r="H3317" t="s">
        <v>18</v>
      </c>
      <c r="I3317" t="s">
        <v>18</v>
      </c>
      <c r="J3317" t="s">
        <v>2344</v>
      </c>
    </row>
    <row r="3318" spans="1:10" hidden="1" x14ac:dyDescent="0.25">
      <c r="A3318">
        <v>72658</v>
      </c>
      <c r="B3318">
        <v>191</v>
      </c>
      <c r="C3318" t="s">
        <v>263</v>
      </c>
      <c r="D3318">
        <v>201</v>
      </c>
      <c r="E3318" t="s">
        <v>264</v>
      </c>
      <c r="F3318">
        <v>19</v>
      </c>
      <c r="G3318" t="s">
        <v>1292</v>
      </c>
      <c r="H3318" t="s">
        <v>18</v>
      </c>
      <c r="I3318" t="s">
        <v>18</v>
      </c>
      <c r="J3318" t="s">
        <v>2345</v>
      </c>
    </row>
    <row r="3319" spans="1:10" hidden="1" x14ac:dyDescent="0.25">
      <c r="A3319">
        <v>30139</v>
      </c>
      <c r="B3319">
        <v>191</v>
      </c>
      <c r="C3319" t="s">
        <v>263</v>
      </c>
      <c r="D3319">
        <v>214</v>
      </c>
      <c r="E3319" t="s">
        <v>286</v>
      </c>
      <c r="F3319">
        <v>19</v>
      </c>
      <c r="G3319" t="s">
        <v>1292</v>
      </c>
      <c r="H3319" t="s">
        <v>18</v>
      </c>
      <c r="I3319" t="s">
        <v>18</v>
      </c>
      <c r="J3319" t="s">
        <v>2346</v>
      </c>
    </row>
    <row r="3320" spans="1:10" hidden="1" x14ac:dyDescent="0.25">
      <c r="A3320">
        <v>135745</v>
      </c>
      <c r="B3320">
        <v>230</v>
      </c>
      <c r="C3320" t="s">
        <v>4</v>
      </c>
      <c r="D3320">
        <v>2625</v>
      </c>
      <c r="E3320" t="s">
        <v>3107</v>
      </c>
      <c r="F3320">
        <v>19</v>
      </c>
      <c r="G3320" t="s">
        <v>1292</v>
      </c>
      <c r="H3320" t="s">
        <v>18</v>
      </c>
      <c r="I3320" t="s">
        <v>18</v>
      </c>
      <c r="J3320" t="s">
        <v>3376</v>
      </c>
    </row>
    <row r="3321" spans="1:10" hidden="1" x14ac:dyDescent="0.25">
      <c r="A3321">
        <v>159564</v>
      </c>
      <c r="B3321">
        <v>230</v>
      </c>
      <c r="C3321" t="s">
        <v>4</v>
      </c>
      <c r="D3321">
        <v>2859</v>
      </c>
      <c r="E3321" t="s">
        <v>3109</v>
      </c>
      <c r="F3321">
        <v>19</v>
      </c>
      <c r="G3321" t="s">
        <v>1292</v>
      </c>
      <c r="H3321" t="s">
        <v>18</v>
      </c>
      <c r="I3321" t="s">
        <v>18</v>
      </c>
      <c r="J3321" t="s">
        <v>5089</v>
      </c>
    </row>
    <row r="3322" spans="1:10" hidden="1" x14ac:dyDescent="0.25">
      <c r="A3322">
        <v>50738</v>
      </c>
      <c r="B3322">
        <v>2513</v>
      </c>
      <c r="C3322" t="s">
        <v>293</v>
      </c>
      <c r="D3322">
        <v>427</v>
      </c>
      <c r="E3322" t="s">
        <v>293</v>
      </c>
      <c r="F3322">
        <v>19</v>
      </c>
      <c r="G3322" t="s">
        <v>1292</v>
      </c>
      <c r="H3322" t="s">
        <v>18</v>
      </c>
      <c r="I3322" t="s">
        <v>18</v>
      </c>
      <c r="J3322" t="s">
        <v>2347</v>
      </c>
    </row>
    <row r="3323" spans="1:10" hidden="1" x14ac:dyDescent="0.25">
      <c r="A3323">
        <v>85991</v>
      </c>
      <c r="B3323">
        <v>2627</v>
      </c>
      <c r="C3323" t="s">
        <v>303</v>
      </c>
      <c r="D3323">
        <v>2626</v>
      </c>
      <c r="E3323" t="s">
        <v>304</v>
      </c>
      <c r="F3323">
        <v>19</v>
      </c>
      <c r="G3323" t="s">
        <v>1292</v>
      </c>
      <c r="H3323" t="s">
        <v>18</v>
      </c>
      <c r="I3323" t="s">
        <v>18</v>
      </c>
      <c r="J3323" t="s">
        <v>2348</v>
      </c>
    </row>
    <row r="3324" spans="1:10" hidden="1" x14ac:dyDescent="0.25">
      <c r="A3324">
        <v>33276</v>
      </c>
      <c r="B3324">
        <v>164</v>
      </c>
      <c r="C3324" t="s">
        <v>176</v>
      </c>
      <c r="D3324">
        <v>284</v>
      </c>
      <c r="E3324" t="s">
        <v>177</v>
      </c>
      <c r="F3324">
        <v>19</v>
      </c>
      <c r="G3324" t="s">
        <v>1292</v>
      </c>
      <c r="H3324" t="s">
        <v>18</v>
      </c>
      <c r="I3324" t="s">
        <v>18</v>
      </c>
      <c r="J3324" t="s">
        <v>2349</v>
      </c>
    </row>
    <row r="3325" spans="1:10" hidden="1" x14ac:dyDescent="0.25">
      <c r="A3325">
        <v>68611</v>
      </c>
      <c r="B3325">
        <v>2613</v>
      </c>
      <c r="C3325" t="s">
        <v>875</v>
      </c>
      <c r="D3325">
        <v>240</v>
      </c>
      <c r="E3325" t="s">
        <v>877</v>
      </c>
      <c r="F3325">
        <v>19</v>
      </c>
      <c r="G3325" t="s">
        <v>1292</v>
      </c>
      <c r="H3325" t="s">
        <v>18</v>
      </c>
      <c r="I3325" t="s">
        <v>18</v>
      </c>
      <c r="J3325" t="s">
        <v>2350</v>
      </c>
    </row>
    <row r="3326" spans="1:10" hidden="1" x14ac:dyDescent="0.25">
      <c r="A3326">
        <v>136028</v>
      </c>
      <c r="B3326">
        <v>2613</v>
      </c>
      <c r="C3326" t="s">
        <v>875</v>
      </c>
      <c r="D3326">
        <v>1985</v>
      </c>
      <c r="E3326" t="s">
        <v>879</v>
      </c>
      <c r="F3326">
        <v>19</v>
      </c>
      <c r="G3326" t="s">
        <v>1292</v>
      </c>
      <c r="H3326" t="s">
        <v>18</v>
      </c>
      <c r="I3326" t="s">
        <v>18</v>
      </c>
      <c r="J3326" t="s">
        <v>3377</v>
      </c>
    </row>
    <row r="3327" spans="1:10" hidden="1" x14ac:dyDescent="0.25">
      <c r="A3327">
        <v>54293</v>
      </c>
      <c r="B3327">
        <v>2511</v>
      </c>
      <c r="C3327" t="s">
        <v>280</v>
      </c>
      <c r="D3327">
        <v>428</v>
      </c>
      <c r="E3327" t="s">
        <v>281</v>
      </c>
      <c r="F3327">
        <v>19</v>
      </c>
      <c r="G3327" t="s">
        <v>1292</v>
      </c>
      <c r="H3327" t="s">
        <v>18</v>
      </c>
      <c r="I3327" t="s">
        <v>18</v>
      </c>
      <c r="J3327" t="s">
        <v>2351</v>
      </c>
    </row>
    <row r="3328" spans="1:10" hidden="1" x14ac:dyDescent="0.25">
      <c r="A3328">
        <v>54295</v>
      </c>
      <c r="B3328">
        <v>2511</v>
      </c>
      <c r="C3328" t="s">
        <v>280</v>
      </c>
      <c r="D3328">
        <v>430</v>
      </c>
      <c r="E3328" t="s">
        <v>306</v>
      </c>
      <c r="F3328">
        <v>19</v>
      </c>
      <c r="G3328" t="s">
        <v>1292</v>
      </c>
      <c r="H3328" t="s">
        <v>18</v>
      </c>
      <c r="I3328" t="s">
        <v>18</v>
      </c>
      <c r="J3328" t="s">
        <v>2352</v>
      </c>
    </row>
    <row r="3329" spans="1:10" hidden="1" x14ac:dyDescent="0.25">
      <c r="A3329">
        <v>74340</v>
      </c>
      <c r="B3329">
        <v>293</v>
      </c>
      <c r="C3329" t="s">
        <v>4264</v>
      </c>
      <c r="D3329">
        <v>295</v>
      </c>
      <c r="E3329" t="s">
        <v>3111</v>
      </c>
      <c r="F3329">
        <v>19</v>
      </c>
      <c r="G3329" t="s">
        <v>1292</v>
      </c>
      <c r="H3329" t="s">
        <v>18</v>
      </c>
      <c r="I3329" t="s">
        <v>18</v>
      </c>
      <c r="J3329" t="s">
        <v>4328</v>
      </c>
    </row>
    <row r="3330" spans="1:10" hidden="1" x14ac:dyDescent="0.25">
      <c r="A3330">
        <v>1929</v>
      </c>
      <c r="B3330">
        <v>360</v>
      </c>
      <c r="C3330" t="s">
        <v>66</v>
      </c>
      <c r="D3330">
        <v>2009</v>
      </c>
      <c r="E3330" t="s">
        <v>67</v>
      </c>
      <c r="F3330">
        <v>19</v>
      </c>
      <c r="G3330" t="s">
        <v>1292</v>
      </c>
      <c r="H3330" t="s">
        <v>18</v>
      </c>
      <c r="I3330" t="s">
        <v>18</v>
      </c>
      <c r="J3330" t="s">
        <v>1939</v>
      </c>
    </row>
    <row r="3331" spans="1:10" hidden="1" x14ac:dyDescent="0.25">
      <c r="A3331">
        <v>101584</v>
      </c>
      <c r="B3331">
        <v>360</v>
      </c>
      <c r="C3331" t="s">
        <v>66</v>
      </c>
      <c r="D3331">
        <v>2810</v>
      </c>
      <c r="E3331" t="s">
        <v>100</v>
      </c>
      <c r="F3331">
        <v>19</v>
      </c>
      <c r="G3331" t="s">
        <v>1292</v>
      </c>
      <c r="H3331" t="s">
        <v>18</v>
      </c>
      <c r="I3331" t="s">
        <v>18</v>
      </c>
      <c r="J3331" t="s">
        <v>1951</v>
      </c>
    </row>
    <row r="3332" spans="1:10" hidden="1" x14ac:dyDescent="0.25">
      <c r="A3332">
        <v>135628</v>
      </c>
      <c r="B3332">
        <v>2514</v>
      </c>
      <c r="C3332" t="s">
        <v>308</v>
      </c>
      <c r="D3332">
        <v>2263</v>
      </c>
      <c r="E3332" t="s">
        <v>4454</v>
      </c>
      <c r="F3332">
        <v>19</v>
      </c>
      <c r="G3332" t="s">
        <v>1292</v>
      </c>
      <c r="H3332" t="s">
        <v>18</v>
      </c>
      <c r="I3332" t="s">
        <v>18</v>
      </c>
      <c r="J3332" t="s">
        <v>4937</v>
      </c>
    </row>
    <row r="3333" spans="1:10" hidden="1" x14ac:dyDescent="0.25">
      <c r="A3333">
        <v>80900</v>
      </c>
      <c r="B3333">
        <v>12</v>
      </c>
      <c r="C3333" t="s">
        <v>1126</v>
      </c>
      <c r="D3333">
        <v>243</v>
      </c>
      <c r="E3333" t="s">
        <v>1130</v>
      </c>
      <c r="F3333">
        <v>19</v>
      </c>
      <c r="G3333" t="s">
        <v>1292</v>
      </c>
      <c r="H3333" t="s">
        <v>18</v>
      </c>
      <c r="I3333" t="s">
        <v>18</v>
      </c>
      <c r="J3333" t="s">
        <v>2353</v>
      </c>
    </row>
    <row r="3334" spans="1:10" hidden="1" x14ac:dyDescent="0.25">
      <c r="A3334">
        <v>121905</v>
      </c>
      <c r="B3334">
        <v>2610</v>
      </c>
      <c r="C3334" t="s">
        <v>203</v>
      </c>
      <c r="D3334">
        <v>2359</v>
      </c>
      <c r="E3334" t="s">
        <v>1133</v>
      </c>
      <c r="F3334">
        <v>19</v>
      </c>
      <c r="G3334" t="s">
        <v>1292</v>
      </c>
      <c r="H3334" t="s">
        <v>18</v>
      </c>
      <c r="I3334" t="s">
        <v>18</v>
      </c>
      <c r="J3334" t="s">
        <v>3075</v>
      </c>
    </row>
    <row r="3335" spans="1:10" hidden="1" x14ac:dyDescent="0.25">
      <c r="A3335">
        <v>73661</v>
      </c>
      <c r="B3335">
        <v>2610</v>
      </c>
      <c r="C3335" t="s">
        <v>203</v>
      </c>
      <c r="D3335">
        <v>2014</v>
      </c>
      <c r="E3335" t="s">
        <v>204</v>
      </c>
      <c r="F3335">
        <v>19</v>
      </c>
      <c r="G3335" t="s">
        <v>1292</v>
      </c>
      <c r="H3335" t="s">
        <v>18</v>
      </c>
      <c r="I3335" t="s">
        <v>18</v>
      </c>
      <c r="J3335" t="s">
        <v>2354</v>
      </c>
    </row>
    <row r="3336" spans="1:10" hidden="1" x14ac:dyDescent="0.25">
      <c r="A3336">
        <v>64375</v>
      </c>
      <c r="B3336">
        <v>2610</v>
      </c>
      <c r="C3336" t="s">
        <v>203</v>
      </c>
      <c r="D3336">
        <v>2175</v>
      </c>
      <c r="E3336" t="s">
        <v>3329</v>
      </c>
      <c r="F3336">
        <v>19</v>
      </c>
      <c r="G3336" t="s">
        <v>1292</v>
      </c>
      <c r="H3336" t="s">
        <v>18</v>
      </c>
      <c r="I3336" t="s">
        <v>18</v>
      </c>
      <c r="J3336" t="s">
        <v>3378</v>
      </c>
    </row>
    <row r="3337" spans="1:10" hidden="1" x14ac:dyDescent="0.25">
      <c r="A3337">
        <v>3457</v>
      </c>
      <c r="B3337">
        <v>2610</v>
      </c>
      <c r="C3337" t="s">
        <v>203</v>
      </c>
      <c r="D3337">
        <v>276</v>
      </c>
      <c r="E3337" t="s">
        <v>1136</v>
      </c>
      <c r="F3337">
        <v>19</v>
      </c>
      <c r="G3337" t="s">
        <v>1292</v>
      </c>
      <c r="H3337" t="s">
        <v>18</v>
      </c>
      <c r="I3337" t="s">
        <v>18</v>
      </c>
      <c r="J3337" t="s">
        <v>2355</v>
      </c>
    </row>
    <row r="3338" spans="1:10" hidden="1" x14ac:dyDescent="0.25">
      <c r="A3338">
        <v>5369</v>
      </c>
      <c r="B3338">
        <v>2576</v>
      </c>
      <c r="C3338" t="s">
        <v>344</v>
      </c>
      <c r="D3338">
        <v>50</v>
      </c>
      <c r="E3338" t="s">
        <v>344</v>
      </c>
      <c r="F3338">
        <v>19</v>
      </c>
      <c r="G3338" t="s">
        <v>1292</v>
      </c>
      <c r="H3338" t="s">
        <v>18</v>
      </c>
      <c r="I3338" t="s">
        <v>18</v>
      </c>
      <c r="J3338" t="s">
        <v>2356</v>
      </c>
    </row>
    <row r="3339" spans="1:10" x14ac:dyDescent="0.25">
      <c r="A3339">
        <v>62233</v>
      </c>
      <c r="B3339">
        <v>2616</v>
      </c>
      <c r="C3339" t="s">
        <v>317</v>
      </c>
      <c r="D3339">
        <v>2060</v>
      </c>
      <c r="E3339" t="s">
        <v>1166</v>
      </c>
      <c r="F3339">
        <v>19</v>
      </c>
      <c r="G3339" t="s">
        <v>1292</v>
      </c>
      <c r="H3339" t="s">
        <v>18</v>
      </c>
      <c r="I3339" t="s">
        <v>18</v>
      </c>
      <c r="J3339" t="s">
        <v>2357</v>
      </c>
    </row>
    <row r="3340" spans="1:10" x14ac:dyDescent="0.25">
      <c r="A3340">
        <v>2329</v>
      </c>
      <c r="B3340">
        <v>2616</v>
      </c>
      <c r="C3340" t="s">
        <v>317</v>
      </c>
      <c r="D3340">
        <v>1964</v>
      </c>
      <c r="E3340" t="s">
        <v>318</v>
      </c>
      <c r="F3340">
        <v>19</v>
      </c>
      <c r="G3340" t="s">
        <v>1292</v>
      </c>
      <c r="H3340" t="s">
        <v>18</v>
      </c>
      <c r="I3340" t="s">
        <v>18</v>
      </c>
      <c r="J3340" t="s">
        <v>2358</v>
      </c>
    </row>
    <row r="3341" spans="1:10" x14ac:dyDescent="0.25">
      <c r="A3341">
        <v>65663</v>
      </c>
      <c r="B3341">
        <v>2616</v>
      </c>
      <c r="C3341" t="s">
        <v>317</v>
      </c>
      <c r="D3341">
        <v>2021</v>
      </c>
      <c r="E3341" t="s">
        <v>342</v>
      </c>
      <c r="F3341">
        <v>19</v>
      </c>
      <c r="G3341" t="s">
        <v>1292</v>
      </c>
      <c r="H3341" t="s">
        <v>18</v>
      </c>
      <c r="I3341" t="s">
        <v>18</v>
      </c>
      <c r="J3341" t="s">
        <v>2359</v>
      </c>
    </row>
    <row r="3342" spans="1:10" x14ac:dyDescent="0.25">
      <c r="A3342">
        <v>139296</v>
      </c>
      <c r="B3342">
        <v>2616</v>
      </c>
      <c r="C3342" t="s">
        <v>317</v>
      </c>
      <c r="D3342">
        <v>281</v>
      </c>
      <c r="E3342" t="s">
        <v>1170</v>
      </c>
      <c r="F3342">
        <v>19</v>
      </c>
      <c r="G3342" t="s">
        <v>1292</v>
      </c>
      <c r="H3342" t="s">
        <v>18</v>
      </c>
      <c r="I3342" t="s">
        <v>18</v>
      </c>
      <c r="J3342" t="s">
        <v>3463</v>
      </c>
    </row>
    <row r="3343" spans="1:10" hidden="1" x14ac:dyDescent="0.25">
      <c r="A3343">
        <v>30423</v>
      </c>
      <c r="B3343">
        <v>169</v>
      </c>
      <c r="C3343" t="s">
        <v>1175</v>
      </c>
      <c r="D3343">
        <v>2029</v>
      </c>
      <c r="E3343" t="s">
        <v>1177</v>
      </c>
      <c r="F3343">
        <v>19</v>
      </c>
      <c r="G3343" t="s">
        <v>1292</v>
      </c>
      <c r="H3343" t="s">
        <v>18</v>
      </c>
      <c r="I3343" t="s">
        <v>18</v>
      </c>
      <c r="J3343" t="s">
        <v>2360</v>
      </c>
    </row>
    <row r="3344" spans="1:10" hidden="1" x14ac:dyDescent="0.25">
      <c r="A3344">
        <v>84855</v>
      </c>
      <c r="B3344">
        <v>169</v>
      </c>
      <c r="C3344" t="s">
        <v>1175</v>
      </c>
      <c r="D3344">
        <v>2326</v>
      </c>
      <c r="E3344" t="s">
        <v>1179</v>
      </c>
      <c r="F3344">
        <v>19</v>
      </c>
      <c r="G3344" t="s">
        <v>1292</v>
      </c>
      <c r="H3344" t="s">
        <v>18</v>
      </c>
      <c r="I3344" t="s">
        <v>18</v>
      </c>
      <c r="J3344" t="s">
        <v>2361</v>
      </c>
    </row>
    <row r="3345" spans="1:10" hidden="1" x14ac:dyDescent="0.25">
      <c r="A3345">
        <v>4333</v>
      </c>
      <c r="B3345">
        <v>169</v>
      </c>
      <c r="C3345" t="s">
        <v>1175</v>
      </c>
      <c r="D3345">
        <v>275</v>
      </c>
      <c r="E3345" t="s">
        <v>1187</v>
      </c>
      <c r="F3345">
        <v>19</v>
      </c>
      <c r="G3345" t="s">
        <v>1292</v>
      </c>
      <c r="H3345" t="s">
        <v>18</v>
      </c>
      <c r="I3345" t="s">
        <v>18</v>
      </c>
      <c r="J3345" t="s">
        <v>2362</v>
      </c>
    </row>
    <row r="3346" spans="1:10" hidden="1" x14ac:dyDescent="0.25">
      <c r="A3346">
        <v>48110</v>
      </c>
      <c r="B3346">
        <v>2611</v>
      </c>
      <c r="C3346" t="s">
        <v>320</v>
      </c>
      <c r="D3346">
        <v>2003</v>
      </c>
      <c r="E3346" t="s">
        <v>1193</v>
      </c>
      <c r="F3346">
        <v>19</v>
      </c>
      <c r="G3346" t="s">
        <v>1292</v>
      </c>
      <c r="H3346" t="s">
        <v>18</v>
      </c>
      <c r="I3346" t="s">
        <v>18</v>
      </c>
      <c r="J3346" t="s">
        <v>2363</v>
      </c>
    </row>
    <row r="3347" spans="1:10" hidden="1" x14ac:dyDescent="0.25">
      <c r="A3347">
        <v>764</v>
      </c>
      <c r="B3347">
        <v>2611</v>
      </c>
      <c r="C3347" t="s">
        <v>320</v>
      </c>
      <c r="D3347">
        <v>2040</v>
      </c>
      <c r="E3347" t="s">
        <v>321</v>
      </c>
      <c r="F3347">
        <v>19</v>
      </c>
      <c r="G3347" t="s">
        <v>1292</v>
      </c>
      <c r="H3347" t="s">
        <v>18</v>
      </c>
      <c r="I3347" t="s">
        <v>18</v>
      </c>
      <c r="J3347" t="s">
        <v>2364</v>
      </c>
    </row>
    <row r="3348" spans="1:10" hidden="1" x14ac:dyDescent="0.25">
      <c r="A3348">
        <v>113390</v>
      </c>
      <c r="B3348">
        <v>2611</v>
      </c>
      <c r="C3348" t="s">
        <v>320</v>
      </c>
      <c r="D3348">
        <v>2748</v>
      </c>
      <c r="E3348" t="s">
        <v>1196</v>
      </c>
      <c r="F3348">
        <v>19</v>
      </c>
      <c r="G3348" t="s">
        <v>1292</v>
      </c>
      <c r="H3348" t="s">
        <v>18</v>
      </c>
      <c r="I3348" t="s">
        <v>18</v>
      </c>
      <c r="J3348" t="s">
        <v>2365</v>
      </c>
    </row>
    <row r="3349" spans="1:10" hidden="1" x14ac:dyDescent="0.25">
      <c r="A3349">
        <v>53585</v>
      </c>
      <c r="B3349">
        <v>362</v>
      </c>
      <c r="C3349" t="s">
        <v>50</v>
      </c>
      <c r="D3349">
        <v>2467</v>
      </c>
      <c r="E3349" t="s">
        <v>51</v>
      </c>
      <c r="F3349">
        <v>19</v>
      </c>
      <c r="G3349" t="s">
        <v>1292</v>
      </c>
      <c r="H3349" t="s">
        <v>18</v>
      </c>
      <c r="I3349" t="s">
        <v>18</v>
      </c>
      <c r="J3349" t="s">
        <v>2128</v>
      </c>
    </row>
    <row r="3350" spans="1:10" hidden="1" x14ac:dyDescent="0.25">
      <c r="A3350">
        <v>101603</v>
      </c>
      <c r="B3350">
        <v>362</v>
      </c>
      <c r="C3350" t="s">
        <v>50</v>
      </c>
      <c r="D3350">
        <v>2821</v>
      </c>
      <c r="E3350" t="s">
        <v>82</v>
      </c>
      <c r="F3350">
        <v>19</v>
      </c>
      <c r="G3350" t="s">
        <v>1292</v>
      </c>
      <c r="H3350" t="s">
        <v>18</v>
      </c>
      <c r="I3350" t="s">
        <v>18</v>
      </c>
      <c r="J3350" t="s">
        <v>2154</v>
      </c>
    </row>
    <row r="3351" spans="1:10" hidden="1" x14ac:dyDescent="0.25">
      <c r="A3351">
        <v>53702</v>
      </c>
      <c r="B3351">
        <v>362</v>
      </c>
      <c r="C3351" t="s">
        <v>50</v>
      </c>
      <c r="D3351">
        <v>2469</v>
      </c>
      <c r="E3351" t="s">
        <v>91</v>
      </c>
      <c r="F3351">
        <v>19</v>
      </c>
      <c r="G3351" t="s">
        <v>1292</v>
      </c>
      <c r="H3351" t="s">
        <v>18</v>
      </c>
      <c r="I3351" t="s">
        <v>18</v>
      </c>
      <c r="J3351" t="s">
        <v>2177</v>
      </c>
    </row>
    <row r="3352" spans="1:10" hidden="1" x14ac:dyDescent="0.25">
      <c r="A3352">
        <v>101626</v>
      </c>
      <c r="B3352">
        <v>362</v>
      </c>
      <c r="C3352" t="s">
        <v>50</v>
      </c>
      <c r="D3352">
        <v>2822</v>
      </c>
      <c r="E3352" t="s">
        <v>103</v>
      </c>
      <c r="F3352">
        <v>19</v>
      </c>
      <c r="G3352" t="s">
        <v>1292</v>
      </c>
      <c r="H3352" t="s">
        <v>18</v>
      </c>
      <c r="I3352" t="s">
        <v>18</v>
      </c>
      <c r="J3352" t="s">
        <v>2188</v>
      </c>
    </row>
    <row r="3353" spans="1:10" hidden="1" x14ac:dyDescent="0.25">
      <c r="A3353">
        <v>2725</v>
      </c>
      <c r="B3353">
        <v>362</v>
      </c>
      <c r="C3353" t="s">
        <v>50</v>
      </c>
      <c r="D3353">
        <v>1974</v>
      </c>
      <c r="E3353" t="s">
        <v>276</v>
      </c>
      <c r="F3353">
        <v>19</v>
      </c>
      <c r="G3353" t="s">
        <v>1292</v>
      </c>
      <c r="H3353" t="s">
        <v>18</v>
      </c>
      <c r="I3353" t="s">
        <v>18</v>
      </c>
      <c r="J3353" t="s">
        <v>2214</v>
      </c>
    </row>
    <row r="3354" spans="1:10" hidden="1" x14ac:dyDescent="0.25">
      <c r="A3354">
        <v>101738</v>
      </c>
      <c r="B3354">
        <v>2509</v>
      </c>
      <c r="C3354" t="s">
        <v>47</v>
      </c>
      <c r="D3354">
        <v>2819</v>
      </c>
      <c r="E3354" t="s">
        <v>71</v>
      </c>
      <c r="F3354">
        <v>90</v>
      </c>
      <c r="G3354" t="s">
        <v>1320</v>
      </c>
      <c r="H3354" t="s">
        <v>18</v>
      </c>
      <c r="I3354" t="s">
        <v>18</v>
      </c>
      <c r="J3354" t="s">
        <v>1321</v>
      </c>
    </row>
    <row r="3355" spans="1:10" hidden="1" x14ac:dyDescent="0.25">
      <c r="A3355">
        <v>62378</v>
      </c>
      <c r="B3355">
        <v>2509</v>
      </c>
      <c r="C3355" t="s">
        <v>47</v>
      </c>
      <c r="D3355">
        <v>2016</v>
      </c>
      <c r="E3355" t="s">
        <v>95</v>
      </c>
      <c r="F3355">
        <v>90</v>
      </c>
      <c r="G3355" t="s">
        <v>1320</v>
      </c>
      <c r="H3355" t="s">
        <v>18</v>
      </c>
      <c r="I3355" t="s">
        <v>18</v>
      </c>
      <c r="J3355" t="s">
        <v>1343</v>
      </c>
    </row>
    <row r="3356" spans="1:10" hidden="1" x14ac:dyDescent="0.25">
      <c r="A3356">
        <v>91902</v>
      </c>
      <c r="B3356">
        <v>2507</v>
      </c>
      <c r="C3356" t="s">
        <v>4365</v>
      </c>
      <c r="D3356">
        <v>165</v>
      </c>
      <c r="E3356" t="s">
        <v>3633</v>
      </c>
      <c r="F3356">
        <v>90</v>
      </c>
      <c r="G3356" t="s">
        <v>1320</v>
      </c>
      <c r="H3356" t="s">
        <v>18</v>
      </c>
      <c r="I3356" t="s">
        <v>18</v>
      </c>
      <c r="J3356" t="s">
        <v>4938</v>
      </c>
    </row>
    <row r="3357" spans="1:10" hidden="1" x14ac:dyDescent="0.25">
      <c r="A3357">
        <v>2404</v>
      </c>
      <c r="B3357">
        <v>2512</v>
      </c>
      <c r="C3357" t="s">
        <v>180</v>
      </c>
      <c r="D3357">
        <v>429</v>
      </c>
      <c r="E3357" t="s">
        <v>180</v>
      </c>
      <c r="F3357">
        <v>90</v>
      </c>
      <c r="G3357" t="s">
        <v>1320</v>
      </c>
      <c r="H3357" t="s">
        <v>18</v>
      </c>
      <c r="I3357" t="s">
        <v>18</v>
      </c>
      <c r="J3357" t="s">
        <v>3287</v>
      </c>
    </row>
    <row r="3358" spans="1:10" hidden="1" x14ac:dyDescent="0.25">
      <c r="A3358">
        <v>101442</v>
      </c>
      <c r="B3358">
        <v>29</v>
      </c>
      <c r="C3358" t="s">
        <v>56</v>
      </c>
      <c r="D3358">
        <v>2801</v>
      </c>
      <c r="E3358" t="s">
        <v>57</v>
      </c>
      <c r="F3358">
        <v>90</v>
      </c>
      <c r="G3358" t="s">
        <v>1320</v>
      </c>
      <c r="H3358" t="s">
        <v>18</v>
      </c>
      <c r="I3358" t="s">
        <v>18</v>
      </c>
      <c r="J3358" t="s">
        <v>1422</v>
      </c>
    </row>
    <row r="3359" spans="1:10" hidden="1" x14ac:dyDescent="0.25">
      <c r="A3359">
        <v>86836</v>
      </c>
      <c r="B3359">
        <v>29</v>
      </c>
      <c r="C3359" t="s">
        <v>56</v>
      </c>
      <c r="D3359">
        <v>2434</v>
      </c>
      <c r="E3359" t="s">
        <v>2827</v>
      </c>
      <c r="F3359">
        <v>90</v>
      </c>
      <c r="G3359" t="s">
        <v>1320</v>
      </c>
      <c r="H3359" t="s">
        <v>18</v>
      </c>
      <c r="I3359" t="s">
        <v>18</v>
      </c>
      <c r="J3359" t="s">
        <v>2910</v>
      </c>
    </row>
    <row r="3360" spans="1:10" hidden="1" x14ac:dyDescent="0.25">
      <c r="A3360">
        <v>152439</v>
      </c>
      <c r="B3360">
        <v>29</v>
      </c>
      <c r="C3360" t="s">
        <v>56</v>
      </c>
      <c r="D3360">
        <v>2927</v>
      </c>
      <c r="E3360" t="s">
        <v>2834</v>
      </c>
      <c r="F3360">
        <v>90</v>
      </c>
      <c r="G3360" t="s">
        <v>1320</v>
      </c>
      <c r="H3360" t="s">
        <v>18</v>
      </c>
      <c r="I3360" t="s">
        <v>18</v>
      </c>
      <c r="J3360" t="s">
        <v>4939</v>
      </c>
    </row>
    <row r="3361" spans="1:10" hidden="1" x14ac:dyDescent="0.25">
      <c r="A3361">
        <v>101463</v>
      </c>
      <c r="B3361">
        <v>29</v>
      </c>
      <c r="C3361" t="s">
        <v>56</v>
      </c>
      <c r="D3361">
        <v>2802</v>
      </c>
      <c r="E3361" t="s">
        <v>107</v>
      </c>
      <c r="F3361">
        <v>90</v>
      </c>
      <c r="G3361" t="s">
        <v>1320</v>
      </c>
      <c r="H3361" t="s">
        <v>18</v>
      </c>
      <c r="I3361" t="s">
        <v>18</v>
      </c>
      <c r="J3361" t="s">
        <v>1468</v>
      </c>
    </row>
    <row r="3362" spans="1:10" hidden="1" x14ac:dyDescent="0.25">
      <c r="A3362">
        <v>101415</v>
      </c>
      <c r="B3362">
        <v>29</v>
      </c>
      <c r="C3362" t="s">
        <v>56</v>
      </c>
      <c r="D3362">
        <v>2800</v>
      </c>
      <c r="E3362" t="s">
        <v>112</v>
      </c>
      <c r="F3362">
        <v>90</v>
      </c>
      <c r="G3362" t="s">
        <v>1320</v>
      </c>
      <c r="H3362" t="s">
        <v>18</v>
      </c>
      <c r="I3362" t="s">
        <v>18</v>
      </c>
      <c r="J3362" t="s">
        <v>1495</v>
      </c>
    </row>
    <row r="3363" spans="1:10" hidden="1" x14ac:dyDescent="0.25">
      <c r="A3363">
        <v>51959</v>
      </c>
      <c r="B3363">
        <v>29</v>
      </c>
      <c r="C3363" t="s">
        <v>56</v>
      </c>
      <c r="D3363">
        <v>2425</v>
      </c>
      <c r="E3363" t="s">
        <v>2829</v>
      </c>
      <c r="F3363">
        <v>90</v>
      </c>
      <c r="G3363" t="s">
        <v>1320</v>
      </c>
      <c r="H3363" t="s">
        <v>18</v>
      </c>
      <c r="I3363" t="s">
        <v>18</v>
      </c>
      <c r="J3363" t="s">
        <v>2911</v>
      </c>
    </row>
    <row r="3364" spans="1:10" hidden="1" x14ac:dyDescent="0.25">
      <c r="A3364">
        <v>4140</v>
      </c>
      <c r="B3364">
        <v>28</v>
      </c>
      <c r="C3364" t="s">
        <v>55</v>
      </c>
      <c r="D3364">
        <v>2057</v>
      </c>
      <c r="E3364" t="s">
        <v>3483</v>
      </c>
      <c r="F3364">
        <v>90</v>
      </c>
      <c r="G3364" t="s">
        <v>1320</v>
      </c>
      <c r="H3364" t="s">
        <v>18</v>
      </c>
      <c r="I3364" t="s">
        <v>18</v>
      </c>
      <c r="J3364" t="s">
        <v>3493</v>
      </c>
    </row>
    <row r="3365" spans="1:10" hidden="1" x14ac:dyDescent="0.25">
      <c r="A3365">
        <v>101343</v>
      </c>
      <c r="B3365">
        <v>28</v>
      </c>
      <c r="C3365" t="s">
        <v>55</v>
      </c>
      <c r="D3365">
        <v>2806</v>
      </c>
      <c r="E3365" t="s">
        <v>86</v>
      </c>
      <c r="F3365">
        <v>90</v>
      </c>
      <c r="G3365" t="s">
        <v>1320</v>
      </c>
      <c r="H3365" t="s">
        <v>18</v>
      </c>
      <c r="I3365" t="s">
        <v>18</v>
      </c>
      <c r="J3365" t="s">
        <v>2228</v>
      </c>
    </row>
    <row r="3366" spans="1:10" hidden="1" x14ac:dyDescent="0.25">
      <c r="A3366">
        <v>25747</v>
      </c>
      <c r="B3366">
        <v>28</v>
      </c>
      <c r="C3366" t="s">
        <v>55</v>
      </c>
      <c r="D3366">
        <v>2001</v>
      </c>
      <c r="E3366" t="s">
        <v>2624</v>
      </c>
      <c r="F3366">
        <v>90</v>
      </c>
      <c r="G3366" t="s">
        <v>1320</v>
      </c>
      <c r="H3366" t="s">
        <v>18</v>
      </c>
      <c r="I3366" t="s">
        <v>18</v>
      </c>
      <c r="J3366" t="s">
        <v>2778</v>
      </c>
    </row>
    <row r="3367" spans="1:10" hidden="1" x14ac:dyDescent="0.25">
      <c r="A3367">
        <v>118220</v>
      </c>
      <c r="B3367">
        <v>28</v>
      </c>
      <c r="C3367" t="s">
        <v>55</v>
      </c>
      <c r="D3367">
        <v>2864</v>
      </c>
      <c r="E3367" t="s">
        <v>2586</v>
      </c>
      <c r="F3367">
        <v>90</v>
      </c>
      <c r="G3367" t="s">
        <v>1320</v>
      </c>
      <c r="H3367" t="s">
        <v>18</v>
      </c>
      <c r="I3367" t="s">
        <v>18</v>
      </c>
      <c r="J3367" t="s">
        <v>2594</v>
      </c>
    </row>
    <row r="3368" spans="1:10" hidden="1" x14ac:dyDescent="0.25">
      <c r="A3368">
        <v>36123</v>
      </c>
      <c r="B3368">
        <v>28</v>
      </c>
      <c r="C3368" t="s">
        <v>55</v>
      </c>
      <c r="D3368">
        <v>2037</v>
      </c>
      <c r="E3368" t="s">
        <v>2385</v>
      </c>
      <c r="F3368">
        <v>90</v>
      </c>
      <c r="G3368" t="s">
        <v>1320</v>
      </c>
      <c r="H3368" t="s">
        <v>18</v>
      </c>
      <c r="I3368" t="s">
        <v>18</v>
      </c>
      <c r="J3368" t="s">
        <v>2433</v>
      </c>
    </row>
    <row r="3369" spans="1:10" hidden="1" x14ac:dyDescent="0.25">
      <c r="A3369">
        <v>5098</v>
      </c>
      <c r="B3369">
        <v>28</v>
      </c>
      <c r="C3369" t="s">
        <v>55</v>
      </c>
      <c r="D3369">
        <v>155</v>
      </c>
      <c r="E3369" t="s">
        <v>256</v>
      </c>
      <c r="F3369">
        <v>90</v>
      </c>
      <c r="G3369" t="s">
        <v>1320</v>
      </c>
      <c r="H3369" t="s">
        <v>18</v>
      </c>
      <c r="I3369" t="s">
        <v>18</v>
      </c>
      <c r="J3369" t="s">
        <v>2229</v>
      </c>
    </row>
    <row r="3370" spans="1:10" hidden="1" x14ac:dyDescent="0.25">
      <c r="A3370">
        <v>33549</v>
      </c>
      <c r="B3370">
        <v>293</v>
      </c>
      <c r="C3370" t="s">
        <v>4264</v>
      </c>
      <c r="D3370">
        <v>295</v>
      </c>
      <c r="E3370" t="s">
        <v>3111</v>
      </c>
      <c r="F3370">
        <v>90</v>
      </c>
      <c r="G3370" t="s">
        <v>1320</v>
      </c>
      <c r="H3370" t="s">
        <v>18</v>
      </c>
      <c r="I3370" t="s">
        <v>18</v>
      </c>
      <c r="J3370" t="s">
        <v>4329</v>
      </c>
    </row>
    <row r="3371" spans="1:10" hidden="1" x14ac:dyDescent="0.25">
      <c r="A3371">
        <v>122657</v>
      </c>
      <c r="B3371">
        <v>293</v>
      </c>
      <c r="C3371" t="s">
        <v>4264</v>
      </c>
      <c r="D3371">
        <v>2872</v>
      </c>
      <c r="E3371" t="s">
        <v>3112</v>
      </c>
      <c r="F3371">
        <v>90</v>
      </c>
      <c r="G3371" t="s">
        <v>1320</v>
      </c>
      <c r="H3371" t="s">
        <v>18</v>
      </c>
      <c r="I3371" t="s">
        <v>18</v>
      </c>
      <c r="J3371" t="s">
        <v>4330</v>
      </c>
    </row>
    <row r="3372" spans="1:10" hidden="1" x14ac:dyDescent="0.25">
      <c r="A3372">
        <v>122664</v>
      </c>
      <c r="B3372">
        <v>293</v>
      </c>
      <c r="C3372" t="s">
        <v>4264</v>
      </c>
      <c r="D3372">
        <v>2873</v>
      </c>
      <c r="E3372" t="s">
        <v>3113</v>
      </c>
      <c r="F3372">
        <v>90</v>
      </c>
      <c r="G3372" t="s">
        <v>1320</v>
      </c>
      <c r="H3372" t="s">
        <v>18</v>
      </c>
      <c r="I3372" t="s">
        <v>18</v>
      </c>
      <c r="J3372" t="s">
        <v>4331</v>
      </c>
    </row>
    <row r="3373" spans="1:10" hidden="1" x14ac:dyDescent="0.25">
      <c r="A3373">
        <v>152474</v>
      </c>
      <c r="B3373">
        <v>293</v>
      </c>
      <c r="C3373" t="s">
        <v>4264</v>
      </c>
      <c r="D3373">
        <v>2964</v>
      </c>
      <c r="E3373" t="s">
        <v>4452</v>
      </c>
      <c r="F3373">
        <v>90</v>
      </c>
      <c r="G3373" t="s">
        <v>1320</v>
      </c>
      <c r="H3373" t="s">
        <v>18</v>
      </c>
      <c r="I3373" t="s">
        <v>18</v>
      </c>
      <c r="J3373" t="s">
        <v>4940</v>
      </c>
    </row>
    <row r="3374" spans="1:10" hidden="1" x14ac:dyDescent="0.25">
      <c r="A3374">
        <v>63528</v>
      </c>
      <c r="B3374">
        <v>360</v>
      </c>
      <c r="C3374" t="s">
        <v>66</v>
      </c>
      <c r="D3374">
        <v>2009</v>
      </c>
      <c r="E3374" t="s">
        <v>67</v>
      </c>
      <c r="F3374">
        <v>90</v>
      </c>
      <c r="G3374" t="s">
        <v>1320</v>
      </c>
      <c r="H3374" t="s">
        <v>18</v>
      </c>
      <c r="I3374" t="s">
        <v>18</v>
      </c>
      <c r="J3374" t="s">
        <v>1940</v>
      </c>
    </row>
    <row r="3375" spans="1:10" hidden="1" x14ac:dyDescent="0.25">
      <c r="A3375">
        <v>91944</v>
      </c>
      <c r="B3375">
        <v>451</v>
      </c>
      <c r="C3375" t="s">
        <v>61</v>
      </c>
      <c r="D3375">
        <v>466</v>
      </c>
      <c r="E3375" t="s">
        <v>62</v>
      </c>
      <c r="F3375">
        <v>90</v>
      </c>
      <c r="G3375" t="s">
        <v>1320</v>
      </c>
      <c r="H3375" t="s">
        <v>18</v>
      </c>
      <c r="I3375" t="s">
        <v>18</v>
      </c>
      <c r="J3375" t="s">
        <v>2001</v>
      </c>
    </row>
    <row r="3376" spans="1:10" hidden="1" x14ac:dyDescent="0.25">
      <c r="A3376">
        <v>101649</v>
      </c>
      <c r="B3376">
        <v>451</v>
      </c>
      <c r="C3376" t="s">
        <v>61</v>
      </c>
      <c r="D3376">
        <v>2813</v>
      </c>
      <c r="E3376" t="s">
        <v>116</v>
      </c>
      <c r="F3376">
        <v>90</v>
      </c>
      <c r="G3376" t="s">
        <v>1320</v>
      </c>
      <c r="H3376" t="s">
        <v>18</v>
      </c>
      <c r="I3376" t="s">
        <v>18</v>
      </c>
      <c r="J3376" t="s">
        <v>2070</v>
      </c>
    </row>
    <row r="3377" spans="1:10" hidden="1" x14ac:dyDescent="0.25">
      <c r="A3377">
        <v>81302</v>
      </c>
      <c r="B3377">
        <v>362</v>
      </c>
      <c r="C3377" t="s">
        <v>50</v>
      </c>
      <c r="D3377">
        <v>2467</v>
      </c>
      <c r="E3377" t="s">
        <v>51</v>
      </c>
      <c r="F3377">
        <v>90</v>
      </c>
      <c r="G3377" t="s">
        <v>1320</v>
      </c>
      <c r="H3377" t="s">
        <v>18</v>
      </c>
      <c r="I3377" t="s">
        <v>18</v>
      </c>
      <c r="J3377" t="s">
        <v>2129</v>
      </c>
    </row>
    <row r="3378" spans="1:10" hidden="1" x14ac:dyDescent="0.25">
      <c r="A3378">
        <v>100503</v>
      </c>
      <c r="B3378">
        <v>362</v>
      </c>
      <c r="C3378" t="s">
        <v>50</v>
      </c>
      <c r="D3378">
        <v>1974</v>
      </c>
      <c r="E3378" t="s">
        <v>276</v>
      </c>
      <c r="F3378">
        <v>90</v>
      </c>
      <c r="G3378" t="s">
        <v>1320</v>
      </c>
      <c r="H3378" t="s">
        <v>18</v>
      </c>
      <c r="I3378" t="s">
        <v>18</v>
      </c>
      <c r="J3378" t="s">
        <v>2215</v>
      </c>
    </row>
    <row r="3379" spans="1:10" hidden="1" x14ac:dyDescent="0.25">
      <c r="A3379">
        <v>81321</v>
      </c>
      <c r="B3379">
        <v>451</v>
      </c>
      <c r="C3379" t="s">
        <v>61</v>
      </c>
      <c r="D3379">
        <v>466</v>
      </c>
      <c r="E3379" t="s">
        <v>62</v>
      </c>
      <c r="F3379">
        <v>4437</v>
      </c>
      <c r="G3379" t="s">
        <v>2002</v>
      </c>
      <c r="H3379" t="s">
        <v>18</v>
      </c>
      <c r="I3379" t="s">
        <v>18</v>
      </c>
      <c r="J3379" t="s">
        <v>2003</v>
      </c>
    </row>
    <row r="3380" spans="1:10" hidden="1" x14ac:dyDescent="0.25">
      <c r="A3380">
        <v>101684</v>
      </c>
      <c r="B3380">
        <v>451</v>
      </c>
      <c r="C3380" t="s">
        <v>61</v>
      </c>
      <c r="D3380">
        <v>2814</v>
      </c>
      <c r="E3380" t="s">
        <v>74</v>
      </c>
      <c r="F3380">
        <v>4437</v>
      </c>
      <c r="G3380" t="s">
        <v>2002</v>
      </c>
      <c r="H3380" t="s">
        <v>18</v>
      </c>
      <c r="I3380" t="s">
        <v>18</v>
      </c>
      <c r="J3380" t="s">
        <v>2023</v>
      </c>
    </row>
    <row r="3381" spans="1:10" hidden="1" x14ac:dyDescent="0.25">
      <c r="A3381">
        <v>101662</v>
      </c>
      <c r="B3381">
        <v>451</v>
      </c>
      <c r="C3381" t="s">
        <v>61</v>
      </c>
      <c r="D3381">
        <v>2813</v>
      </c>
      <c r="E3381" t="s">
        <v>116</v>
      </c>
      <c r="F3381">
        <v>4437</v>
      </c>
      <c r="G3381" t="s">
        <v>2002</v>
      </c>
      <c r="H3381" t="s">
        <v>18</v>
      </c>
      <c r="I3381" t="s">
        <v>18</v>
      </c>
      <c r="J3381" t="s">
        <v>2071</v>
      </c>
    </row>
    <row r="3382" spans="1:10" hidden="1" x14ac:dyDescent="0.25">
      <c r="A3382">
        <v>117066</v>
      </c>
      <c r="B3382">
        <v>6</v>
      </c>
      <c r="C3382" t="s">
        <v>65</v>
      </c>
      <c r="D3382">
        <v>2847</v>
      </c>
      <c r="E3382" t="s">
        <v>2541</v>
      </c>
      <c r="F3382">
        <v>74</v>
      </c>
      <c r="G3382" t="s">
        <v>1289</v>
      </c>
      <c r="H3382" t="s">
        <v>18</v>
      </c>
      <c r="I3382" t="s">
        <v>18</v>
      </c>
      <c r="J3382" t="s">
        <v>2584</v>
      </c>
    </row>
    <row r="3383" spans="1:10" hidden="1" x14ac:dyDescent="0.25">
      <c r="A3383">
        <v>101299</v>
      </c>
      <c r="B3383">
        <v>6</v>
      </c>
      <c r="C3383" t="s">
        <v>65</v>
      </c>
      <c r="D3383">
        <v>2794</v>
      </c>
      <c r="E3383" t="s">
        <v>2610</v>
      </c>
      <c r="F3383">
        <v>74</v>
      </c>
      <c r="G3383" t="s">
        <v>1289</v>
      </c>
      <c r="H3383" t="s">
        <v>18</v>
      </c>
      <c r="I3383" t="s">
        <v>18</v>
      </c>
      <c r="J3383" t="s">
        <v>2779</v>
      </c>
    </row>
    <row r="3384" spans="1:10" hidden="1" x14ac:dyDescent="0.25">
      <c r="A3384">
        <v>80872</v>
      </c>
      <c r="B3384">
        <v>6</v>
      </c>
      <c r="C3384" t="s">
        <v>65</v>
      </c>
      <c r="D3384">
        <v>2390</v>
      </c>
      <c r="E3384" t="s">
        <v>2618</v>
      </c>
      <c r="F3384">
        <v>74</v>
      </c>
      <c r="G3384" t="s">
        <v>1289</v>
      </c>
      <c r="H3384" t="s">
        <v>18</v>
      </c>
      <c r="I3384" t="s">
        <v>18</v>
      </c>
      <c r="J3384" t="s">
        <v>2780</v>
      </c>
    </row>
    <row r="3385" spans="1:10" hidden="1" x14ac:dyDescent="0.25">
      <c r="A3385">
        <v>80911</v>
      </c>
      <c r="B3385">
        <v>15</v>
      </c>
      <c r="C3385" t="s">
        <v>2</v>
      </c>
      <c r="D3385">
        <v>2423</v>
      </c>
      <c r="E3385" t="s">
        <v>5</v>
      </c>
      <c r="F3385">
        <v>74</v>
      </c>
      <c r="G3385" t="s">
        <v>1289</v>
      </c>
      <c r="H3385" t="s">
        <v>18</v>
      </c>
      <c r="I3385" t="s">
        <v>18</v>
      </c>
      <c r="J3385" t="s">
        <v>1377</v>
      </c>
    </row>
    <row r="3386" spans="1:10" hidden="1" x14ac:dyDescent="0.25">
      <c r="A3386">
        <v>81299</v>
      </c>
      <c r="B3386">
        <v>362</v>
      </c>
      <c r="C3386" t="s">
        <v>50</v>
      </c>
      <c r="D3386">
        <v>2467</v>
      </c>
      <c r="E3386" t="s">
        <v>51</v>
      </c>
      <c r="F3386">
        <v>74</v>
      </c>
      <c r="G3386" t="s">
        <v>1289</v>
      </c>
      <c r="H3386" t="s">
        <v>18</v>
      </c>
      <c r="I3386" t="s">
        <v>18</v>
      </c>
      <c r="J3386" t="s">
        <v>2130</v>
      </c>
    </row>
    <row r="3387" spans="1:10" hidden="1" x14ac:dyDescent="0.25">
      <c r="A3387">
        <v>101607</v>
      </c>
      <c r="B3387">
        <v>362</v>
      </c>
      <c r="C3387" t="s">
        <v>50</v>
      </c>
      <c r="D3387">
        <v>2821</v>
      </c>
      <c r="E3387" t="s">
        <v>82</v>
      </c>
      <c r="F3387">
        <v>74</v>
      </c>
      <c r="G3387" t="s">
        <v>1289</v>
      </c>
      <c r="H3387" t="s">
        <v>18</v>
      </c>
      <c r="I3387" t="s">
        <v>18</v>
      </c>
      <c r="J3387" t="s">
        <v>2155</v>
      </c>
    </row>
    <row r="3388" spans="1:10" hidden="1" x14ac:dyDescent="0.25">
      <c r="A3388">
        <v>685</v>
      </c>
      <c r="B3388">
        <v>315</v>
      </c>
      <c r="C3388" t="s">
        <v>379</v>
      </c>
      <c r="D3388">
        <v>356</v>
      </c>
      <c r="E3388" t="s">
        <v>860</v>
      </c>
      <c r="F3388">
        <v>4444</v>
      </c>
      <c r="G3388" t="s">
        <v>1839</v>
      </c>
      <c r="H3388" t="s">
        <v>18</v>
      </c>
      <c r="I3388" t="s">
        <v>18</v>
      </c>
      <c r="J3388" t="s">
        <v>1840</v>
      </c>
    </row>
    <row r="3389" spans="1:10" hidden="1" x14ac:dyDescent="0.25">
      <c r="A3389">
        <v>86160</v>
      </c>
      <c r="B3389">
        <v>315</v>
      </c>
      <c r="C3389" t="s">
        <v>379</v>
      </c>
      <c r="D3389">
        <v>348</v>
      </c>
      <c r="E3389" t="s">
        <v>862</v>
      </c>
      <c r="F3389">
        <v>4444</v>
      </c>
      <c r="G3389" t="s">
        <v>1839</v>
      </c>
      <c r="H3389" t="s">
        <v>18</v>
      </c>
      <c r="I3389" t="s">
        <v>18</v>
      </c>
      <c r="J3389" t="s">
        <v>1878</v>
      </c>
    </row>
    <row r="3390" spans="1:10" hidden="1" x14ac:dyDescent="0.25">
      <c r="A3390">
        <v>48380</v>
      </c>
      <c r="B3390">
        <v>2512</v>
      </c>
      <c r="C3390" t="s">
        <v>180</v>
      </c>
      <c r="D3390">
        <v>429</v>
      </c>
      <c r="E3390" t="s">
        <v>180</v>
      </c>
      <c r="F3390">
        <v>40426</v>
      </c>
      <c r="G3390" t="s">
        <v>3288</v>
      </c>
      <c r="H3390" t="s">
        <v>18</v>
      </c>
      <c r="I3390" t="s">
        <v>18</v>
      </c>
      <c r="J3390" t="s">
        <v>3289</v>
      </c>
    </row>
    <row r="3391" spans="1:10" hidden="1" x14ac:dyDescent="0.25">
      <c r="A3391">
        <v>132272</v>
      </c>
      <c r="B3391">
        <v>362</v>
      </c>
      <c r="C3391" t="s">
        <v>50</v>
      </c>
      <c r="D3391">
        <v>2469</v>
      </c>
      <c r="E3391" t="s">
        <v>91</v>
      </c>
      <c r="F3391">
        <v>40426</v>
      </c>
      <c r="G3391" t="s">
        <v>3288</v>
      </c>
      <c r="H3391" t="s">
        <v>18</v>
      </c>
      <c r="I3391" t="s">
        <v>18</v>
      </c>
      <c r="J3391" t="s">
        <v>3379</v>
      </c>
    </row>
    <row r="3392" spans="1:10" hidden="1" x14ac:dyDescent="0.25">
      <c r="A3392">
        <v>152500</v>
      </c>
      <c r="B3392">
        <v>450</v>
      </c>
      <c r="C3392" t="s">
        <v>4052</v>
      </c>
      <c r="D3392">
        <v>2950</v>
      </c>
      <c r="E3392" t="s">
        <v>284</v>
      </c>
      <c r="F3392">
        <v>36114</v>
      </c>
      <c r="G3392" t="s">
        <v>1791</v>
      </c>
      <c r="H3392" t="s">
        <v>18</v>
      </c>
      <c r="I3392" t="s">
        <v>18</v>
      </c>
      <c r="J3392" t="s">
        <v>4941</v>
      </c>
    </row>
    <row r="3393" spans="1:10" hidden="1" x14ac:dyDescent="0.25">
      <c r="A3393">
        <v>41342</v>
      </c>
      <c r="B3393">
        <v>450</v>
      </c>
      <c r="C3393" t="s">
        <v>4052</v>
      </c>
      <c r="D3393">
        <v>477</v>
      </c>
      <c r="E3393" t="s">
        <v>285</v>
      </c>
      <c r="F3393">
        <v>36114</v>
      </c>
      <c r="G3393" t="s">
        <v>1791</v>
      </c>
      <c r="H3393" t="s">
        <v>18</v>
      </c>
      <c r="I3393" t="s">
        <v>18</v>
      </c>
      <c r="J3393" t="s">
        <v>4243</v>
      </c>
    </row>
    <row r="3394" spans="1:10" hidden="1" x14ac:dyDescent="0.25">
      <c r="A3394">
        <v>152495</v>
      </c>
      <c r="B3394">
        <v>450</v>
      </c>
      <c r="C3394" t="s">
        <v>4052</v>
      </c>
      <c r="D3394">
        <v>2950</v>
      </c>
      <c r="E3394" t="s">
        <v>284</v>
      </c>
      <c r="F3394">
        <v>11177</v>
      </c>
      <c r="G3394" t="s">
        <v>1792</v>
      </c>
      <c r="H3394" t="s">
        <v>18</v>
      </c>
      <c r="I3394" t="s">
        <v>18</v>
      </c>
      <c r="J3394" t="s">
        <v>4942</v>
      </c>
    </row>
    <row r="3395" spans="1:10" hidden="1" x14ac:dyDescent="0.25">
      <c r="A3395">
        <v>84886</v>
      </c>
      <c r="B3395">
        <v>450</v>
      </c>
      <c r="C3395" t="s">
        <v>4052</v>
      </c>
      <c r="D3395">
        <v>477</v>
      </c>
      <c r="E3395" t="s">
        <v>285</v>
      </c>
      <c r="F3395">
        <v>11177</v>
      </c>
      <c r="G3395" t="s">
        <v>1792</v>
      </c>
      <c r="H3395" t="s">
        <v>18</v>
      </c>
      <c r="I3395" t="s">
        <v>18</v>
      </c>
      <c r="J3395" t="s">
        <v>4244</v>
      </c>
    </row>
    <row r="3396" spans="1:10" hidden="1" x14ac:dyDescent="0.25">
      <c r="A3396">
        <v>4741</v>
      </c>
      <c r="B3396">
        <v>453</v>
      </c>
      <c r="C3396" t="s">
        <v>188</v>
      </c>
      <c r="D3396">
        <v>464</v>
      </c>
      <c r="E3396" t="s">
        <v>189</v>
      </c>
      <c r="F3396">
        <v>11504</v>
      </c>
      <c r="G3396" t="s">
        <v>1727</v>
      </c>
      <c r="H3396" t="s">
        <v>18</v>
      </c>
      <c r="I3396" t="s">
        <v>18</v>
      </c>
      <c r="J3396" t="s">
        <v>1728</v>
      </c>
    </row>
    <row r="3397" spans="1:10" hidden="1" x14ac:dyDescent="0.25">
      <c r="A3397">
        <v>93352</v>
      </c>
      <c r="B3397">
        <v>453</v>
      </c>
      <c r="C3397" t="s">
        <v>188</v>
      </c>
      <c r="D3397">
        <v>2773</v>
      </c>
      <c r="E3397" t="s">
        <v>4394</v>
      </c>
      <c r="F3397">
        <v>7023</v>
      </c>
      <c r="G3397" t="s">
        <v>1729</v>
      </c>
      <c r="H3397" t="s">
        <v>18</v>
      </c>
      <c r="I3397" t="s">
        <v>18</v>
      </c>
      <c r="J3397" t="s">
        <v>4943</v>
      </c>
    </row>
    <row r="3398" spans="1:10" hidden="1" x14ac:dyDescent="0.25">
      <c r="A3398">
        <v>152564</v>
      </c>
      <c r="B3398">
        <v>453</v>
      </c>
      <c r="C3398" t="s">
        <v>188</v>
      </c>
      <c r="D3398">
        <v>2953</v>
      </c>
      <c r="E3398" t="s">
        <v>4396</v>
      </c>
      <c r="F3398">
        <v>7023</v>
      </c>
      <c r="G3398" t="s">
        <v>1729</v>
      </c>
      <c r="H3398" t="s">
        <v>18</v>
      </c>
      <c r="I3398" t="s">
        <v>18</v>
      </c>
      <c r="J3398" t="s">
        <v>4944</v>
      </c>
    </row>
    <row r="3399" spans="1:10" hidden="1" x14ac:dyDescent="0.25">
      <c r="A3399">
        <v>81371</v>
      </c>
      <c r="B3399">
        <v>453</v>
      </c>
      <c r="C3399" t="s">
        <v>188</v>
      </c>
      <c r="D3399">
        <v>464</v>
      </c>
      <c r="E3399" t="s">
        <v>189</v>
      </c>
      <c r="F3399">
        <v>7023</v>
      </c>
      <c r="G3399" t="s">
        <v>1729</v>
      </c>
      <c r="H3399" t="s">
        <v>18</v>
      </c>
      <c r="I3399" t="s">
        <v>18</v>
      </c>
      <c r="J3399" t="s">
        <v>1730</v>
      </c>
    </row>
    <row r="3400" spans="1:10" hidden="1" x14ac:dyDescent="0.25">
      <c r="A3400">
        <v>113595</v>
      </c>
      <c r="B3400">
        <v>29</v>
      </c>
      <c r="C3400" t="s">
        <v>56</v>
      </c>
      <c r="D3400">
        <v>2804</v>
      </c>
      <c r="E3400" t="s">
        <v>76</v>
      </c>
      <c r="F3400">
        <v>60422</v>
      </c>
      <c r="G3400" t="s">
        <v>1441</v>
      </c>
      <c r="H3400" t="s">
        <v>18</v>
      </c>
      <c r="I3400" t="s">
        <v>18</v>
      </c>
      <c r="J3400" t="s">
        <v>2321</v>
      </c>
    </row>
    <row r="3401" spans="1:10" hidden="1" x14ac:dyDescent="0.25">
      <c r="A3401">
        <v>101510</v>
      </c>
      <c r="B3401">
        <v>29</v>
      </c>
      <c r="C3401" t="s">
        <v>56</v>
      </c>
      <c r="D3401">
        <v>2805</v>
      </c>
      <c r="E3401" t="s">
        <v>2435</v>
      </c>
      <c r="F3401">
        <v>60422</v>
      </c>
      <c r="G3401" t="s">
        <v>1441</v>
      </c>
      <c r="H3401" t="s">
        <v>18</v>
      </c>
      <c r="I3401" t="s">
        <v>18</v>
      </c>
      <c r="J3401" t="s">
        <v>2509</v>
      </c>
    </row>
    <row r="3402" spans="1:10" hidden="1" x14ac:dyDescent="0.25">
      <c r="A3402">
        <v>72920</v>
      </c>
      <c r="B3402">
        <v>29</v>
      </c>
      <c r="C3402" t="s">
        <v>56</v>
      </c>
      <c r="D3402">
        <v>2454</v>
      </c>
      <c r="E3402" t="s">
        <v>2441</v>
      </c>
      <c r="F3402">
        <v>60422</v>
      </c>
      <c r="G3402" t="s">
        <v>1441</v>
      </c>
      <c r="H3402" t="s">
        <v>18</v>
      </c>
      <c r="I3402" t="s">
        <v>18</v>
      </c>
      <c r="J3402" t="s">
        <v>2510</v>
      </c>
    </row>
    <row r="3403" spans="1:10" hidden="1" x14ac:dyDescent="0.25">
      <c r="A3403">
        <v>112456</v>
      </c>
      <c r="B3403">
        <v>362</v>
      </c>
      <c r="C3403" t="s">
        <v>50</v>
      </c>
      <c r="D3403">
        <v>2467</v>
      </c>
      <c r="E3403" t="s">
        <v>51</v>
      </c>
      <c r="F3403">
        <v>90172</v>
      </c>
      <c r="G3403" t="s">
        <v>2322</v>
      </c>
      <c r="H3403" t="s">
        <v>18</v>
      </c>
      <c r="I3403" t="s">
        <v>18</v>
      </c>
      <c r="J3403" t="s">
        <v>2323</v>
      </c>
    </row>
    <row r="3404" spans="1:10" hidden="1" x14ac:dyDescent="0.25">
      <c r="A3404">
        <v>112460</v>
      </c>
      <c r="B3404">
        <v>362</v>
      </c>
      <c r="C3404" t="s">
        <v>50</v>
      </c>
      <c r="D3404">
        <v>2821</v>
      </c>
      <c r="E3404" t="s">
        <v>82</v>
      </c>
      <c r="F3404">
        <v>90172</v>
      </c>
      <c r="G3404" t="s">
        <v>2322</v>
      </c>
      <c r="H3404" t="s">
        <v>18</v>
      </c>
      <c r="I3404" t="s">
        <v>18</v>
      </c>
      <c r="J3404" t="s">
        <v>2324</v>
      </c>
    </row>
    <row r="3405" spans="1:10" hidden="1" x14ac:dyDescent="0.25">
      <c r="A3405">
        <v>146796</v>
      </c>
      <c r="B3405">
        <v>362</v>
      </c>
      <c r="C3405" t="s">
        <v>50</v>
      </c>
      <c r="D3405">
        <v>2467</v>
      </c>
      <c r="E3405" t="s">
        <v>51</v>
      </c>
      <c r="F3405">
        <v>116173</v>
      </c>
      <c r="G3405" t="s">
        <v>4039</v>
      </c>
      <c r="H3405" t="s">
        <v>18</v>
      </c>
      <c r="I3405" t="s">
        <v>18</v>
      </c>
      <c r="J3405" t="s">
        <v>4040</v>
      </c>
    </row>
    <row r="3406" spans="1:10" hidden="1" x14ac:dyDescent="0.25">
      <c r="A3406">
        <v>115061</v>
      </c>
      <c r="B3406">
        <v>362</v>
      </c>
      <c r="C3406" t="s">
        <v>50</v>
      </c>
      <c r="D3406">
        <v>2467</v>
      </c>
      <c r="E3406" t="s">
        <v>51</v>
      </c>
      <c r="F3406">
        <v>92422</v>
      </c>
      <c r="G3406" t="s">
        <v>2399</v>
      </c>
      <c r="H3406" t="s">
        <v>18</v>
      </c>
      <c r="I3406" t="s">
        <v>18</v>
      </c>
      <c r="J3406" t="s">
        <v>2400</v>
      </c>
    </row>
    <row r="3407" spans="1:10" hidden="1" x14ac:dyDescent="0.25">
      <c r="A3407">
        <v>38187</v>
      </c>
      <c r="B3407">
        <v>2512</v>
      </c>
      <c r="C3407" t="s">
        <v>180</v>
      </c>
      <c r="D3407">
        <v>429</v>
      </c>
      <c r="E3407" t="s">
        <v>180</v>
      </c>
      <c r="F3407">
        <v>9136</v>
      </c>
      <c r="G3407" t="s">
        <v>3290</v>
      </c>
      <c r="H3407" t="s">
        <v>18</v>
      </c>
      <c r="I3407" t="s">
        <v>18</v>
      </c>
      <c r="J3407" t="s">
        <v>3291</v>
      </c>
    </row>
    <row r="3408" spans="1:10" hidden="1" x14ac:dyDescent="0.25">
      <c r="A3408">
        <v>122706</v>
      </c>
      <c r="B3408">
        <v>315</v>
      </c>
      <c r="C3408" t="s">
        <v>379</v>
      </c>
      <c r="D3408">
        <v>348</v>
      </c>
      <c r="E3408" t="s">
        <v>862</v>
      </c>
      <c r="F3408">
        <v>97095</v>
      </c>
      <c r="G3408" t="s">
        <v>3184</v>
      </c>
      <c r="H3408" t="s">
        <v>18</v>
      </c>
      <c r="I3408" t="s">
        <v>18</v>
      </c>
      <c r="J3408" t="s">
        <v>3185</v>
      </c>
    </row>
    <row r="3409" spans="1:10" hidden="1" x14ac:dyDescent="0.25">
      <c r="A3409">
        <v>1642</v>
      </c>
      <c r="B3409">
        <v>29</v>
      </c>
      <c r="C3409" t="s">
        <v>56</v>
      </c>
      <c r="D3409">
        <v>394</v>
      </c>
      <c r="E3409" t="s">
        <v>248</v>
      </c>
      <c r="F3409">
        <v>2850</v>
      </c>
      <c r="G3409" t="s">
        <v>1559</v>
      </c>
      <c r="H3409" t="s">
        <v>18</v>
      </c>
      <c r="I3409" t="s">
        <v>18</v>
      </c>
      <c r="J3409" t="s">
        <v>1560</v>
      </c>
    </row>
    <row r="3410" spans="1:10" hidden="1" x14ac:dyDescent="0.25">
      <c r="A3410">
        <v>93375</v>
      </c>
      <c r="B3410">
        <v>453</v>
      </c>
      <c r="C3410" t="s">
        <v>188</v>
      </c>
      <c r="D3410">
        <v>2773</v>
      </c>
      <c r="E3410" t="s">
        <v>4394</v>
      </c>
      <c r="F3410">
        <v>36322</v>
      </c>
      <c r="G3410" t="s">
        <v>1731</v>
      </c>
      <c r="H3410" t="s">
        <v>18</v>
      </c>
      <c r="I3410" t="s">
        <v>18</v>
      </c>
      <c r="J3410" t="s">
        <v>4945</v>
      </c>
    </row>
    <row r="3411" spans="1:10" hidden="1" x14ac:dyDescent="0.25">
      <c r="A3411">
        <v>152582</v>
      </c>
      <c r="B3411">
        <v>453</v>
      </c>
      <c r="C3411" t="s">
        <v>188</v>
      </c>
      <c r="D3411">
        <v>2953</v>
      </c>
      <c r="E3411" t="s">
        <v>4396</v>
      </c>
      <c r="F3411">
        <v>36322</v>
      </c>
      <c r="G3411" t="s">
        <v>1731</v>
      </c>
      <c r="H3411" t="s">
        <v>18</v>
      </c>
      <c r="I3411" t="s">
        <v>18</v>
      </c>
      <c r="J3411" t="s">
        <v>4946</v>
      </c>
    </row>
    <row r="3412" spans="1:10" hidden="1" x14ac:dyDescent="0.25">
      <c r="A3412">
        <v>81389</v>
      </c>
      <c r="B3412">
        <v>453</v>
      </c>
      <c r="C3412" t="s">
        <v>188</v>
      </c>
      <c r="D3412">
        <v>464</v>
      </c>
      <c r="E3412" t="s">
        <v>189</v>
      </c>
      <c r="F3412">
        <v>36322</v>
      </c>
      <c r="G3412" t="s">
        <v>1731</v>
      </c>
      <c r="H3412" t="s">
        <v>18</v>
      </c>
      <c r="I3412" t="s">
        <v>18</v>
      </c>
      <c r="J3412" t="s">
        <v>1732</v>
      </c>
    </row>
    <row r="3413" spans="1:10" hidden="1" x14ac:dyDescent="0.25">
      <c r="A3413">
        <v>119578</v>
      </c>
      <c r="B3413">
        <v>313</v>
      </c>
      <c r="C3413" t="s">
        <v>3604</v>
      </c>
      <c r="D3413">
        <v>2844</v>
      </c>
      <c r="E3413" t="s">
        <v>2539</v>
      </c>
      <c r="F3413">
        <v>52284</v>
      </c>
      <c r="G3413" t="s">
        <v>1447</v>
      </c>
      <c r="H3413" t="s">
        <v>18</v>
      </c>
      <c r="I3413" t="s">
        <v>18</v>
      </c>
      <c r="J3413" t="s">
        <v>4041</v>
      </c>
    </row>
    <row r="3414" spans="1:10" hidden="1" x14ac:dyDescent="0.25">
      <c r="A3414">
        <v>144578</v>
      </c>
      <c r="B3414">
        <v>2512</v>
      </c>
      <c r="C3414" t="s">
        <v>180</v>
      </c>
      <c r="D3414">
        <v>429</v>
      </c>
      <c r="E3414" t="s">
        <v>180</v>
      </c>
      <c r="F3414">
        <v>52284</v>
      </c>
      <c r="G3414" t="s">
        <v>1447</v>
      </c>
      <c r="H3414" t="s">
        <v>18</v>
      </c>
      <c r="I3414" t="s">
        <v>18</v>
      </c>
      <c r="J3414" t="s">
        <v>3563</v>
      </c>
    </row>
    <row r="3415" spans="1:10" hidden="1" x14ac:dyDescent="0.25">
      <c r="A3415">
        <v>121158</v>
      </c>
      <c r="B3415">
        <v>29</v>
      </c>
      <c r="C3415" t="s">
        <v>56</v>
      </c>
      <c r="D3415">
        <v>2804</v>
      </c>
      <c r="E3415" t="s">
        <v>76</v>
      </c>
      <c r="F3415">
        <v>52284</v>
      </c>
      <c r="G3415" t="s">
        <v>1447</v>
      </c>
      <c r="H3415" t="s">
        <v>18</v>
      </c>
      <c r="I3415" t="s">
        <v>18</v>
      </c>
      <c r="J3415" t="s">
        <v>3076</v>
      </c>
    </row>
    <row r="3416" spans="1:10" hidden="1" x14ac:dyDescent="0.25">
      <c r="A3416">
        <v>81123</v>
      </c>
      <c r="B3416">
        <v>29</v>
      </c>
      <c r="C3416" t="s">
        <v>56</v>
      </c>
      <c r="D3416">
        <v>2434</v>
      </c>
      <c r="E3416" t="s">
        <v>2827</v>
      </c>
      <c r="F3416">
        <v>52284</v>
      </c>
      <c r="G3416" t="s">
        <v>1447</v>
      </c>
      <c r="H3416" t="s">
        <v>18</v>
      </c>
      <c r="I3416" t="s">
        <v>18</v>
      </c>
      <c r="J3416" t="s">
        <v>2912</v>
      </c>
    </row>
    <row r="3417" spans="1:10" hidden="1" x14ac:dyDescent="0.25">
      <c r="A3417">
        <v>101480</v>
      </c>
      <c r="B3417">
        <v>29</v>
      </c>
      <c r="C3417" t="s">
        <v>56</v>
      </c>
      <c r="D3417">
        <v>2802</v>
      </c>
      <c r="E3417" t="s">
        <v>107</v>
      </c>
      <c r="F3417">
        <v>52284</v>
      </c>
      <c r="G3417" t="s">
        <v>1447</v>
      </c>
      <c r="H3417" t="s">
        <v>18</v>
      </c>
      <c r="I3417" t="s">
        <v>18</v>
      </c>
      <c r="J3417" t="s">
        <v>1469</v>
      </c>
    </row>
    <row r="3418" spans="1:10" hidden="1" x14ac:dyDescent="0.25">
      <c r="A3418">
        <v>109140</v>
      </c>
      <c r="B3418">
        <v>29</v>
      </c>
      <c r="C3418" t="s">
        <v>56</v>
      </c>
      <c r="D3418">
        <v>2426</v>
      </c>
      <c r="E3418" t="s">
        <v>118</v>
      </c>
      <c r="F3418">
        <v>52284</v>
      </c>
      <c r="G3418" t="s">
        <v>1447</v>
      </c>
      <c r="H3418" t="s">
        <v>18</v>
      </c>
      <c r="I3418" t="s">
        <v>18</v>
      </c>
      <c r="J3418" t="s">
        <v>1520</v>
      </c>
    </row>
    <row r="3419" spans="1:10" hidden="1" x14ac:dyDescent="0.25">
      <c r="A3419">
        <v>155549</v>
      </c>
      <c r="B3419">
        <v>315</v>
      </c>
      <c r="C3419" t="s">
        <v>379</v>
      </c>
      <c r="D3419">
        <v>348</v>
      </c>
      <c r="E3419" t="s">
        <v>862</v>
      </c>
      <c r="F3419">
        <v>52284</v>
      </c>
      <c r="G3419" t="s">
        <v>1447</v>
      </c>
      <c r="H3419" t="s">
        <v>18</v>
      </c>
      <c r="I3419" t="s">
        <v>18</v>
      </c>
      <c r="J3419" t="s">
        <v>5090</v>
      </c>
    </row>
    <row r="3420" spans="1:10" hidden="1" x14ac:dyDescent="0.25">
      <c r="A3420">
        <v>120798</v>
      </c>
      <c r="B3420">
        <v>362</v>
      </c>
      <c r="C3420" t="s">
        <v>50</v>
      </c>
      <c r="D3420">
        <v>2469</v>
      </c>
      <c r="E3420" t="s">
        <v>91</v>
      </c>
      <c r="F3420">
        <v>52284</v>
      </c>
      <c r="G3420" t="s">
        <v>1447</v>
      </c>
      <c r="H3420" t="s">
        <v>18</v>
      </c>
      <c r="I3420" t="s">
        <v>18</v>
      </c>
      <c r="J3420" t="s">
        <v>2913</v>
      </c>
    </row>
    <row r="3421" spans="1:10" hidden="1" x14ac:dyDescent="0.25">
      <c r="A3421">
        <v>140802</v>
      </c>
      <c r="B3421">
        <v>29</v>
      </c>
      <c r="C3421" t="s">
        <v>56</v>
      </c>
      <c r="D3421">
        <v>2434</v>
      </c>
      <c r="E3421" t="s">
        <v>2827</v>
      </c>
      <c r="F3421">
        <v>102173</v>
      </c>
      <c r="G3421" t="s">
        <v>3310</v>
      </c>
      <c r="H3421" t="s">
        <v>18</v>
      </c>
      <c r="I3421" t="s">
        <v>18</v>
      </c>
      <c r="J3421" t="s">
        <v>3464</v>
      </c>
    </row>
    <row r="3422" spans="1:10" hidden="1" x14ac:dyDescent="0.25">
      <c r="A3422">
        <v>130173</v>
      </c>
      <c r="B3422">
        <v>362</v>
      </c>
      <c r="C3422" t="s">
        <v>50</v>
      </c>
      <c r="D3422">
        <v>2469</v>
      </c>
      <c r="E3422" t="s">
        <v>91</v>
      </c>
      <c r="F3422">
        <v>102173</v>
      </c>
      <c r="G3422" t="s">
        <v>3310</v>
      </c>
      <c r="H3422" t="s">
        <v>18</v>
      </c>
      <c r="I3422" t="s">
        <v>18</v>
      </c>
      <c r="J3422" t="s">
        <v>3311</v>
      </c>
    </row>
    <row r="3423" spans="1:10" hidden="1" x14ac:dyDescent="0.25">
      <c r="A3423">
        <v>118066</v>
      </c>
      <c r="B3423">
        <v>453</v>
      </c>
      <c r="C3423" t="s">
        <v>188</v>
      </c>
      <c r="D3423">
        <v>2773</v>
      </c>
      <c r="E3423" t="s">
        <v>4394</v>
      </c>
      <c r="F3423">
        <v>93262</v>
      </c>
      <c r="G3423" t="s">
        <v>2532</v>
      </c>
      <c r="H3423" t="s">
        <v>18</v>
      </c>
      <c r="I3423" t="s">
        <v>18</v>
      </c>
      <c r="J3423" t="s">
        <v>4947</v>
      </c>
    </row>
    <row r="3424" spans="1:10" hidden="1" x14ac:dyDescent="0.25">
      <c r="A3424">
        <v>152599</v>
      </c>
      <c r="B3424">
        <v>453</v>
      </c>
      <c r="C3424" t="s">
        <v>188</v>
      </c>
      <c r="D3424">
        <v>2953</v>
      </c>
      <c r="E3424" t="s">
        <v>4396</v>
      </c>
      <c r="F3424">
        <v>93262</v>
      </c>
      <c r="G3424" t="s">
        <v>2532</v>
      </c>
      <c r="H3424" t="s">
        <v>18</v>
      </c>
      <c r="I3424" t="s">
        <v>18</v>
      </c>
      <c r="J3424" t="s">
        <v>4948</v>
      </c>
    </row>
    <row r="3425" spans="1:10" hidden="1" x14ac:dyDescent="0.25">
      <c r="A3425">
        <v>117503</v>
      </c>
      <c r="B3425">
        <v>313</v>
      </c>
      <c r="C3425" t="s">
        <v>3604</v>
      </c>
      <c r="D3425">
        <v>2844</v>
      </c>
      <c r="E3425" t="s">
        <v>2539</v>
      </c>
      <c r="F3425">
        <v>14640</v>
      </c>
      <c r="G3425" t="s">
        <v>1266</v>
      </c>
      <c r="H3425" t="s">
        <v>18</v>
      </c>
      <c r="I3425" t="s">
        <v>18</v>
      </c>
      <c r="J3425" t="s">
        <v>4042</v>
      </c>
    </row>
    <row r="3426" spans="1:10" hidden="1" x14ac:dyDescent="0.25">
      <c r="A3426">
        <v>80801</v>
      </c>
      <c r="B3426">
        <v>313</v>
      </c>
      <c r="C3426" t="s">
        <v>3604</v>
      </c>
      <c r="D3426">
        <v>333</v>
      </c>
      <c r="E3426" t="s">
        <v>2601</v>
      </c>
      <c r="F3426">
        <v>14640</v>
      </c>
      <c r="G3426" t="s">
        <v>1266</v>
      </c>
      <c r="H3426" t="s">
        <v>18</v>
      </c>
      <c r="I3426" t="s">
        <v>18</v>
      </c>
      <c r="J3426" t="s">
        <v>4043</v>
      </c>
    </row>
    <row r="3427" spans="1:10" hidden="1" x14ac:dyDescent="0.25">
      <c r="A3427">
        <v>101550</v>
      </c>
      <c r="B3427">
        <v>313</v>
      </c>
      <c r="C3427" t="s">
        <v>3604</v>
      </c>
      <c r="D3427">
        <v>2791</v>
      </c>
      <c r="E3427" t="s">
        <v>2605</v>
      </c>
      <c r="F3427">
        <v>14640</v>
      </c>
      <c r="G3427" t="s">
        <v>1266</v>
      </c>
      <c r="H3427" t="s">
        <v>18</v>
      </c>
      <c r="I3427" t="s">
        <v>18</v>
      </c>
      <c r="J3427" t="s">
        <v>4044</v>
      </c>
    </row>
    <row r="3428" spans="1:10" hidden="1" x14ac:dyDescent="0.25">
      <c r="A3428">
        <v>2651</v>
      </c>
      <c r="B3428">
        <v>451</v>
      </c>
      <c r="C3428" t="s">
        <v>61</v>
      </c>
      <c r="D3428">
        <v>466</v>
      </c>
      <c r="E3428" t="s">
        <v>62</v>
      </c>
      <c r="F3428">
        <v>14640</v>
      </c>
      <c r="G3428" t="s">
        <v>1266</v>
      </c>
      <c r="H3428" t="s">
        <v>18</v>
      </c>
      <c r="I3428" t="s">
        <v>18</v>
      </c>
      <c r="J3428" t="s">
        <v>2004</v>
      </c>
    </row>
    <row r="3429" spans="1:10" hidden="1" x14ac:dyDescent="0.25">
      <c r="A3429">
        <v>101686</v>
      </c>
      <c r="B3429">
        <v>451</v>
      </c>
      <c r="C3429" t="s">
        <v>61</v>
      </c>
      <c r="D3429">
        <v>2814</v>
      </c>
      <c r="E3429" t="s">
        <v>74</v>
      </c>
      <c r="F3429">
        <v>14640</v>
      </c>
      <c r="G3429" t="s">
        <v>1266</v>
      </c>
      <c r="H3429" t="s">
        <v>18</v>
      </c>
      <c r="I3429" t="s">
        <v>18</v>
      </c>
      <c r="J3429" t="s">
        <v>2024</v>
      </c>
    </row>
    <row r="3430" spans="1:10" hidden="1" x14ac:dyDescent="0.25">
      <c r="A3430">
        <v>101704</v>
      </c>
      <c r="B3430">
        <v>451</v>
      </c>
      <c r="C3430" t="s">
        <v>61</v>
      </c>
      <c r="D3430">
        <v>2815</v>
      </c>
      <c r="E3430" t="s">
        <v>80</v>
      </c>
      <c r="F3430">
        <v>14640</v>
      </c>
      <c r="G3430" t="s">
        <v>1266</v>
      </c>
      <c r="H3430" t="s">
        <v>18</v>
      </c>
      <c r="I3430" t="s">
        <v>18</v>
      </c>
      <c r="J3430" t="s">
        <v>2040</v>
      </c>
    </row>
    <row r="3431" spans="1:10" hidden="1" x14ac:dyDescent="0.25">
      <c r="A3431">
        <v>101663</v>
      </c>
      <c r="B3431">
        <v>451</v>
      </c>
      <c r="C3431" t="s">
        <v>61</v>
      </c>
      <c r="D3431">
        <v>2813</v>
      </c>
      <c r="E3431" t="s">
        <v>116</v>
      </c>
      <c r="F3431">
        <v>14640</v>
      </c>
      <c r="G3431" t="s">
        <v>1266</v>
      </c>
      <c r="H3431" t="s">
        <v>18</v>
      </c>
      <c r="I3431" t="s">
        <v>18</v>
      </c>
      <c r="J3431" t="s">
        <v>2072</v>
      </c>
    </row>
    <row r="3432" spans="1:10" hidden="1" x14ac:dyDescent="0.25">
      <c r="A3432">
        <v>93339</v>
      </c>
      <c r="B3432">
        <v>453</v>
      </c>
      <c r="C3432" t="s">
        <v>188</v>
      </c>
      <c r="D3432">
        <v>2773</v>
      </c>
      <c r="E3432" t="s">
        <v>4394</v>
      </c>
      <c r="F3432">
        <v>1176</v>
      </c>
      <c r="G3432" t="s">
        <v>1733</v>
      </c>
      <c r="H3432" t="s">
        <v>18</v>
      </c>
      <c r="I3432" t="s">
        <v>18</v>
      </c>
      <c r="J3432" t="s">
        <v>4949</v>
      </c>
    </row>
    <row r="3433" spans="1:10" hidden="1" x14ac:dyDescent="0.25">
      <c r="A3433">
        <v>152556</v>
      </c>
      <c r="B3433">
        <v>453</v>
      </c>
      <c r="C3433" t="s">
        <v>188</v>
      </c>
      <c r="D3433">
        <v>2953</v>
      </c>
      <c r="E3433" t="s">
        <v>4396</v>
      </c>
      <c r="F3433">
        <v>1176</v>
      </c>
      <c r="G3433" t="s">
        <v>1733</v>
      </c>
      <c r="H3433" t="s">
        <v>18</v>
      </c>
      <c r="I3433" t="s">
        <v>18</v>
      </c>
      <c r="J3433" t="s">
        <v>4950</v>
      </c>
    </row>
    <row r="3434" spans="1:10" hidden="1" x14ac:dyDescent="0.25">
      <c r="A3434">
        <v>123426</v>
      </c>
      <c r="B3434">
        <v>453</v>
      </c>
      <c r="C3434" t="s">
        <v>188</v>
      </c>
      <c r="D3434">
        <v>2874</v>
      </c>
      <c r="E3434" t="s">
        <v>4398</v>
      </c>
      <c r="F3434">
        <v>1176</v>
      </c>
      <c r="G3434" t="s">
        <v>1733</v>
      </c>
      <c r="H3434" t="s">
        <v>18</v>
      </c>
      <c r="I3434" t="s">
        <v>18</v>
      </c>
      <c r="J3434" t="s">
        <v>4951</v>
      </c>
    </row>
    <row r="3435" spans="1:10" hidden="1" x14ac:dyDescent="0.25">
      <c r="A3435">
        <v>152612</v>
      </c>
      <c r="B3435">
        <v>453</v>
      </c>
      <c r="C3435" t="s">
        <v>188</v>
      </c>
      <c r="D3435">
        <v>2954</v>
      </c>
      <c r="E3435" t="s">
        <v>4400</v>
      </c>
      <c r="F3435">
        <v>1176</v>
      </c>
      <c r="G3435" t="s">
        <v>1733</v>
      </c>
      <c r="H3435" t="s">
        <v>18</v>
      </c>
      <c r="I3435" t="s">
        <v>18</v>
      </c>
      <c r="J3435" t="s">
        <v>4952</v>
      </c>
    </row>
    <row r="3436" spans="1:10" hidden="1" x14ac:dyDescent="0.25">
      <c r="A3436">
        <v>93317</v>
      </c>
      <c r="B3436">
        <v>453</v>
      </c>
      <c r="C3436" t="s">
        <v>188</v>
      </c>
      <c r="D3436">
        <v>2620</v>
      </c>
      <c r="E3436" t="s">
        <v>4054</v>
      </c>
      <c r="F3436">
        <v>1176</v>
      </c>
      <c r="G3436" t="s">
        <v>1733</v>
      </c>
      <c r="H3436" t="s">
        <v>18</v>
      </c>
      <c r="I3436" t="s">
        <v>18</v>
      </c>
      <c r="J3436" t="s">
        <v>4953</v>
      </c>
    </row>
    <row r="3437" spans="1:10" hidden="1" x14ac:dyDescent="0.25">
      <c r="A3437">
        <v>3903</v>
      </c>
      <c r="B3437">
        <v>453</v>
      </c>
      <c r="C3437" t="s">
        <v>188</v>
      </c>
      <c r="D3437">
        <v>464</v>
      </c>
      <c r="E3437" t="s">
        <v>189</v>
      </c>
      <c r="F3437">
        <v>1176</v>
      </c>
      <c r="G3437" t="s">
        <v>1733</v>
      </c>
      <c r="H3437" t="s">
        <v>18</v>
      </c>
      <c r="I3437" t="s">
        <v>18</v>
      </c>
      <c r="J3437" t="s">
        <v>1734</v>
      </c>
    </row>
    <row r="3438" spans="1:10" hidden="1" x14ac:dyDescent="0.25">
      <c r="A3438">
        <v>152514</v>
      </c>
      <c r="B3438">
        <v>450</v>
      </c>
      <c r="C3438" t="s">
        <v>4052</v>
      </c>
      <c r="D3438">
        <v>2951</v>
      </c>
      <c r="E3438" t="s">
        <v>233</v>
      </c>
      <c r="F3438">
        <v>1176</v>
      </c>
      <c r="G3438" t="s">
        <v>1733</v>
      </c>
      <c r="H3438" t="s">
        <v>18</v>
      </c>
      <c r="I3438" t="s">
        <v>18</v>
      </c>
      <c r="J3438" t="s">
        <v>4954</v>
      </c>
    </row>
    <row r="3439" spans="1:10" hidden="1" x14ac:dyDescent="0.25">
      <c r="A3439">
        <v>2757</v>
      </c>
      <c r="B3439">
        <v>450</v>
      </c>
      <c r="C3439" t="s">
        <v>4052</v>
      </c>
      <c r="D3439">
        <v>473</v>
      </c>
      <c r="E3439" t="s">
        <v>255</v>
      </c>
      <c r="F3439">
        <v>1176</v>
      </c>
      <c r="G3439" t="s">
        <v>1733</v>
      </c>
      <c r="H3439" t="s">
        <v>18</v>
      </c>
      <c r="I3439" t="s">
        <v>18</v>
      </c>
      <c r="J3439" t="s">
        <v>4245</v>
      </c>
    </row>
    <row r="3440" spans="1:10" hidden="1" x14ac:dyDescent="0.25">
      <c r="A3440">
        <v>152483</v>
      </c>
      <c r="B3440">
        <v>450</v>
      </c>
      <c r="C3440" t="s">
        <v>4052</v>
      </c>
      <c r="D3440">
        <v>2950</v>
      </c>
      <c r="E3440" t="s">
        <v>284</v>
      </c>
      <c r="F3440">
        <v>1176</v>
      </c>
      <c r="G3440" t="s">
        <v>1733</v>
      </c>
      <c r="H3440" t="s">
        <v>18</v>
      </c>
      <c r="I3440" t="s">
        <v>18</v>
      </c>
      <c r="J3440" t="s">
        <v>4955</v>
      </c>
    </row>
    <row r="3441" spans="1:10" hidden="1" x14ac:dyDescent="0.25">
      <c r="A3441">
        <v>3601</v>
      </c>
      <c r="B3441">
        <v>450</v>
      </c>
      <c r="C3441" t="s">
        <v>4052</v>
      </c>
      <c r="D3441">
        <v>477</v>
      </c>
      <c r="E3441" t="s">
        <v>285</v>
      </c>
      <c r="F3441">
        <v>1176</v>
      </c>
      <c r="G3441" t="s">
        <v>1733</v>
      </c>
      <c r="H3441" t="s">
        <v>18</v>
      </c>
      <c r="I3441" t="s">
        <v>18</v>
      </c>
      <c r="J3441" t="s">
        <v>4246</v>
      </c>
    </row>
    <row r="3442" spans="1:10" hidden="1" x14ac:dyDescent="0.25">
      <c r="A3442">
        <v>142086</v>
      </c>
      <c r="B3442">
        <v>450</v>
      </c>
      <c r="C3442" t="s">
        <v>4052</v>
      </c>
      <c r="D3442">
        <v>2897</v>
      </c>
      <c r="E3442" t="s">
        <v>3419</v>
      </c>
      <c r="F3442">
        <v>1176</v>
      </c>
      <c r="G3442" t="s">
        <v>1733</v>
      </c>
      <c r="H3442" t="s">
        <v>18</v>
      </c>
      <c r="I3442" t="s">
        <v>18</v>
      </c>
      <c r="J3442" t="s">
        <v>4247</v>
      </c>
    </row>
    <row r="3443" spans="1:10" hidden="1" x14ac:dyDescent="0.25">
      <c r="A3443">
        <v>4554</v>
      </c>
      <c r="B3443">
        <v>450</v>
      </c>
      <c r="C3443" t="s">
        <v>4052</v>
      </c>
      <c r="D3443">
        <v>478</v>
      </c>
      <c r="E3443" t="s">
        <v>4059</v>
      </c>
      <c r="F3443">
        <v>1176</v>
      </c>
      <c r="G3443" t="s">
        <v>1733</v>
      </c>
      <c r="H3443" t="s">
        <v>18</v>
      </c>
      <c r="I3443" t="s">
        <v>18</v>
      </c>
      <c r="J3443" t="s">
        <v>4248</v>
      </c>
    </row>
    <row r="3444" spans="1:10" hidden="1" x14ac:dyDescent="0.25">
      <c r="A3444">
        <v>113401</v>
      </c>
      <c r="B3444">
        <v>315</v>
      </c>
      <c r="C3444" t="s">
        <v>379</v>
      </c>
      <c r="D3444">
        <v>348</v>
      </c>
      <c r="E3444" t="s">
        <v>862</v>
      </c>
      <c r="F3444">
        <v>90923</v>
      </c>
      <c r="G3444" t="s">
        <v>2325</v>
      </c>
      <c r="H3444" t="s">
        <v>18</v>
      </c>
      <c r="I3444" t="s">
        <v>18</v>
      </c>
      <c r="J3444" t="s">
        <v>2326</v>
      </c>
    </row>
    <row r="3445" spans="1:10" hidden="1" x14ac:dyDescent="0.25">
      <c r="A3445">
        <v>93335</v>
      </c>
      <c r="B3445">
        <v>453</v>
      </c>
      <c r="C3445" t="s">
        <v>188</v>
      </c>
      <c r="D3445">
        <v>2773</v>
      </c>
      <c r="E3445" t="s">
        <v>4394</v>
      </c>
      <c r="F3445">
        <v>1158</v>
      </c>
      <c r="G3445" t="s">
        <v>1735</v>
      </c>
      <c r="H3445" t="s">
        <v>18</v>
      </c>
      <c r="I3445" t="s">
        <v>18</v>
      </c>
      <c r="J3445" t="s">
        <v>4956</v>
      </c>
    </row>
    <row r="3446" spans="1:10" hidden="1" x14ac:dyDescent="0.25">
      <c r="A3446">
        <v>4082</v>
      </c>
      <c r="B3446">
        <v>453</v>
      </c>
      <c r="C3446" t="s">
        <v>188</v>
      </c>
      <c r="D3446">
        <v>464</v>
      </c>
      <c r="E3446" t="s">
        <v>189</v>
      </c>
      <c r="F3446">
        <v>1158</v>
      </c>
      <c r="G3446" t="s">
        <v>1735</v>
      </c>
      <c r="H3446" t="s">
        <v>18</v>
      </c>
      <c r="I3446" t="s">
        <v>18</v>
      </c>
      <c r="J3446" t="s">
        <v>1736</v>
      </c>
    </row>
    <row r="3447" spans="1:10" hidden="1" x14ac:dyDescent="0.25">
      <c r="A3447">
        <v>117093</v>
      </c>
      <c r="B3447">
        <v>6</v>
      </c>
      <c r="C3447" t="s">
        <v>65</v>
      </c>
      <c r="D3447">
        <v>2847</v>
      </c>
      <c r="E3447" t="s">
        <v>2541</v>
      </c>
      <c r="F3447">
        <v>5398</v>
      </c>
      <c r="G3447" t="s">
        <v>1290</v>
      </c>
      <c r="H3447" t="s">
        <v>18</v>
      </c>
      <c r="I3447" t="s">
        <v>18</v>
      </c>
      <c r="J3447" t="s">
        <v>2585</v>
      </c>
    </row>
    <row r="3448" spans="1:10" hidden="1" x14ac:dyDescent="0.25">
      <c r="A3448">
        <v>101306</v>
      </c>
      <c r="B3448">
        <v>6</v>
      </c>
      <c r="C3448" t="s">
        <v>65</v>
      </c>
      <c r="D3448">
        <v>2794</v>
      </c>
      <c r="E3448" t="s">
        <v>2610</v>
      </c>
      <c r="F3448">
        <v>5398</v>
      </c>
      <c r="G3448" t="s">
        <v>1290</v>
      </c>
      <c r="H3448" t="s">
        <v>18</v>
      </c>
      <c r="I3448" t="s">
        <v>18</v>
      </c>
      <c r="J3448" t="s">
        <v>2781</v>
      </c>
    </row>
    <row r="3449" spans="1:10" hidden="1" x14ac:dyDescent="0.25">
      <c r="A3449">
        <v>101315</v>
      </c>
      <c r="B3449">
        <v>6</v>
      </c>
      <c r="C3449" t="s">
        <v>65</v>
      </c>
      <c r="D3449">
        <v>2795</v>
      </c>
      <c r="E3449" t="s">
        <v>2614</v>
      </c>
      <c r="F3449">
        <v>5398</v>
      </c>
      <c r="G3449" t="s">
        <v>1290</v>
      </c>
      <c r="H3449" t="s">
        <v>18</v>
      </c>
      <c r="I3449" t="s">
        <v>18</v>
      </c>
      <c r="J3449" t="s">
        <v>2782</v>
      </c>
    </row>
    <row r="3450" spans="1:10" hidden="1" x14ac:dyDescent="0.25">
      <c r="A3450">
        <v>80875</v>
      </c>
      <c r="B3450">
        <v>6</v>
      </c>
      <c r="C3450" t="s">
        <v>65</v>
      </c>
      <c r="D3450">
        <v>2390</v>
      </c>
      <c r="E3450" t="s">
        <v>2618</v>
      </c>
      <c r="F3450">
        <v>5398</v>
      </c>
      <c r="G3450" t="s">
        <v>1290</v>
      </c>
      <c r="H3450" t="s">
        <v>18</v>
      </c>
      <c r="I3450" t="s">
        <v>18</v>
      </c>
      <c r="J3450" t="s">
        <v>2783</v>
      </c>
    </row>
    <row r="3451" spans="1:10" hidden="1" x14ac:dyDescent="0.25">
      <c r="A3451">
        <v>80881</v>
      </c>
      <c r="B3451">
        <v>6</v>
      </c>
      <c r="C3451" t="s">
        <v>65</v>
      </c>
      <c r="D3451">
        <v>2391</v>
      </c>
      <c r="E3451" t="s">
        <v>2622</v>
      </c>
      <c r="F3451">
        <v>5398</v>
      </c>
      <c r="G3451" t="s">
        <v>1290</v>
      </c>
      <c r="H3451" t="s">
        <v>18</v>
      </c>
      <c r="I3451" t="s">
        <v>18</v>
      </c>
      <c r="J3451" t="s">
        <v>2784</v>
      </c>
    </row>
    <row r="3452" spans="1:10" hidden="1" x14ac:dyDescent="0.25">
      <c r="A3452">
        <v>101731</v>
      </c>
      <c r="B3452">
        <v>2509</v>
      </c>
      <c r="C3452" t="s">
        <v>47</v>
      </c>
      <c r="D3452">
        <v>2818</v>
      </c>
      <c r="E3452" t="s">
        <v>48</v>
      </c>
      <c r="F3452">
        <v>5398</v>
      </c>
      <c r="G3452" t="s">
        <v>1290</v>
      </c>
      <c r="H3452" t="s">
        <v>18</v>
      </c>
      <c r="I3452" t="s">
        <v>18</v>
      </c>
      <c r="J3452" t="s">
        <v>1306</v>
      </c>
    </row>
    <row r="3453" spans="1:10" hidden="1" x14ac:dyDescent="0.25">
      <c r="A3453">
        <v>101745</v>
      </c>
      <c r="B3453">
        <v>2509</v>
      </c>
      <c r="C3453" t="s">
        <v>47</v>
      </c>
      <c r="D3453">
        <v>2819</v>
      </c>
      <c r="E3453" t="s">
        <v>71</v>
      </c>
      <c r="F3453">
        <v>5398</v>
      </c>
      <c r="G3453" t="s">
        <v>1290</v>
      </c>
      <c r="H3453" t="s">
        <v>18</v>
      </c>
      <c r="I3453" t="s">
        <v>18</v>
      </c>
      <c r="J3453" t="s">
        <v>1322</v>
      </c>
    </row>
    <row r="3454" spans="1:10" hidden="1" x14ac:dyDescent="0.25">
      <c r="A3454">
        <v>66051</v>
      </c>
      <c r="B3454">
        <v>2509</v>
      </c>
      <c r="C3454" t="s">
        <v>47</v>
      </c>
      <c r="D3454">
        <v>2016</v>
      </c>
      <c r="E3454" t="s">
        <v>95</v>
      </c>
      <c r="F3454">
        <v>5398</v>
      </c>
      <c r="G3454" t="s">
        <v>1290</v>
      </c>
      <c r="H3454" t="s">
        <v>18</v>
      </c>
      <c r="I3454" t="s">
        <v>18</v>
      </c>
      <c r="J3454" t="s">
        <v>1344</v>
      </c>
    </row>
    <row r="3455" spans="1:10" hidden="1" x14ac:dyDescent="0.25">
      <c r="A3455">
        <v>101455</v>
      </c>
      <c r="B3455">
        <v>29</v>
      </c>
      <c r="C3455" t="s">
        <v>56</v>
      </c>
      <c r="D3455">
        <v>2801</v>
      </c>
      <c r="E3455" t="s">
        <v>57</v>
      </c>
      <c r="F3455">
        <v>5398</v>
      </c>
      <c r="G3455" t="s">
        <v>1290</v>
      </c>
      <c r="H3455" t="s">
        <v>18</v>
      </c>
      <c r="I3455" t="s">
        <v>18</v>
      </c>
      <c r="J3455" t="s">
        <v>1423</v>
      </c>
    </row>
    <row r="3456" spans="1:10" hidden="1" x14ac:dyDescent="0.25">
      <c r="A3456">
        <v>84280</v>
      </c>
      <c r="B3456">
        <v>29</v>
      </c>
      <c r="C3456" t="s">
        <v>56</v>
      </c>
      <c r="D3456">
        <v>2434</v>
      </c>
      <c r="E3456" t="s">
        <v>2827</v>
      </c>
      <c r="F3456">
        <v>5398</v>
      </c>
      <c r="G3456" t="s">
        <v>1290</v>
      </c>
      <c r="H3456" t="s">
        <v>18</v>
      </c>
      <c r="I3456" t="s">
        <v>18</v>
      </c>
      <c r="J3456" t="s">
        <v>2914</v>
      </c>
    </row>
    <row r="3457" spans="1:10" hidden="1" x14ac:dyDescent="0.25">
      <c r="A3457">
        <v>101429</v>
      </c>
      <c r="B3457">
        <v>29</v>
      </c>
      <c r="C3457" t="s">
        <v>56</v>
      </c>
      <c r="D3457">
        <v>2800</v>
      </c>
      <c r="E3457" t="s">
        <v>112</v>
      </c>
      <c r="F3457">
        <v>5398</v>
      </c>
      <c r="G3457" t="s">
        <v>1290</v>
      </c>
      <c r="H3457" t="s">
        <v>18</v>
      </c>
      <c r="I3457" t="s">
        <v>18</v>
      </c>
      <c r="J3457" t="s">
        <v>1496</v>
      </c>
    </row>
    <row r="3458" spans="1:10" hidden="1" x14ac:dyDescent="0.25">
      <c r="A3458">
        <v>51921</v>
      </c>
      <c r="B3458">
        <v>29</v>
      </c>
      <c r="C3458" t="s">
        <v>56</v>
      </c>
      <c r="D3458">
        <v>2425</v>
      </c>
      <c r="E3458" t="s">
        <v>2829</v>
      </c>
      <c r="F3458">
        <v>5398</v>
      </c>
      <c r="G3458" t="s">
        <v>1290</v>
      </c>
      <c r="H3458" t="s">
        <v>18</v>
      </c>
      <c r="I3458" t="s">
        <v>18</v>
      </c>
      <c r="J3458" t="s">
        <v>2915</v>
      </c>
    </row>
    <row r="3459" spans="1:10" hidden="1" x14ac:dyDescent="0.25">
      <c r="A3459">
        <v>152475</v>
      </c>
      <c r="B3459">
        <v>293</v>
      </c>
      <c r="C3459" t="s">
        <v>4264</v>
      </c>
      <c r="D3459">
        <v>2964</v>
      </c>
      <c r="E3459" t="s">
        <v>4452</v>
      </c>
      <c r="F3459">
        <v>5398</v>
      </c>
      <c r="G3459" t="s">
        <v>1290</v>
      </c>
      <c r="H3459" t="s">
        <v>18</v>
      </c>
      <c r="I3459" t="s">
        <v>18</v>
      </c>
      <c r="J3459" t="s">
        <v>4957</v>
      </c>
    </row>
    <row r="3460" spans="1:10" hidden="1" x14ac:dyDescent="0.25">
      <c r="A3460">
        <v>66049</v>
      </c>
      <c r="B3460">
        <v>360</v>
      </c>
      <c r="C3460" t="s">
        <v>66</v>
      </c>
      <c r="D3460">
        <v>2009</v>
      </c>
      <c r="E3460" t="s">
        <v>67</v>
      </c>
      <c r="F3460">
        <v>5398</v>
      </c>
      <c r="G3460" t="s">
        <v>1290</v>
      </c>
      <c r="H3460" t="s">
        <v>18</v>
      </c>
      <c r="I3460" t="s">
        <v>18</v>
      </c>
      <c r="J3460" t="s">
        <v>1941</v>
      </c>
    </row>
    <row r="3461" spans="1:10" hidden="1" x14ac:dyDescent="0.25">
      <c r="A3461">
        <v>101595</v>
      </c>
      <c r="B3461">
        <v>360</v>
      </c>
      <c r="C3461" t="s">
        <v>66</v>
      </c>
      <c r="D3461">
        <v>2810</v>
      </c>
      <c r="E3461" t="s">
        <v>100</v>
      </c>
      <c r="F3461">
        <v>5398</v>
      </c>
      <c r="G3461" t="s">
        <v>1290</v>
      </c>
      <c r="H3461" t="s">
        <v>18</v>
      </c>
      <c r="I3461" t="s">
        <v>18</v>
      </c>
      <c r="J3461" t="s">
        <v>1952</v>
      </c>
    </row>
    <row r="3462" spans="1:10" hidden="1" x14ac:dyDescent="0.25">
      <c r="A3462">
        <v>81314</v>
      </c>
      <c r="B3462">
        <v>362</v>
      </c>
      <c r="C3462" t="s">
        <v>50</v>
      </c>
      <c r="D3462">
        <v>2467</v>
      </c>
      <c r="E3462" t="s">
        <v>51</v>
      </c>
      <c r="F3462">
        <v>5398</v>
      </c>
      <c r="G3462" t="s">
        <v>1290</v>
      </c>
      <c r="H3462" t="s">
        <v>18</v>
      </c>
      <c r="I3462" t="s">
        <v>18</v>
      </c>
      <c r="J3462" t="s">
        <v>2131</v>
      </c>
    </row>
    <row r="3463" spans="1:10" hidden="1" x14ac:dyDescent="0.25">
      <c r="A3463">
        <v>94220</v>
      </c>
      <c r="B3463">
        <v>362</v>
      </c>
      <c r="C3463" t="s">
        <v>50</v>
      </c>
      <c r="D3463">
        <v>2469</v>
      </c>
      <c r="E3463" t="s">
        <v>91</v>
      </c>
      <c r="F3463">
        <v>5398</v>
      </c>
      <c r="G3463" t="s">
        <v>1290</v>
      </c>
      <c r="H3463" t="s">
        <v>18</v>
      </c>
      <c r="I3463" t="s">
        <v>18</v>
      </c>
      <c r="J3463" t="s">
        <v>2178</v>
      </c>
    </row>
    <row r="3464" spans="1:10" hidden="1" x14ac:dyDescent="0.25">
      <c r="A3464">
        <v>2274</v>
      </c>
      <c r="B3464">
        <v>450</v>
      </c>
      <c r="C3464" t="s">
        <v>4052</v>
      </c>
      <c r="D3464">
        <v>473</v>
      </c>
      <c r="E3464" t="s">
        <v>255</v>
      </c>
      <c r="F3464">
        <v>5374</v>
      </c>
      <c r="G3464" t="s">
        <v>1783</v>
      </c>
      <c r="H3464" t="s">
        <v>18</v>
      </c>
      <c r="I3464" t="s">
        <v>18</v>
      </c>
      <c r="J3464" t="s">
        <v>4249</v>
      </c>
    </row>
    <row r="3465" spans="1:10" hidden="1" x14ac:dyDescent="0.25">
      <c r="A3465">
        <v>2402</v>
      </c>
      <c r="B3465">
        <v>29</v>
      </c>
      <c r="C3465" t="s">
        <v>56</v>
      </c>
      <c r="D3465">
        <v>394</v>
      </c>
      <c r="E3465" t="s">
        <v>248</v>
      </c>
      <c r="F3465">
        <v>13742</v>
      </c>
      <c r="G3465" t="s">
        <v>1561</v>
      </c>
      <c r="H3465" t="s">
        <v>18</v>
      </c>
      <c r="I3465" t="s">
        <v>18</v>
      </c>
      <c r="J3465" t="s">
        <v>1562</v>
      </c>
    </row>
    <row r="3466" spans="1:10" hidden="1" x14ac:dyDescent="0.25">
      <c r="A3466">
        <v>2788</v>
      </c>
      <c r="B3466">
        <v>315</v>
      </c>
      <c r="C3466" t="s">
        <v>379</v>
      </c>
      <c r="D3466">
        <v>356</v>
      </c>
      <c r="E3466" t="s">
        <v>860</v>
      </c>
      <c r="F3466">
        <v>12108</v>
      </c>
      <c r="G3466" t="s">
        <v>1841</v>
      </c>
      <c r="H3466" t="s">
        <v>18</v>
      </c>
      <c r="I3466" t="s">
        <v>18</v>
      </c>
      <c r="J3466" t="s">
        <v>1842</v>
      </c>
    </row>
    <row r="3467" spans="1:10" hidden="1" x14ac:dyDescent="0.25">
      <c r="A3467">
        <v>4493</v>
      </c>
      <c r="B3467">
        <v>315</v>
      </c>
      <c r="C3467" t="s">
        <v>379</v>
      </c>
      <c r="D3467">
        <v>348</v>
      </c>
      <c r="E3467" t="s">
        <v>862</v>
      </c>
      <c r="F3467">
        <v>12108</v>
      </c>
      <c r="G3467" t="s">
        <v>1841</v>
      </c>
      <c r="H3467" t="s">
        <v>18</v>
      </c>
      <c r="I3467" t="s">
        <v>18</v>
      </c>
      <c r="J3467" t="s">
        <v>1879</v>
      </c>
    </row>
    <row r="3468" spans="1:10" hidden="1" x14ac:dyDescent="0.25">
      <c r="A3468">
        <v>81315</v>
      </c>
      <c r="B3468">
        <v>362</v>
      </c>
      <c r="C3468" t="s">
        <v>50</v>
      </c>
      <c r="D3468">
        <v>2467</v>
      </c>
      <c r="E3468" t="s">
        <v>51</v>
      </c>
      <c r="F3468">
        <v>7392</v>
      </c>
      <c r="G3468" t="s">
        <v>2132</v>
      </c>
      <c r="H3468" t="s">
        <v>18</v>
      </c>
      <c r="I3468" t="s">
        <v>18</v>
      </c>
      <c r="J3468" t="s">
        <v>2133</v>
      </c>
    </row>
    <row r="3469" spans="1:10" hidden="1" x14ac:dyDescent="0.25">
      <c r="A3469">
        <v>101600</v>
      </c>
      <c r="B3469">
        <v>362</v>
      </c>
      <c r="C3469" t="s">
        <v>50</v>
      </c>
      <c r="D3469">
        <v>1974</v>
      </c>
      <c r="E3469" t="s">
        <v>276</v>
      </c>
      <c r="F3469">
        <v>7392</v>
      </c>
      <c r="G3469" t="s">
        <v>2132</v>
      </c>
      <c r="H3469" t="s">
        <v>18</v>
      </c>
      <c r="I3469" t="s">
        <v>18</v>
      </c>
      <c r="J3469" t="s">
        <v>2216</v>
      </c>
    </row>
    <row r="3470" spans="1:10" hidden="1" x14ac:dyDescent="0.25">
      <c r="A3470">
        <v>154389</v>
      </c>
      <c r="B3470">
        <v>315</v>
      </c>
      <c r="C3470" t="s">
        <v>379</v>
      </c>
      <c r="D3470">
        <v>356</v>
      </c>
      <c r="E3470" t="s">
        <v>860</v>
      </c>
      <c r="F3470">
        <v>40635</v>
      </c>
      <c r="G3470" t="s">
        <v>5091</v>
      </c>
      <c r="H3470" t="s">
        <v>18</v>
      </c>
      <c r="I3470" t="s">
        <v>18</v>
      </c>
      <c r="J3470" t="s">
        <v>5092</v>
      </c>
    </row>
    <row r="3471" spans="1:10" hidden="1" x14ac:dyDescent="0.25">
      <c r="A3471">
        <v>154391</v>
      </c>
      <c r="B3471">
        <v>315</v>
      </c>
      <c r="C3471" t="s">
        <v>379</v>
      </c>
      <c r="D3471">
        <v>348</v>
      </c>
      <c r="E3471" t="s">
        <v>862</v>
      </c>
      <c r="F3471">
        <v>40635</v>
      </c>
      <c r="G3471" t="s">
        <v>5091</v>
      </c>
      <c r="H3471" t="s">
        <v>18</v>
      </c>
      <c r="I3471" t="s">
        <v>18</v>
      </c>
      <c r="J3471" t="s">
        <v>5093</v>
      </c>
    </row>
  </sheetData>
  <autoFilter ref="A6:J3471" xr:uid="{76E7D551-1B3B-4B39-B850-28687C4E3489}">
    <filterColumn colId="2">
      <filters>
        <filter val="Truck Tractors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C44A-206E-41EC-990C-634C5ABB20A0}">
  <sheetPr>
    <tabColor theme="1"/>
  </sheetPr>
  <dimension ref="A1:A33"/>
  <sheetViews>
    <sheetView workbookViewId="0">
      <pane ySplit="6" topLeftCell="A7" activePane="bottomLeft" state="frozen"/>
      <selection pane="bottomLeft" activeCell="A33" sqref="A7:A33"/>
    </sheetView>
  </sheetViews>
  <sheetFormatPr defaultColWidth="8.85546875" defaultRowHeight="15" x14ac:dyDescent="0.25"/>
  <cols>
    <col min="1" max="1" width="79" customWidth="1"/>
  </cols>
  <sheetData>
    <row r="1" spans="1:1" x14ac:dyDescent="0.25">
      <c r="A1" s="1" t="s">
        <v>45</v>
      </c>
    </row>
    <row r="6" spans="1:1" x14ac:dyDescent="0.25">
      <c r="A6" s="1" t="s">
        <v>46</v>
      </c>
    </row>
    <row r="7" spans="1:1" x14ac:dyDescent="0.25">
      <c r="A7" t="s">
        <v>44</v>
      </c>
    </row>
    <row r="8" spans="1:1" x14ac:dyDescent="0.25">
      <c r="A8" t="s">
        <v>2217</v>
      </c>
    </row>
    <row r="9" spans="1:1" x14ac:dyDescent="0.25">
      <c r="A9" t="s">
        <v>2259</v>
      </c>
    </row>
    <row r="10" spans="1:1" x14ac:dyDescent="0.25">
      <c r="A10" t="s">
        <v>2511</v>
      </c>
    </row>
    <row r="11" spans="1:1" x14ac:dyDescent="0.25">
      <c r="A11" t="s">
        <v>2789</v>
      </c>
    </row>
    <row r="12" spans="1:1" x14ac:dyDescent="0.25">
      <c r="A12" t="s">
        <v>2790</v>
      </c>
    </row>
    <row r="13" spans="1:1" x14ac:dyDescent="0.25">
      <c r="A13" t="s">
        <v>2791</v>
      </c>
    </row>
    <row r="14" spans="1:1" x14ac:dyDescent="0.25">
      <c r="A14" t="s">
        <v>2792</v>
      </c>
    </row>
    <row r="15" spans="1:1" x14ac:dyDescent="0.25">
      <c r="A15" t="s">
        <v>2793</v>
      </c>
    </row>
    <row r="16" spans="1:1" x14ac:dyDescent="0.25">
      <c r="A16" t="s">
        <v>2820</v>
      </c>
    </row>
    <row r="17" spans="1:1" x14ac:dyDescent="0.25">
      <c r="A17" t="s">
        <v>3394</v>
      </c>
    </row>
    <row r="18" spans="1:1" x14ac:dyDescent="0.25">
      <c r="A18" t="s">
        <v>2280</v>
      </c>
    </row>
    <row r="19" spans="1:1" x14ac:dyDescent="0.25">
      <c r="A19" t="s">
        <v>2260</v>
      </c>
    </row>
    <row r="20" spans="1:1" x14ac:dyDescent="0.25">
      <c r="A20" t="s">
        <v>2261</v>
      </c>
    </row>
    <row r="21" spans="1:1" x14ac:dyDescent="0.25">
      <c r="A21" t="s">
        <v>2218</v>
      </c>
    </row>
    <row r="22" spans="1:1" x14ac:dyDescent="0.25">
      <c r="A22" t="s">
        <v>2262</v>
      </c>
    </row>
    <row r="23" spans="1:1" x14ac:dyDescent="0.25">
      <c r="A23" t="s">
        <v>2281</v>
      </c>
    </row>
    <row r="24" spans="1:1" x14ac:dyDescent="0.25">
      <c r="A24" t="s">
        <v>44</v>
      </c>
    </row>
    <row r="25" spans="1:1" x14ac:dyDescent="0.25">
      <c r="A25" t="s">
        <v>2217</v>
      </c>
    </row>
    <row r="26" spans="1:1" x14ac:dyDescent="0.25">
      <c r="A26" t="s">
        <v>2282</v>
      </c>
    </row>
    <row r="27" spans="1:1" x14ac:dyDescent="0.25">
      <c r="A27" t="s">
        <v>2261</v>
      </c>
    </row>
    <row r="28" spans="1:1" x14ac:dyDescent="0.25">
      <c r="A28" t="s">
        <v>2281</v>
      </c>
    </row>
    <row r="29" spans="1:1" x14ac:dyDescent="0.25">
      <c r="A29" t="s">
        <v>44</v>
      </c>
    </row>
    <row r="30" spans="1:1" x14ac:dyDescent="0.25">
      <c r="A30" t="s">
        <v>2217</v>
      </c>
    </row>
    <row r="31" spans="1:1" x14ac:dyDescent="0.25">
      <c r="A31" t="s">
        <v>2283</v>
      </c>
    </row>
    <row r="32" spans="1:1" x14ac:dyDescent="0.25">
      <c r="A32" t="s">
        <v>2261</v>
      </c>
    </row>
    <row r="33" spans="1:1" x14ac:dyDescent="0.25">
      <c r="A33" t="s">
        <v>2263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61D8-8E37-D74C-BB7F-8A2C47744CE9}">
  <sheetPr>
    <tabColor rgb="FF00CC99"/>
  </sheetPr>
  <dimension ref="A1:I4"/>
  <sheetViews>
    <sheetView zoomScaleNormal="100" workbookViewId="0"/>
  </sheetViews>
  <sheetFormatPr defaultColWidth="11.42578125" defaultRowHeight="15" x14ac:dyDescent="0.25"/>
  <cols>
    <col min="2" max="2" width="8.42578125" customWidth="1"/>
  </cols>
  <sheetData>
    <row r="1" spans="1:9" x14ac:dyDescent="0.25">
      <c r="A1" s="5" t="s">
        <v>8</v>
      </c>
      <c r="B1" s="5" t="s">
        <v>2916</v>
      </c>
      <c r="C1" s="22" t="s">
        <v>9</v>
      </c>
      <c r="D1" s="22" t="s">
        <v>11</v>
      </c>
      <c r="E1" s="1" t="s">
        <v>10</v>
      </c>
      <c r="F1" s="1" t="s">
        <v>12</v>
      </c>
      <c r="G1" s="24" t="s">
        <v>3411</v>
      </c>
      <c r="H1" s="24" t="s">
        <v>3412</v>
      </c>
      <c r="I1" s="24" t="s">
        <v>2919</v>
      </c>
    </row>
    <row r="2" spans="1:9" x14ac:dyDescent="0.25">
      <c r="A2" s="21">
        <v>123</v>
      </c>
      <c r="B2" s="21" t="s">
        <v>2917</v>
      </c>
      <c r="C2" s="21">
        <f>VLOOKUP($A2,Schid!$A:$E,2,FALSE)</f>
        <v>2616</v>
      </c>
      <c r="D2" s="21">
        <f>VLOOKUP($A2,Schid!$A:$E,4,FALSE)</f>
        <v>1964</v>
      </c>
      <c r="E2" s="21" t="str">
        <f>VLOOKUP($A2,Schid!$A:$E,3,FALSE)</f>
        <v>Truck Tractors</v>
      </c>
      <c r="F2" s="21" t="str">
        <f>VLOOKUP($A2,Schid!$A:$E,5,FALSE)</f>
        <v>TA Truck Tractors</v>
      </c>
      <c r="G2" s="23">
        <f>MIN(IF(F2="NULL",COUNTIFS(Out!J:J,E2,Out!L:L,"NULL",Out!D:D,B2)-COUNTIFS(Out!J:J,E2,Out!K:K,F2,Out!L:L,"NULL",Out!D:D,B2),COUNTIFS(Out!J:J,E2,Out!K:K,F2,Out!L:L,"NULL",Out!D:D,B2)),1)</f>
        <v>1</v>
      </c>
      <c r="H2" s="21">
        <f>MIN(IF(F2="NULL",COUNTIFS(OutR!J:J,E2,OutR!L:L,"NULL",OutR!D:D,B2)-COUNTIFS(OutR!J:J,E2,OutR!K:K,F2,OutR!L:L,"NULL",OutR!D:D,B2),COUNTIFS(OutR!J:J,E2,OutR!K:K,F2,OutR!L:L,"NULL",OutR!D:D,B2)),1)</f>
        <v>0</v>
      </c>
      <c r="I2" s="21">
        <f t="shared" ref="I2" si="0">IF(G2+H2=0,0,1)</f>
        <v>1</v>
      </c>
    </row>
    <row r="3" spans="1:9" x14ac:dyDescent="0.25">
      <c r="A3" s="21">
        <v>50800</v>
      </c>
      <c r="B3" s="21" t="s">
        <v>2917</v>
      </c>
      <c r="C3" s="21">
        <f>VLOOKUP($A3,Schid!$A:$E,2,FALSE)</f>
        <v>15</v>
      </c>
      <c r="D3" s="21">
        <f>VLOOKUP($A3,Schid!$A:$E,4,FALSE)</f>
        <v>2423</v>
      </c>
      <c r="E3" s="21" t="str">
        <f>VLOOKUP($A3,Schid!$A:$E,3,FALSE)</f>
        <v>Dozers</v>
      </c>
      <c r="F3" s="21" t="str">
        <f>VLOOKUP($A3,Schid!$A:$E,5,FALSE)</f>
        <v>0-114 HP Crawler Dozers</v>
      </c>
      <c r="G3" s="23">
        <f>MIN(IF(F3="NULL",COUNTIFS(Out!J:J,E3,Out!L:L,"NULL",Out!D:D,B3)-COUNTIFS(Out!J:J,E3,Out!K:K,F3,Out!L:L,"NULL",Out!D:D,B3),COUNTIFS(Out!J:J,E3,Out!K:K,F3,Out!L:L,"NULL",Out!D:D,B3)),1)</f>
        <v>1</v>
      </c>
      <c r="H3" s="21">
        <f>MIN(IF(F3="NULL",COUNTIFS(OutR!J:J,E3,OutR!L:L,"NULL",OutR!D:D,B3)-COUNTIFS(OutR!J:J,E3,OutR!K:K,F3,OutR!L:L,"NULL",OutR!D:D,B3),COUNTIFS(OutR!J:J,E3,OutR!K:K,F3,OutR!L:L,"NULL",OutR!D:D,B3)),1)</f>
        <v>0</v>
      </c>
      <c r="I3" s="21">
        <f t="shared" ref="I3:I4" si="1">IF(G3+H3=0,0,1)</f>
        <v>1</v>
      </c>
    </row>
    <row r="4" spans="1:9" x14ac:dyDescent="0.25">
      <c r="A4" s="21">
        <v>101018</v>
      </c>
      <c r="B4" s="21" t="s">
        <v>2917</v>
      </c>
      <c r="C4" s="21">
        <f>VLOOKUP($A4,Schid!$A:$E,2,FALSE)</f>
        <v>15</v>
      </c>
      <c r="D4" s="21">
        <f>VLOOKUP($A4,Schid!$A:$E,4,FALSE)</f>
        <v>2796</v>
      </c>
      <c r="E4" s="21" t="str">
        <f>VLOOKUP($A4,Schid!$A:$E,3,FALSE)</f>
        <v>Dozers</v>
      </c>
      <c r="F4" s="21" t="str">
        <f>VLOOKUP($A4,Schid!$A:$E,5,FALSE)</f>
        <v>115-179 HP Crawler Dozers</v>
      </c>
      <c r="G4" s="23">
        <f>MIN(IF(F4="NULL",COUNTIFS(Out!J:J,E4,Out!L:L,"NULL",Out!D:D,B4)-COUNTIFS(Out!J:J,E4,Out!K:K,F4,Out!L:L,"NULL",Out!D:D,B4),COUNTIFS(Out!J:J,E4,Out!K:K,F4,Out!L:L,"NULL",Out!D:D,B4)),1)</f>
        <v>1</v>
      </c>
      <c r="H4" s="21">
        <f>MIN(IF(F4="NULL",COUNTIFS(OutR!J:J,E4,OutR!L:L,"NULL",OutR!D:D,B4)-COUNTIFS(OutR!J:J,E4,OutR!K:K,F4,OutR!L:L,"NULL",OutR!D:D,B4),COUNTIFS(OutR!J:J,E4,OutR!K:K,F4,OutR!L:L,"NULL",OutR!D:D,B4)),1)</f>
        <v>0</v>
      </c>
      <c r="I4" s="21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7108-289D-436F-B621-6BF99E30FF95}">
  <dimension ref="A1:L182"/>
  <sheetViews>
    <sheetView zoomScaleNormal="100" workbookViewId="0">
      <pane ySplit="6" topLeftCell="A7" activePane="bottomLeft" state="frozen"/>
      <selection activeCell="C19" sqref="C19"/>
      <selection pane="bottomLeft" activeCell="A15" sqref="A15:XFD19"/>
    </sheetView>
  </sheetViews>
  <sheetFormatPr defaultColWidth="8.85546875" defaultRowHeight="15" customHeight="1" x14ac:dyDescent="0.25"/>
  <cols>
    <col min="1" max="1" width="42.42578125" bestFit="1" customWidth="1"/>
    <col min="2" max="2" width="10.28515625" style="26" bestFit="1" customWidth="1"/>
    <col min="3" max="3" width="14.140625" style="26" bestFit="1" customWidth="1"/>
    <col min="4" max="4" width="12.28515625" style="26" bestFit="1" customWidth="1"/>
    <col min="5" max="5" width="8.85546875" style="7" bestFit="1" customWidth="1"/>
    <col min="6" max="6" width="14.28515625" style="7" bestFit="1" customWidth="1"/>
    <col min="7" max="7" width="17.140625" style="7" bestFit="1" customWidth="1"/>
    <col min="8" max="8" width="18.140625" bestFit="1" customWidth="1"/>
    <col min="9" max="9" width="18.42578125" bestFit="1" customWidth="1"/>
    <col min="10" max="10" width="20" bestFit="1" customWidth="1"/>
    <col min="11" max="11" width="20.28515625" bestFit="1" customWidth="1"/>
    <col min="12" max="12" width="14.140625" bestFit="1" customWidth="1"/>
  </cols>
  <sheetData>
    <row r="1" spans="1:12" ht="15" customHeight="1" x14ac:dyDescent="0.25">
      <c r="A1" s="1"/>
      <c r="C1" s="27"/>
    </row>
    <row r="4" spans="1:12" s="1" customFormat="1" ht="15" customHeight="1" x14ac:dyDescent="0.25">
      <c r="B4" s="27"/>
      <c r="C4" s="27"/>
      <c r="D4" s="27"/>
      <c r="E4" s="8"/>
      <c r="F4" s="8"/>
      <c r="G4" s="8"/>
    </row>
    <row r="5" spans="1:12" s="1" customFormat="1" ht="15" customHeight="1" x14ac:dyDescent="0.25">
      <c r="B5" s="27"/>
      <c r="C5" s="27"/>
      <c r="D5" s="27"/>
      <c r="E5" s="8"/>
      <c r="F5" s="8"/>
      <c r="G5" s="8"/>
    </row>
    <row r="6" spans="1:12" s="2" customFormat="1" ht="15" customHeight="1" x14ac:dyDescent="0.25">
      <c r="A6" s="9" t="s">
        <v>0</v>
      </c>
      <c r="B6" s="16" t="s">
        <v>2916</v>
      </c>
      <c r="C6" s="16" t="s">
        <v>1237</v>
      </c>
      <c r="D6" s="16" t="s">
        <v>1238</v>
      </c>
      <c r="E6" s="11" t="s">
        <v>1</v>
      </c>
      <c r="F6" s="11" t="s">
        <v>43</v>
      </c>
      <c r="G6" s="11" t="s">
        <v>362</v>
      </c>
      <c r="H6" s="10" t="s">
        <v>1243</v>
      </c>
      <c r="I6" s="10" t="s">
        <v>1244</v>
      </c>
      <c r="J6" s="10" t="s">
        <v>1245</v>
      </c>
      <c r="K6" s="10" t="s">
        <v>1246</v>
      </c>
      <c r="L6" s="16" t="s">
        <v>3413</v>
      </c>
    </row>
    <row r="7" spans="1:12" s="21" customFormat="1" ht="15" customHeight="1" x14ac:dyDescent="0.25">
      <c r="A7" s="21" t="s">
        <v>3320</v>
      </c>
      <c r="B7" s="26" t="s">
        <v>2917</v>
      </c>
      <c r="C7" s="26" t="s">
        <v>1236</v>
      </c>
      <c r="D7" s="26" t="s">
        <v>369</v>
      </c>
      <c r="E7" s="15">
        <f>COUNTIFS(In!B:B,A7,In!D:D,B7)</f>
        <v>1</v>
      </c>
      <c r="F7" s="15">
        <f>IF(ISERROR(SEARCH("ForBorrowOnly",A7)),COUNTIFS(Out!B:B,A7,Out!D:D,B7),1)</f>
        <v>1</v>
      </c>
      <c r="G7" s="15">
        <f t="shared" ref="G7:G38" si="0">COUNTIFS(A:A,A7,B:B,B7)</f>
        <v>1</v>
      </c>
      <c r="H7" s="21">
        <v>0.95</v>
      </c>
      <c r="I7" s="21">
        <v>1.24</v>
      </c>
      <c r="J7" s="21">
        <v>0.75</v>
      </c>
      <c r="K7" s="21">
        <v>0.9</v>
      </c>
      <c r="L7" s="21" t="s">
        <v>1242</v>
      </c>
    </row>
    <row r="8" spans="1:12" ht="15" customHeight="1" x14ac:dyDescent="0.25">
      <c r="A8" s="21" t="s">
        <v>2920</v>
      </c>
      <c r="B8" s="26" t="s">
        <v>2917</v>
      </c>
      <c r="C8" s="26" t="s">
        <v>1236</v>
      </c>
      <c r="D8" s="26" t="s">
        <v>369</v>
      </c>
      <c r="E8" s="15">
        <f>COUNTIFS(In!B:B,A8,In!D:D,B8)</f>
        <v>1</v>
      </c>
      <c r="F8" s="15">
        <f>IF(ISERROR(SEARCH("ForBorrowOnly",A8)),COUNTIFS(Out!B:B,A8,Out!D:D,B8),1)</f>
        <v>2</v>
      </c>
      <c r="G8" s="15">
        <f t="shared" si="0"/>
        <v>1</v>
      </c>
      <c r="H8" s="21">
        <v>0.95</v>
      </c>
      <c r="I8" s="21">
        <v>1.33</v>
      </c>
      <c r="J8">
        <v>0.6</v>
      </c>
      <c r="K8">
        <v>0.8</v>
      </c>
      <c r="L8" t="s">
        <v>1241</v>
      </c>
    </row>
    <row r="9" spans="1:12" ht="15" customHeight="1" x14ac:dyDescent="0.25">
      <c r="A9" s="21" t="s">
        <v>3523</v>
      </c>
      <c r="B9" s="26" t="s">
        <v>2917</v>
      </c>
      <c r="C9" s="26" t="s">
        <v>3</v>
      </c>
      <c r="D9" s="26" t="s">
        <v>3</v>
      </c>
      <c r="E9" s="35">
        <f>COUNTIFS(In!B:B,A9,In!D:D,B9)</f>
        <v>1</v>
      </c>
      <c r="F9" s="35">
        <f>IF(ISERROR(SEARCH("ForBorrowOnly",A9)),COUNTIFS(Out!B:B,A9,Out!D:D,B9),1)</f>
        <v>1</v>
      </c>
      <c r="G9" s="35">
        <f t="shared" si="0"/>
        <v>1</v>
      </c>
      <c r="H9" s="21">
        <v>0.95</v>
      </c>
      <c r="I9" s="21">
        <v>1.24</v>
      </c>
      <c r="J9" s="21">
        <v>0.7</v>
      </c>
      <c r="K9" s="21">
        <v>0.9</v>
      </c>
      <c r="L9" s="21" t="s">
        <v>1242</v>
      </c>
    </row>
    <row r="10" spans="1:12" ht="15" customHeight="1" x14ac:dyDescent="0.25">
      <c r="A10" s="21" t="s">
        <v>3524</v>
      </c>
      <c r="B10" s="26" t="s">
        <v>2917</v>
      </c>
      <c r="C10" s="26" t="s">
        <v>1236</v>
      </c>
      <c r="D10" s="26" t="s">
        <v>1239</v>
      </c>
      <c r="E10" s="35">
        <f>COUNTIFS(In!B:B,A10,In!D:D,B10)</f>
        <v>1</v>
      </c>
      <c r="F10" s="35">
        <f>IF(ISERROR(SEARCH("ForBorrowOnly",A10)),COUNTIFS(Out!B:B,A10,Out!D:D,B10),1)</f>
        <v>1</v>
      </c>
      <c r="G10" s="35">
        <f t="shared" si="0"/>
        <v>1</v>
      </c>
      <c r="H10" s="21">
        <v>0.95</v>
      </c>
      <c r="I10" s="21">
        <v>1.24</v>
      </c>
      <c r="J10" s="21">
        <v>0.7</v>
      </c>
      <c r="K10" s="21">
        <v>0.9</v>
      </c>
      <c r="L10" s="21" t="s">
        <v>1242</v>
      </c>
    </row>
    <row r="11" spans="1:12" s="21" customFormat="1" ht="15" customHeight="1" x14ac:dyDescent="0.25">
      <c r="A11" s="21" t="s">
        <v>3525</v>
      </c>
      <c r="B11" s="26" t="s">
        <v>2917</v>
      </c>
      <c r="C11" s="26" t="s">
        <v>3</v>
      </c>
      <c r="D11" s="26" t="s">
        <v>3</v>
      </c>
      <c r="E11" s="35">
        <f>COUNTIFS(In!B:B,A11,In!D:D,B11)</f>
        <v>1</v>
      </c>
      <c r="F11" s="35">
        <f>IF(ISERROR(SEARCH("ForBorrowOnly",A11)),COUNTIFS(Out!B:B,A11,Out!D:D,B11),1)</f>
        <v>1</v>
      </c>
      <c r="G11" s="35">
        <f t="shared" si="0"/>
        <v>1</v>
      </c>
      <c r="H11" s="21">
        <v>0.95</v>
      </c>
      <c r="I11" s="21">
        <v>1.28</v>
      </c>
      <c r="J11" s="21">
        <v>0.7</v>
      </c>
      <c r="K11" s="21">
        <v>0.9</v>
      </c>
      <c r="L11" s="21" t="s">
        <v>1242</v>
      </c>
    </row>
    <row r="12" spans="1:12" ht="15" customHeight="1" x14ac:dyDescent="0.25">
      <c r="A12" s="21" t="s">
        <v>3526</v>
      </c>
      <c r="B12" s="26" t="s">
        <v>2917</v>
      </c>
      <c r="C12" s="26" t="s">
        <v>1236</v>
      </c>
      <c r="D12" s="26" t="s">
        <v>1239</v>
      </c>
      <c r="E12" s="35">
        <f>COUNTIFS(In!B:B,A12,In!D:D,B12)</f>
        <v>1</v>
      </c>
      <c r="F12" s="35">
        <f>IF(ISERROR(SEARCH("ForBorrowOnly",A12)),COUNTIFS(Out!B:B,A12,Out!D:D,B12),1)</f>
        <v>2</v>
      </c>
      <c r="G12" s="35">
        <f t="shared" si="0"/>
        <v>1</v>
      </c>
      <c r="H12" s="21">
        <v>0.95</v>
      </c>
      <c r="I12" s="21">
        <v>1.24</v>
      </c>
      <c r="J12" s="21">
        <v>0.7</v>
      </c>
      <c r="K12" s="21">
        <v>0.9</v>
      </c>
      <c r="L12" s="21" t="s">
        <v>1242</v>
      </c>
    </row>
    <row r="13" spans="1:12" ht="15" customHeight="1" x14ac:dyDescent="0.25">
      <c r="A13" s="21" t="s">
        <v>2921</v>
      </c>
      <c r="B13" s="26" t="s">
        <v>2917</v>
      </c>
      <c r="C13" s="26" t="s">
        <v>1236</v>
      </c>
      <c r="D13" s="26" t="s">
        <v>369</v>
      </c>
      <c r="E13" s="35">
        <f>COUNTIFS(In!B:B,A13,In!D:D,B13)</f>
        <v>1</v>
      </c>
      <c r="F13" s="35">
        <f>IF(ISERROR(SEARCH("ForBorrowOnly",A13)),COUNTIFS(Out!B:B,A13,Out!D:D,B13),1)</f>
        <v>2</v>
      </c>
      <c r="G13" s="35">
        <f t="shared" si="0"/>
        <v>1</v>
      </c>
      <c r="H13" s="21">
        <v>0.95</v>
      </c>
      <c r="I13" s="21">
        <v>1.24</v>
      </c>
      <c r="J13" s="21">
        <v>0.7</v>
      </c>
      <c r="K13" s="21">
        <v>0.9</v>
      </c>
      <c r="L13" s="21" t="s">
        <v>1242</v>
      </c>
    </row>
    <row r="14" spans="1:12" s="21" customFormat="1" ht="15" customHeight="1" x14ac:dyDescent="0.25">
      <c r="A14" s="21" t="s">
        <v>4959</v>
      </c>
      <c r="B14" s="26" t="s">
        <v>2917</v>
      </c>
      <c r="C14" s="26" t="s">
        <v>1236</v>
      </c>
      <c r="D14" s="26" t="s">
        <v>4958</v>
      </c>
      <c r="E14" s="35">
        <f>COUNTIFS(In!B:B,A14,In!D:D,B14)</f>
        <v>2</v>
      </c>
      <c r="F14" s="35">
        <f>IF(ISERROR(SEARCH("ForBorrowOnly",A14)),COUNTIFS(Out!B:B,A14,Out!D:D,B14),1)</f>
        <v>1</v>
      </c>
      <c r="G14" s="35">
        <f t="shared" si="0"/>
        <v>1</v>
      </c>
      <c r="H14" s="21">
        <v>0.95</v>
      </c>
      <c r="I14" s="21">
        <v>1.24</v>
      </c>
      <c r="J14" s="21">
        <v>0.7</v>
      </c>
      <c r="K14" s="21">
        <v>0.9</v>
      </c>
      <c r="L14" s="21" t="s">
        <v>1242</v>
      </c>
    </row>
    <row r="15" spans="1:12" ht="15" customHeight="1" x14ac:dyDescent="0.25">
      <c r="A15" s="21" t="s">
        <v>2922</v>
      </c>
      <c r="B15" s="26" t="s">
        <v>2917</v>
      </c>
      <c r="C15" s="26" t="s">
        <v>1236</v>
      </c>
      <c r="D15" s="26" t="s">
        <v>369</v>
      </c>
      <c r="E15" s="15">
        <f>COUNTIFS(In!B:B,A15,In!D:D,B15)</f>
        <v>1</v>
      </c>
      <c r="F15" s="15">
        <f>IF(ISERROR(SEARCH("ForBorrowOnly",A15)),COUNTIFS(Out!B:B,A15,Out!D:D,B15),1)</f>
        <v>2</v>
      </c>
      <c r="G15" s="15">
        <f t="shared" si="0"/>
        <v>1</v>
      </c>
      <c r="H15" s="21">
        <v>0.95</v>
      </c>
      <c r="I15" s="21">
        <v>1.24</v>
      </c>
      <c r="J15" s="21">
        <v>0.75</v>
      </c>
      <c r="K15" s="21">
        <v>0.9</v>
      </c>
      <c r="L15" s="21" t="s">
        <v>1241</v>
      </c>
    </row>
    <row r="16" spans="1:12" s="21" customFormat="1" ht="15" customHeight="1" x14ac:dyDescent="0.25">
      <c r="A16" s="21" t="s">
        <v>2923</v>
      </c>
      <c r="B16" s="26" t="s">
        <v>2917</v>
      </c>
      <c r="C16" s="26" t="s">
        <v>3</v>
      </c>
      <c r="D16" s="26" t="s">
        <v>3</v>
      </c>
      <c r="E16" s="15">
        <f>COUNTIFS(In!B:B,A16,In!D:D,B16)</f>
        <v>2</v>
      </c>
      <c r="F16" s="15">
        <f>IF(ISERROR(SEARCH("ForBorrowOnly",A16)),COUNTIFS(Out!B:B,A16,Out!D:D,B16),1)</f>
        <v>2</v>
      </c>
      <c r="G16" s="15">
        <f t="shared" si="0"/>
        <v>1</v>
      </c>
      <c r="H16" s="21">
        <v>1.05</v>
      </c>
      <c r="I16" s="21">
        <v>1.24</v>
      </c>
      <c r="J16" s="21">
        <v>0.75</v>
      </c>
      <c r="K16" s="21">
        <v>0.9</v>
      </c>
      <c r="L16" s="21" t="s">
        <v>1242</v>
      </c>
    </row>
    <row r="17" spans="1:12" ht="15" customHeight="1" x14ac:dyDescent="0.25">
      <c r="A17" s="21" t="s">
        <v>2924</v>
      </c>
      <c r="B17" s="26" t="s">
        <v>2917</v>
      </c>
      <c r="C17" s="26" t="s">
        <v>3</v>
      </c>
      <c r="D17" s="26" t="s">
        <v>3</v>
      </c>
      <c r="E17" s="15">
        <f>COUNTIFS(In!B:B,A17,In!D:D,B17)</f>
        <v>2</v>
      </c>
      <c r="F17" s="15">
        <f>IF(ISERROR(SEARCH("ForBorrowOnly",A17)),COUNTIFS(Out!B:B,A17,Out!D:D,B17),1)</f>
        <v>2</v>
      </c>
      <c r="G17" s="15">
        <f t="shared" si="0"/>
        <v>1</v>
      </c>
      <c r="H17">
        <v>0.95</v>
      </c>
      <c r="I17" s="21">
        <v>1.24</v>
      </c>
      <c r="J17" s="21">
        <v>0.75</v>
      </c>
      <c r="K17" s="21">
        <v>0.9</v>
      </c>
      <c r="L17" s="21" t="s">
        <v>1242</v>
      </c>
    </row>
    <row r="18" spans="1:12" ht="15" customHeight="1" x14ac:dyDescent="0.25">
      <c r="A18" s="21" t="s">
        <v>2925</v>
      </c>
      <c r="B18" s="26" t="s">
        <v>2917</v>
      </c>
      <c r="C18" s="26" t="s">
        <v>3</v>
      </c>
      <c r="D18" s="26" t="s">
        <v>3</v>
      </c>
      <c r="E18" s="15">
        <f>COUNTIFS(In!B:B,A18,In!D:D,B18)</f>
        <v>2</v>
      </c>
      <c r="F18" s="15">
        <f>IF(ISERROR(SEARCH("ForBorrowOnly",A18)),COUNTIFS(Out!B:B,A18,Out!D:D,B18),1)</f>
        <v>2</v>
      </c>
      <c r="G18" s="15">
        <f t="shared" si="0"/>
        <v>1</v>
      </c>
      <c r="H18" s="21">
        <v>0.95</v>
      </c>
      <c r="I18" s="21">
        <v>1.24</v>
      </c>
      <c r="J18" s="21">
        <v>0.75</v>
      </c>
      <c r="K18" s="21">
        <v>0.9</v>
      </c>
      <c r="L18" s="21" t="s">
        <v>1242</v>
      </c>
    </row>
    <row r="19" spans="1:12" ht="15" customHeight="1" x14ac:dyDescent="0.25">
      <c r="A19" s="23" t="s">
        <v>3048</v>
      </c>
      <c r="B19" s="26" t="s">
        <v>2917</v>
      </c>
      <c r="C19" s="26" t="s">
        <v>1236</v>
      </c>
      <c r="D19" s="26" t="s">
        <v>1239</v>
      </c>
      <c r="E19" s="15">
        <f>COUNTIFS(In!B:B,A19,In!D:D,B19)</f>
        <v>2</v>
      </c>
      <c r="F19" s="15">
        <f>IF(ISERROR(SEARCH("ForBorrowOnly",A19)),COUNTIFS(Out!B:B,A19,Out!D:D,B19),1)</f>
        <v>2</v>
      </c>
      <c r="G19" s="15">
        <f t="shared" si="0"/>
        <v>1</v>
      </c>
      <c r="H19">
        <v>0.95</v>
      </c>
      <c r="I19" s="21">
        <v>1.24</v>
      </c>
      <c r="J19" s="21">
        <v>0.75</v>
      </c>
      <c r="K19" s="21">
        <v>0.9</v>
      </c>
      <c r="L19" s="21" t="s">
        <v>1242</v>
      </c>
    </row>
    <row r="20" spans="1:12" ht="15" customHeight="1" x14ac:dyDescent="0.25">
      <c r="A20" s="21" t="s">
        <v>2926</v>
      </c>
      <c r="B20" s="26" t="s">
        <v>2917</v>
      </c>
      <c r="C20" s="26" t="s">
        <v>1236</v>
      </c>
      <c r="D20" s="26" t="s">
        <v>369</v>
      </c>
      <c r="E20" s="15">
        <f>COUNTIFS(In!B:B,A20,In!D:D,B20)</f>
        <v>1</v>
      </c>
      <c r="F20" s="15">
        <f>IF(ISERROR(SEARCH("ForBorrowOnly",A20)),COUNTIFS(Out!B:B,A20,Out!D:D,B20),1)</f>
        <v>1</v>
      </c>
      <c r="G20" s="15">
        <f t="shared" si="0"/>
        <v>1</v>
      </c>
      <c r="H20" s="21">
        <v>0.95</v>
      </c>
      <c r="I20" s="21">
        <v>1.24</v>
      </c>
      <c r="J20" s="21">
        <v>0.75</v>
      </c>
      <c r="K20" s="21">
        <v>0.9</v>
      </c>
      <c r="L20" s="21" t="s">
        <v>1241</v>
      </c>
    </row>
    <row r="21" spans="1:12" s="21" customFormat="1" ht="15" customHeight="1" x14ac:dyDescent="0.25">
      <c r="A21" s="21" t="s">
        <v>2927</v>
      </c>
      <c r="B21" s="26" t="s">
        <v>2917</v>
      </c>
      <c r="C21" s="26" t="s">
        <v>1236</v>
      </c>
      <c r="D21" s="26" t="s">
        <v>369</v>
      </c>
      <c r="E21" s="15">
        <f>COUNTIFS(In!B:B,A21,In!D:D,B21)</f>
        <v>1</v>
      </c>
      <c r="F21" s="15">
        <f>IF(ISERROR(SEARCH("ForBorrowOnly",A21)),COUNTIFS(Out!B:B,A21,Out!D:D,B21),1)</f>
        <v>1</v>
      </c>
      <c r="G21" s="15">
        <f t="shared" si="0"/>
        <v>1</v>
      </c>
      <c r="H21" s="21">
        <v>0.95</v>
      </c>
      <c r="I21" s="21">
        <v>1.33</v>
      </c>
      <c r="J21" s="21">
        <v>0.75</v>
      </c>
      <c r="K21" s="21">
        <v>0.9</v>
      </c>
      <c r="L21" s="21" t="s">
        <v>1242</v>
      </c>
    </row>
    <row r="22" spans="1:12" ht="15" customHeight="1" x14ac:dyDescent="0.25">
      <c r="A22" s="21" t="s">
        <v>3494</v>
      </c>
      <c r="B22" s="26" t="s">
        <v>2917</v>
      </c>
      <c r="C22" s="26" t="s">
        <v>1236</v>
      </c>
      <c r="D22" s="26" t="s">
        <v>1239</v>
      </c>
      <c r="E22" s="35">
        <f>COUNTIFS(In!B:B,A22,In!D:D,B22)</f>
        <v>2</v>
      </c>
      <c r="F22" s="35">
        <f>IF(ISERROR(SEARCH("ForBorrowOnly",A22)),COUNTIFS(Out!B:B,A22,Out!D:D,B22),1)</f>
        <v>2</v>
      </c>
      <c r="G22" s="15">
        <f t="shared" si="0"/>
        <v>1</v>
      </c>
      <c r="H22" s="21">
        <v>0.95</v>
      </c>
      <c r="I22" s="21">
        <v>1.33</v>
      </c>
      <c r="J22" s="21">
        <v>0.6</v>
      </c>
      <c r="K22" s="21">
        <v>0.8</v>
      </c>
      <c r="L22" s="21" t="s">
        <v>1242</v>
      </c>
    </row>
    <row r="23" spans="1:12" ht="15" customHeight="1" x14ac:dyDescent="0.25">
      <c r="A23" s="21" t="s">
        <v>3577</v>
      </c>
      <c r="B23" s="26" t="s">
        <v>2917</v>
      </c>
      <c r="C23" s="26" t="s">
        <v>3</v>
      </c>
      <c r="D23" s="26" t="s">
        <v>3</v>
      </c>
      <c r="E23" s="15">
        <f>COUNTIFS(In!B:B,A23,In!D:D,B23)</f>
        <v>1</v>
      </c>
      <c r="F23" s="15">
        <f>IF(ISERROR(SEARCH("ForBorrowOnly",A23)),COUNTIFS(Out!B:B,A23,Out!D:D,B23),1)</f>
        <v>1</v>
      </c>
      <c r="G23" s="15">
        <f t="shared" si="0"/>
        <v>1</v>
      </c>
      <c r="H23" s="21">
        <v>0.95</v>
      </c>
      <c r="I23" s="21">
        <v>1.24</v>
      </c>
      <c r="J23" s="21">
        <v>0.75</v>
      </c>
      <c r="K23" s="21">
        <v>0.95</v>
      </c>
      <c r="L23" s="21" t="s">
        <v>1242</v>
      </c>
    </row>
    <row r="24" spans="1:12" ht="15" customHeight="1" x14ac:dyDescent="0.25">
      <c r="A24" s="23" t="s">
        <v>3581</v>
      </c>
      <c r="B24" s="26" t="s">
        <v>2917</v>
      </c>
      <c r="C24" s="26" t="s">
        <v>3</v>
      </c>
      <c r="D24" s="26" t="s">
        <v>3</v>
      </c>
      <c r="E24" s="15">
        <f>COUNTIFS(In!B:B,A24,In!D:D,B24)</f>
        <v>1</v>
      </c>
      <c r="F24" s="15">
        <f>IF(ISERROR(SEARCH("ForBorrowOnly",A24)),COUNTIFS(Out!B:B,A24,Out!D:D,B24),1)</f>
        <v>1</v>
      </c>
      <c r="G24" s="15">
        <f t="shared" si="0"/>
        <v>1</v>
      </c>
      <c r="H24" s="21">
        <v>0.95</v>
      </c>
      <c r="I24" s="21">
        <v>1.24</v>
      </c>
      <c r="J24" s="21">
        <v>0.75</v>
      </c>
      <c r="K24" s="21">
        <v>0.95</v>
      </c>
      <c r="L24" s="21" t="s">
        <v>1242</v>
      </c>
    </row>
    <row r="25" spans="1:12" ht="15" customHeight="1" x14ac:dyDescent="0.25">
      <c r="A25" s="21" t="s">
        <v>3578</v>
      </c>
      <c r="B25" s="26" t="s">
        <v>2917</v>
      </c>
      <c r="C25" s="26" t="s">
        <v>3</v>
      </c>
      <c r="D25" s="26" t="s">
        <v>3</v>
      </c>
      <c r="E25" s="15">
        <f>COUNTIFS(In!B:B,A25,In!D:D,B25)</f>
        <v>1</v>
      </c>
      <c r="F25" s="15">
        <f>IF(ISERROR(SEARCH("ForBorrowOnly",A25)),COUNTIFS(Out!B:B,A25,Out!D:D,B25),1)</f>
        <v>1</v>
      </c>
      <c r="G25" s="15">
        <f t="shared" si="0"/>
        <v>1</v>
      </c>
      <c r="H25" s="21">
        <v>0.95</v>
      </c>
      <c r="I25" s="21">
        <v>1.24</v>
      </c>
      <c r="J25" s="21">
        <v>0.75</v>
      </c>
      <c r="K25" s="21">
        <v>0.95</v>
      </c>
      <c r="L25" s="21" t="s">
        <v>1242</v>
      </c>
    </row>
    <row r="26" spans="1:12" ht="15" customHeight="1" x14ac:dyDescent="0.25">
      <c r="A26" s="21" t="s">
        <v>3579</v>
      </c>
      <c r="B26" s="26" t="s">
        <v>2917</v>
      </c>
      <c r="C26" s="26" t="s">
        <v>3</v>
      </c>
      <c r="D26" s="26" t="s">
        <v>3</v>
      </c>
      <c r="E26" s="15">
        <f>COUNTIFS(In!B:B,A26,In!D:D,B26)</f>
        <v>1</v>
      </c>
      <c r="F26" s="15">
        <f>IF(ISERROR(SEARCH("ForBorrowOnly",A26)),COUNTIFS(Out!B:B,A26,Out!D:D,B26),1)</f>
        <v>1</v>
      </c>
      <c r="G26" s="15">
        <f t="shared" si="0"/>
        <v>1</v>
      </c>
      <c r="H26">
        <v>0.95</v>
      </c>
      <c r="I26" s="21">
        <v>1.24</v>
      </c>
      <c r="J26" s="21">
        <v>0.75</v>
      </c>
      <c r="K26" s="21">
        <v>0.95</v>
      </c>
      <c r="L26" s="21" t="s">
        <v>1242</v>
      </c>
    </row>
    <row r="27" spans="1:12" s="21" customFormat="1" ht="15" customHeight="1" x14ac:dyDescent="0.25">
      <c r="A27" s="21" t="s">
        <v>3582</v>
      </c>
      <c r="B27" s="26" t="s">
        <v>2917</v>
      </c>
      <c r="C27" s="26" t="s">
        <v>3</v>
      </c>
      <c r="D27" s="26" t="s">
        <v>3</v>
      </c>
      <c r="E27" s="15">
        <f>COUNTIFS(In!B:B,A27,In!D:D,B27)</f>
        <v>1</v>
      </c>
      <c r="F27" s="15">
        <f>IF(ISERROR(SEARCH("ForBorrowOnly",A27)),COUNTIFS(Out!B:B,A27,Out!D:D,B27),1)</f>
        <v>1</v>
      </c>
      <c r="G27" s="15">
        <f t="shared" si="0"/>
        <v>1</v>
      </c>
      <c r="H27" s="21">
        <v>0.95</v>
      </c>
      <c r="I27" s="21">
        <v>1.24</v>
      </c>
      <c r="J27" s="21">
        <v>0.75</v>
      </c>
      <c r="K27" s="21">
        <v>0.95</v>
      </c>
      <c r="L27" s="21" t="s">
        <v>1242</v>
      </c>
    </row>
    <row r="28" spans="1:12" s="21" customFormat="1" ht="15" customHeight="1" x14ac:dyDescent="0.25">
      <c r="A28" s="21" t="s">
        <v>3580</v>
      </c>
      <c r="B28" s="26" t="s">
        <v>2917</v>
      </c>
      <c r="C28" s="26" t="s">
        <v>3</v>
      </c>
      <c r="D28" s="26" t="s">
        <v>3</v>
      </c>
      <c r="E28" s="15">
        <f>COUNTIFS(In!B:B,A28,In!D:D,B28)</f>
        <v>1</v>
      </c>
      <c r="F28" s="15">
        <f>IF(ISERROR(SEARCH("ForBorrowOnly",A28)),COUNTIFS(Out!B:B,A28,Out!D:D,B28),1)</f>
        <v>1</v>
      </c>
      <c r="G28" s="15">
        <f t="shared" si="0"/>
        <v>1</v>
      </c>
      <c r="H28" s="21">
        <v>0.95</v>
      </c>
      <c r="I28" s="21">
        <v>1.24</v>
      </c>
      <c r="J28" s="21">
        <v>0.75</v>
      </c>
      <c r="K28" s="21">
        <v>0.95</v>
      </c>
      <c r="L28" s="21" t="s">
        <v>1242</v>
      </c>
    </row>
    <row r="29" spans="1:12" s="21" customFormat="1" ht="15" customHeight="1" x14ac:dyDescent="0.25">
      <c r="A29" s="21" t="s">
        <v>3583</v>
      </c>
      <c r="B29" s="26" t="s">
        <v>2917</v>
      </c>
      <c r="C29" s="26" t="s">
        <v>1236</v>
      </c>
      <c r="D29" s="26" t="s">
        <v>1239</v>
      </c>
      <c r="E29" s="15">
        <f>COUNTIFS(In!B:B,A29,In!D:D,B29)</f>
        <v>1</v>
      </c>
      <c r="F29" s="15">
        <f>IF(ISERROR(SEARCH("ForBorrowOnly",A29)),COUNTIFS(Out!B:B,A29,Out!D:D,B29),1)</f>
        <v>1</v>
      </c>
      <c r="G29" s="15">
        <f t="shared" si="0"/>
        <v>1</v>
      </c>
      <c r="H29" s="21">
        <v>0.95</v>
      </c>
      <c r="I29" s="21">
        <v>1.24</v>
      </c>
      <c r="J29" s="21">
        <v>0.75</v>
      </c>
      <c r="K29" s="21">
        <v>0.95</v>
      </c>
      <c r="L29" s="21" t="s">
        <v>1242</v>
      </c>
    </row>
    <row r="30" spans="1:12" s="21" customFormat="1" ht="15" customHeight="1" x14ac:dyDescent="0.25">
      <c r="A30" s="21" t="s">
        <v>3584</v>
      </c>
      <c r="B30" s="26" t="s">
        <v>2917</v>
      </c>
      <c r="C30" s="26" t="s">
        <v>1236</v>
      </c>
      <c r="D30" s="26" t="s">
        <v>1239</v>
      </c>
      <c r="E30" s="15">
        <f>COUNTIFS(In!B:B,A30,In!D:D,B30)</f>
        <v>1</v>
      </c>
      <c r="F30" s="15">
        <f>IF(ISERROR(SEARCH("ForBorrowOnly",A30)),COUNTIFS(Out!B:B,A30,Out!D:D,B30),1)</f>
        <v>1</v>
      </c>
      <c r="G30" s="15">
        <f t="shared" si="0"/>
        <v>1</v>
      </c>
      <c r="H30" s="21">
        <v>0.95</v>
      </c>
      <c r="I30" s="21">
        <v>1.24</v>
      </c>
      <c r="J30" s="21">
        <v>0.75</v>
      </c>
      <c r="K30" s="21">
        <v>0.95</v>
      </c>
      <c r="L30" s="21" t="s">
        <v>1242</v>
      </c>
    </row>
    <row r="31" spans="1:12" ht="15" customHeight="1" x14ac:dyDescent="0.25">
      <c r="A31" s="21" t="s">
        <v>3585</v>
      </c>
      <c r="B31" s="26" t="s">
        <v>2917</v>
      </c>
      <c r="C31" s="26" t="s">
        <v>1236</v>
      </c>
      <c r="D31" s="26" t="s">
        <v>1239</v>
      </c>
      <c r="E31" s="15">
        <f>COUNTIFS(In!B:B,A31,In!D:D,B31)</f>
        <v>1</v>
      </c>
      <c r="F31" s="15">
        <f>IF(ISERROR(SEARCH("ForBorrowOnly",A31)),COUNTIFS(Out!B:B,A31,Out!D:D,B31),1)</f>
        <v>1</v>
      </c>
      <c r="G31" s="15">
        <f t="shared" si="0"/>
        <v>1</v>
      </c>
      <c r="H31" s="21">
        <v>0.95</v>
      </c>
      <c r="I31" s="21">
        <v>1.24</v>
      </c>
      <c r="J31" s="21">
        <v>0.75</v>
      </c>
      <c r="K31" s="21">
        <v>0.95</v>
      </c>
      <c r="L31" s="21" t="s">
        <v>1242</v>
      </c>
    </row>
    <row r="32" spans="1:12" ht="15" customHeight="1" x14ac:dyDescent="0.25">
      <c r="A32" s="21" t="s">
        <v>2928</v>
      </c>
      <c r="B32" s="26" t="s">
        <v>2917</v>
      </c>
      <c r="C32" s="26" t="s">
        <v>1236</v>
      </c>
      <c r="D32" s="26" t="s">
        <v>369</v>
      </c>
      <c r="E32" s="15">
        <f>COUNTIFS(In!B:B,A32,In!D:D,B32)</f>
        <v>1</v>
      </c>
      <c r="F32" s="15">
        <f>IF(ISERROR(SEARCH("ForBorrowOnly",A32)),COUNTIFS(Out!B:B,A32,Out!D:D,B32),1)</f>
        <v>1</v>
      </c>
      <c r="G32" s="15">
        <f t="shared" si="0"/>
        <v>1</v>
      </c>
      <c r="H32" s="21">
        <v>0.95</v>
      </c>
      <c r="I32" s="21">
        <v>1.24</v>
      </c>
      <c r="J32" s="21">
        <v>0.75</v>
      </c>
      <c r="K32" s="21">
        <v>0.95</v>
      </c>
      <c r="L32" s="21" t="s">
        <v>1241</v>
      </c>
    </row>
    <row r="33" spans="1:12" ht="15" customHeight="1" x14ac:dyDescent="0.25">
      <c r="A33" s="21" t="s">
        <v>2930</v>
      </c>
      <c r="B33" s="26" t="s">
        <v>2917</v>
      </c>
      <c r="C33" s="26" t="s">
        <v>1236</v>
      </c>
      <c r="D33" s="26" t="s">
        <v>369</v>
      </c>
      <c r="E33" s="15">
        <f>COUNTIFS(In!B:B,A33,In!D:D,B33)</f>
        <v>1</v>
      </c>
      <c r="F33" s="15">
        <f>IF(ISERROR(SEARCH("ForBorrowOnly",A33)),COUNTIFS(Out!B:B,A33,Out!D:D,B33),1)</f>
        <v>1</v>
      </c>
      <c r="G33" s="15">
        <f t="shared" si="0"/>
        <v>1</v>
      </c>
      <c r="H33" s="21">
        <v>0.95</v>
      </c>
      <c r="I33" s="21">
        <v>1.33</v>
      </c>
      <c r="J33" s="21">
        <v>0.6</v>
      </c>
      <c r="K33" s="21">
        <v>0.8</v>
      </c>
      <c r="L33" s="21" t="s">
        <v>1241</v>
      </c>
    </row>
    <row r="34" spans="1:12" ht="15" customHeight="1" x14ac:dyDescent="0.25">
      <c r="A34" s="21" t="s">
        <v>3321</v>
      </c>
      <c r="B34" s="26" t="s">
        <v>2917</v>
      </c>
      <c r="C34" s="26" t="s">
        <v>1236</v>
      </c>
      <c r="D34" s="26" t="s">
        <v>369</v>
      </c>
      <c r="E34" s="15">
        <f>COUNTIFS(In!B:B,A34,In!D:D,B34)</f>
        <v>8</v>
      </c>
      <c r="F34" s="15">
        <f>IF(ISERROR(SEARCH("ForBorrowOnly",A34)),COUNTIFS(Out!B:B,A34,Out!D:D,B34),1)</f>
        <v>1</v>
      </c>
      <c r="G34" s="15">
        <f t="shared" si="0"/>
        <v>1</v>
      </c>
      <c r="H34">
        <v>0.95</v>
      </c>
      <c r="I34" s="21">
        <v>1.33</v>
      </c>
      <c r="J34" s="21">
        <v>0.85</v>
      </c>
      <c r="K34" s="21">
        <v>0.95</v>
      </c>
      <c r="L34" s="21" t="s">
        <v>1242</v>
      </c>
    </row>
    <row r="35" spans="1:12" ht="15" customHeight="1" x14ac:dyDescent="0.25">
      <c r="A35" s="21" t="s">
        <v>3292</v>
      </c>
      <c r="B35" s="26" t="s">
        <v>2917</v>
      </c>
      <c r="C35" s="26" t="s">
        <v>1236</v>
      </c>
      <c r="D35" s="26" t="s">
        <v>369</v>
      </c>
      <c r="E35" s="15">
        <f>COUNTIFS(In!B:B,A35,In!D:D,B35)</f>
        <v>1</v>
      </c>
      <c r="F35" s="15">
        <f>IF(ISERROR(SEARCH("ForBorrowOnly",A35)),COUNTIFS(Out!B:B,A35,Out!D:D,B35),1)</f>
        <v>1</v>
      </c>
      <c r="G35" s="15">
        <f t="shared" si="0"/>
        <v>1</v>
      </c>
      <c r="H35">
        <v>0.95</v>
      </c>
      <c r="I35" s="21">
        <v>1.33</v>
      </c>
      <c r="J35">
        <v>0.85</v>
      </c>
      <c r="K35">
        <v>0.95</v>
      </c>
      <c r="L35" s="21" t="s">
        <v>1242</v>
      </c>
    </row>
    <row r="36" spans="1:12" ht="15" customHeight="1" x14ac:dyDescent="0.25">
      <c r="A36" s="21" t="s">
        <v>2931</v>
      </c>
      <c r="B36" s="26" t="s">
        <v>2917</v>
      </c>
      <c r="C36" s="26" t="s">
        <v>3</v>
      </c>
      <c r="D36" s="26" t="s">
        <v>3</v>
      </c>
      <c r="E36" s="15">
        <f>COUNTIFS(In!B:B,A36,In!D:D,B36)</f>
        <v>1</v>
      </c>
      <c r="F36" s="15">
        <f>IF(ISERROR(SEARCH("ForBorrowOnly",A36)),COUNTIFS(Out!B:B,A36,Out!D:D,B36),1)</f>
        <v>2</v>
      </c>
      <c r="G36" s="15">
        <f t="shared" si="0"/>
        <v>1</v>
      </c>
      <c r="H36" s="21">
        <v>0.95</v>
      </c>
      <c r="I36" s="21">
        <v>1.24</v>
      </c>
      <c r="J36" s="21">
        <v>0.75</v>
      </c>
      <c r="K36" s="21">
        <v>0.9</v>
      </c>
      <c r="L36" s="21" t="s">
        <v>1242</v>
      </c>
    </row>
    <row r="37" spans="1:12" ht="15" customHeight="1" x14ac:dyDescent="0.25">
      <c r="A37" s="21" t="s">
        <v>3213</v>
      </c>
      <c r="B37" s="26" t="s">
        <v>2917</v>
      </c>
      <c r="C37" s="26" t="s">
        <v>3</v>
      </c>
      <c r="D37" s="26" t="s">
        <v>3</v>
      </c>
      <c r="E37" s="15">
        <f>COUNTIFS(In!B:B,A37,In!D:D,B37)</f>
        <v>1</v>
      </c>
      <c r="F37" s="15">
        <f>IF(ISERROR(SEARCH("ForBorrowOnly",A37)),COUNTIFS(Out!B:B,A37,Out!D:D,B37),1)</f>
        <v>1</v>
      </c>
      <c r="G37" s="15">
        <f t="shared" si="0"/>
        <v>1</v>
      </c>
      <c r="H37">
        <v>0.95</v>
      </c>
      <c r="I37" s="21">
        <v>1.24</v>
      </c>
      <c r="J37">
        <v>0.75</v>
      </c>
      <c r="K37">
        <v>0.9</v>
      </c>
      <c r="L37" s="21" t="s">
        <v>1242</v>
      </c>
    </row>
    <row r="38" spans="1:12" ht="15" customHeight="1" x14ac:dyDescent="0.25">
      <c r="A38" s="23" t="s">
        <v>3052</v>
      </c>
      <c r="B38" s="26" t="s">
        <v>2917</v>
      </c>
      <c r="C38" s="26" t="s">
        <v>1236</v>
      </c>
      <c r="D38" s="26" t="s">
        <v>1239</v>
      </c>
      <c r="E38" s="15">
        <f>COUNTIFS(In!B:B,A38,In!D:D,B38)</f>
        <v>1</v>
      </c>
      <c r="F38" s="15">
        <f>IF(ISERROR(SEARCH("ForBorrowOnly",A38)),COUNTIFS(Out!B:B,A38,Out!D:D,B38),1)</f>
        <v>1</v>
      </c>
      <c r="G38" s="15">
        <f t="shared" si="0"/>
        <v>1</v>
      </c>
      <c r="H38" s="21">
        <v>0.95</v>
      </c>
      <c r="I38" s="21">
        <v>1.24</v>
      </c>
      <c r="J38">
        <v>0.75</v>
      </c>
      <c r="K38">
        <v>0.9</v>
      </c>
      <c r="L38" s="21" t="s">
        <v>1242</v>
      </c>
    </row>
    <row r="39" spans="1:12" ht="15" customHeight="1" x14ac:dyDescent="0.25">
      <c r="A39" t="s">
        <v>2932</v>
      </c>
      <c r="B39" s="26" t="s">
        <v>2917</v>
      </c>
      <c r="C39" s="26" t="s">
        <v>1236</v>
      </c>
      <c r="D39" s="26" t="s">
        <v>369</v>
      </c>
      <c r="E39" s="15">
        <f>COUNTIFS(In!B:B,A39,In!D:D,B39)</f>
        <v>1</v>
      </c>
      <c r="F39" s="15">
        <f>IF(ISERROR(SEARCH("ForBorrowOnly",A39)),COUNTIFS(Out!B:B,A39,Out!D:D,B39),1)</f>
        <v>2</v>
      </c>
      <c r="G39" s="15">
        <f t="shared" ref="G39:G70" si="1">COUNTIFS(A:A,A39,B:B,B39)</f>
        <v>1</v>
      </c>
      <c r="H39">
        <v>0.95</v>
      </c>
      <c r="I39" s="21">
        <v>1.24</v>
      </c>
      <c r="J39">
        <v>0.75</v>
      </c>
      <c r="K39">
        <v>0.9</v>
      </c>
      <c r="L39" s="21" t="s">
        <v>1242</v>
      </c>
    </row>
    <row r="40" spans="1:12" ht="15" customHeight="1" x14ac:dyDescent="0.25">
      <c r="A40" s="21" t="s">
        <v>2933</v>
      </c>
      <c r="B40" s="26" t="s">
        <v>2917</v>
      </c>
      <c r="C40" s="26" t="s">
        <v>3</v>
      </c>
      <c r="D40" s="26" t="s">
        <v>3</v>
      </c>
      <c r="E40" s="15">
        <f>COUNTIFS(In!B:B,A40,In!D:D,B40)</f>
        <v>2</v>
      </c>
      <c r="F40" s="15">
        <f>IF(ISERROR(SEARCH("ForBorrowOnly",A40)),COUNTIFS(Out!B:B,A40,Out!D:D,B40),1)</f>
        <v>6</v>
      </c>
      <c r="G40" s="15">
        <f t="shared" si="1"/>
        <v>1</v>
      </c>
      <c r="H40" s="21">
        <v>0.95</v>
      </c>
      <c r="I40" s="21">
        <v>1.24</v>
      </c>
      <c r="J40">
        <v>0.7</v>
      </c>
      <c r="K40" s="21">
        <v>0.95</v>
      </c>
      <c r="L40" s="21" t="s">
        <v>1242</v>
      </c>
    </row>
    <row r="41" spans="1:12" ht="15" customHeight="1" x14ac:dyDescent="0.25">
      <c r="A41" s="21" t="s">
        <v>2934</v>
      </c>
      <c r="B41" s="26" t="s">
        <v>2917</v>
      </c>
      <c r="C41" s="26" t="s">
        <v>3</v>
      </c>
      <c r="D41" s="26" t="s">
        <v>3</v>
      </c>
      <c r="E41" s="15">
        <f>COUNTIFS(In!B:B,A41,In!D:D,B41)</f>
        <v>2</v>
      </c>
      <c r="F41" s="15">
        <f>IF(ISERROR(SEARCH("ForBorrowOnly",A41)),COUNTIFS(Out!B:B,A41,Out!D:D,B41),1)</f>
        <v>3</v>
      </c>
      <c r="G41" s="15">
        <f t="shared" si="1"/>
        <v>1</v>
      </c>
      <c r="H41" s="21">
        <v>0.95</v>
      </c>
      <c r="I41" s="21">
        <v>1.24</v>
      </c>
      <c r="J41" s="21">
        <v>0.7</v>
      </c>
      <c r="K41" s="21">
        <v>0.95</v>
      </c>
      <c r="L41" s="21" t="s">
        <v>1242</v>
      </c>
    </row>
    <row r="42" spans="1:12" ht="15" customHeight="1" x14ac:dyDescent="0.25">
      <c r="A42" t="s">
        <v>2935</v>
      </c>
      <c r="B42" s="26" t="s">
        <v>2917</v>
      </c>
      <c r="C42" s="26" t="s">
        <v>1236</v>
      </c>
      <c r="D42" s="26" t="s">
        <v>1239</v>
      </c>
      <c r="E42" s="15">
        <f>COUNTIFS(In!B:B,A42,In!D:D,B42)</f>
        <v>2</v>
      </c>
      <c r="F42" s="15">
        <f>IF(ISERROR(SEARCH("ForBorrowOnly",A42)),COUNTIFS(Out!B:B,A42,Out!D:D,B42),1)</f>
        <v>7</v>
      </c>
      <c r="G42" s="15">
        <f t="shared" si="1"/>
        <v>1</v>
      </c>
      <c r="H42">
        <v>0.95</v>
      </c>
      <c r="I42" s="21">
        <v>1.24</v>
      </c>
      <c r="J42" s="21">
        <v>0.7</v>
      </c>
      <c r="K42" s="21">
        <v>0.95</v>
      </c>
      <c r="L42" s="21" t="s">
        <v>1241</v>
      </c>
    </row>
    <row r="43" spans="1:12" ht="15" customHeight="1" x14ac:dyDescent="0.25">
      <c r="A43" s="21" t="s">
        <v>2936</v>
      </c>
      <c r="B43" s="26" t="s">
        <v>2917</v>
      </c>
      <c r="C43" s="26" t="s">
        <v>3</v>
      </c>
      <c r="D43" s="26" t="s">
        <v>3</v>
      </c>
      <c r="E43" s="15">
        <f>COUNTIFS(In!B:B,A43,In!D:D,B43)</f>
        <v>2</v>
      </c>
      <c r="F43" s="15">
        <f>IF(ISERROR(SEARCH("ForBorrowOnly",A43)),COUNTIFS(Out!B:B,A43,Out!D:D,B43),1)</f>
        <v>6</v>
      </c>
      <c r="G43" s="15">
        <f t="shared" si="1"/>
        <v>1</v>
      </c>
      <c r="H43" s="21">
        <v>0.95</v>
      </c>
      <c r="I43" s="21">
        <v>1.24</v>
      </c>
      <c r="J43" s="21">
        <v>0.75</v>
      </c>
      <c r="K43" s="21">
        <v>0.95</v>
      </c>
      <c r="L43" s="21" t="s">
        <v>1242</v>
      </c>
    </row>
    <row r="44" spans="1:12" ht="15" customHeight="1" x14ac:dyDescent="0.25">
      <c r="A44" s="21" t="s">
        <v>2937</v>
      </c>
      <c r="B44" s="26" t="s">
        <v>2917</v>
      </c>
      <c r="C44" s="26" t="s">
        <v>3</v>
      </c>
      <c r="D44" s="26" t="s">
        <v>3</v>
      </c>
      <c r="E44" s="15">
        <f>COUNTIFS(In!B:B,A44,In!D:D,B44)</f>
        <v>2</v>
      </c>
      <c r="F44" s="15">
        <f>IF(ISERROR(SEARCH("ForBorrowOnly",A44)),COUNTIFS(Out!B:B,A44,Out!D:D,B44),1)</f>
        <v>6</v>
      </c>
      <c r="G44" s="15">
        <f t="shared" si="1"/>
        <v>1</v>
      </c>
      <c r="H44">
        <v>0.95</v>
      </c>
      <c r="I44" s="21">
        <v>1.24</v>
      </c>
      <c r="J44" s="21">
        <v>0.75</v>
      </c>
      <c r="K44" s="21">
        <v>0.95</v>
      </c>
      <c r="L44" s="21" t="s">
        <v>1242</v>
      </c>
    </row>
    <row r="45" spans="1:12" ht="15" customHeight="1" x14ac:dyDescent="0.25">
      <c r="A45" t="s">
        <v>2938</v>
      </c>
      <c r="B45" s="26" t="s">
        <v>2917</v>
      </c>
      <c r="C45" s="26" t="s">
        <v>3</v>
      </c>
      <c r="D45" s="26" t="s">
        <v>3</v>
      </c>
      <c r="E45" s="15">
        <f>COUNTIFS(In!B:B,A45,In!D:D,B45)</f>
        <v>2</v>
      </c>
      <c r="F45" s="15">
        <f>IF(ISERROR(SEARCH("ForBorrowOnly",A45)),COUNTIFS(Out!B:B,A45,Out!D:D,B45),1)</f>
        <v>5</v>
      </c>
      <c r="G45" s="15">
        <f t="shared" si="1"/>
        <v>1</v>
      </c>
      <c r="H45">
        <v>0.95</v>
      </c>
      <c r="I45" s="21">
        <v>1.24</v>
      </c>
      <c r="J45" s="21">
        <v>0.75</v>
      </c>
      <c r="K45" s="21">
        <v>0.95</v>
      </c>
      <c r="L45" s="21" t="s">
        <v>1242</v>
      </c>
    </row>
    <row r="46" spans="1:12" ht="15" customHeight="1" x14ac:dyDescent="0.25">
      <c r="A46" s="21" t="s">
        <v>2939</v>
      </c>
      <c r="B46" s="26" t="s">
        <v>2917</v>
      </c>
      <c r="C46" s="26" t="s">
        <v>1236</v>
      </c>
      <c r="D46" s="26" t="s">
        <v>1239</v>
      </c>
      <c r="E46" s="15">
        <f>COUNTIFS(In!B:B,A46,In!D:D,B46)</f>
        <v>2</v>
      </c>
      <c r="F46" s="15">
        <f>IF(ISERROR(SEARCH("ForBorrowOnly",A46)),COUNTIFS(Out!B:B,A46,Out!D:D,B46),1)</f>
        <v>6</v>
      </c>
      <c r="G46" s="15">
        <f t="shared" si="1"/>
        <v>1</v>
      </c>
      <c r="H46" s="21">
        <v>0.95</v>
      </c>
      <c r="I46" s="21">
        <v>1.24</v>
      </c>
      <c r="J46" s="21">
        <v>0.75</v>
      </c>
      <c r="K46" s="21">
        <v>0.95</v>
      </c>
      <c r="L46" s="21" t="s">
        <v>1241</v>
      </c>
    </row>
    <row r="47" spans="1:12" ht="15" customHeight="1" x14ac:dyDescent="0.25">
      <c r="A47" s="21" t="s">
        <v>2940</v>
      </c>
      <c r="B47" s="26" t="s">
        <v>2917</v>
      </c>
      <c r="C47" s="26" t="s">
        <v>1236</v>
      </c>
      <c r="D47" s="26" t="s">
        <v>369</v>
      </c>
      <c r="E47" s="15">
        <f>COUNTIFS(In!B:B,A47,In!D:D,B47)</f>
        <v>1</v>
      </c>
      <c r="F47" s="15">
        <f>IF(ISERROR(SEARCH("ForBorrowOnly",A47)),COUNTIFS(Out!B:B,A47,Out!D:D,B47),1)</f>
        <v>3</v>
      </c>
      <c r="G47" s="15">
        <f t="shared" si="1"/>
        <v>1</v>
      </c>
      <c r="H47" s="21">
        <v>0.95</v>
      </c>
      <c r="I47" s="21">
        <v>1.24</v>
      </c>
      <c r="J47" s="21">
        <v>0.75</v>
      </c>
      <c r="K47" s="21">
        <v>0.95</v>
      </c>
      <c r="L47" s="21" t="s">
        <v>1241</v>
      </c>
    </row>
    <row r="48" spans="1:12" ht="15" customHeight="1" x14ac:dyDescent="0.25">
      <c r="A48" s="21" t="s">
        <v>2941</v>
      </c>
      <c r="B48" s="26" t="s">
        <v>2917</v>
      </c>
      <c r="C48" s="26" t="s">
        <v>1236</v>
      </c>
      <c r="D48" s="26" t="s">
        <v>369</v>
      </c>
      <c r="E48" s="15">
        <f>COUNTIFS(In!B:B,A48,In!D:D,B48)</f>
        <v>1</v>
      </c>
      <c r="F48" s="15">
        <f>IF(ISERROR(SEARCH("ForBorrowOnly",A48)),COUNTIFS(Out!B:B,A48,Out!D:D,B48),1)</f>
        <v>1</v>
      </c>
      <c r="G48" s="15">
        <f t="shared" si="1"/>
        <v>1</v>
      </c>
      <c r="H48" s="21">
        <v>0.95</v>
      </c>
      <c r="I48" s="21">
        <v>1.33</v>
      </c>
      <c r="J48" s="21">
        <v>0.65</v>
      </c>
      <c r="K48" s="21">
        <v>0.99</v>
      </c>
      <c r="L48" s="21" t="s">
        <v>1242</v>
      </c>
    </row>
    <row r="49" spans="1:12" ht="15" customHeight="1" x14ac:dyDescent="0.25">
      <c r="A49" s="21" t="s">
        <v>2942</v>
      </c>
      <c r="B49" s="26" t="s">
        <v>2917</v>
      </c>
      <c r="C49" s="26" t="s">
        <v>1236</v>
      </c>
      <c r="D49" s="26" t="s">
        <v>1239</v>
      </c>
      <c r="E49" s="15">
        <f>COUNTIFS(In!B:B,A49,In!D:D,B49)</f>
        <v>2</v>
      </c>
      <c r="F49" s="15">
        <f>IF(ISERROR(SEARCH("ForBorrowOnly",A49)),COUNTIFS(Out!B:B,A49,Out!D:D,B49),1)</f>
        <v>1</v>
      </c>
      <c r="G49" s="15">
        <f t="shared" si="1"/>
        <v>1</v>
      </c>
      <c r="H49" s="21">
        <v>0.95</v>
      </c>
      <c r="I49" s="21">
        <v>1.28</v>
      </c>
      <c r="J49" s="21">
        <v>0.6</v>
      </c>
      <c r="K49" s="21">
        <v>0.8</v>
      </c>
      <c r="L49" s="21" t="s">
        <v>1242</v>
      </c>
    </row>
    <row r="50" spans="1:12" ht="15" customHeight="1" x14ac:dyDescent="0.25">
      <c r="A50" t="s">
        <v>2943</v>
      </c>
      <c r="B50" s="26" t="s">
        <v>2917</v>
      </c>
      <c r="C50" s="26" t="s">
        <v>1236</v>
      </c>
      <c r="D50" s="26" t="s">
        <v>369</v>
      </c>
      <c r="E50" s="15">
        <f>COUNTIFS(In!B:B,A50,In!D:D,B50)</f>
        <v>2</v>
      </c>
      <c r="F50" s="15">
        <f>IF(ISERROR(SEARCH("ForBorrowOnly",A50)),COUNTIFS(Out!B:B,A50,Out!D:D,B50),1)</f>
        <v>6</v>
      </c>
      <c r="G50" s="15">
        <f t="shared" si="1"/>
        <v>1</v>
      </c>
      <c r="H50">
        <v>0.95</v>
      </c>
      <c r="I50" s="21">
        <v>1.28</v>
      </c>
      <c r="J50" s="21">
        <v>0.6</v>
      </c>
      <c r="K50" s="21">
        <v>0.8</v>
      </c>
      <c r="L50" s="21" t="s">
        <v>1242</v>
      </c>
    </row>
    <row r="51" spans="1:12" ht="15" customHeight="1" x14ac:dyDescent="0.25">
      <c r="A51" t="s">
        <v>2944</v>
      </c>
      <c r="B51" s="26" t="s">
        <v>2917</v>
      </c>
      <c r="C51" s="26" t="s">
        <v>3</v>
      </c>
      <c r="D51" s="26" t="s">
        <v>3</v>
      </c>
      <c r="E51" s="15">
        <f>COUNTIFS(In!B:B,A51,In!D:D,B51)</f>
        <v>2</v>
      </c>
      <c r="F51" s="15">
        <f>IF(ISERROR(SEARCH("ForBorrowOnly",A51)),COUNTIFS(Out!B:B,A51,Out!D:D,B51),1)</f>
        <v>5</v>
      </c>
      <c r="G51" s="15">
        <f t="shared" si="1"/>
        <v>1</v>
      </c>
      <c r="H51">
        <v>0.95</v>
      </c>
      <c r="I51" s="21">
        <v>1.24</v>
      </c>
      <c r="J51" s="21">
        <v>0.7</v>
      </c>
      <c r="K51" s="21">
        <v>0.9</v>
      </c>
      <c r="L51" s="21" t="s">
        <v>1242</v>
      </c>
    </row>
    <row r="52" spans="1:12" ht="15" customHeight="1" x14ac:dyDescent="0.25">
      <c r="A52" s="21" t="s">
        <v>2945</v>
      </c>
      <c r="B52" s="26" t="s">
        <v>2917</v>
      </c>
      <c r="C52" s="26" t="s">
        <v>3</v>
      </c>
      <c r="D52" s="26" t="s">
        <v>3</v>
      </c>
      <c r="E52" s="15">
        <f>COUNTIFS(In!B:B,A52,In!D:D,B52)</f>
        <v>2</v>
      </c>
      <c r="F52" s="15">
        <f>IF(ISERROR(SEARCH("ForBorrowOnly",A52)),COUNTIFS(Out!B:B,A52,Out!D:D,B52),1)</f>
        <v>2</v>
      </c>
      <c r="G52" s="15">
        <f t="shared" si="1"/>
        <v>1</v>
      </c>
      <c r="H52" s="21">
        <v>0.85</v>
      </c>
      <c r="I52" s="21">
        <v>1.28</v>
      </c>
      <c r="J52" s="21">
        <v>0.6</v>
      </c>
      <c r="K52" s="21">
        <v>0.85</v>
      </c>
      <c r="L52" s="21" t="s">
        <v>1242</v>
      </c>
    </row>
    <row r="53" spans="1:12" ht="15" customHeight="1" x14ac:dyDescent="0.25">
      <c r="A53" s="21" t="s">
        <v>2946</v>
      </c>
      <c r="B53" s="26" t="s">
        <v>2917</v>
      </c>
      <c r="C53" s="26" t="s">
        <v>3</v>
      </c>
      <c r="D53" s="26" t="s">
        <v>3</v>
      </c>
      <c r="E53" s="15">
        <f>COUNTIFS(In!B:B,A53,In!D:D,B53)</f>
        <v>2</v>
      </c>
      <c r="F53" s="15">
        <f>IF(ISERROR(SEARCH("ForBorrowOnly",A53)),COUNTIFS(Out!B:B,A53,Out!D:D,B53),1)</f>
        <v>5</v>
      </c>
      <c r="G53" s="15">
        <f t="shared" si="1"/>
        <v>1</v>
      </c>
      <c r="H53" s="21">
        <v>0.95</v>
      </c>
      <c r="I53" s="21">
        <v>1.24</v>
      </c>
      <c r="J53" s="21">
        <v>0.7</v>
      </c>
      <c r="K53" s="21">
        <v>0.9</v>
      </c>
      <c r="L53" s="21" t="s">
        <v>1242</v>
      </c>
    </row>
    <row r="54" spans="1:12" ht="15" customHeight="1" x14ac:dyDescent="0.25">
      <c r="A54" s="21" t="s">
        <v>2947</v>
      </c>
      <c r="B54" s="26" t="s">
        <v>2917</v>
      </c>
      <c r="C54" s="26" t="s">
        <v>1236</v>
      </c>
      <c r="D54" s="26" t="s">
        <v>1239</v>
      </c>
      <c r="E54" s="15">
        <f>COUNTIFS(In!B:B,A54,In!D:D,B54)</f>
        <v>2</v>
      </c>
      <c r="F54" s="15">
        <f>IF(ISERROR(SEARCH("ForBorrowOnly",A54)),COUNTIFS(Out!B:B,A54,Out!D:D,B54),1)</f>
        <v>14</v>
      </c>
      <c r="G54" s="15">
        <f t="shared" si="1"/>
        <v>1</v>
      </c>
      <c r="H54" s="21">
        <v>0.95</v>
      </c>
      <c r="I54" s="21">
        <v>1.24</v>
      </c>
      <c r="J54" s="21">
        <v>0.7</v>
      </c>
      <c r="K54" s="21">
        <v>0.9</v>
      </c>
      <c r="L54" s="21" t="s">
        <v>1241</v>
      </c>
    </row>
    <row r="55" spans="1:12" ht="15" customHeight="1" x14ac:dyDescent="0.25">
      <c r="A55" s="21" t="s">
        <v>2948</v>
      </c>
      <c r="B55" s="26" t="s">
        <v>2917</v>
      </c>
      <c r="C55" s="26" t="s">
        <v>3</v>
      </c>
      <c r="D55" s="26" t="s">
        <v>3</v>
      </c>
      <c r="E55" s="15">
        <f>COUNTIFS(In!B:B,A55,In!D:D,B55)</f>
        <v>1</v>
      </c>
      <c r="F55" s="15">
        <f>IF(ISERROR(SEARCH("ForBorrowOnly",A55)),COUNTIFS(Out!B:B,A55,Out!D:D,B55),1)</f>
        <v>4</v>
      </c>
      <c r="G55" s="15">
        <f t="shared" si="1"/>
        <v>1</v>
      </c>
      <c r="H55">
        <v>0.95</v>
      </c>
      <c r="I55" s="21">
        <v>1.24</v>
      </c>
      <c r="J55" s="21">
        <v>0.75</v>
      </c>
      <c r="K55" s="21">
        <v>0.9</v>
      </c>
      <c r="L55" s="21" t="s">
        <v>1242</v>
      </c>
    </row>
    <row r="56" spans="1:12" ht="15" customHeight="1" x14ac:dyDescent="0.25">
      <c r="A56" t="s">
        <v>2949</v>
      </c>
      <c r="B56" s="26" t="s">
        <v>2917</v>
      </c>
      <c r="C56" s="26" t="s">
        <v>3</v>
      </c>
      <c r="D56" s="26" t="s">
        <v>3</v>
      </c>
      <c r="E56" s="15">
        <f>COUNTIFS(In!B:B,A56,In!D:D,B56)</f>
        <v>1</v>
      </c>
      <c r="F56" s="15">
        <f>IF(ISERROR(SEARCH("ForBorrowOnly",A56)),COUNTIFS(Out!B:B,A56,Out!D:D,B56),1)</f>
        <v>2</v>
      </c>
      <c r="G56" s="15">
        <f t="shared" si="1"/>
        <v>1</v>
      </c>
      <c r="H56">
        <v>0.95</v>
      </c>
      <c r="I56" s="21">
        <v>1.24</v>
      </c>
      <c r="J56" s="21">
        <v>0.75</v>
      </c>
      <c r="K56" s="21">
        <v>0.9</v>
      </c>
      <c r="L56" s="21" t="s">
        <v>1242</v>
      </c>
    </row>
    <row r="57" spans="1:12" ht="15" customHeight="1" x14ac:dyDescent="0.25">
      <c r="A57" s="21" t="s">
        <v>2950</v>
      </c>
      <c r="B57" s="26" t="s">
        <v>2917</v>
      </c>
      <c r="C57" s="26" t="s">
        <v>3</v>
      </c>
      <c r="D57" s="26" t="s">
        <v>3</v>
      </c>
      <c r="E57" s="15">
        <f>COUNTIFS(In!B:B,A57,In!D:D,B57)</f>
        <v>1</v>
      </c>
      <c r="F57" s="15">
        <f>IF(ISERROR(SEARCH("ForBorrowOnly",A57)),COUNTIFS(Out!B:B,A57,Out!D:D,B57),1)</f>
        <v>3</v>
      </c>
      <c r="G57" s="15">
        <f t="shared" si="1"/>
        <v>1</v>
      </c>
      <c r="H57" s="21">
        <v>0.95</v>
      </c>
      <c r="I57" s="21">
        <v>1.24</v>
      </c>
      <c r="J57">
        <v>0.75</v>
      </c>
      <c r="K57">
        <v>0.9</v>
      </c>
      <c r="L57" s="21" t="s">
        <v>1242</v>
      </c>
    </row>
    <row r="58" spans="1:12" ht="15" customHeight="1" x14ac:dyDescent="0.25">
      <c r="A58" s="21" t="s">
        <v>2951</v>
      </c>
      <c r="B58" s="26" t="s">
        <v>2917</v>
      </c>
      <c r="C58" s="26" t="s">
        <v>1236</v>
      </c>
      <c r="D58" s="26" t="s">
        <v>1239</v>
      </c>
      <c r="E58" s="15">
        <f>COUNTIFS(In!B:B,A58,In!D:D,B58)</f>
        <v>1</v>
      </c>
      <c r="F58" s="15">
        <f>IF(ISERROR(SEARCH("ForBorrowOnly",A58)),COUNTIFS(Out!B:B,A58,Out!D:D,B58),1)</f>
        <v>4</v>
      </c>
      <c r="G58" s="15">
        <f t="shared" si="1"/>
        <v>1</v>
      </c>
      <c r="H58" s="21">
        <v>0.95</v>
      </c>
      <c r="I58" s="21">
        <v>1.24</v>
      </c>
      <c r="J58">
        <v>0.75</v>
      </c>
      <c r="K58">
        <v>0.9</v>
      </c>
      <c r="L58" s="21" t="s">
        <v>1241</v>
      </c>
    </row>
    <row r="59" spans="1:12" ht="15" customHeight="1" x14ac:dyDescent="0.25">
      <c r="A59" t="s">
        <v>3510</v>
      </c>
      <c r="B59" s="26" t="s">
        <v>2917</v>
      </c>
      <c r="C59" s="26" t="s">
        <v>3</v>
      </c>
      <c r="D59" s="26" t="s">
        <v>3</v>
      </c>
      <c r="E59" s="15">
        <f>COUNTIFS(In!B:B,A59,In!D:D,B59)</f>
        <v>1</v>
      </c>
      <c r="F59" s="15">
        <f>IF(ISERROR(SEARCH("ForBorrowOnly",A59)),COUNTIFS(Out!B:B,A59,Out!D:D,B59),1)</f>
        <v>1</v>
      </c>
      <c r="G59" s="15">
        <f t="shared" si="1"/>
        <v>1</v>
      </c>
      <c r="H59" s="21">
        <v>0.95</v>
      </c>
      <c r="I59" s="21">
        <v>1.28</v>
      </c>
      <c r="J59" s="21">
        <v>0.75</v>
      </c>
      <c r="K59" s="21">
        <v>0.9</v>
      </c>
      <c r="L59" s="21" t="s">
        <v>1242</v>
      </c>
    </row>
    <row r="60" spans="1:12" ht="15" customHeight="1" x14ac:dyDescent="0.25">
      <c r="A60" s="21" t="s">
        <v>2952</v>
      </c>
      <c r="B60" s="26" t="s">
        <v>2917</v>
      </c>
      <c r="C60" s="26" t="s">
        <v>3</v>
      </c>
      <c r="D60" s="26" t="s">
        <v>3</v>
      </c>
      <c r="E60" s="15">
        <f>COUNTIFS(In!B:B,A60,In!D:D,B60)</f>
        <v>1</v>
      </c>
      <c r="F60" s="15">
        <f>IF(ISERROR(SEARCH("ForBorrowOnly",A60)),COUNTIFS(Out!B:B,A60,Out!D:D,B60),1)</f>
        <v>2</v>
      </c>
      <c r="G60" s="15">
        <f t="shared" si="1"/>
        <v>1</v>
      </c>
      <c r="H60" s="21">
        <v>0.95</v>
      </c>
      <c r="I60" s="21">
        <v>1.24</v>
      </c>
      <c r="J60">
        <v>0.75</v>
      </c>
      <c r="K60">
        <v>0.9</v>
      </c>
      <c r="L60" s="21" t="s">
        <v>1242</v>
      </c>
    </row>
    <row r="61" spans="1:12" ht="15" customHeight="1" x14ac:dyDescent="0.25">
      <c r="A61" t="s">
        <v>2953</v>
      </c>
      <c r="B61" s="26" t="s">
        <v>2917</v>
      </c>
      <c r="C61" s="26" t="s">
        <v>3</v>
      </c>
      <c r="D61" s="26" t="s">
        <v>3</v>
      </c>
      <c r="E61" s="15">
        <f>COUNTIFS(In!B:B,A61,In!D:D,B61)</f>
        <v>1</v>
      </c>
      <c r="F61" s="15">
        <f>IF(ISERROR(SEARCH("ForBorrowOnly",A61)),COUNTIFS(Out!B:B,A61,Out!D:D,B61),1)</f>
        <v>2</v>
      </c>
      <c r="G61" s="15">
        <f t="shared" si="1"/>
        <v>1</v>
      </c>
      <c r="H61">
        <v>0.95</v>
      </c>
      <c r="I61" s="21">
        <v>1.24</v>
      </c>
      <c r="J61">
        <v>0.75</v>
      </c>
      <c r="K61">
        <v>0.9</v>
      </c>
      <c r="L61" s="21" t="s">
        <v>1242</v>
      </c>
    </row>
    <row r="62" spans="1:12" ht="15" customHeight="1" x14ac:dyDescent="0.25">
      <c r="A62" s="21" t="s">
        <v>2954</v>
      </c>
      <c r="B62" s="26" t="s">
        <v>2917</v>
      </c>
      <c r="C62" s="26" t="s">
        <v>3</v>
      </c>
      <c r="D62" s="26" t="s">
        <v>3</v>
      </c>
      <c r="E62" s="15">
        <f>COUNTIFS(In!B:B,A62,In!D:D,B62)</f>
        <v>1</v>
      </c>
      <c r="F62" s="15">
        <f>IF(ISERROR(SEARCH("ForBorrowOnly",A62)),COUNTIFS(Out!B:B,A62,Out!D:D,B62),1)</f>
        <v>2</v>
      </c>
      <c r="G62" s="15">
        <f t="shared" si="1"/>
        <v>1</v>
      </c>
      <c r="H62" s="21">
        <v>0.95</v>
      </c>
      <c r="I62" s="21">
        <v>1.24</v>
      </c>
      <c r="J62" s="21">
        <v>0.75</v>
      </c>
      <c r="K62" s="21">
        <v>0.9</v>
      </c>
      <c r="L62" s="21" t="s">
        <v>1242</v>
      </c>
    </row>
    <row r="63" spans="1:12" ht="15" customHeight="1" x14ac:dyDescent="0.25">
      <c r="A63" s="21" t="s">
        <v>2956</v>
      </c>
      <c r="B63" s="26" t="s">
        <v>2917</v>
      </c>
      <c r="C63" s="26" t="s">
        <v>1236</v>
      </c>
      <c r="D63" s="26" t="s">
        <v>1239</v>
      </c>
      <c r="E63" s="15">
        <f>COUNTIFS(In!B:B,A63,In!D:D,B63)</f>
        <v>1</v>
      </c>
      <c r="F63" s="15">
        <f>IF(ISERROR(SEARCH("ForBorrowOnly",A63)),COUNTIFS(Out!B:B,A63,Out!D:D,B63),1)</f>
        <v>2</v>
      </c>
      <c r="G63" s="15">
        <f t="shared" si="1"/>
        <v>1</v>
      </c>
      <c r="H63" s="21">
        <v>0.95</v>
      </c>
      <c r="I63" s="21">
        <v>1.24</v>
      </c>
      <c r="J63">
        <v>0.75</v>
      </c>
      <c r="K63">
        <v>0.9</v>
      </c>
      <c r="L63" s="21" t="s">
        <v>1241</v>
      </c>
    </row>
    <row r="64" spans="1:12" ht="15" customHeight="1" x14ac:dyDescent="0.25">
      <c r="A64" t="s">
        <v>2957</v>
      </c>
      <c r="B64" s="26" t="s">
        <v>2917</v>
      </c>
      <c r="C64" s="26" t="s">
        <v>3</v>
      </c>
      <c r="D64" s="26" t="s">
        <v>3</v>
      </c>
      <c r="E64" s="15">
        <f>COUNTIFS(In!B:B,A64,In!D:D,B64)</f>
        <v>3</v>
      </c>
      <c r="F64" s="15">
        <f>IF(ISERROR(SEARCH("ForBorrowOnly",A64)),COUNTIFS(Out!B:B,A64,Out!D:D,B64),1)</f>
        <v>3</v>
      </c>
      <c r="G64" s="15">
        <f t="shared" si="1"/>
        <v>1</v>
      </c>
      <c r="H64">
        <v>0.95</v>
      </c>
      <c r="I64" s="21">
        <v>1.24</v>
      </c>
      <c r="J64">
        <v>0.75</v>
      </c>
      <c r="K64">
        <v>0.95</v>
      </c>
      <c r="L64" s="21" t="s">
        <v>1242</v>
      </c>
    </row>
    <row r="65" spans="1:12" ht="15" customHeight="1" x14ac:dyDescent="0.25">
      <c r="A65" s="21" t="s">
        <v>2958</v>
      </c>
      <c r="B65" s="26" t="s">
        <v>2917</v>
      </c>
      <c r="C65" s="26" t="s">
        <v>3</v>
      </c>
      <c r="D65" s="26" t="s">
        <v>3</v>
      </c>
      <c r="E65" s="15">
        <f>COUNTIFS(In!B:B,A65,In!D:D,B65)</f>
        <v>3</v>
      </c>
      <c r="F65" s="15">
        <f>IF(ISERROR(SEARCH("ForBorrowOnly",A65)),COUNTIFS(Out!B:B,A65,Out!D:D,B65),1)</f>
        <v>3</v>
      </c>
      <c r="G65" s="15">
        <f t="shared" si="1"/>
        <v>1</v>
      </c>
      <c r="H65" s="21">
        <v>0.95</v>
      </c>
      <c r="I65" s="21">
        <v>1.24</v>
      </c>
      <c r="J65">
        <v>0.75</v>
      </c>
      <c r="K65" s="21">
        <v>0.95</v>
      </c>
      <c r="L65" s="21" t="s">
        <v>1242</v>
      </c>
    </row>
    <row r="66" spans="1:12" ht="15" customHeight="1" x14ac:dyDescent="0.25">
      <c r="A66" s="21" t="s">
        <v>2959</v>
      </c>
      <c r="B66" s="26" t="s">
        <v>2917</v>
      </c>
      <c r="C66" s="26" t="s">
        <v>3</v>
      </c>
      <c r="D66" s="26" t="s">
        <v>3</v>
      </c>
      <c r="E66" s="15">
        <f>COUNTIFS(In!B:B,A66,In!D:D,B66)</f>
        <v>3</v>
      </c>
      <c r="F66" s="15">
        <f>IF(ISERROR(SEARCH("ForBorrowOnly",A66)),COUNTIFS(Out!B:B,A66,Out!D:D,B66),1)</f>
        <v>3</v>
      </c>
      <c r="G66" s="15">
        <f t="shared" si="1"/>
        <v>1</v>
      </c>
      <c r="H66" s="21">
        <v>0.95</v>
      </c>
      <c r="I66" s="21">
        <v>1.24</v>
      </c>
      <c r="J66" s="21">
        <v>0.75</v>
      </c>
      <c r="K66" s="21">
        <v>0.95</v>
      </c>
      <c r="L66" s="21" t="s">
        <v>1242</v>
      </c>
    </row>
    <row r="67" spans="1:12" ht="15" customHeight="1" x14ac:dyDescent="0.25">
      <c r="A67" s="21" t="s">
        <v>2960</v>
      </c>
      <c r="B67" s="26" t="s">
        <v>2917</v>
      </c>
      <c r="C67" s="26" t="s">
        <v>3</v>
      </c>
      <c r="D67" s="26" t="s">
        <v>3</v>
      </c>
      <c r="E67" s="15">
        <f>COUNTIFS(In!B:B,A67,In!D:D,B67)</f>
        <v>3</v>
      </c>
      <c r="F67" s="15">
        <f>IF(ISERROR(SEARCH("ForBorrowOnly",A67)),COUNTIFS(Out!B:B,A67,Out!D:D,B67),1)</f>
        <v>3</v>
      </c>
      <c r="G67" s="15">
        <f t="shared" si="1"/>
        <v>1</v>
      </c>
      <c r="H67" s="21">
        <v>0.95</v>
      </c>
      <c r="I67" s="21">
        <v>1.24</v>
      </c>
      <c r="J67" s="21">
        <v>0.75</v>
      </c>
      <c r="K67" s="21">
        <v>0.95</v>
      </c>
      <c r="L67" s="21" t="s">
        <v>1242</v>
      </c>
    </row>
    <row r="68" spans="1:12" ht="15" customHeight="1" x14ac:dyDescent="0.25">
      <c r="A68" t="s">
        <v>2961</v>
      </c>
      <c r="B68" s="26" t="s">
        <v>2917</v>
      </c>
      <c r="C68" s="26" t="s">
        <v>1236</v>
      </c>
      <c r="D68" s="26" t="s">
        <v>1239</v>
      </c>
      <c r="E68" s="15">
        <f>COUNTIFS(In!B:B,A68,In!D:D,B68)</f>
        <v>3</v>
      </c>
      <c r="F68" s="15">
        <f>IF(ISERROR(SEARCH("ForBorrowOnly",A68)),COUNTIFS(Out!B:B,A68,Out!D:D,B68),1)</f>
        <v>3</v>
      </c>
      <c r="G68" s="15">
        <f t="shared" si="1"/>
        <v>1</v>
      </c>
      <c r="H68">
        <v>0.95</v>
      </c>
      <c r="I68" s="21">
        <v>1.24</v>
      </c>
      <c r="J68" s="21">
        <v>0.75</v>
      </c>
      <c r="K68" s="21">
        <v>0.95</v>
      </c>
      <c r="L68" s="21" t="s">
        <v>1241</v>
      </c>
    </row>
    <row r="69" spans="1:12" s="21" customFormat="1" ht="15" customHeight="1" x14ac:dyDescent="0.25">
      <c r="A69" s="21" t="s">
        <v>2963</v>
      </c>
      <c r="B69" s="26" t="s">
        <v>2917</v>
      </c>
      <c r="C69" s="26" t="s">
        <v>1236</v>
      </c>
      <c r="D69" s="26" t="s">
        <v>369</v>
      </c>
      <c r="E69" s="15">
        <f>COUNTIFS(In!B:B,A69,In!D:D,B69)</f>
        <v>1</v>
      </c>
      <c r="F69" s="15">
        <f>IF(ISERROR(SEARCH("ForBorrowOnly",A69)),COUNTIFS(Out!B:B,A69,Out!D:D,B69),1)</f>
        <v>2</v>
      </c>
      <c r="G69" s="15">
        <f t="shared" si="1"/>
        <v>1</v>
      </c>
      <c r="H69" s="21">
        <v>0.95</v>
      </c>
      <c r="I69" s="21">
        <v>1.24</v>
      </c>
      <c r="J69" s="21">
        <v>0.75</v>
      </c>
      <c r="K69" s="21">
        <v>0.9</v>
      </c>
      <c r="L69" s="21" t="s">
        <v>1241</v>
      </c>
    </row>
    <row r="70" spans="1:12" ht="15" customHeight="1" x14ac:dyDescent="0.25">
      <c r="A70" t="s">
        <v>2964</v>
      </c>
      <c r="B70" s="26" t="s">
        <v>2917</v>
      </c>
      <c r="C70" s="26" t="s">
        <v>1236</v>
      </c>
      <c r="D70" s="26" t="s">
        <v>1239</v>
      </c>
      <c r="E70" s="15">
        <f>COUNTIFS(In!B:B,A70,In!D:D,B70)</f>
        <v>1</v>
      </c>
      <c r="F70" s="15">
        <f>IF(ISERROR(SEARCH("ForBorrowOnly",A70)),COUNTIFS(Out!B:B,A70,Out!D:D,B70),1)</f>
        <v>1</v>
      </c>
      <c r="G70" s="15">
        <f t="shared" si="1"/>
        <v>1</v>
      </c>
      <c r="H70" s="21">
        <v>0.95</v>
      </c>
      <c r="I70" s="21">
        <v>1.24</v>
      </c>
      <c r="J70" s="21">
        <v>0.7</v>
      </c>
      <c r="K70" s="21">
        <v>0.9</v>
      </c>
      <c r="L70" s="21" t="s">
        <v>1242</v>
      </c>
    </row>
    <row r="71" spans="1:12" ht="15" customHeight="1" x14ac:dyDescent="0.25">
      <c r="A71" t="s">
        <v>2966</v>
      </c>
      <c r="B71" s="26" t="s">
        <v>2917</v>
      </c>
      <c r="C71" s="26" t="s">
        <v>1236</v>
      </c>
      <c r="D71" s="26" t="s">
        <v>369</v>
      </c>
      <c r="E71" s="15">
        <f>COUNTIFS(In!B:B,A71,In!D:D,B71)</f>
        <v>1</v>
      </c>
      <c r="F71" s="15">
        <f>IF(ISERROR(SEARCH("ForBorrowOnly",A71)),COUNTIFS(Out!B:B,A71,Out!D:D,B71),1)</f>
        <v>1</v>
      </c>
      <c r="G71" s="15">
        <f t="shared" ref="G71:G102" si="2">COUNTIFS(A:A,A71,B:B,B71)</f>
        <v>1</v>
      </c>
      <c r="H71">
        <v>0.95</v>
      </c>
      <c r="I71" s="21">
        <v>1.24</v>
      </c>
      <c r="J71">
        <v>0.7</v>
      </c>
      <c r="K71">
        <v>0.9</v>
      </c>
      <c r="L71" s="21" t="s">
        <v>1242</v>
      </c>
    </row>
    <row r="72" spans="1:12" ht="15" customHeight="1" x14ac:dyDescent="0.25">
      <c r="A72" s="21" t="s">
        <v>2965</v>
      </c>
      <c r="B72" s="26" t="s">
        <v>2917</v>
      </c>
      <c r="C72" s="26" t="s">
        <v>1236</v>
      </c>
      <c r="D72" s="26" t="s">
        <v>1239</v>
      </c>
      <c r="E72" s="15">
        <f>COUNTIFS(In!B:B,A72,In!D:D,B72)</f>
        <v>1</v>
      </c>
      <c r="F72" s="15">
        <f>IF(ISERROR(SEARCH("ForBorrowOnly",A72)),COUNTIFS(Out!B:B,A72,Out!D:D,B72),1)</f>
        <v>1</v>
      </c>
      <c r="G72" s="15">
        <f t="shared" si="2"/>
        <v>1</v>
      </c>
      <c r="H72" s="21">
        <v>0.95</v>
      </c>
      <c r="I72" s="21">
        <v>1.24</v>
      </c>
      <c r="J72">
        <v>0.7</v>
      </c>
      <c r="K72">
        <v>0.9</v>
      </c>
      <c r="L72" s="21" t="s">
        <v>1242</v>
      </c>
    </row>
    <row r="73" spans="1:12" s="21" customFormat="1" ht="15" customHeight="1" x14ac:dyDescent="0.25">
      <c r="A73" s="21" t="s">
        <v>2967</v>
      </c>
      <c r="B73" s="26" t="s">
        <v>2917</v>
      </c>
      <c r="C73" s="26" t="s">
        <v>1236</v>
      </c>
      <c r="D73" s="26" t="s">
        <v>1239</v>
      </c>
      <c r="E73" s="15">
        <f>COUNTIFS(In!B:B,A73,In!D:D,B73)</f>
        <v>4</v>
      </c>
      <c r="F73" s="15">
        <f>IF(ISERROR(SEARCH("ForBorrowOnly",A73)),COUNTIFS(Out!B:B,A73,Out!D:D,B73),1)</f>
        <v>4</v>
      </c>
      <c r="G73" s="15">
        <f t="shared" si="2"/>
        <v>1</v>
      </c>
      <c r="H73" s="21">
        <v>0.95</v>
      </c>
      <c r="I73" s="21">
        <v>1.24</v>
      </c>
      <c r="J73" s="21">
        <v>0.65</v>
      </c>
      <c r="K73" s="21">
        <v>0.9</v>
      </c>
      <c r="L73" s="21" t="s">
        <v>1242</v>
      </c>
    </row>
    <row r="74" spans="1:12" ht="15" customHeight="1" x14ac:dyDescent="0.25">
      <c r="A74" t="s">
        <v>2968</v>
      </c>
      <c r="B74" s="26" t="s">
        <v>2917</v>
      </c>
      <c r="C74" s="26" t="s">
        <v>1236</v>
      </c>
      <c r="D74" s="26" t="s">
        <v>369</v>
      </c>
      <c r="E74" s="15">
        <f>COUNTIFS(In!B:B,A74,In!D:D,B74)</f>
        <v>1</v>
      </c>
      <c r="F74" s="15">
        <f>IF(ISERROR(SEARCH("ForBorrowOnly",A74)),COUNTIFS(Out!B:B,A74,Out!D:D,B74),1)</f>
        <v>3</v>
      </c>
      <c r="G74" s="15">
        <f t="shared" si="2"/>
        <v>1</v>
      </c>
      <c r="H74">
        <v>0.95</v>
      </c>
      <c r="I74" s="21">
        <v>1.24</v>
      </c>
      <c r="J74">
        <v>0.65</v>
      </c>
      <c r="K74">
        <v>0.8</v>
      </c>
      <c r="L74" s="21" t="s">
        <v>1242</v>
      </c>
    </row>
    <row r="75" spans="1:12" ht="15" customHeight="1" x14ac:dyDescent="0.25">
      <c r="A75" t="s">
        <v>2969</v>
      </c>
      <c r="B75" s="26" t="s">
        <v>2917</v>
      </c>
      <c r="C75" s="26" t="s">
        <v>1236</v>
      </c>
      <c r="D75" s="26" t="s">
        <v>369</v>
      </c>
      <c r="E75" s="15">
        <f>COUNTIFS(In!B:B,A75,In!D:D,B75)</f>
        <v>1</v>
      </c>
      <c r="F75" s="15">
        <f>IF(ISERROR(SEARCH("ForBorrowOnly",A75)),COUNTIFS(Out!B:B,A75,Out!D:D,B75),1)</f>
        <v>2</v>
      </c>
      <c r="G75" s="15">
        <f t="shared" si="2"/>
        <v>1</v>
      </c>
      <c r="H75">
        <v>0.95</v>
      </c>
      <c r="I75" s="21">
        <v>1.33</v>
      </c>
      <c r="J75" s="21">
        <v>0.5</v>
      </c>
      <c r="K75">
        <v>0.75</v>
      </c>
      <c r="L75" s="21" t="s">
        <v>1241</v>
      </c>
    </row>
    <row r="76" spans="1:12" ht="15" customHeight="1" x14ac:dyDescent="0.25">
      <c r="A76" t="s">
        <v>2970</v>
      </c>
      <c r="B76" s="26" t="s">
        <v>2917</v>
      </c>
      <c r="C76" s="26" t="s">
        <v>1236</v>
      </c>
      <c r="D76" s="26" t="s">
        <v>369</v>
      </c>
      <c r="E76" s="15">
        <f>COUNTIFS(In!B:B,A76,In!D:D,B76)</f>
        <v>1</v>
      </c>
      <c r="F76" s="15">
        <f>IF(ISERROR(SEARCH("ForBorrowOnly",A76)),COUNTIFS(Out!B:B,A76,Out!D:D,B76),1)</f>
        <v>1</v>
      </c>
      <c r="G76" s="15">
        <f t="shared" si="2"/>
        <v>1</v>
      </c>
      <c r="H76">
        <v>0.95</v>
      </c>
      <c r="I76" s="21">
        <v>1.33</v>
      </c>
      <c r="J76">
        <v>0.45</v>
      </c>
      <c r="K76" s="21">
        <v>0.75</v>
      </c>
      <c r="L76" s="21" t="s">
        <v>1241</v>
      </c>
    </row>
    <row r="77" spans="1:12" ht="15" customHeight="1" x14ac:dyDescent="0.25">
      <c r="A77" t="s">
        <v>2971</v>
      </c>
      <c r="B77" s="26" t="s">
        <v>2917</v>
      </c>
      <c r="C77" s="26" t="s">
        <v>1236</v>
      </c>
      <c r="D77" s="26" t="s">
        <v>369</v>
      </c>
      <c r="E77" s="15">
        <f>COUNTIFS(In!B:B,A77,In!D:D,B77)</f>
        <v>1</v>
      </c>
      <c r="F77" s="15">
        <f>IF(ISERROR(SEARCH("ForBorrowOnly",A77)),COUNTIFS(Out!B:B,A77,Out!D:D,B77),1)</f>
        <v>1</v>
      </c>
      <c r="G77" s="15">
        <f t="shared" si="2"/>
        <v>1</v>
      </c>
      <c r="H77">
        <v>0.95</v>
      </c>
      <c r="I77" s="21">
        <v>1.33</v>
      </c>
      <c r="J77">
        <v>0.6</v>
      </c>
      <c r="K77">
        <v>0.8</v>
      </c>
      <c r="L77" t="s">
        <v>1242</v>
      </c>
    </row>
    <row r="78" spans="1:12" s="21" customFormat="1" ht="15" customHeight="1" x14ac:dyDescent="0.25">
      <c r="A78" s="21" t="s">
        <v>2973</v>
      </c>
      <c r="B78" s="26" t="s">
        <v>2917</v>
      </c>
      <c r="C78" s="26" t="s">
        <v>1236</v>
      </c>
      <c r="D78" s="26" t="s">
        <v>369</v>
      </c>
      <c r="E78" s="15">
        <f>COUNTIFS(In!B:B,A78,In!D:D,B78)</f>
        <v>1</v>
      </c>
      <c r="F78" s="15">
        <f>IF(ISERROR(SEARCH("ForBorrowOnly",A78)),COUNTIFS(Out!B:B,A78,Out!D:D,B78),1)</f>
        <v>1</v>
      </c>
      <c r="G78" s="15">
        <f t="shared" si="2"/>
        <v>1</v>
      </c>
      <c r="H78" s="21">
        <v>0.95</v>
      </c>
      <c r="I78" s="21">
        <v>1.33</v>
      </c>
      <c r="J78" s="21">
        <v>0.6</v>
      </c>
      <c r="K78" s="21">
        <v>0.8</v>
      </c>
      <c r="L78" s="21" t="s">
        <v>1241</v>
      </c>
    </row>
    <row r="79" spans="1:12" ht="15" customHeight="1" x14ac:dyDescent="0.25">
      <c r="A79" t="s">
        <v>2974</v>
      </c>
      <c r="B79" s="26" t="s">
        <v>2917</v>
      </c>
      <c r="C79" s="26" t="s">
        <v>1236</v>
      </c>
      <c r="D79" s="26" t="s">
        <v>369</v>
      </c>
      <c r="E79" s="15">
        <f>COUNTIFS(In!B:B,A79,In!D:D,B79)</f>
        <v>1</v>
      </c>
      <c r="F79" s="15">
        <f>IF(ISERROR(SEARCH("ForBorrowOnly",A79)),COUNTIFS(Out!B:B,A79,Out!D:D,B79),1)</f>
        <v>1</v>
      </c>
      <c r="G79" s="15">
        <f t="shared" si="2"/>
        <v>1</v>
      </c>
      <c r="H79" s="21">
        <v>0.95</v>
      </c>
      <c r="I79" s="21">
        <v>1.33</v>
      </c>
      <c r="J79" s="21">
        <v>0.75</v>
      </c>
      <c r="K79" s="21">
        <v>0.9</v>
      </c>
      <c r="L79" s="21" t="s">
        <v>1242</v>
      </c>
    </row>
    <row r="80" spans="1:12" s="21" customFormat="1" ht="15" customHeight="1" x14ac:dyDescent="0.25">
      <c r="A80" s="21" t="s">
        <v>5097</v>
      </c>
      <c r="B80" s="26" t="s">
        <v>2917</v>
      </c>
      <c r="C80" s="26" t="s">
        <v>1236</v>
      </c>
      <c r="D80" s="26" t="s">
        <v>369</v>
      </c>
      <c r="E80" s="15">
        <f>COUNTIFS(In!B:B,A80,In!D:D,B80)</f>
        <v>1</v>
      </c>
      <c r="F80" s="15">
        <f>IF(ISERROR(SEARCH("ForBorrowOnly",A80)),COUNTIFS(Out!B:B,A80,Out!D:D,B80),1)</f>
        <v>1</v>
      </c>
      <c r="G80" s="15">
        <f t="shared" si="2"/>
        <v>1</v>
      </c>
      <c r="H80" s="21">
        <v>0.95</v>
      </c>
      <c r="I80" s="21">
        <v>1.33</v>
      </c>
      <c r="J80" s="21">
        <v>0.6</v>
      </c>
      <c r="K80" s="21">
        <v>0.8</v>
      </c>
      <c r="L80" s="21" t="s">
        <v>1242</v>
      </c>
    </row>
    <row r="81" spans="1:12" ht="15" customHeight="1" x14ac:dyDescent="0.25">
      <c r="A81" s="21" t="s">
        <v>5094</v>
      </c>
      <c r="B81" s="26" t="s">
        <v>2917</v>
      </c>
      <c r="C81" s="26" t="s">
        <v>1236</v>
      </c>
      <c r="D81" s="26" t="s">
        <v>369</v>
      </c>
      <c r="E81" s="15">
        <f>COUNTIFS(In!B:B,A81,In!D:D,B81)</f>
        <v>1</v>
      </c>
      <c r="F81" s="15">
        <f>IF(ISERROR(SEARCH("ForBorrowOnly",A81)),COUNTIFS(Out!B:B,A81,Out!D:D,B81),1)</f>
        <v>1</v>
      </c>
      <c r="G81" s="15">
        <f t="shared" si="2"/>
        <v>1</v>
      </c>
      <c r="H81">
        <v>0.95</v>
      </c>
      <c r="I81" s="21">
        <v>1.33</v>
      </c>
      <c r="J81">
        <v>0.6</v>
      </c>
      <c r="K81">
        <v>0.8</v>
      </c>
      <c r="L81" s="21" t="s">
        <v>1242</v>
      </c>
    </row>
    <row r="82" spans="1:12" s="21" customFormat="1" ht="15" customHeight="1" x14ac:dyDescent="0.25">
      <c r="A82" s="21" t="s">
        <v>2975</v>
      </c>
      <c r="B82" s="26" t="s">
        <v>2917</v>
      </c>
      <c r="C82" s="26" t="s">
        <v>1236</v>
      </c>
      <c r="D82" s="26" t="s">
        <v>369</v>
      </c>
      <c r="E82" s="15">
        <f>COUNTIFS(In!B:B,A82,In!D:D,B82)</f>
        <v>2</v>
      </c>
      <c r="F82" s="15">
        <f>IF(ISERROR(SEARCH("ForBorrowOnly",A82)),COUNTIFS(Out!B:B,A82,Out!D:D,B82),1)</f>
        <v>1</v>
      </c>
      <c r="G82" s="15">
        <f t="shared" si="2"/>
        <v>1</v>
      </c>
      <c r="H82" s="21">
        <v>0.95</v>
      </c>
      <c r="I82" s="21">
        <v>1.33</v>
      </c>
      <c r="J82" s="21">
        <v>0.6</v>
      </c>
      <c r="K82" s="21">
        <v>0.8</v>
      </c>
      <c r="L82" s="21" t="s">
        <v>1242</v>
      </c>
    </row>
    <row r="83" spans="1:12" ht="15" customHeight="1" x14ac:dyDescent="0.25">
      <c r="A83" s="23" t="s">
        <v>3047</v>
      </c>
      <c r="B83" s="26" t="s">
        <v>2917</v>
      </c>
      <c r="C83" s="26" t="s">
        <v>1236</v>
      </c>
      <c r="D83" s="26" t="s">
        <v>1239</v>
      </c>
      <c r="E83" s="15">
        <f>COUNTIFS(In!B:B,A83,In!D:D,B83)</f>
        <v>2</v>
      </c>
      <c r="F83" s="15">
        <f>IF(ISERROR(SEARCH("ForBorrowOnly",A83)),COUNTIFS(Out!B:B,A83,Out!D:D,B83),1)</f>
        <v>2</v>
      </c>
      <c r="G83" s="15">
        <f t="shared" si="2"/>
        <v>1</v>
      </c>
      <c r="H83" s="21">
        <v>0.95</v>
      </c>
      <c r="I83" s="21">
        <v>1.33</v>
      </c>
      <c r="J83" s="21">
        <v>0.65</v>
      </c>
      <c r="K83" s="21">
        <v>0.8</v>
      </c>
      <c r="L83" s="21" t="s">
        <v>1242</v>
      </c>
    </row>
    <row r="84" spans="1:12" ht="15" customHeight="1" x14ac:dyDescent="0.25">
      <c r="A84" s="21" t="s">
        <v>2976</v>
      </c>
      <c r="B84" s="26" t="s">
        <v>2917</v>
      </c>
      <c r="C84" s="26" t="s">
        <v>1236</v>
      </c>
      <c r="D84" s="26" t="s">
        <v>369</v>
      </c>
      <c r="E84" s="15">
        <f>COUNTIFS(In!B:B,A84,In!D:D,B84)</f>
        <v>1</v>
      </c>
      <c r="F84" s="15">
        <f>IF(ISERROR(SEARCH("ForBorrowOnly",A84)),COUNTIFS(Out!B:B,A84,Out!D:D,B84),1)</f>
        <v>1</v>
      </c>
      <c r="G84" s="15">
        <f t="shared" si="2"/>
        <v>1</v>
      </c>
      <c r="H84" s="21">
        <v>0.95</v>
      </c>
      <c r="I84" s="21">
        <v>1.33</v>
      </c>
      <c r="J84" s="21">
        <v>0.65</v>
      </c>
      <c r="K84" s="21">
        <v>0.8</v>
      </c>
      <c r="L84" s="21" t="s">
        <v>1242</v>
      </c>
    </row>
    <row r="85" spans="1:12" ht="15" customHeight="1" x14ac:dyDescent="0.25">
      <c r="A85" s="21" t="s">
        <v>2977</v>
      </c>
      <c r="B85" s="26" t="s">
        <v>2917</v>
      </c>
      <c r="C85" s="26" t="s">
        <v>1236</v>
      </c>
      <c r="D85" s="26" t="s">
        <v>1239</v>
      </c>
      <c r="E85" s="15">
        <f>COUNTIFS(In!B:B,A85,In!D:D,B85)</f>
        <v>1</v>
      </c>
      <c r="F85" s="15">
        <f>IF(ISERROR(SEARCH("ForBorrowOnly",A85)),COUNTIFS(Out!B:B,A85,Out!D:D,B85),1)</f>
        <v>1</v>
      </c>
      <c r="G85" s="15">
        <f t="shared" si="2"/>
        <v>1</v>
      </c>
      <c r="H85">
        <v>0.95</v>
      </c>
      <c r="I85" s="21">
        <v>1.33</v>
      </c>
      <c r="J85" s="21">
        <v>0.6</v>
      </c>
      <c r="K85" s="21">
        <v>0.8</v>
      </c>
      <c r="L85" s="21" t="s">
        <v>1242</v>
      </c>
    </row>
    <row r="86" spans="1:12" ht="15" customHeight="1" x14ac:dyDescent="0.25">
      <c r="A86" s="21" t="s">
        <v>2978</v>
      </c>
      <c r="B86" s="26" t="s">
        <v>2917</v>
      </c>
      <c r="C86" s="26" t="s">
        <v>1236</v>
      </c>
      <c r="D86" s="26" t="s">
        <v>369</v>
      </c>
      <c r="E86" s="15">
        <f>COUNTIFS(In!B:B,A86,In!D:D,B86)</f>
        <v>1</v>
      </c>
      <c r="F86" s="15">
        <f>IF(ISERROR(SEARCH("ForBorrowOnly",A86)),COUNTIFS(Out!B:B,A86,Out!D:D,B86),1)</f>
        <v>1</v>
      </c>
      <c r="G86" s="15">
        <f t="shared" si="2"/>
        <v>1</v>
      </c>
      <c r="H86">
        <v>0.95</v>
      </c>
      <c r="I86" s="21">
        <v>1.33</v>
      </c>
      <c r="J86" s="21">
        <v>0.6</v>
      </c>
      <c r="K86" s="21">
        <v>0.8</v>
      </c>
      <c r="L86" s="21" t="s">
        <v>1242</v>
      </c>
    </row>
    <row r="87" spans="1:12" ht="15" customHeight="1" x14ac:dyDescent="0.25">
      <c r="A87" s="21" t="s">
        <v>5108</v>
      </c>
      <c r="B87" s="26" t="s">
        <v>2917</v>
      </c>
      <c r="C87" s="26" t="s">
        <v>1236</v>
      </c>
      <c r="D87" s="26" t="s">
        <v>369</v>
      </c>
      <c r="E87" s="15">
        <f>COUNTIFS(In!B:B,A87,In!D:D,B87)</f>
        <v>1</v>
      </c>
      <c r="F87" s="15">
        <f>IF(ISERROR(SEARCH("ForBorrowOnly",A87)),COUNTIFS(Out!B:B,A87,Out!D:D,B87),1)</f>
        <v>1</v>
      </c>
      <c r="G87" s="15">
        <f t="shared" si="2"/>
        <v>1</v>
      </c>
      <c r="H87">
        <v>0.95</v>
      </c>
      <c r="I87" s="21">
        <v>1.33</v>
      </c>
      <c r="J87" s="21">
        <v>0.75</v>
      </c>
      <c r="K87" s="21">
        <v>0.9</v>
      </c>
      <c r="L87" s="21" t="s">
        <v>1242</v>
      </c>
    </row>
    <row r="88" spans="1:12" ht="15" customHeight="1" x14ac:dyDescent="0.25">
      <c r="A88" t="s">
        <v>3504</v>
      </c>
      <c r="B88" s="26" t="s">
        <v>2917</v>
      </c>
      <c r="C88" s="26" t="s">
        <v>1236</v>
      </c>
      <c r="D88" s="26" t="s">
        <v>1239</v>
      </c>
      <c r="E88" s="15">
        <f>COUNTIFS(In!B:B,A88,In!D:D,B88)</f>
        <v>3</v>
      </c>
      <c r="F88" s="15">
        <f>IF(ISERROR(SEARCH("ForBorrowOnly",A88)),COUNTIFS(Out!B:B,A88,Out!D:D,B88),1)</f>
        <v>3</v>
      </c>
      <c r="G88" s="15">
        <f t="shared" si="2"/>
        <v>1</v>
      </c>
      <c r="H88">
        <v>0.95</v>
      </c>
      <c r="I88" s="21">
        <v>1.33</v>
      </c>
      <c r="J88" s="21">
        <v>0.65</v>
      </c>
      <c r="K88" s="21">
        <v>0.9</v>
      </c>
      <c r="L88" s="21" t="s">
        <v>1242</v>
      </c>
    </row>
    <row r="89" spans="1:12" ht="15" customHeight="1" x14ac:dyDescent="0.25">
      <c r="A89" s="21" t="s">
        <v>2979</v>
      </c>
      <c r="B89" s="26" t="s">
        <v>2917</v>
      </c>
      <c r="C89" s="26" t="s">
        <v>1236</v>
      </c>
      <c r="D89" s="26" t="s">
        <v>369</v>
      </c>
      <c r="E89" s="15">
        <f>COUNTIFS(In!B:B,A89,In!D:D,B89)</f>
        <v>1</v>
      </c>
      <c r="F89" s="15">
        <f>IF(ISERROR(SEARCH("ForBorrowOnly",A89)),COUNTIFS(Out!B:B,A89,Out!D:D,B89),1)</f>
        <v>2</v>
      </c>
      <c r="G89" s="15">
        <f t="shared" si="2"/>
        <v>1</v>
      </c>
      <c r="H89">
        <v>0.95</v>
      </c>
      <c r="I89" s="21">
        <v>1.33</v>
      </c>
      <c r="J89" s="21">
        <v>0.65</v>
      </c>
      <c r="K89" s="21">
        <v>0.9</v>
      </c>
      <c r="L89" s="21" t="s">
        <v>1242</v>
      </c>
    </row>
    <row r="90" spans="1:12" ht="15" customHeight="1" x14ac:dyDescent="0.25">
      <c r="A90" t="s">
        <v>2980</v>
      </c>
      <c r="B90" s="26" t="s">
        <v>2917</v>
      </c>
      <c r="C90" s="26" t="s">
        <v>3</v>
      </c>
      <c r="D90" s="26" t="s">
        <v>3</v>
      </c>
      <c r="E90" s="15">
        <f>COUNTIFS(In!B:B,A90,In!D:D,B90)</f>
        <v>1</v>
      </c>
      <c r="F90" s="15">
        <f>IF(ISERROR(SEARCH("ForBorrowOnly",A90)),COUNTIFS(Out!B:B,A90,Out!D:D,B90),1)</f>
        <v>1</v>
      </c>
      <c r="G90" s="15">
        <f t="shared" si="2"/>
        <v>1</v>
      </c>
      <c r="H90">
        <v>0.95</v>
      </c>
      <c r="I90" s="21">
        <v>1.24</v>
      </c>
      <c r="J90" s="21">
        <v>0.75</v>
      </c>
      <c r="K90" s="21">
        <v>0.9</v>
      </c>
      <c r="L90" s="21" t="s">
        <v>1242</v>
      </c>
    </row>
    <row r="91" spans="1:12" s="21" customFormat="1" ht="15" customHeight="1" x14ac:dyDescent="0.25">
      <c r="A91" s="21" t="s">
        <v>2981</v>
      </c>
      <c r="B91" s="26" t="s">
        <v>2917</v>
      </c>
      <c r="C91" s="26" t="s">
        <v>3</v>
      </c>
      <c r="D91" s="26" t="s">
        <v>3</v>
      </c>
      <c r="E91" s="15">
        <f>COUNTIFS(In!B:B,A91,In!D:D,B91)</f>
        <v>1</v>
      </c>
      <c r="F91" s="15">
        <f>IF(ISERROR(SEARCH("ForBorrowOnly",A91)),COUNTIFS(Out!B:B,A91,Out!D:D,B91),1)</f>
        <v>1</v>
      </c>
      <c r="G91" s="15">
        <f t="shared" si="2"/>
        <v>1</v>
      </c>
      <c r="H91" s="21">
        <v>0.75</v>
      </c>
      <c r="I91" s="21">
        <v>1.28</v>
      </c>
      <c r="J91" s="21">
        <v>0.55000000000000004</v>
      </c>
      <c r="K91" s="21">
        <v>0.85</v>
      </c>
      <c r="L91" s="21" t="s">
        <v>1242</v>
      </c>
    </row>
    <row r="92" spans="1:12" ht="15" customHeight="1" x14ac:dyDescent="0.25">
      <c r="A92" s="23" t="s">
        <v>3049</v>
      </c>
      <c r="B92" s="26" t="s">
        <v>2917</v>
      </c>
      <c r="C92" s="26" t="s">
        <v>1236</v>
      </c>
      <c r="D92" s="26" t="s">
        <v>1239</v>
      </c>
      <c r="E92" s="15">
        <f>COUNTIFS(In!B:B,A92,In!D:D,B92)</f>
        <v>1</v>
      </c>
      <c r="F92" s="15">
        <f>IF(ISERROR(SEARCH("ForBorrowOnly",A92)),COUNTIFS(Out!B:B,A92,Out!D:D,B92),1)</f>
        <v>1</v>
      </c>
      <c r="G92" s="15">
        <f t="shared" si="2"/>
        <v>1</v>
      </c>
      <c r="H92">
        <v>0.95</v>
      </c>
      <c r="I92" s="21">
        <v>1.24</v>
      </c>
      <c r="J92" s="21">
        <v>0.75</v>
      </c>
      <c r="K92" s="21">
        <v>0.9</v>
      </c>
      <c r="L92" s="21" t="s">
        <v>1242</v>
      </c>
    </row>
    <row r="93" spans="1:12" ht="15" customHeight="1" x14ac:dyDescent="0.25">
      <c r="A93" s="21" t="s">
        <v>2982</v>
      </c>
      <c r="B93" s="26" t="s">
        <v>2917</v>
      </c>
      <c r="C93" s="26" t="s">
        <v>1236</v>
      </c>
      <c r="D93" s="26" t="s">
        <v>369</v>
      </c>
      <c r="E93" s="15">
        <f>COUNTIFS(In!B:B,A93,In!D:D,B93)</f>
        <v>1</v>
      </c>
      <c r="F93" s="15">
        <f>IF(ISERROR(SEARCH("ForBorrowOnly",A93)),COUNTIFS(Out!B:B,A93,Out!D:D,B93),1)</f>
        <v>1</v>
      </c>
      <c r="G93" s="15">
        <f t="shared" si="2"/>
        <v>1</v>
      </c>
      <c r="H93">
        <v>0.95</v>
      </c>
      <c r="I93" s="21">
        <v>1.24</v>
      </c>
      <c r="J93">
        <v>0.75</v>
      </c>
      <c r="K93">
        <v>0.9</v>
      </c>
      <c r="L93" s="21" t="s">
        <v>1242</v>
      </c>
    </row>
    <row r="94" spans="1:12" ht="15" customHeight="1" x14ac:dyDescent="0.25">
      <c r="A94" s="21" t="s">
        <v>2983</v>
      </c>
      <c r="B94" s="26" t="s">
        <v>2917</v>
      </c>
      <c r="C94" s="26" t="s">
        <v>1236</v>
      </c>
      <c r="D94" s="26" t="s">
        <v>1239</v>
      </c>
      <c r="E94" s="15">
        <f>COUNTIFS(In!B:B,A94,In!D:D,B94)</f>
        <v>1</v>
      </c>
      <c r="F94" s="15">
        <f>IF(ISERROR(SEARCH("ForBorrowOnly",A94)),COUNTIFS(Out!B:B,A94,Out!D:D,B94),1)</f>
        <v>1</v>
      </c>
      <c r="G94" s="15">
        <f t="shared" si="2"/>
        <v>1</v>
      </c>
      <c r="H94">
        <v>0.95</v>
      </c>
      <c r="I94" s="21">
        <v>1.24</v>
      </c>
      <c r="J94" s="21">
        <v>0.75</v>
      </c>
      <c r="K94" s="21">
        <v>0.9</v>
      </c>
      <c r="L94" s="21" t="s">
        <v>1242</v>
      </c>
    </row>
    <row r="95" spans="1:12" s="21" customFormat="1" ht="15" customHeight="1" x14ac:dyDescent="0.25">
      <c r="A95" s="21" t="s">
        <v>2984</v>
      </c>
      <c r="B95" s="26" t="s">
        <v>2917</v>
      </c>
      <c r="C95" s="26" t="s">
        <v>1236</v>
      </c>
      <c r="D95" s="26" t="s">
        <v>369</v>
      </c>
      <c r="E95" s="15">
        <f>COUNTIFS(In!B:B,A95,In!D:D,B95)</f>
        <v>2</v>
      </c>
      <c r="F95" s="15">
        <f>IF(ISERROR(SEARCH("ForBorrowOnly",A95)),COUNTIFS(Out!B:B,A95,Out!D:D,B95),1)</f>
        <v>2</v>
      </c>
      <c r="G95" s="15">
        <f t="shared" si="2"/>
        <v>1</v>
      </c>
      <c r="H95" s="21">
        <v>0.95</v>
      </c>
      <c r="I95" s="21">
        <v>1.24</v>
      </c>
      <c r="J95" s="21">
        <v>0.75</v>
      </c>
      <c r="K95" s="21">
        <v>0.9</v>
      </c>
      <c r="L95" s="21" t="s">
        <v>1242</v>
      </c>
    </row>
    <row r="96" spans="1:12" ht="15" customHeight="1" x14ac:dyDescent="0.25">
      <c r="A96" s="21" t="s">
        <v>2985</v>
      </c>
      <c r="B96" s="26" t="s">
        <v>2917</v>
      </c>
      <c r="C96" s="26" t="s">
        <v>1236</v>
      </c>
      <c r="D96" s="26" t="s">
        <v>369</v>
      </c>
      <c r="E96" s="15">
        <f>COUNTIFS(In!B:B,A96,In!D:D,B96)</f>
        <v>1</v>
      </c>
      <c r="F96" s="15">
        <f>IF(ISERROR(SEARCH("ForBorrowOnly",A96)),COUNTIFS(Out!B:B,A96,Out!D:D,B96),1)</f>
        <v>1</v>
      </c>
      <c r="G96" s="15">
        <f t="shared" si="2"/>
        <v>1</v>
      </c>
      <c r="H96" s="21">
        <v>0.95</v>
      </c>
      <c r="I96" s="21">
        <v>1.33</v>
      </c>
      <c r="J96" s="21">
        <v>0.75</v>
      </c>
      <c r="K96" s="21">
        <v>0.9</v>
      </c>
      <c r="L96" s="21" t="s">
        <v>1241</v>
      </c>
    </row>
    <row r="97" spans="1:12" ht="15" customHeight="1" x14ac:dyDescent="0.25">
      <c r="A97" t="s">
        <v>2986</v>
      </c>
      <c r="B97" s="26" t="s">
        <v>2917</v>
      </c>
      <c r="C97" s="26" t="s">
        <v>1236</v>
      </c>
      <c r="D97" s="26" t="s">
        <v>1239</v>
      </c>
      <c r="E97" s="15">
        <f>COUNTIFS(In!B:B,A97,In!D:D,B97)</f>
        <v>1</v>
      </c>
      <c r="F97" s="15">
        <f>IF(ISERROR(SEARCH("ForBorrowOnly",A97)),COUNTIFS(Out!B:B,A97,Out!D:D,B97),1)</f>
        <v>1</v>
      </c>
      <c r="G97" s="15">
        <f t="shared" si="2"/>
        <v>1</v>
      </c>
      <c r="H97">
        <v>0.95</v>
      </c>
      <c r="I97" s="21">
        <v>1.33</v>
      </c>
      <c r="J97" s="21">
        <v>0.65</v>
      </c>
      <c r="K97" s="21">
        <v>0.8</v>
      </c>
      <c r="L97" s="21" t="s">
        <v>1242</v>
      </c>
    </row>
    <row r="98" spans="1:12" ht="15" customHeight="1" x14ac:dyDescent="0.25">
      <c r="A98" s="21" t="s">
        <v>2987</v>
      </c>
      <c r="B98" s="26" t="s">
        <v>2917</v>
      </c>
      <c r="C98" s="26" t="s">
        <v>1236</v>
      </c>
      <c r="D98" s="26" t="s">
        <v>369</v>
      </c>
      <c r="E98" s="15">
        <f>COUNTIFS(In!B:B,A98,In!D:D,B98)</f>
        <v>1</v>
      </c>
      <c r="F98" s="15">
        <f>IF(ISERROR(SEARCH("ForBorrowOnly",A98)),COUNTIFS(Out!B:B,A98,Out!D:D,B98),1)</f>
        <v>1</v>
      </c>
      <c r="G98" s="15">
        <f t="shared" si="2"/>
        <v>1</v>
      </c>
      <c r="H98">
        <v>0.95</v>
      </c>
      <c r="I98" s="21">
        <v>1.33</v>
      </c>
      <c r="J98" s="21">
        <v>0.65</v>
      </c>
      <c r="K98" s="21">
        <v>0.8</v>
      </c>
      <c r="L98" s="21" t="s">
        <v>1241</v>
      </c>
    </row>
    <row r="99" spans="1:12" ht="15" customHeight="1" x14ac:dyDescent="0.25">
      <c r="A99" s="23" t="s">
        <v>3050</v>
      </c>
      <c r="B99" s="26" t="s">
        <v>2917</v>
      </c>
      <c r="C99" s="26" t="s">
        <v>1236</v>
      </c>
      <c r="D99" s="26" t="s">
        <v>1239</v>
      </c>
      <c r="E99" s="15">
        <f>COUNTIFS(In!B:B,A99,In!D:D,B99)</f>
        <v>1</v>
      </c>
      <c r="F99" s="15">
        <f>IF(ISERROR(SEARCH("ForBorrowOnly",A99)),COUNTIFS(Out!B:B,A99,Out!D:D,B99),1)</f>
        <v>1</v>
      </c>
      <c r="G99" s="15">
        <f t="shared" si="2"/>
        <v>1</v>
      </c>
      <c r="H99">
        <v>0.95</v>
      </c>
      <c r="I99" s="21">
        <v>1.24</v>
      </c>
      <c r="J99" s="21">
        <v>0.75</v>
      </c>
      <c r="K99" s="21">
        <v>0.9</v>
      </c>
      <c r="L99" s="21" t="s">
        <v>1242</v>
      </c>
    </row>
    <row r="100" spans="1:12" ht="15" customHeight="1" x14ac:dyDescent="0.25">
      <c r="A100" s="21" t="s">
        <v>2988</v>
      </c>
      <c r="B100" s="26" t="s">
        <v>2917</v>
      </c>
      <c r="C100" s="26" t="s">
        <v>1236</v>
      </c>
      <c r="D100" s="26" t="s">
        <v>369</v>
      </c>
      <c r="E100" s="15">
        <f>COUNTIFS(In!B:B,A100,In!D:D,B100)</f>
        <v>1</v>
      </c>
      <c r="F100" s="15">
        <f>IF(ISERROR(SEARCH("ForBorrowOnly",A100)),COUNTIFS(Out!B:B,A100,Out!D:D,B100),1)</f>
        <v>1</v>
      </c>
      <c r="G100" s="15">
        <f t="shared" si="2"/>
        <v>1</v>
      </c>
      <c r="H100">
        <v>0.95</v>
      </c>
      <c r="I100" s="21">
        <v>1.24</v>
      </c>
      <c r="J100" s="21">
        <v>0.75</v>
      </c>
      <c r="K100" s="21">
        <v>0.9</v>
      </c>
      <c r="L100" t="s">
        <v>1242</v>
      </c>
    </row>
    <row r="101" spans="1:12" ht="15" customHeight="1" x14ac:dyDescent="0.25">
      <c r="A101" s="21" t="s">
        <v>3293</v>
      </c>
      <c r="B101" s="26" t="s">
        <v>2917</v>
      </c>
      <c r="C101" s="26" t="s">
        <v>1236</v>
      </c>
      <c r="D101" s="26" t="s">
        <v>369</v>
      </c>
      <c r="E101" s="15">
        <f>COUNTIFS(In!B:B,A101,In!D:D,B101)</f>
        <v>1</v>
      </c>
      <c r="F101" s="15">
        <f>IF(ISERROR(SEARCH("ForBorrowOnly",A101)),COUNTIFS(Out!B:B,A101,Out!D:D,B101),1)</f>
        <v>1</v>
      </c>
      <c r="G101" s="15">
        <f t="shared" si="2"/>
        <v>1</v>
      </c>
      <c r="H101" s="21">
        <v>0.95</v>
      </c>
      <c r="I101" s="21">
        <v>1.33</v>
      </c>
      <c r="J101" s="21">
        <v>0.85</v>
      </c>
      <c r="K101" s="21">
        <v>0.95</v>
      </c>
      <c r="L101" s="21" t="s">
        <v>1242</v>
      </c>
    </row>
    <row r="102" spans="1:12" ht="15" customHeight="1" x14ac:dyDescent="0.25">
      <c r="A102" s="21" t="s">
        <v>2989</v>
      </c>
      <c r="B102" s="26" t="s">
        <v>2917</v>
      </c>
      <c r="C102" s="26" t="s">
        <v>3</v>
      </c>
      <c r="D102" s="26" t="s">
        <v>3</v>
      </c>
      <c r="E102" s="15">
        <f>COUNTIFS(In!B:B,A102,In!D:D,B102)</f>
        <v>1</v>
      </c>
      <c r="F102" s="15">
        <f>IF(ISERROR(SEARCH("ForBorrowOnly",A102)),COUNTIFS(Out!B:B,A102,Out!D:D,B102),1)</f>
        <v>1</v>
      </c>
      <c r="G102" s="15">
        <f t="shared" si="2"/>
        <v>1</v>
      </c>
      <c r="H102" s="21">
        <v>0.95</v>
      </c>
      <c r="I102" s="21">
        <v>1.24</v>
      </c>
      <c r="J102" s="21">
        <v>0.75</v>
      </c>
      <c r="K102" s="21">
        <v>0.9</v>
      </c>
      <c r="L102" s="21" t="s">
        <v>1242</v>
      </c>
    </row>
    <row r="103" spans="1:12" ht="15" customHeight="1" x14ac:dyDescent="0.25">
      <c r="A103" t="s">
        <v>2990</v>
      </c>
      <c r="B103" s="26" t="s">
        <v>2917</v>
      </c>
      <c r="C103" s="26" t="s">
        <v>3</v>
      </c>
      <c r="D103" s="26" t="s">
        <v>3</v>
      </c>
      <c r="E103" s="15">
        <f>COUNTIFS(In!B:B,A103,In!D:D,B103)</f>
        <v>1</v>
      </c>
      <c r="F103" s="15">
        <f>IF(ISERROR(SEARCH("ForBorrowOnly",A103)),COUNTIFS(Out!B:B,A103,Out!D:D,B103),1)</f>
        <v>1</v>
      </c>
      <c r="G103" s="15">
        <f t="shared" ref="G103:G134" si="3">COUNTIFS(A:A,A103,B:B,B103)</f>
        <v>1</v>
      </c>
      <c r="H103">
        <v>0.95</v>
      </c>
      <c r="I103" s="21">
        <v>1.24</v>
      </c>
      <c r="J103">
        <v>0.75</v>
      </c>
      <c r="K103">
        <v>0.9</v>
      </c>
      <c r="L103" s="21" t="s">
        <v>1242</v>
      </c>
    </row>
    <row r="104" spans="1:12" ht="15" customHeight="1" x14ac:dyDescent="0.25">
      <c r="A104" s="21" t="s">
        <v>2991</v>
      </c>
      <c r="B104" s="26" t="s">
        <v>2917</v>
      </c>
      <c r="C104" s="26" t="s">
        <v>3</v>
      </c>
      <c r="D104" s="26" t="s">
        <v>3</v>
      </c>
      <c r="E104" s="15">
        <f>COUNTIFS(In!B:B,A104,In!D:D,B104)</f>
        <v>1</v>
      </c>
      <c r="F104" s="15">
        <f>IF(ISERROR(SEARCH("ForBorrowOnly",A104)),COUNTIFS(Out!B:B,A104,Out!D:D,B104),1)</f>
        <v>1</v>
      </c>
      <c r="G104" s="15">
        <f t="shared" si="3"/>
        <v>1</v>
      </c>
      <c r="H104">
        <v>0.95</v>
      </c>
      <c r="I104" s="21">
        <v>1.24</v>
      </c>
      <c r="J104">
        <v>0.75</v>
      </c>
      <c r="K104">
        <v>0.9</v>
      </c>
      <c r="L104" s="21" t="s">
        <v>1242</v>
      </c>
    </row>
    <row r="105" spans="1:12" ht="15" customHeight="1" x14ac:dyDescent="0.25">
      <c r="A105" s="21" t="s">
        <v>2992</v>
      </c>
      <c r="B105" s="26" t="s">
        <v>2917</v>
      </c>
      <c r="C105" s="26" t="s">
        <v>1236</v>
      </c>
      <c r="D105" s="26" t="s">
        <v>1239</v>
      </c>
      <c r="E105" s="15">
        <f>COUNTIFS(In!B:B,A105,In!D:D,B105)</f>
        <v>1</v>
      </c>
      <c r="F105" s="15">
        <f>IF(ISERROR(SEARCH("ForBorrowOnly",A105)),COUNTIFS(Out!B:B,A105,Out!D:D,B105),1)</f>
        <v>1</v>
      </c>
      <c r="G105" s="15">
        <f t="shared" si="3"/>
        <v>1</v>
      </c>
      <c r="H105">
        <v>0.95</v>
      </c>
      <c r="I105" s="21">
        <v>1.24</v>
      </c>
      <c r="J105">
        <v>0.75</v>
      </c>
      <c r="K105">
        <v>0.9</v>
      </c>
      <c r="L105" s="21" t="s">
        <v>1242</v>
      </c>
    </row>
    <row r="106" spans="1:12" ht="15" customHeight="1" x14ac:dyDescent="0.25">
      <c r="A106" s="21" t="s">
        <v>2993</v>
      </c>
      <c r="B106" s="26" t="s">
        <v>2917</v>
      </c>
      <c r="C106" s="26" t="s">
        <v>1236</v>
      </c>
      <c r="D106" s="26" t="s">
        <v>1239</v>
      </c>
      <c r="E106" s="15">
        <f>COUNTIFS(In!B:B,A106,In!D:D,B106)</f>
        <v>1</v>
      </c>
      <c r="F106" s="15">
        <f>IF(ISERROR(SEARCH("ForBorrowOnly",A106)),COUNTIFS(Out!B:B,A106,Out!D:D,B106),1)</f>
        <v>1</v>
      </c>
      <c r="G106" s="15">
        <f t="shared" si="3"/>
        <v>1</v>
      </c>
      <c r="H106">
        <v>0.95</v>
      </c>
      <c r="I106" s="21">
        <v>1.24</v>
      </c>
      <c r="J106" s="21">
        <v>0.7</v>
      </c>
      <c r="K106" s="21">
        <v>0.9</v>
      </c>
      <c r="L106" s="21" t="s">
        <v>1242</v>
      </c>
    </row>
    <row r="107" spans="1:12" ht="15" customHeight="1" x14ac:dyDescent="0.25">
      <c r="A107" s="21" t="s">
        <v>2994</v>
      </c>
      <c r="B107" s="26" t="s">
        <v>2917</v>
      </c>
      <c r="C107" s="26" t="s">
        <v>1236</v>
      </c>
      <c r="D107" s="26" t="s">
        <v>369</v>
      </c>
      <c r="E107" s="15">
        <f>COUNTIFS(In!B:B,A107,In!D:D,B107)</f>
        <v>1</v>
      </c>
      <c r="F107" s="15">
        <f>IF(ISERROR(SEARCH("ForBorrowOnly",A107)),COUNTIFS(Out!B:B,A107,Out!D:D,B107),1)</f>
        <v>1</v>
      </c>
      <c r="G107" s="15">
        <f t="shared" si="3"/>
        <v>1</v>
      </c>
      <c r="H107">
        <v>0.95</v>
      </c>
      <c r="I107" s="21">
        <v>1.24</v>
      </c>
      <c r="J107" s="21">
        <v>0.75</v>
      </c>
      <c r="K107" s="21">
        <v>0.9</v>
      </c>
      <c r="L107" s="21" t="s">
        <v>1241</v>
      </c>
    </row>
    <row r="108" spans="1:12" ht="15" customHeight="1" x14ac:dyDescent="0.25">
      <c r="A108" s="21" t="s">
        <v>2995</v>
      </c>
      <c r="B108" s="26" t="s">
        <v>2917</v>
      </c>
      <c r="C108" s="26" t="s">
        <v>1236</v>
      </c>
      <c r="D108" s="26" t="s">
        <v>369</v>
      </c>
      <c r="E108" s="15">
        <f>COUNTIFS(In!B:B,A108,In!D:D,B108)</f>
        <v>1</v>
      </c>
      <c r="F108" s="15">
        <f>IF(ISERROR(SEARCH("ForBorrowOnly",A108)),COUNTIFS(Out!B:B,A108,Out!D:D,B108),1)</f>
        <v>1</v>
      </c>
      <c r="G108" s="15">
        <f t="shared" si="3"/>
        <v>1</v>
      </c>
      <c r="H108">
        <v>0.95</v>
      </c>
      <c r="I108" s="21">
        <v>1.33</v>
      </c>
      <c r="J108" s="21">
        <v>0.6</v>
      </c>
      <c r="K108" s="21">
        <v>0.9</v>
      </c>
      <c r="L108" s="21" t="s">
        <v>1242</v>
      </c>
    </row>
    <row r="109" spans="1:12" s="21" customFormat="1" ht="15" customHeight="1" x14ac:dyDescent="0.25">
      <c r="A109" s="21" t="s">
        <v>3313</v>
      </c>
      <c r="B109" s="26" t="s">
        <v>2917</v>
      </c>
      <c r="C109" s="26" t="s">
        <v>1236</v>
      </c>
      <c r="D109" s="26" t="s">
        <v>369</v>
      </c>
      <c r="E109" s="15">
        <f>COUNTIFS(In!B:B,A109,In!D:D,B109)</f>
        <v>1</v>
      </c>
      <c r="F109" s="15">
        <f>IF(ISERROR(SEARCH("ForBorrowOnly",A109)),COUNTIFS(Out!B:B,A109,Out!D:D,B109),1)</f>
        <v>1</v>
      </c>
      <c r="G109" s="15">
        <f t="shared" si="3"/>
        <v>1</v>
      </c>
      <c r="H109" s="21">
        <v>0.95</v>
      </c>
      <c r="I109" s="21">
        <v>1.33</v>
      </c>
      <c r="J109" s="21">
        <v>0.75</v>
      </c>
      <c r="K109" s="21">
        <v>0.9</v>
      </c>
      <c r="L109" s="21" t="s">
        <v>1242</v>
      </c>
    </row>
    <row r="110" spans="1:12" s="21" customFormat="1" ht="15" customHeight="1" x14ac:dyDescent="0.25">
      <c r="A110" s="21" t="s">
        <v>2996</v>
      </c>
      <c r="B110" s="26" t="s">
        <v>2917</v>
      </c>
      <c r="C110" s="26" t="s">
        <v>3</v>
      </c>
      <c r="D110" s="26" t="s">
        <v>3</v>
      </c>
      <c r="E110" s="15">
        <f>COUNTIFS(In!B:B,A110,In!D:D,B110)</f>
        <v>2</v>
      </c>
      <c r="F110" s="15">
        <f>IF(ISERROR(SEARCH("ForBorrowOnly",A110)),COUNTIFS(Out!B:B,A110,Out!D:D,B110),1)</f>
        <v>2</v>
      </c>
      <c r="G110" s="15">
        <f t="shared" si="3"/>
        <v>1</v>
      </c>
      <c r="H110" s="21">
        <v>0.95</v>
      </c>
      <c r="I110" s="21">
        <v>1.24</v>
      </c>
      <c r="J110" s="21">
        <v>0.75</v>
      </c>
      <c r="K110" s="21">
        <v>0.95</v>
      </c>
      <c r="L110" s="21" t="s">
        <v>1242</v>
      </c>
    </row>
    <row r="111" spans="1:12" ht="15" customHeight="1" x14ac:dyDescent="0.25">
      <c r="A111" s="23" t="s">
        <v>3051</v>
      </c>
      <c r="B111" s="26" t="s">
        <v>2917</v>
      </c>
      <c r="C111" s="26" t="s">
        <v>1236</v>
      </c>
      <c r="D111" s="26" t="s">
        <v>1239</v>
      </c>
      <c r="E111" s="15">
        <f>COUNTIFS(In!B:B,A111,In!D:D,B111)</f>
        <v>2</v>
      </c>
      <c r="F111" s="15">
        <f>IF(ISERROR(SEARCH("ForBorrowOnly",A111)),COUNTIFS(Out!B:B,A111,Out!D:D,B111),1)</f>
        <v>2</v>
      </c>
      <c r="G111" s="15">
        <f t="shared" si="3"/>
        <v>1</v>
      </c>
      <c r="H111">
        <v>0.95</v>
      </c>
      <c r="I111" s="21">
        <v>1.24</v>
      </c>
      <c r="J111" s="21">
        <v>0.75</v>
      </c>
      <c r="K111" s="21">
        <v>0.95</v>
      </c>
      <c r="L111" s="21" t="s">
        <v>1242</v>
      </c>
    </row>
    <row r="112" spans="1:12" s="21" customFormat="1" ht="15" customHeight="1" x14ac:dyDescent="0.25">
      <c r="A112" s="21" t="s">
        <v>2997</v>
      </c>
      <c r="B112" s="26" t="s">
        <v>2917</v>
      </c>
      <c r="C112" s="26" t="s">
        <v>1236</v>
      </c>
      <c r="D112" s="26" t="s">
        <v>369</v>
      </c>
      <c r="E112" s="15">
        <f>COUNTIFS(In!B:B,A112,In!D:D,B112)</f>
        <v>1</v>
      </c>
      <c r="F112" s="15">
        <f>IF(ISERROR(SEARCH("ForBorrowOnly",A112)),COUNTIFS(Out!B:B,A112,Out!D:D,B112),1)</f>
        <v>2</v>
      </c>
      <c r="G112" s="15">
        <f t="shared" si="3"/>
        <v>1</v>
      </c>
      <c r="H112" s="21">
        <v>0.95</v>
      </c>
      <c r="I112" s="21">
        <v>1.24</v>
      </c>
      <c r="J112" s="21">
        <v>0.75</v>
      </c>
      <c r="K112" s="21">
        <v>0.95</v>
      </c>
      <c r="L112" s="21" t="s">
        <v>1242</v>
      </c>
    </row>
    <row r="113" spans="1:12" ht="15" customHeight="1" x14ac:dyDescent="0.25">
      <c r="A113" s="21" t="s">
        <v>3566</v>
      </c>
      <c r="B113" s="26" t="s">
        <v>2917</v>
      </c>
      <c r="C113" s="26" t="s">
        <v>3</v>
      </c>
      <c r="D113" s="26" t="s">
        <v>3</v>
      </c>
      <c r="E113" s="15">
        <f>COUNTIFS(In!B:B,A113,In!D:D,B113)</f>
        <v>1</v>
      </c>
      <c r="F113" s="15">
        <f>IF(ISERROR(SEARCH("ForBorrowOnly",A113)),COUNTIFS(Out!B:B,A113,Out!D:D,B113),1)</f>
        <v>1</v>
      </c>
      <c r="G113" s="15">
        <f t="shared" si="3"/>
        <v>1</v>
      </c>
      <c r="H113">
        <v>0.95</v>
      </c>
      <c r="I113" s="21">
        <v>1.24</v>
      </c>
      <c r="J113" s="21">
        <v>0.75</v>
      </c>
      <c r="K113" s="21">
        <v>0.95</v>
      </c>
      <c r="L113" s="21" t="s">
        <v>1242</v>
      </c>
    </row>
    <row r="114" spans="1:12" ht="15" customHeight="1" x14ac:dyDescent="0.25">
      <c r="A114" s="21" t="s">
        <v>3569</v>
      </c>
      <c r="B114" s="26" t="s">
        <v>2917</v>
      </c>
      <c r="C114" s="26" t="s">
        <v>3</v>
      </c>
      <c r="D114" s="26" t="s">
        <v>3</v>
      </c>
      <c r="E114" s="15">
        <f>COUNTIFS(In!B:B,A114,In!D:D,B114)</f>
        <v>1</v>
      </c>
      <c r="F114" s="15">
        <f>IF(ISERROR(SEARCH("ForBorrowOnly",A114)),COUNTIFS(Out!B:B,A114,Out!D:D,B114),1)</f>
        <v>1</v>
      </c>
      <c r="G114" s="15">
        <f t="shared" si="3"/>
        <v>1</v>
      </c>
      <c r="H114">
        <v>0.95</v>
      </c>
      <c r="I114" s="21">
        <v>1.24</v>
      </c>
      <c r="J114" s="21">
        <v>0.75</v>
      </c>
      <c r="K114" s="21">
        <v>0.95</v>
      </c>
      <c r="L114" s="21" t="s">
        <v>1242</v>
      </c>
    </row>
    <row r="115" spans="1:12" s="21" customFormat="1" ht="15" customHeight="1" x14ac:dyDescent="0.25">
      <c r="A115" s="21" t="s">
        <v>3567</v>
      </c>
      <c r="B115" s="26" t="s">
        <v>2917</v>
      </c>
      <c r="C115" s="26" t="s">
        <v>3</v>
      </c>
      <c r="D115" s="26" t="s">
        <v>3</v>
      </c>
      <c r="E115" s="15">
        <f>COUNTIFS(In!B:B,A115,In!D:D,B115)</f>
        <v>1</v>
      </c>
      <c r="F115" s="15">
        <f>IF(ISERROR(SEARCH("ForBorrowOnly",A115)),COUNTIFS(Out!B:B,A115,Out!D:D,B115),1)</f>
        <v>1</v>
      </c>
      <c r="G115" s="15">
        <f t="shared" si="3"/>
        <v>1</v>
      </c>
      <c r="H115" s="21">
        <v>0.95</v>
      </c>
      <c r="I115" s="21">
        <v>1.24</v>
      </c>
      <c r="J115" s="21">
        <v>0.75</v>
      </c>
      <c r="K115" s="21">
        <v>0.95</v>
      </c>
      <c r="L115" s="21" t="s">
        <v>1242</v>
      </c>
    </row>
    <row r="116" spans="1:12" s="21" customFormat="1" ht="15" customHeight="1" x14ac:dyDescent="0.25">
      <c r="A116" s="21" t="s">
        <v>3568</v>
      </c>
      <c r="B116" s="26" t="s">
        <v>2917</v>
      </c>
      <c r="C116" s="26" t="s">
        <v>3</v>
      </c>
      <c r="D116" s="26" t="s">
        <v>3</v>
      </c>
      <c r="E116" s="15">
        <f>COUNTIFS(In!B:B,A116,In!D:D,B116)</f>
        <v>1</v>
      </c>
      <c r="F116" s="15">
        <f>IF(ISERROR(SEARCH("ForBorrowOnly",A116)),COUNTIFS(Out!B:B,A116,Out!D:D,B116),1)</f>
        <v>1</v>
      </c>
      <c r="G116" s="15">
        <f t="shared" si="3"/>
        <v>1</v>
      </c>
      <c r="H116" s="21">
        <v>0.95</v>
      </c>
      <c r="I116" s="21">
        <v>1.24</v>
      </c>
      <c r="J116" s="21">
        <v>0.75</v>
      </c>
      <c r="K116" s="21">
        <v>0.95</v>
      </c>
      <c r="L116" s="21" t="s">
        <v>1242</v>
      </c>
    </row>
    <row r="117" spans="1:12" ht="15" customHeight="1" x14ac:dyDescent="0.25">
      <c r="A117" s="21" t="s">
        <v>3570</v>
      </c>
      <c r="B117" s="26" t="s">
        <v>2917</v>
      </c>
      <c r="C117" s="26" t="s">
        <v>3</v>
      </c>
      <c r="D117" s="26" t="s">
        <v>3</v>
      </c>
      <c r="E117" s="15">
        <f>COUNTIFS(In!B:B,A117,In!D:D,B117)</f>
        <v>1</v>
      </c>
      <c r="F117" s="15">
        <f>IF(ISERROR(SEARCH("ForBorrowOnly",A117)),COUNTIFS(Out!B:B,A117,Out!D:D,B117),1)</f>
        <v>1</v>
      </c>
      <c r="G117" s="15">
        <f t="shared" si="3"/>
        <v>1</v>
      </c>
      <c r="H117" s="21">
        <v>0.95</v>
      </c>
      <c r="I117" s="21">
        <v>1.24</v>
      </c>
      <c r="J117" s="21">
        <v>0.75</v>
      </c>
      <c r="K117" s="21">
        <v>0.95</v>
      </c>
      <c r="L117" s="21" t="s">
        <v>1242</v>
      </c>
    </row>
    <row r="118" spans="1:12" ht="15" customHeight="1" x14ac:dyDescent="0.25">
      <c r="A118" s="23" t="s">
        <v>3565</v>
      </c>
      <c r="B118" s="26" t="s">
        <v>2917</v>
      </c>
      <c r="C118" s="26" t="s">
        <v>1236</v>
      </c>
      <c r="D118" s="26" t="s">
        <v>1239</v>
      </c>
      <c r="E118" s="15">
        <f>COUNTIFS(In!B:B,A118,In!D:D,B118)</f>
        <v>1</v>
      </c>
      <c r="F118" s="15">
        <f>IF(ISERROR(SEARCH("ForBorrowOnly",A118)),COUNTIFS(Out!B:B,A118,Out!D:D,B118),1)</f>
        <v>1</v>
      </c>
      <c r="G118" s="15">
        <f t="shared" si="3"/>
        <v>1</v>
      </c>
      <c r="H118" s="21">
        <v>0.95</v>
      </c>
      <c r="I118" s="21">
        <v>1.24</v>
      </c>
      <c r="J118" s="21">
        <v>0.75</v>
      </c>
      <c r="K118" s="21">
        <v>0.95</v>
      </c>
      <c r="L118" s="21" t="s">
        <v>1241</v>
      </c>
    </row>
    <row r="119" spans="1:12" ht="15" customHeight="1" x14ac:dyDescent="0.25">
      <c r="A119" s="21" t="s">
        <v>2998</v>
      </c>
      <c r="B119" s="26" t="s">
        <v>2917</v>
      </c>
      <c r="C119" s="26" t="s">
        <v>1236</v>
      </c>
      <c r="D119" s="26" t="s">
        <v>369</v>
      </c>
      <c r="E119" s="15">
        <f>COUNTIFS(In!B:B,A119,In!D:D,B119)</f>
        <v>1</v>
      </c>
      <c r="F119" s="15">
        <f>IF(ISERROR(SEARCH("ForBorrowOnly",A119)),COUNTIFS(Out!B:B,A119,Out!D:D,B119),1)</f>
        <v>1</v>
      </c>
      <c r="G119" s="15">
        <f t="shared" si="3"/>
        <v>1</v>
      </c>
      <c r="H119" s="21">
        <v>0.95</v>
      </c>
      <c r="I119" s="21">
        <v>1.24</v>
      </c>
      <c r="J119" s="21">
        <v>0.75</v>
      </c>
      <c r="K119" s="21">
        <v>0.95</v>
      </c>
      <c r="L119" s="21" t="s">
        <v>1242</v>
      </c>
    </row>
    <row r="120" spans="1:12" ht="15" customHeight="1" x14ac:dyDescent="0.25">
      <c r="A120" t="s">
        <v>2999</v>
      </c>
      <c r="B120" s="26" t="s">
        <v>2917</v>
      </c>
      <c r="C120" s="26" t="s">
        <v>1236</v>
      </c>
      <c r="D120" s="26" t="s">
        <v>1239</v>
      </c>
      <c r="E120" s="15">
        <f>COUNTIFS(In!B:B,A120,In!D:D,B120)</f>
        <v>1</v>
      </c>
      <c r="F120" s="15">
        <f>IF(ISERROR(SEARCH("ForBorrowOnly",A120)),COUNTIFS(Out!B:B,A120,Out!D:D,B120),1)</f>
        <v>1</v>
      </c>
      <c r="G120" s="15">
        <f t="shared" si="3"/>
        <v>1</v>
      </c>
      <c r="H120">
        <v>0.95</v>
      </c>
      <c r="I120">
        <v>1.33</v>
      </c>
      <c r="J120" s="21">
        <v>0.6</v>
      </c>
      <c r="K120" s="21">
        <v>0.8</v>
      </c>
      <c r="L120" s="21" t="s">
        <v>1242</v>
      </c>
    </row>
    <row r="121" spans="1:12" ht="15" customHeight="1" x14ac:dyDescent="0.25">
      <c r="A121" s="21" t="s">
        <v>3000</v>
      </c>
      <c r="B121" s="26" t="s">
        <v>2917</v>
      </c>
      <c r="C121" s="26" t="s">
        <v>1236</v>
      </c>
      <c r="D121" s="26" t="s">
        <v>369</v>
      </c>
      <c r="E121" s="15">
        <f>COUNTIFS(In!B:B,A121,In!D:D,B121)</f>
        <v>1</v>
      </c>
      <c r="F121" s="15">
        <f>IF(ISERROR(SEARCH("ForBorrowOnly",A121)),COUNTIFS(Out!B:B,A121,Out!D:D,B121),1)</f>
        <v>1</v>
      </c>
      <c r="G121" s="15">
        <f t="shared" si="3"/>
        <v>1</v>
      </c>
      <c r="H121">
        <v>0.95</v>
      </c>
      <c r="I121" s="21">
        <v>1.33</v>
      </c>
      <c r="J121" s="21">
        <v>0.6</v>
      </c>
      <c r="K121" s="21">
        <v>0.8</v>
      </c>
      <c r="L121" s="21" t="s">
        <v>1242</v>
      </c>
    </row>
    <row r="122" spans="1:12" ht="15" customHeight="1" x14ac:dyDescent="0.25">
      <c r="A122" s="21" t="s">
        <v>3001</v>
      </c>
      <c r="B122" s="26" t="s">
        <v>2917</v>
      </c>
      <c r="C122" s="26" t="s">
        <v>1236</v>
      </c>
      <c r="D122" s="26" t="s">
        <v>1239</v>
      </c>
      <c r="E122" s="15">
        <f>COUNTIFS(In!B:B,A122,In!D:D,B122)</f>
        <v>1</v>
      </c>
      <c r="F122" s="15">
        <f>IF(ISERROR(SEARCH("ForBorrowOnly",A122)),COUNTIFS(Out!B:B,A122,Out!D:D,B122),1)</f>
        <v>1</v>
      </c>
      <c r="G122" s="15">
        <f t="shared" si="3"/>
        <v>1</v>
      </c>
      <c r="H122">
        <v>0.95</v>
      </c>
      <c r="I122" s="21">
        <v>1.28</v>
      </c>
      <c r="J122">
        <v>0.75</v>
      </c>
      <c r="K122">
        <v>0.9</v>
      </c>
      <c r="L122" t="s">
        <v>1242</v>
      </c>
    </row>
    <row r="123" spans="1:12" ht="15" customHeight="1" x14ac:dyDescent="0.25">
      <c r="A123" s="21" t="s">
        <v>3002</v>
      </c>
      <c r="B123" s="26" t="s">
        <v>2917</v>
      </c>
      <c r="C123" s="26" t="s">
        <v>1236</v>
      </c>
      <c r="D123" s="26" t="s">
        <v>369</v>
      </c>
      <c r="E123" s="15">
        <f>COUNTIFS(In!B:B,A123,In!D:D,B123)</f>
        <v>1</v>
      </c>
      <c r="F123" s="15">
        <f>IF(ISERROR(SEARCH("ForBorrowOnly",A123)),COUNTIFS(Out!B:B,A123,Out!D:D,B123),1)</f>
        <v>1</v>
      </c>
      <c r="G123" s="15">
        <f t="shared" si="3"/>
        <v>1</v>
      </c>
      <c r="H123" s="21">
        <v>0.95</v>
      </c>
      <c r="I123" s="21">
        <v>1.28</v>
      </c>
      <c r="J123" s="21">
        <v>0.75</v>
      </c>
      <c r="K123" s="21">
        <v>0.9</v>
      </c>
      <c r="L123" s="21" t="s">
        <v>1242</v>
      </c>
    </row>
    <row r="124" spans="1:12" ht="15" customHeight="1" x14ac:dyDescent="0.25">
      <c r="A124" s="21" t="s">
        <v>3003</v>
      </c>
      <c r="B124" s="26" t="s">
        <v>2917</v>
      </c>
      <c r="C124" s="26" t="s">
        <v>1236</v>
      </c>
      <c r="D124" s="26" t="s">
        <v>369</v>
      </c>
      <c r="E124" s="15">
        <f>COUNTIFS(In!B:B,A124,In!D:D,B124)</f>
        <v>1</v>
      </c>
      <c r="F124" s="15">
        <f>IF(ISERROR(SEARCH("ForBorrowOnly",A124)),COUNTIFS(Out!B:B,A124,Out!D:D,B124),1)</f>
        <v>1</v>
      </c>
      <c r="G124" s="15">
        <f t="shared" si="3"/>
        <v>1</v>
      </c>
      <c r="H124" s="21">
        <v>0.95</v>
      </c>
      <c r="I124" s="21">
        <v>1.33</v>
      </c>
      <c r="J124" s="21">
        <v>0.6</v>
      </c>
      <c r="K124" s="21">
        <v>0.8</v>
      </c>
      <c r="L124" s="21" t="s">
        <v>1242</v>
      </c>
    </row>
    <row r="125" spans="1:12" ht="15" customHeight="1" x14ac:dyDescent="0.25">
      <c r="A125" s="21" t="s">
        <v>3004</v>
      </c>
      <c r="B125" s="26" t="s">
        <v>2917</v>
      </c>
      <c r="C125" s="26" t="s">
        <v>1236</v>
      </c>
      <c r="D125" s="26" t="s">
        <v>1239</v>
      </c>
      <c r="E125" s="15">
        <f>COUNTIFS(In!B:B,A125,In!D:D,B125)</f>
        <v>4</v>
      </c>
      <c r="F125" s="15">
        <f>IF(ISERROR(SEARCH("ForBorrowOnly",A125)),COUNTIFS(Out!B:B,A125,Out!D:D,B125),1)</f>
        <v>2</v>
      </c>
      <c r="G125" s="15">
        <f t="shared" si="3"/>
        <v>1</v>
      </c>
      <c r="H125" s="21">
        <v>0.95</v>
      </c>
      <c r="I125" s="21">
        <v>1.24</v>
      </c>
      <c r="J125">
        <v>0.75</v>
      </c>
      <c r="K125">
        <v>0.9</v>
      </c>
      <c r="L125" s="21" t="s">
        <v>1242</v>
      </c>
    </row>
    <row r="126" spans="1:12" ht="15" customHeight="1" x14ac:dyDescent="0.25">
      <c r="A126" s="21" t="s">
        <v>3467</v>
      </c>
      <c r="B126" s="26" t="s">
        <v>2917</v>
      </c>
      <c r="C126" s="26" t="s">
        <v>1236</v>
      </c>
      <c r="D126" s="26" t="s">
        <v>1239</v>
      </c>
      <c r="E126" s="15">
        <f>COUNTIFS(In!B:B,A126,In!D:D,B126)</f>
        <v>4</v>
      </c>
      <c r="F126" s="15">
        <f>IF(ISERROR(SEARCH("ForBorrowOnly",A126)),COUNTIFS(Out!B:B,A126,Out!D:D,B126),1)</f>
        <v>2</v>
      </c>
      <c r="G126" s="15">
        <f t="shared" si="3"/>
        <v>1</v>
      </c>
      <c r="H126">
        <v>0.95</v>
      </c>
      <c r="I126" s="21">
        <v>1.24</v>
      </c>
      <c r="J126">
        <v>0.75</v>
      </c>
      <c r="K126" s="21">
        <v>0.95</v>
      </c>
      <c r="L126" s="21" t="s">
        <v>1242</v>
      </c>
    </row>
    <row r="127" spans="1:12" ht="15" customHeight="1" x14ac:dyDescent="0.25">
      <c r="A127" t="s">
        <v>3006</v>
      </c>
      <c r="B127" s="26" t="s">
        <v>2917</v>
      </c>
      <c r="C127" s="26" t="s">
        <v>1236</v>
      </c>
      <c r="D127" s="26" t="s">
        <v>369</v>
      </c>
      <c r="E127" s="15">
        <f>COUNTIFS(In!B:B,A127,In!D:D,B127)</f>
        <v>1</v>
      </c>
      <c r="F127" s="15">
        <f>IF(ISERROR(SEARCH("ForBorrowOnly",A127)),COUNTIFS(Out!B:B,A127,Out!D:D,B127),1)</f>
        <v>1</v>
      </c>
      <c r="G127" s="15">
        <f t="shared" si="3"/>
        <v>1</v>
      </c>
      <c r="H127">
        <v>0.95</v>
      </c>
      <c r="I127" s="21">
        <v>1.24</v>
      </c>
      <c r="J127" s="21">
        <v>0.75</v>
      </c>
      <c r="K127" s="21">
        <v>0.95</v>
      </c>
      <c r="L127" s="21" t="s">
        <v>1241</v>
      </c>
    </row>
    <row r="128" spans="1:12" ht="15" customHeight="1" x14ac:dyDescent="0.25">
      <c r="A128" s="21" t="s">
        <v>3007</v>
      </c>
      <c r="B128" s="26" t="s">
        <v>2917</v>
      </c>
      <c r="C128" s="26" t="s">
        <v>1236</v>
      </c>
      <c r="D128" s="26" t="s">
        <v>1239</v>
      </c>
      <c r="E128" s="15">
        <f>COUNTIFS(In!B:B,A128,In!D:D,B128)</f>
        <v>1</v>
      </c>
      <c r="F128" s="15">
        <f>IF(ISERROR(SEARCH("ForBorrowOnly",A128)),COUNTIFS(Out!B:B,A128,Out!D:D,B128),1)</f>
        <v>1</v>
      </c>
      <c r="G128" s="15">
        <f t="shared" si="3"/>
        <v>1</v>
      </c>
      <c r="H128" s="21">
        <v>0.95</v>
      </c>
      <c r="I128" s="21">
        <v>1.24</v>
      </c>
      <c r="J128">
        <v>0.7</v>
      </c>
      <c r="K128">
        <v>0.9</v>
      </c>
      <c r="L128" s="21" t="s">
        <v>1242</v>
      </c>
    </row>
    <row r="129" spans="1:12" ht="15" customHeight="1" x14ac:dyDescent="0.25">
      <c r="A129" t="s">
        <v>3008</v>
      </c>
      <c r="B129" s="26" t="s">
        <v>2917</v>
      </c>
      <c r="C129" s="26" t="s">
        <v>1236</v>
      </c>
      <c r="D129" s="26" t="s">
        <v>1239</v>
      </c>
      <c r="E129" s="15">
        <f>COUNTIFS(In!B:B,A129,In!D:D,B129)</f>
        <v>1</v>
      </c>
      <c r="F129" s="15">
        <f>IF(ISERROR(SEARCH("ForBorrowOnly",A129)),COUNTIFS(Out!B:B,A129,Out!D:D,B129),1)</f>
        <v>3</v>
      </c>
      <c r="G129" s="15">
        <f t="shared" si="3"/>
        <v>1</v>
      </c>
      <c r="H129">
        <v>0.95</v>
      </c>
      <c r="I129" s="21">
        <v>1.24</v>
      </c>
      <c r="J129">
        <v>0.75</v>
      </c>
      <c r="K129">
        <v>0.9</v>
      </c>
      <c r="L129" s="21" t="s">
        <v>1242</v>
      </c>
    </row>
    <row r="130" spans="1:12" s="21" customFormat="1" ht="15" customHeight="1" x14ac:dyDescent="0.25">
      <c r="A130" s="21" t="s">
        <v>3317</v>
      </c>
      <c r="B130" s="26" t="s">
        <v>2917</v>
      </c>
      <c r="C130" s="26" t="s">
        <v>1236</v>
      </c>
      <c r="D130" s="26" t="s">
        <v>1239</v>
      </c>
      <c r="E130" s="15">
        <f>COUNTIFS(In!B:B,A130,In!D:D,B130)</f>
        <v>1</v>
      </c>
      <c r="F130" s="15">
        <f>IF(ISERROR(SEARCH("ForBorrowOnly",A130)),COUNTIFS(Out!B:B,A130,Out!D:D,B130),1)</f>
        <v>1</v>
      </c>
      <c r="G130" s="15">
        <f t="shared" si="3"/>
        <v>1</v>
      </c>
      <c r="H130" s="21">
        <v>0.95</v>
      </c>
      <c r="I130" s="21">
        <v>1.24</v>
      </c>
      <c r="J130" s="21">
        <v>0.75</v>
      </c>
      <c r="K130" s="21">
        <v>0.9</v>
      </c>
      <c r="L130" s="21" t="s">
        <v>1242</v>
      </c>
    </row>
    <row r="131" spans="1:12" ht="15" customHeight="1" x14ac:dyDescent="0.25">
      <c r="A131" s="21" t="s">
        <v>3009</v>
      </c>
      <c r="B131" s="26" t="s">
        <v>2917</v>
      </c>
      <c r="C131" s="26" t="s">
        <v>1236</v>
      </c>
      <c r="D131" s="26" t="s">
        <v>369</v>
      </c>
      <c r="E131" s="15">
        <f>COUNTIFS(In!B:B,A131,In!D:D,B131)</f>
        <v>1</v>
      </c>
      <c r="F131" s="15">
        <f>IF(ISERROR(SEARCH("ForBorrowOnly",A131)),COUNTIFS(Out!B:B,A131,Out!D:D,B131),1)</f>
        <v>1</v>
      </c>
      <c r="G131" s="15">
        <f t="shared" si="3"/>
        <v>1</v>
      </c>
      <c r="H131">
        <v>0.95</v>
      </c>
      <c r="I131" s="21">
        <v>1.24</v>
      </c>
      <c r="J131" s="21">
        <v>0.75</v>
      </c>
      <c r="K131">
        <v>0.9</v>
      </c>
      <c r="L131" s="21" t="s">
        <v>1242</v>
      </c>
    </row>
    <row r="132" spans="1:12" ht="15" customHeight="1" x14ac:dyDescent="0.25">
      <c r="A132" s="21" t="s">
        <v>3010</v>
      </c>
      <c r="B132" s="26" t="s">
        <v>2917</v>
      </c>
      <c r="C132" s="26" t="s">
        <v>1236</v>
      </c>
      <c r="D132" s="26" t="s">
        <v>369</v>
      </c>
      <c r="E132" s="15">
        <f>COUNTIFS(In!B:B,A132,In!D:D,B132)</f>
        <v>1</v>
      </c>
      <c r="F132" s="15">
        <f>IF(ISERROR(SEARCH("ForBorrowOnly",A132)),COUNTIFS(Out!B:B,A132,Out!D:D,B132),1)</f>
        <v>1</v>
      </c>
      <c r="G132" s="15">
        <f t="shared" si="3"/>
        <v>1</v>
      </c>
      <c r="H132" s="21">
        <v>0.95</v>
      </c>
      <c r="I132" s="21">
        <v>1.28</v>
      </c>
      <c r="J132" s="21">
        <v>0.75</v>
      </c>
      <c r="K132" s="21">
        <v>0.9</v>
      </c>
      <c r="L132" s="21" t="s">
        <v>1242</v>
      </c>
    </row>
    <row r="133" spans="1:12" ht="15" customHeight="1" x14ac:dyDescent="0.25">
      <c r="A133" s="21" t="s">
        <v>3011</v>
      </c>
      <c r="B133" s="26" t="s">
        <v>2917</v>
      </c>
      <c r="C133" s="26" t="s">
        <v>1236</v>
      </c>
      <c r="D133" s="26" t="s">
        <v>369</v>
      </c>
      <c r="E133" s="15">
        <f>COUNTIFS(In!B:B,A133,In!D:D,B133)</f>
        <v>1</v>
      </c>
      <c r="F133" s="15">
        <f>IF(ISERROR(SEARCH("ForBorrowOnly",A133)),COUNTIFS(Out!B:B,A133,Out!D:D,B133),1)</f>
        <v>1</v>
      </c>
      <c r="G133" s="15">
        <f t="shared" si="3"/>
        <v>1</v>
      </c>
      <c r="H133">
        <v>0.95</v>
      </c>
      <c r="I133" s="21">
        <v>1.24</v>
      </c>
      <c r="J133" s="21">
        <v>0.75</v>
      </c>
      <c r="K133" s="21">
        <v>0.9</v>
      </c>
      <c r="L133" s="21" t="s">
        <v>1242</v>
      </c>
    </row>
    <row r="134" spans="1:12" s="21" customFormat="1" ht="15" customHeight="1" x14ac:dyDescent="0.25">
      <c r="A134" s="21" t="s">
        <v>3012</v>
      </c>
      <c r="B134" s="26" t="s">
        <v>2917</v>
      </c>
      <c r="C134" s="26" t="s">
        <v>1236</v>
      </c>
      <c r="D134" s="26" t="s">
        <v>1239</v>
      </c>
      <c r="E134" s="15">
        <f>COUNTIFS(In!B:B,A134,In!D:D,B134)</f>
        <v>1</v>
      </c>
      <c r="F134" s="15">
        <f>IF(ISERROR(SEARCH("ForBorrowOnly",A134)),COUNTIFS(Out!B:B,A134,Out!D:D,B134),1)</f>
        <v>1</v>
      </c>
      <c r="G134" s="15">
        <f t="shared" si="3"/>
        <v>1</v>
      </c>
      <c r="H134" s="21">
        <v>0.95</v>
      </c>
      <c r="I134" s="21">
        <v>1.24</v>
      </c>
      <c r="J134" s="21">
        <v>0.75</v>
      </c>
      <c r="K134" s="21">
        <v>0.9</v>
      </c>
      <c r="L134" s="21" t="s">
        <v>1242</v>
      </c>
    </row>
    <row r="135" spans="1:12" ht="15" customHeight="1" x14ac:dyDescent="0.25">
      <c r="A135" s="21" t="s">
        <v>3014</v>
      </c>
      <c r="B135" s="26" t="s">
        <v>2917</v>
      </c>
      <c r="C135" s="26" t="s">
        <v>1236</v>
      </c>
      <c r="D135" s="26" t="s">
        <v>369</v>
      </c>
      <c r="E135" s="15">
        <f>COUNTIFS(In!B:B,A135,In!D:D,B135)</f>
        <v>1</v>
      </c>
      <c r="F135" s="15">
        <f>IF(ISERROR(SEARCH("ForBorrowOnly",A135)),COUNTIFS(Out!B:B,A135,Out!D:D,B135),1)</f>
        <v>2</v>
      </c>
      <c r="G135" s="15">
        <f t="shared" ref="G135:G166" si="4">COUNTIFS(A:A,A135,B:B,B135)</f>
        <v>1</v>
      </c>
      <c r="H135" s="21">
        <v>0.95</v>
      </c>
      <c r="I135" s="21">
        <v>1.24</v>
      </c>
      <c r="J135" s="21">
        <v>0.75</v>
      </c>
      <c r="K135" s="21">
        <v>0.9</v>
      </c>
      <c r="L135" s="21" t="s">
        <v>1242</v>
      </c>
    </row>
    <row r="136" spans="1:12" ht="15" customHeight="1" x14ac:dyDescent="0.25">
      <c r="A136" s="21" t="s">
        <v>3013</v>
      </c>
      <c r="B136" s="26" t="s">
        <v>2917</v>
      </c>
      <c r="C136" s="26" t="s">
        <v>1236</v>
      </c>
      <c r="D136" s="26" t="s">
        <v>1239</v>
      </c>
      <c r="E136" s="15">
        <f>COUNTIFS(In!B:B,A136,In!D:D,B136)</f>
        <v>1</v>
      </c>
      <c r="F136" s="15">
        <f>IF(ISERROR(SEARCH("ForBorrowOnly",A136)),COUNTIFS(Out!B:B,A136,Out!D:D,B136),1)</f>
        <v>1</v>
      </c>
      <c r="G136" s="15">
        <f t="shared" si="4"/>
        <v>1</v>
      </c>
      <c r="H136" s="21">
        <v>0.95</v>
      </c>
      <c r="I136" s="21">
        <v>1.24</v>
      </c>
      <c r="J136" s="21">
        <v>0.75</v>
      </c>
      <c r="K136" s="21">
        <v>0.9</v>
      </c>
      <c r="L136" s="21" t="s">
        <v>1242</v>
      </c>
    </row>
    <row r="137" spans="1:12" ht="15" customHeight="1" x14ac:dyDescent="0.25">
      <c r="A137" s="21" t="s">
        <v>3015</v>
      </c>
      <c r="B137" s="26" t="s">
        <v>2917</v>
      </c>
      <c r="C137" s="26" t="s">
        <v>1236</v>
      </c>
      <c r="D137" s="26" t="s">
        <v>369</v>
      </c>
      <c r="E137" s="15">
        <f>COUNTIFS(In!B:B,A137,In!D:D,B137)</f>
        <v>1</v>
      </c>
      <c r="F137" s="15">
        <f>IF(ISERROR(SEARCH("ForBorrowOnly",A137)),COUNTIFS(Out!B:B,A137,Out!D:D,B137),1)</f>
        <v>1</v>
      </c>
      <c r="G137" s="15">
        <f t="shared" si="4"/>
        <v>1</v>
      </c>
      <c r="H137" s="21">
        <v>0.95</v>
      </c>
      <c r="I137" s="21">
        <v>1.33</v>
      </c>
      <c r="J137" s="21">
        <v>0.65</v>
      </c>
      <c r="K137" s="21">
        <v>0.8</v>
      </c>
      <c r="L137" s="21" t="s">
        <v>1242</v>
      </c>
    </row>
    <row r="138" spans="1:12" ht="15" customHeight="1" x14ac:dyDescent="0.25">
      <c r="A138" s="21" t="s">
        <v>3016</v>
      </c>
      <c r="B138" s="26" t="s">
        <v>2917</v>
      </c>
      <c r="C138" s="26" t="s">
        <v>1236</v>
      </c>
      <c r="D138" s="26" t="s">
        <v>369</v>
      </c>
      <c r="E138" s="15">
        <f>COUNTIFS(In!B:B,A138,In!D:D,B138)</f>
        <v>8</v>
      </c>
      <c r="F138" s="15">
        <f>IF(ISERROR(SEARCH("ForBorrowOnly",A138)),COUNTIFS(Out!B:B,A138,Out!D:D,B138),1)</f>
        <v>2</v>
      </c>
      <c r="G138" s="15">
        <f t="shared" si="4"/>
        <v>1</v>
      </c>
      <c r="H138">
        <v>0.95</v>
      </c>
      <c r="I138" s="21">
        <v>1.33</v>
      </c>
      <c r="J138" s="21">
        <v>0.6</v>
      </c>
      <c r="K138" s="21">
        <v>0.99</v>
      </c>
      <c r="L138" t="s">
        <v>1242</v>
      </c>
    </row>
    <row r="139" spans="1:12" ht="15" customHeight="1" x14ac:dyDescent="0.25">
      <c r="A139" s="21" t="s">
        <v>3017</v>
      </c>
      <c r="B139" s="26" t="s">
        <v>2917</v>
      </c>
      <c r="C139" s="26" t="s">
        <v>1236</v>
      </c>
      <c r="D139" s="26" t="s">
        <v>369</v>
      </c>
      <c r="E139" s="15">
        <f>COUNTIFS(In!B:B,A139,In!D:D,B139)</f>
        <v>1</v>
      </c>
      <c r="F139" s="15">
        <f>IF(ISERROR(SEARCH("ForBorrowOnly",A139)),COUNTIFS(Out!B:B,A139,Out!D:D,B139),1)</f>
        <v>1</v>
      </c>
      <c r="G139" s="15">
        <f t="shared" si="4"/>
        <v>1</v>
      </c>
      <c r="H139" s="21">
        <v>0.95</v>
      </c>
      <c r="I139" s="21">
        <v>1.33</v>
      </c>
      <c r="J139" s="21">
        <v>0.75</v>
      </c>
      <c r="K139" s="21">
        <v>0.95</v>
      </c>
      <c r="L139" s="21" t="s">
        <v>1241</v>
      </c>
    </row>
    <row r="140" spans="1:12" ht="15" customHeight="1" x14ac:dyDescent="0.25">
      <c r="A140" s="21" t="s">
        <v>3019</v>
      </c>
      <c r="B140" s="26" t="s">
        <v>2917</v>
      </c>
      <c r="C140" s="26" t="s">
        <v>1236</v>
      </c>
      <c r="D140" s="26" t="s">
        <v>369</v>
      </c>
      <c r="E140" s="15">
        <f>COUNTIFS(In!B:B,A140,In!D:D,B140)</f>
        <v>1</v>
      </c>
      <c r="F140" s="15">
        <f>IF(ISERROR(SEARCH("ForBorrowOnly",A140)),COUNTIFS(Out!B:B,A140,Out!D:D,B140),1)</f>
        <v>1</v>
      </c>
      <c r="G140" s="15">
        <f t="shared" si="4"/>
        <v>1</v>
      </c>
      <c r="H140" s="21">
        <v>0.95</v>
      </c>
      <c r="I140" s="21">
        <v>1.33</v>
      </c>
      <c r="J140" s="21">
        <v>0.65</v>
      </c>
      <c r="K140" s="21">
        <v>0.8</v>
      </c>
      <c r="L140" s="21" t="s">
        <v>1242</v>
      </c>
    </row>
    <row r="141" spans="1:12" ht="15" customHeight="1" x14ac:dyDescent="0.25">
      <c r="A141" s="21" t="s">
        <v>3018</v>
      </c>
      <c r="B141" s="26" t="s">
        <v>2917</v>
      </c>
      <c r="C141" s="26" t="s">
        <v>1236</v>
      </c>
      <c r="D141" s="26" t="s">
        <v>1239</v>
      </c>
      <c r="E141" s="15">
        <f>COUNTIFS(In!B:B,A141,In!D:D,B141)</f>
        <v>1</v>
      </c>
      <c r="F141" s="15">
        <f>IF(ISERROR(SEARCH("ForBorrowOnly",A141)),COUNTIFS(Out!B:B,A141,Out!D:D,B141),1)</f>
        <v>1</v>
      </c>
      <c r="G141" s="15">
        <f t="shared" si="4"/>
        <v>1</v>
      </c>
      <c r="H141" s="21">
        <v>0.95</v>
      </c>
      <c r="I141" s="21">
        <v>1.33</v>
      </c>
      <c r="J141" s="21">
        <v>0.65</v>
      </c>
      <c r="K141" s="21">
        <v>0.8</v>
      </c>
      <c r="L141" s="21" t="s">
        <v>1242</v>
      </c>
    </row>
    <row r="142" spans="1:12" s="21" customFormat="1" ht="15" customHeight="1" x14ac:dyDescent="0.25">
      <c r="A142" s="21" t="s">
        <v>5109</v>
      </c>
      <c r="B142" s="26" t="s">
        <v>2917</v>
      </c>
      <c r="C142" s="26" t="s">
        <v>1236</v>
      </c>
      <c r="D142" s="26" t="s">
        <v>1239</v>
      </c>
      <c r="E142" s="15">
        <f>COUNTIFS(In!B:B,A142,In!D:D,B142)</f>
        <v>1</v>
      </c>
      <c r="F142" s="15">
        <f>IF(ISERROR(SEARCH("ForBorrowOnly",A142)),COUNTIFS(Out!B:B,A142,Out!D:D,B142),1)</f>
        <v>1</v>
      </c>
      <c r="G142" s="15">
        <f t="shared" si="4"/>
        <v>1</v>
      </c>
      <c r="H142" s="21">
        <v>0.95</v>
      </c>
      <c r="I142" s="21">
        <v>1.33</v>
      </c>
      <c r="J142" s="23">
        <v>0.65</v>
      </c>
      <c r="K142" s="21">
        <v>0.9</v>
      </c>
      <c r="L142" s="21" t="s">
        <v>1242</v>
      </c>
    </row>
    <row r="143" spans="1:12" ht="15" customHeight="1" x14ac:dyDescent="0.25">
      <c r="A143" s="21" t="s">
        <v>3020</v>
      </c>
      <c r="B143" s="26" t="s">
        <v>2917</v>
      </c>
      <c r="C143" s="26" t="s">
        <v>1236</v>
      </c>
      <c r="D143" s="26" t="s">
        <v>1239</v>
      </c>
      <c r="E143" s="15">
        <f>COUNTIFS(In!B:B,A143,In!D:D,B143)</f>
        <v>1</v>
      </c>
      <c r="F143" s="15">
        <f>IF(ISERROR(SEARCH("ForBorrowOnly",A143)),COUNTIFS(Out!B:B,A143,Out!D:D,B143),1)</f>
        <v>1</v>
      </c>
      <c r="G143" s="15">
        <f t="shared" si="4"/>
        <v>1</v>
      </c>
      <c r="H143" s="21">
        <v>0.95</v>
      </c>
      <c r="I143" s="21">
        <v>1.33</v>
      </c>
      <c r="J143" s="23">
        <v>0.65</v>
      </c>
      <c r="K143" s="21">
        <v>0.9</v>
      </c>
      <c r="L143" s="21" t="s">
        <v>1242</v>
      </c>
    </row>
    <row r="144" spans="1:12" ht="15" customHeight="1" x14ac:dyDescent="0.25">
      <c r="A144" s="21" t="s">
        <v>3022</v>
      </c>
      <c r="B144" s="26" t="s">
        <v>2917</v>
      </c>
      <c r="C144" s="26" t="s">
        <v>1236</v>
      </c>
      <c r="D144" s="26" t="s">
        <v>369</v>
      </c>
      <c r="E144" s="15">
        <f>COUNTIFS(In!B:B,A144,In!D:D,B144)</f>
        <v>1</v>
      </c>
      <c r="F144" s="15">
        <f>IF(ISERROR(SEARCH("ForBorrowOnly",A144)),COUNTIFS(Out!B:B,A144,Out!D:D,B144),1)</f>
        <v>1</v>
      </c>
      <c r="G144" s="15">
        <f t="shared" si="4"/>
        <v>1</v>
      </c>
      <c r="H144" s="21">
        <v>0.95</v>
      </c>
      <c r="I144" s="21">
        <v>1.33</v>
      </c>
      <c r="J144" s="23">
        <v>0.65</v>
      </c>
      <c r="K144" s="21">
        <v>0.9</v>
      </c>
      <c r="L144" s="21" t="s">
        <v>1241</v>
      </c>
    </row>
    <row r="145" spans="1:12" ht="15" customHeight="1" x14ac:dyDescent="0.25">
      <c r="A145" s="21" t="s">
        <v>3023</v>
      </c>
      <c r="B145" s="26" t="s">
        <v>2917</v>
      </c>
      <c r="C145" s="26" t="s">
        <v>1236</v>
      </c>
      <c r="D145" s="26" t="s">
        <v>369</v>
      </c>
      <c r="E145" s="15">
        <f>COUNTIFS(In!B:B,A145,In!D:D,B145)</f>
        <v>4</v>
      </c>
      <c r="F145" s="15">
        <f>IF(ISERROR(SEARCH("ForBorrowOnly",A145)),COUNTIFS(Out!B:B,A145,Out!D:D,B145),1)</f>
        <v>1</v>
      </c>
      <c r="G145" s="15">
        <f t="shared" si="4"/>
        <v>1</v>
      </c>
      <c r="H145" s="21">
        <v>0.95</v>
      </c>
      <c r="I145" s="21">
        <v>1.33</v>
      </c>
      <c r="J145" s="21">
        <v>0.75</v>
      </c>
      <c r="K145" s="21">
        <v>0.9</v>
      </c>
      <c r="L145" s="21" t="s">
        <v>1242</v>
      </c>
    </row>
    <row r="146" spans="1:12" ht="15" customHeight="1" x14ac:dyDescent="0.25">
      <c r="A146" s="21" t="s">
        <v>3505</v>
      </c>
      <c r="B146" s="26" t="s">
        <v>2917</v>
      </c>
      <c r="C146" s="26" t="s">
        <v>1236</v>
      </c>
      <c r="D146" s="26" t="s">
        <v>1239</v>
      </c>
      <c r="E146" s="15">
        <f>COUNTIFS(In!B:B,A146,In!D:D,B146)</f>
        <v>1</v>
      </c>
      <c r="F146" s="15">
        <f>IF(ISERROR(SEARCH("ForBorrowOnly",A146)),COUNTIFS(Out!B:B,A146,Out!D:D,B146),1)</f>
        <v>1</v>
      </c>
      <c r="G146" s="15">
        <f t="shared" si="4"/>
        <v>1</v>
      </c>
      <c r="H146" s="21">
        <v>0.95</v>
      </c>
      <c r="I146" s="21">
        <v>1.33</v>
      </c>
      <c r="J146" s="21">
        <v>0.7</v>
      </c>
      <c r="K146" s="21">
        <v>0.9</v>
      </c>
      <c r="L146" s="21" t="s">
        <v>1242</v>
      </c>
    </row>
    <row r="147" spans="1:12" ht="15" customHeight="1" x14ac:dyDescent="0.25">
      <c r="A147" s="21" t="s">
        <v>3025</v>
      </c>
      <c r="B147" s="26" t="s">
        <v>2917</v>
      </c>
      <c r="C147" s="26" t="s">
        <v>1236</v>
      </c>
      <c r="D147" s="26" t="s">
        <v>369</v>
      </c>
      <c r="E147" s="15">
        <f>COUNTIFS(In!B:B,A147,In!D:D,B147)</f>
        <v>1</v>
      </c>
      <c r="F147" s="15">
        <f>IF(ISERROR(SEARCH("ForBorrowOnly",A147)),COUNTIFS(Out!B:B,A147,Out!D:D,B147),1)</f>
        <v>1</v>
      </c>
      <c r="G147" s="15">
        <f t="shared" si="4"/>
        <v>1</v>
      </c>
      <c r="H147" s="21">
        <v>0.95</v>
      </c>
      <c r="I147" s="21">
        <v>1.33</v>
      </c>
      <c r="J147" s="21">
        <v>0.7</v>
      </c>
      <c r="K147" s="21">
        <v>0.9</v>
      </c>
      <c r="L147" s="21" t="s">
        <v>1242</v>
      </c>
    </row>
    <row r="148" spans="1:12" ht="15" customHeight="1" x14ac:dyDescent="0.25">
      <c r="A148" s="21" t="s">
        <v>3026</v>
      </c>
      <c r="B148" s="26" t="s">
        <v>2917</v>
      </c>
      <c r="C148" s="26" t="s">
        <v>1236</v>
      </c>
      <c r="D148" s="26" t="s">
        <v>369</v>
      </c>
      <c r="E148" s="15">
        <f>COUNTIFS(In!B:B,A148,In!D:D,B148)</f>
        <v>1</v>
      </c>
      <c r="F148" s="15">
        <f>IF(ISERROR(SEARCH("ForBorrowOnly",A148)),COUNTIFS(Out!B:B,A148,Out!D:D,B148),1)</f>
        <v>1</v>
      </c>
      <c r="G148" s="15">
        <f t="shared" si="4"/>
        <v>1</v>
      </c>
      <c r="H148" s="21">
        <v>0.95</v>
      </c>
      <c r="I148" s="21">
        <v>1.33</v>
      </c>
      <c r="J148" s="21">
        <v>0.75</v>
      </c>
      <c r="K148" s="21">
        <v>0.9</v>
      </c>
      <c r="L148" s="21" t="s">
        <v>1242</v>
      </c>
    </row>
    <row r="149" spans="1:12" ht="15" customHeight="1" x14ac:dyDescent="0.25">
      <c r="A149" s="21" t="s">
        <v>3027</v>
      </c>
      <c r="B149" s="26" t="s">
        <v>2917</v>
      </c>
      <c r="C149" s="26" t="s">
        <v>1236</v>
      </c>
      <c r="D149" s="26" t="s">
        <v>369</v>
      </c>
      <c r="E149" s="15">
        <f>COUNTIFS(In!B:B,A149,In!D:D,B149)</f>
        <v>1</v>
      </c>
      <c r="F149" s="15">
        <f>IF(ISERROR(SEARCH("ForBorrowOnly",A149)),COUNTIFS(Out!B:B,A149,Out!D:D,B149),1)</f>
        <v>2</v>
      </c>
      <c r="G149" s="15">
        <f t="shared" si="4"/>
        <v>1</v>
      </c>
      <c r="H149" s="21">
        <v>0.95</v>
      </c>
      <c r="I149" s="21">
        <v>1.33</v>
      </c>
      <c r="J149" s="21">
        <v>0.65</v>
      </c>
      <c r="K149" s="21">
        <v>0.8</v>
      </c>
      <c r="L149" s="21" t="s">
        <v>1241</v>
      </c>
    </row>
    <row r="150" spans="1:12" ht="15" customHeight="1" x14ac:dyDescent="0.25">
      <c r="A150" s="21" t="s">
        <v>3028</v>
      </c>
      <c r="B150" s="26" t="s">
        <v>2917</v>
      </c>
      <c r="C150" s="26" t="s">
        <v>3</v>
      </c>
      <c r="D150" s="26" t="s">
        <v>3</v>
      </c>
      <c r="E150" s="15">
        <f>COUNTIFS(In!B:B,A150,In!D:D,B150)</f>
        <v>2</v>
      </c>
      <c r="F150" s="15">
        <f>IF(ISERROR(SEARCH("ForBorrowOnly",A150)),COUNTIFS(Out!B:B,A150,Out!D:D,B150),1)</f>
        <v>3</v>
      </c>
      <c r="G150" s="15">
        <f t="shared" si="4"/>
        <v>1</v>
      </c>
      <c r="H150" s="21">
        <v>0.95</v>
      </c>
      <c r="I150" s="21">
        <v>1.24</v>
      </c>
      <c r="J150" s="21">
        <v>0.75</v>
      </c>
      <c r="K150" s="21">
        <v>0.9</v>
      </c>
      <c r="L150" s="21" t="s">
        <v>1242</v>
      </c>
    </row>
    <row r="151" spans="1:12" ht="15" customHeight="1" x14ac:dyDescent="0.25">
      <c r="A151" s="21" t="s">
        <v>3029</v>
      </c>
      <c r="B151" s="26" t="s">
        <v>2917</v>
      </c>
      <c r="C151" s="26" t="s">
        <v>3</v>
      </c>
      <c r="D151" s="26" t="s">
        <v>3</v>
      </c>
      <c r="E151" s="15">
        <f>COUNTIFS(In!B:B,A151,In!D:D,B151)</f>
        <v>2</v>
      </c>
      <c r="F151" s="15">
        <f>IF(ISERROR(SEARCH("ForBorrowOnly",A151)),COUNTIFS(Out!B:B,A151,Out!D:D,B151),1)</f>
        <v>2</v>
      </c>
      <c r="G151" s="15">
        <f t="shared" si="4"/>
        <v>1</v>
      </c>
      <c r="H151" s="21">
        <v>0.85</v>
      </c>
      <c r="I151" s="21">
        <v>1.28</v>
      </c>
      <c r="J151" s="21">
        <v>0.65</v>
      </c>
      <c r="K151" s="21">
        <v>0.9</v>
      </c>
      <c r="L151" s="21" t="s">
        <v>1242</v>
      </c>
    </row>
    <row r="152" spans="1:12" ht="15" customHeight="1" x14ac:dyDescent="0.25">
      <c r="A152" s="21" t="s">
        <v>3030</v>
      </c>
      <c r="B152" s="26" t="s">
        <v>2917</v>
      </c>
      <c r="C152" s="26" t="s">
        <v>3</v>
      </c>
      <c r="D152" s="26" t="s">
        <v>3</v>
      </c>
      <c r="E152" s="15">
        <f>COUNTIFS(In!B:B,A152,In!D:D,B152)</f>
        <v>2</v>
      </c>
      <c r="F152" s="15">
        <f>IF(ISERROR(SEARCH("ForBorrowOnly",A152)),COUNTIFS(Out!B:B,A152,Out!D:D,B152),1)</f>
        <v>3</v>
      </c>
      <c r="G152" s="15">
        <f t="shared" si="4"/>
        <v>1</v>
      </c>
      <c r="H152" s="21">
        <v>0.95</v>
      </c>
      <c r="I152" s="21">
        <v>1.24</v>
      </c>
      <c r="J152" s="21">
        <v>0.75</v>
      </c>
      <c r="K152" s="21">
        <v>0.9</v>
      </c>
      <c r="L152" s="21" t="s">
        <v>1242</v>
      </c>
    </row>
    <row r="153" spans="1:12" ht="15" customHeight="1" x14ac:dyDescent="0.25">
      <c r="A153" s="21" t="s">
        <v>3031</v>
      </c>
      <c r="B153" s="26" t="s">
        <v>2917</v>
      </c>
      <c r="C153" s="26" t="s">
        <v>1236</v>
      </c>
      <c r="D153" s="26" t="s">
        <v>1239</v>
      </c>
      <c r="E153" s="15">
        <f>COUNTIFS(In!B:B,A153,In!D:D,B153)</f>
        <v>2</v>
      </c>
      <c r="F153" s="15">
        <f>IF(ISERROR(SEARCH("ForBorrowOnly",A153)),COUNTIFS(Out!B:B,A153,Out!D:D,B153),1)</f>
        <v>3</v>
      </c>
      <c r="G153" s="15">
        <f t="shared" si="4"/>
        <v>1</v>
      </c>
      <c r="H153" s="21">
        <v>0.95</v>
      </c>
      <c r="I153" s="21">
        <v>1.24</v>
      </c>
      <c r="J153" s="21">
        <v>0.75</v>
      </c>
      <c r="K153" s="21">
        <v>0.9</v>
      </c>
      <c r="L153" s="21" t="s">
        <v>1241</v>
      </c>
    </row>
    <row r="154" spans="1:12" ht="15" customHeight="1" x14ac:dyDescent="0.25">
      <c r="A154" s="21" t="s">
        <v>3032</v>
      </c>
      <c r="B154" s="26" t="s">
        <v>2917</v>
      </c>
      <c r="C154" s="26" t="s">
        <v>3</v>
      </c>
      <c r="D154" s="26" t="s">
        <v>3</v>
      </c>
      <c r="E154" s="15">
        <f>COUNTIFS(In!B:B,A154,In!D:D,B154)</f>
        <v>2</v>
      </c>
      <c r="F154" s="15">
        <f>IF(ISERROR(SEARCH("ForBorrowOnly",A154)),COUNTIFS(Out!B:B,A154,Out!D:D,B154),1)</f>
        <v>2</v>
      </c>
      <c r="G154" s="15">
        <f t="shared" si="4"/>
        <v>1</v>
      </c>
      <c r="H154" s="21">
        <v>0.95</v>
      </c>
      <c r="I154" s="21">
        <v>1.24</v>
      </c>
      <c r="J154" s="21">
        <v>0.75</v>
      </c>
      <c r="K154" s="21">
        <v>0.9</v>
      </c>
      <c r="L154" s="21" t="s">
        <v>1242</v>
      </c>
    </row>
    <row r="155" spans="1:12" ht="15" customHeight="1" x14ac:dyDescent="0.25">
      <c r="A155" s="21" t="s">
        <v>3033</v>
      </c>
      <c r="B155" s="26" t="s">
        <v>2917</v>
      </c>
      <c r="C155" s="26" t="s">
        <v>3</v>
      </c>
      <c r="D155" s="26" t="s">
        <v>3</v>
      </c>
      <c r="E155" s="15">
        <f>COUNTIFS(In!B:B,A155,In!D:D,B155)</f>
        <v>2</v>
      </c>
      <c r="F155" s="15">
        <f>IF(ISERROR(SEARCH("ForBorrowOnly",A155)),COUNTIFS(Out!B:B,A155,Out!D:D,B155),1)</f>
        <v>2</v>
      </c>
      <c r="G155" s="15">
        <f t="shared" si="4"/>
        <v>1</v>
      </c>
      <c r="H155" s="21">
        <v>0.95</v>
      </c>
      <c r="I155" s="21">
        <v>1.24</v>
      </c>
      <c r="J155" s="21">
        <v>0.75</v>
      </c>
      <c r="K155" s="21">
        <v>0.9</v>
      </c>
      <c r="L155" s="21" t="s">
        <v>1242</v>
      </c>
    </row>
    <row r="156" spans="1:12" ht="15" customHeight="1" x14ac:dyDescent="0.25">
      <c r="A156" s="21" t="s">
        <v>3034</v>
      </c>
      <c r="B156" s="26" t="s">
        <v>2917</v>
      </c>
      <c r="C156" s="26" t="s">
        <v>3</v>
      </c>
      <c r="D156" s="26" t="s">
        <v>3</v>
      </c>
      <c r="E156" s="15">
        <f>COUNTIFS(In!B:B,A156,In!D:D,B156)</f>
        <v>2</v>
      </c>
      <c r="F156" s="15">
        <f>IF(ISERROR(SEARCH("ForBorrowOnly",A156)),COUNTIFS(Out!B:B,A156,Out!D:D,B156),1)</f>
        <v>2</v>
      </c>
      <c r="G156" s="15">
        <f t="shared" si="4"/>
        <v>1</v>
      </c>
      <c r="H156" s="21">
        <v>0.95</v>
      </c>
      <c r="I156" s="21">
        <v>1.24</v>
      </c>
      <c r="J156" s="21">
        <v>0.75</v>
      </c>
      <c r="K156" s="21">
        <v>0.9</v>
      </c>
      <c r="L156" s="21" t="s">
        <v>1242</v>
      </c>
    </row>
    <row r="157" spans="1:12" ht="15" customHeight="1" x14ac:dyDescent="0.25">
      <c r="A157" s="21" t="s">
        <v>3036</v>
      </c>
      <c r="B157" s="26" t="s">
        <v>2917</v>
      </c>
      <c r="C157" s="26" t="s">
        <v>1236</v>
      </c>
      <c r="D157" s="26" t="s">
        <v>1239</v>
      </c>
      <c r="E157" s="15">
        <f>COUNTIFS(In!B:B,A157,In!D:D,B157)</f>
        <v>2</v>
      </c>
      <c r="F157" s="15">
        <f>IF(ISERROR(SEARCH("ForBorrowOnly",A157)),COUNTIFS(Out!B:B,A157,Out!D:D,B157),1)</f>
        <v>2</v>
      </c>
      <c r="G157" s="15">
        <f t="shared" si="4"/>
        <v>1</v>
      </c>
      <c r="H157" s="21">
        <v>0.95</v>
      </c>
      <c r="I157" s="21">
        <v>1.24</v>
      </c>
      <c r="J157" s="21">
        <v>0.75</v>
      </c>
      <c r="K157" s="21">
        <v>0.9</v>
      </c>
      <c r="L157" s="21" t="s">
        <v>1241</v>
      </c>
    </row>
    <row r="158" spans="1:12" ht="15" customHeight="1" x14ac:dyDescent="0.25">
      <c r="A158" s="21" t="s">
        <v>3035</v>
      </c>
      <c r="B158" s="26" t="s">
        <v>2917</v>
      </c>
      <c r="C158" s="26" t="s">
        <v>3</v>
      </c>
      <c r="D158" s="26" t="s">
        <v>3</v>
      </c>
      <c r="E158" s="15">
        <f>COUNTIFS(In!B:B,A158,In!D:D,B158)</f>
        <v>2</v>
      </c>
      <c r="F158" s="15">
        <f>IF(ISERROR(SEARCH("ForBorrowOnly",A158)),COUNTIFS(Out!B:B,A158,Out!D:D,B158),1)</f>
        <v>2</v>
      </c>
      <c r="G158" s="15">
        <f t="shared" si="4"/>
        <v>1</v>
      </c>
      <c r="H158" s="21">
        <v>0.95</v>
      </c>
      <c r="I158" s="21">
        <v>1.28</v>
      </c>
      <c r="J158" s="21">
        <v>0.75</v>
      </c>
      <c r="K158" s="21">
        <v>0.9</v>
      </c>
      <c r="L158" s="21" t="s">
        <v>1242</v>
      </c>
    </row>
    <row r="159" spans="1:12" ht="15" customHeight="1" x14ac:dyDescent="0.25">
      <c r="A159" s="21" t="s">
        <v>3037</v>
      </c>
      <c r="B159" s="26" t="s">
        <v>2917</v>
      </c>
      <c r="C159" s="26" t="s">
        <v>1236</v>
      </c>
      <c r="D159" s="26" t="s">
        <v>369</v>
      </c>
      <c r="E159" s="15">
        <f>COUNTIFS(In!B:B,A159,In!D:D,B159)</f>
        <v>1</v>
      </c>
      <c r="F159" s="15">
        <f>IF(ISERROR(SEARCH("ForBorrowOnly",A159)),COUNTIFS(Out!B:B,A159,Out!D:D,B159),1)</f>
        <v>1</v>
      </c>
      <c r="G159" s="15">
        <f t="shared" si="4"/>
        <v>1</v>
      </c>
      <c r="H159" s="21">
        <v>0.95</v>
      </c>
      <c r="I159" s="21">
        <v>1.24</v>
      </c>
      <c r="J159" s="21">
        <v>0.75</v>
      </c>
      <c r="K159" s="21">
        <v>0.9</v>
      </c>
      <c r="L159" s="21" t="s">
        <v>1241</v>
      </c>
    </row>
    <row r="160" spans="1:12" ht="15" customHeight="1" x14ac:dyDescent="0.25">
      <c r="A160" s="23" t="s">
        <v>3087</v>
      </c>
      <c r="B160" s="28" t="s">
        <v>2918</v>
      </c>
      <c r="C160" s="28" t="s">
        <v>3081</v>
      </c>
      <c r="D160" s="28" t="s">
        <v>369</v>
      </c>
      <c r="E160" s="25">
        <f>COUNTIFS(In!B:B,A160,In!D:D,B160)</f>
        <v>2</v>
      </c>
      <c r="F160" s="25">
        <f>IF(ISERROR(SEARCH("ForBorrowOnly",A160)),COUNTIFS(Out!B:B,A160,Out!D:D,B160),1)</f>
        <v>1</v>
      </c>
      <c r="G160" s="25">
        <f t="shared" si="4"/>
        <v>1</v>
      </c>
      <c r="H160" s="23">
        <v>0.95</v>
      </c>
      <c r="I160" s="21">
        <v>1.24</v>
      </c>
      <c r="J160" s="21">
        <v>0.75</v>
      </c>
      <c r="K160" s="21">
        <v>1</v>
      </c>
      <c r="L160" s="21" t="s">
        <v>1242</v>
      </c>
    </row>
    <row r="161" spans="1:12" ht="15" customHeight="1" x14ac:dyDescent="0.25">
      <c r="A161" s="23" t="s">
        <v>2929</v>
      </c>
      <c r="B161" s="28" t="s">
        <v>2918</v>
      </c>
      <c r="C161" s="28" t="s">
        <v>1236</v>
      </c>
      <c r="D161" s="28" t="s">
        <v>369</v>
      </c>
      <c r="E161" s="25">
        <f>COUNTIFS(In!B:B,A161,In!D:D,B161)</f>
        <v>1</v>
      </c>
      <c r="F161" s="25">
        <f>IF(ISERROR(SEARCH("ForBorrowOnly",A161)),COUNTIFS(Out!B:B,A161,Out!D:D,B161),1)</f>
        <v>1</v>
      </c>
      <c r="G161" s="25">
        <f t="shared" si="4"/>
        <v>1</v>
      </c>
      <c r="H161" s="23">
        <v>0.8</v>
      </c>
      <c r="I161" s="23">
        <v>1.33</v>
      </c>
      <c r="J161" s="23">
        <v>0.6</v>
      </c>
      <c r="K161" s="23">
        <v>0.9</v>
      </c>
      <c r="L161" s="21" t="s">
        <v>1242</v>
      </c>
    </row>
    <row r="162" spans="1:12" ht="15" customHeight="1" x14ac:dyDescent="0.25">
      <c r="A162" s="23" t="s">
        <v>2962</v>
      </c>
      <c r="B162" s="28" t="s">
        <v>2918</v>
      </c>
      <c r="C162" s="28" t="s">
        <v>1236</v>
      </c>
      <c r="D162" s="28" t="s">
        <v>369</v>
      </c>
      <c r="E162" s="25">
        <f>COUNTIFS(In!B:B,A162,In!D:D,B162)</f>
        <v>1</v>
      </c>
      <c r="F162" s="25">
        <f>IF(ISERROR(SEARCH("ForBorrowOnly",A162)),COUNTIFS(Out!B:B,A162,Out!D:D,B162),1)</f>
        <v>2</v>
      </c>
      <c r="G162" s="25">
        <f t="shared" si="4"/>
        <v>1</v>
      </c>
      <c r="H162" s="23">
        <v>0.95</v>
      </c>
      <c r="I162" s="21">
        <v>1.24</v>
      </c>
      <c r="J162" s="21">
        <v>0.75</v>
      </c>
      <c r="K162" s="21">
        <v>1</v>
      </c>
      <c r="L162" s="21" t="s">
        <v>1242</v>
      </c>
    </row>
    <row r="163" spans="1:12" ht="15" customHeight="1" x14ac:dyDescent="0.25">
      <c r="A163" s="23" t="s">
        <v>2955</v>
      </c>
      <c r="B163" s="28" t="s">
        <v>2918</v>
      </c>
      <c r="C163" s="28" t="s">
        <v>1236</v>
      </c>
      <c r="D163" s="28" t="s">
        <v>1239</v>
      </c>
      <c r="E163" s="25">
        <f>COUNTIFS(In!B:B,A163,In!D:D,B163)</f>
        <v>1</v>
      </c>
      <c r="F163" s="25">
        <f>IF(ISERROR(SEARCH("ForBorrowOnly",A163)),COUNTIFS(Out!B:B,A163,Out!D:D,B163),1)</f>
        <v>2</v>
      </c>
      <c r="G163" s="25">
        <f t="shared" si="4"/>
        <v>1</v>
      </c>
      <c r="H163" s="23">
        <v>0.95</v>
      </c>
      <c r="I163" s="21">
        <v>1.24</v>
      </c>
      <c r="J163" s="21">
        <v>0.75</v>
      </c>
      <c r="K163" s="21">
        <v>1</v>
      </c>
      <c r="L163" s="21" t="s">
        <v>1242</v>
      </c>
    </row>
    <row r="164" spans="1:12" ht="15" customHeight="1" x14ac:dyDescent="0.25">
      <c r="A164" s="23" t="s">
        <v>3080</v>
      </c>
      <c r="B164" s="28" t="s">
        <v>2918</v>
      </c>
      <c r="C164" s="28" t="s">
        <v>1236</v>
      </c>
      <c r="D164" s="28" t="s">
        <v>1239</v>
      </c>
      <c r="E164" s="25">
        <f>COUNTIFS(In!B:B,A164,In!D:D,B164)</f>
        <v>1</v>
      </c>
      <c r="F164" s="25">
        <f>IF(ISERROR(SEARCH("ForBorrowOnly",A164)),COUNTIFS(Out!B:B,A164,Out!D:D,B164),1)</f>
        <v>1</v>
      </c>
      <c r="G164" s="25">
        <f t="shared" si="4"/>
        <v>1</v>
      </c>
      <c r="H164" s="23">
        <v>0.95</v>
      </c>
      <c r="I164" s="21">
        <v>1.24</v>
      </c>
      <c r="J164" s="21">
        <v>0.75</v>
      </c>
      <c r="K164" s="21">
        <v>1</v>
      </c>
      <c r="L164" s="21" t="s">
        <v>1242</v>
      </c>
    </row>
    <row r="165" spans="1:12" ht="15" customHeight="1" x14ac:dyDescent="0.25">
      <c r="A165" s="23" t="s">
        <v>3079</v>
      </c>
      <c r="B165" s="28" t="s">
        <v>2918</v>
      </c>
      <c r="C165" s="28" t="s">
        <v>1236</v>
      </c>
      <c r="D165" s="28" t="s">
        <v>1239</v>
      </c>
      <c r="E165" s="25">
        <f>COUNTIFS(In!B:B,A165,In!D:D,B165)</f>
        <v>2</v>
      </c>
      <c r="F165" s="25">
        <f>IF(ISERROR(SEARCH("ForBorrowOnly",A165)),COUNTIFS(Out!B:B,A165,Out!D:D,B165),1)</f>
        <v>2</v>
      </c>
      <c r="G165" s="25">
        <f t="shared" si="4"/>
        <v>1</v>
      </c>
      <c r="H165" s="23">
        <v>0.95</v>
      </c>
      <c r="I165" s="21">
        <v>1.24</v>
      </c>
      <c r="J165" s="21">
        <v>0.75</v>
      </c>
      <c r="K165" s="21">
        <v>1</v>
      </c>
      <c r="L165" s="21" t="s">
        <v>1242</v>
      </c>
    </row>
    <row r="166" spans="1:12" ht="15" customHeight="1" x14ac:dyDescent="0.25">
      <c r="A166" s="23" t="s">
        <v>2972</v>
      </c>
      <c r="B166" s="28" t="s">
        <v>2918</v>
      </c>
      <c r="C166" s="28" t="s">
        <v>1236</v>
      </c>
      <c r="D166" s="28" t="s">
        <v>369</v>
      </c>
      <c r="E166" s="25">
        <f>COUNTIFS(In!B:B,A166,In!D:D,B166)</f>
        <v>1</v>
      </c>
      <c r="F166" s="25">
        <f>IF(ISERROR(SEARCH("ForBorrowOnly",A166)),COUNTIFS(Out!B:B,A166,Out!D:D,B166),1)</f>
        <v>1</v>
      </c>
      <c r="G166" s="25">
        <f t="shared" si="4"/>
        <v>1</v>
      </c>
      <c r="H166" s="23">
        <v>0.8</v>
      </c>
      <c r="I166" s="23">
        <v>1.33</v>
      </c>
      <c r="J166" s="23">
        <v>0.6</v>
      </c>
      <c r="K166" s="23">
        <v>0.9</v>
      </c>
      <c r="L166" s="21" t="s">
        <v>1242</v>
      </c>
    </row>
    <row r="167" spans="1:12" ht="15" customHeight="1" x14ac:dyDescent="0.25">
      <c r="A167" s="23" t="s">
        <v>3402</v>
      </c>
      <c r="B167" s="28" t="s">
        <v>2918</v>
      </c>
      <c r="C167" s="28" t="s">
        <v>3081</v>
      </c>
      <c r="D167" s="28" t="s">
        <v>1239</v>
      </c>
      <c r="E167" s="25">
        <f>COUNTIFS(In!B:B,A167,In!D:D,B167)</f>
        <v>17</v>
      </c>
      <c r="F167" s="25">
        <f>IF(ISERROR(SEARCH("ForBorrowOnly",A167)),COUNTIFS(Out!B:B,A167,Out!D:D,B167),1)</f>
        <v>3</v>
      </c>
      <c r="G167" s="25">
        <f t="shared" ref="G167:G182" si="5">COUNTIFS(A:A,A167,B:B,B167)</f>
        <v>1</v>
      </c>
      <c r="H167" s="23">
        <v>0.95</v>
      </c>
      <c r="I167" s="21">
        <v>1.24</v>
      </c>
      <c r="J167" s="21">
        <v>0.75</v>
      </c>
      <c r="K167" s="21">
        <v>1</v>
      </c>
      <c r="L167" s="21" t="s">
        <v>1242</v>
      </c>
    </row>
    <row r="168" spans="1:12" ht="15" customHeight="1" x14ac:dyDescent="0.25">
      <c r="A168" s="23" t="s">
        <v>3399</v>
      </c>
      <c r="B168" s="28" t="s">
        <v>2918</v>
      </c>
      <c r="C168" s="28" t="s">
        <v>3081</v>
      </c>
      <c r="D168" s="28" t="s">
        <v>369</v>
      </c>
      <c r="E168" s="25">
        <f>COUNTIFS(In!B:B,A168,In!D:D,B168)</f>
        <v>4</v>
      </c>
      <c r="F168" s="25">
        <f>IF(ISERROR(SEARCH("ForBorrowOnly",A168)),COUNTIFS(Out!B:B,A168,Out!D:D,B168),1)</f>
        <v>4</v>
      </c>
      <c r="G168" s="25">
        <f t="shared" si="5"/>
        <v>1</v>
      </c>
      <c r="H168" s="23">
        <v>0.6</v>
      </c>
      <c r="I168" s="21">
        <v>1.24</v>
      </c>
      <c r="J168" s="23">
        <v>0.45</v>
      </c>
      <c r="K168" s="23">
        <v>0.85</v>
      </c>
      <c r="L168" s="21" t="s">
        <v>1242</v>
      </c>
    </row>
    <row r="169" spans="1:12" ht="15" customHeight="1" x14ac:dyDescent="0.25">
      <c r="A169" s="23" t="s">
        <v>3005</v>
      </c>
      <c r="B169" s="28" t="s">
        <v>2918</v>
      </c>
      <c r="C169" s="28" t="s">
        <v>1236</v>
      </c>
      <c r="D169" s="28" t="s">
        <v>369</v>
      </c>
      <c r="E169" s="25">
        <f>COUNTIFS(In!B:B,A169,In!D:D,B169)</f>
        <v>1</v>
      </c>
      <c r="F169" s="25">
        <f>IF(ISERROR(SEARCH("ForBorrowOnly",A169)),COUNTIFS(Out!B:B,A169,Out!D:D,B169),1)</f>
        <v>1</v>
      </c>
      <c r="G169" s="25">
        <f t="shared" si="5"/>
        <v>1</v>
      </c>
      <c r="H169" s="23">
        <v>0.95</v>
      </c>
      <c r="I169" s="21">
        <v>1.24</v>
      </c>
      <c r="J169" s="21">
        <v>0.75</v>
      </c>
      <c r="K169" s="21">
        <v>1</v>
      </c>
      <c r="L169" s="21" t="s">
        <v>1242</v>
      </c>
    </row>
    <row r="170" spans="1:12" ht="15" customHeight="1" x14ac:dyDescent="0.25">
      <c r="A170" s="23" t="s">
        <v>3470</v>
      </c>
      <c r="B170" s="28" t="s">
        <v>2918</v>
      </c>
      <c r="C170" s="28" t="s">
        <v>1236</v>
      </c>
      <c r="D170" s="28" t="s">
        <v>1239</v>
      </c>
      <c r="E170" s="25">
        <f>COUNTIFS(In!B:B,A170,In!D:D,B170)</f>
        <v>2</v>
      </c>
      <c r="F170" s="25">
        <f>IF(ISERROR(SEARCH("ForBorrowOnly",A170)),COUNTIFS(Out!B:B,A170,Out!D:D,B170),1)</f>
        <v>1</v>
      </c>
      <c r="G170" s="25">
        <f t="shared" si="5"/>
        <v>1</v>
      </c>
      <c r="H170" s="23">
        <v>0.95</v>
      </c>
      <c r="I170" s="21">
        <v>1.24</v>
      </c>
      <c r="J170" s="21">
        <v>0.75</v>
      </c>
      <c r="K170" s="21">
        <v>1</v>
      </c>
      <c r="L170" s="21" t="s">
        <v>1242</v>
      </c>
    </row>
    <row r="171" spans="1:12" ht="15" customHeight="1" x14ac:dyDescent="0.25">
      <c r="A171" s="23" t="s">
        <v>3471</v>
      </c>
      <c r="B171" s="28" t="s">
        <v>2918</v>
      </c>
      <c r="C171" s="26" t="s">
        <v>3</v>
      </c>
      <c r="D171" s="26" t="s">
        <v>3</v>
      </c>
      <c r="E171" s="15">
        <f>COUNTIFS(In!B:B,A171,In!D:D,B171)</f>
        <v>1</v>
      </c>
      <c r="F171" s="15">
        <f>IF(ISERROR(SEARCH("ForBorrowOnly",A171)),COUNTIFS(Out!B:B,A171,Out!D:D,B171),1)</f>
        <v>1</v>
      </c>
      <c r="G171" s="15">
        <f t="shared" si="5"/>
        <v>1</v>
      </c>
      <c r="H171" s="23">
        <v>0.95</v>
      </c>
      <c r="I171" s="21">
        <v>1.24</v>
      </c>
      <c r="J171" s="21">
        <v>0.75</v>
      </c>
      <c r="K171" s="21">
        <v>1</v>
      </c>
      <c r="L171" s="21" t="s">
        <v>1242</v>
      </c>
    </row>
    <row r="172" spans="1:12" ht="15" customHeight="1" x14ac:dyDescent="0.25">
      <c r="A172" s="23" t="s">
        <v>3468</v>
      </c>
      <c r="B172" s="28" t="s">
        <v>2918</v>
      </c>
      <c r="C172" s="28" t="s">
        <v>1236</v>
      </c>
      <c r="D172" s="28" t="s">
        <v>1239</v>
      </c>
      <c r="E172" s="25">
        <f>COUNTIFS(In!B:B,A172,In!D:D,B172)</f>
        <v>2</v>
      </c>
      <c r="F172" s="25">
        <f>IF(ISERROR(SEARCH("ForBorrowOnly",A172)),COUNTIFS(Out!B:B,A172,Out!D:D,B172),1)</f>
        <v>1</v>
      </c>
      <c r="G172" s="25">
        <f t="shared" si="5"/>
        <v>1</v>
      </c>
      <c r="H172" s="23">
        <v>0.95</v>
      </c>
      <c r="I172" s="21">
        <v>1.24</v>
      </c>
      <c r="J172" s="21">
        <v>0.75</v>
      </c>
      <c r="K172" s="21">
        <v>1</v>
      </c>
      <c r="L172" s="21" t="s">
        <v>1242</v>
      </c>
    </row>
    <row r="173" spans="1:12" ht="15" customHeight="1" x14ac:dyDescent="0.25">
      <c r="A173" s="23" t="s">
        <v>3469</v>
      </c>
      <c r="B173" s="28" t="s">
        <v>2918</v>
      </c>
      <c r="C173" s="26" t="s">
        <v>3</v>
      </c>
      <c r="D173" s="26" t="s">
        <v>3</v>
      </c>
      <c r="E173" s="15">
        <f>COUNTIFS(In!B:B,A173,In!D:D,B173)</f>
        <v>1</v>
      </c>
      <c r="F173" s="15">
        <f>IF(ISERROR(SEARCH("ForBorrowOnly",A173)),COUNTIFS(Out!B:B,A173,Out!D:D,B173),1)</f>
        <v>1</v>
      </c>
      <c r="G173" s="15">
        <f t="shared" si="5"/>
        <v>1</v>
      </c>
      <c r="H173" s="23">
        <v>0.95</v>
      </c>
      <c r="I173" s="21">
        <v>1.24</v>
      </c>
      <c r="J173" s="21">
        <v>0.75</v>
      </c>
      <c r="K173" s="21">
        <v>1</v>
      </c>
      <c r="L173" s="21" t="s">
        <v>1242</v>
      </c>
    </row>
    <row r="174" spans="1:12" ht="15" customHeight="1" x14ac:dyDescent="0.25">
      <c r="A174" s="21" t="s">
        <v>3410</v>
      </c>
      <c r="B174" s="28" t="s">
        <v>2918</v>
      </c>
      <c r="C174" s="28" t="s">
        <v>1236</v>
      </c>
      <c r="D174" s="26" t="s">
        <v>1239</v>
      </c>
      <c r="E174" s="25">
        <f>COUNTIFS(In!B:B,A174,In!D:D,B174)</f>
        <v>8</v>
      </c>
      <c r="F174" s="25">
        <f>IF(ISERROR(SEARCH("ForBorrowOnly",A174)),COUNTIFS(Out!B:B,A174,Out!D:D,B174),1)</f>
        <v>2</v>
      </c>
      <c r="G174" s="25">
        <f t="shared" si="5"/>
        <v>1</v>
      </c>
      <c r="H174" s="23">
        <v>0.95</v>
      </c>
      <c r="I174" s="21">
        <v>1.24</v>
      </c>
      <c r="J174" s="21">
        <v>0.75</v>
      </c>
      <c r="K174" s="21">
        <v>1</v>
      </c>
      <c r="L174" s="21" t="s">
        <v>1242</v>
      </c>
    </row>
    <row r="175" spans="1:12" ht="15" customHeight="1" x14ac:dyDescent="0.25">
      <c r="A175" s="29" t="s">
        <v>3396</v>
      </c>
      <c r="B175" s="31" t="s">
        <v>2918</v>
      </c>
      <c r="C175" s="26" t="s">
        <v>1236</v>
      </c>
      <c r="D175" s="26" t="s">
        <v>369</v>
      </c>
      <c r="E175" s="15">
        <f>COUNTIFS(In!B:B,A175,In!D:D,B175)</f>
        <v>7</v>
      </c>
      <c r="F175" s="15">
        <f>IF(ISERROR(SEARCH("ForBorrowOnly",A175)),COUNTIFS(Out!B:B,A175,Out!D:D,B175),1)</f>
        <v>6</v>
      </c>
      <c r="G175" s="15">
        <f t="shared" si="5"/>
        <v>1</v>
      </c>
      <c r="H175" s="21">
        <v>0.95</v>
      </c>
      <c r="I175" s="21">
        <v>1.33</v>
      </c>
      <c r="J175" s="21">
        <v>0.6</v>
      </c>
      <c r="K175" s="21">
        <v>0.8</v>
      </c>
      <c r="L175" s="21" t="s">
        <v>1242</v>
      </c>
    </row>
    <row r="176" spans="1:12" ht="15" customHeight="1" x14ac:dyDescent="0.25">
      <c r="A176" s="23" t="s">
        <v>3021</v>
      </c>
      <c r="B176" s="28" t="s">
        <v>2918</v>
      </c>
      <c r="C176" s="28" t="s">
        <v>1236</v>
      </c>
      <c r="D176" s="28" t="s">
        <v>369</v>
      </c>
      <c r="E176" s="25">
        <f>COUNTIFS(In!B:B,A176,In!D:D,B176)</f>
        <v>1</v>
      </c>
      <c r="F176" s="25">
        <f>IF(ISERROR(SEARCH("ForBorrowOnly",A176)),COUNTIFS(Out!B:B,A176,Out!D:D,B176),1)</f>
        <v>1</v>
      </c>
      <c r="G176" s="25">
        <f t="shared" si="5"/>
        <v>1</v>
      </c>
      <c r="H176" s="23">
        <v>0.9</v>
      </c>
      <c r="I176" s="23">
        <v>1.33</v>
      </c>
      <c r="J176" s="23">
        <v>0.65</v>
      </c>
      <c r="K176" s="23">
        <v>1</v>
      </c>
      <c r="L176" s="21" t="s">
        <v>1242</v>
      </c>
    </row>
    <row r="177" spans="1:12" ht="15" customHeight="1" x14ac:dyDescent="0.25">
      <c r="A177" s="23" t="s">
        <v>3090</v>
      </c>
      <c r="B177" s="28" t="s">
        <v>2918</v>
      </c>
      <c r="C177" s="28" t="s">
        <v>1236</v>
      </c>
      <c r="D177" s="28" t="s">
        <v>369</v>
      </c>
      <c r="E177" s="25">
        <f>COUNTIFS(In!B:B,A177,In!D:D,B177)</f>
        <v>7</v>
      </c>
      <c r="F177" s="25">
        <f>IF(ISERROR(SEARCH("ForBorrowOnly",A177)),COUNTIFS(Out!B:B,A177,Out!D:D,B177),1)</f>
        <v>7</v>
      </c>
      <c r="G177" s="25">
        <f t="shared" si="5"/>
        <v>1</v>
      </c>
      <c r="H177" s="21">
        <v>0.9</v>
      </c>
      <c r="I177" s="21">
        <v>1.33</v>
      </c>
      <c r="J177" s="23">
        <v>0.7</v>
      </c>
      <c r="K177" s="21">
        <v>1</v>
      </c>
      <c r="L177" s="21" t="s">
        <v>1242</v>
      </c>
    </row>
    <row r="178" spans="1:12" ht="15" customHeight="1" x14ac:dyDescent="0.25">
      <c r="A178" s="23" t="s">
        <v>3024</v>
      </c>
      <c r="B178" s="28" t="s">
        <v>2918</v>
      </c>
      <c r="C178" s="28" t="s">
        <v>1236</v>
      </c>
      <c r="D178" s="28" t="s">
        <v>1239</v>
      </c>
      <c r="E178" s="25">
        <f>COUNTIFS(In!B:B,A178,In!D:D,B178)</f>
        <v>1</v>
      </c>
      <c r="F178" s="25">
        <f>IF(ISERROR(SEARCH("ForBorrowOnly",A178)),COUNTIFS(Out!B:B,A178,Out!D:D,B178),1)</f>
        <v>1</v>
      </c>
      <c r="G178" s="25">
        <f t="shared" si="5"/>
        <v>1</v>
      </c>
      <c r="H178" s="23">
        <v>0.9</v>
      </c>
      <c r="I178" s="23">
        <v>1.33</v>
      </c>
      <c r="J178" s="23">
        <v>0.7</v>
      </c>
      <c r="K178" s="23">
        <v>1</v>
      </c>
      <c r="L178" s="21" t="s">
        <v>1242</v>
      </c>
    </row>
    <row r="179" spans="1:12" ht="15" customHeight="1" x14ac:dyDescent="0.25">
      <c r="A179" s="30" t="s">
        <v>3096</v>
      </c>
      <c r="B179" s="34" t="s">
        <v>2918</v>
      </c>
      <c r="C179" s="34" t="s">
        <v>1236</v>
      </c>
      <c r="D179" s="34" t="s">
        <v>369</v>
      </c>
      <c r="E179" s="35">
        <f>COUNTIFS(In!B:B,A179,In!D:D,B179)</f>
        <v>1</v>
      </c>
      <c r="F179" s="35">
        <f>IF(ISERROR(SEARCH("ForBorrowOnly",A179)),COUNTIFS(Out!B:B,A179,Out!D:D,B179),1)</f>
        <v>1</v>
      </c>
      <c r="G179" s="35">
        <f t="shared" si="5"/>
        <v>1</v>
      </c>
      <c r="H179" s="29">
        <v>0.95</v>
      </c>
      <c r="I179" s="29">
        <v>1.24</v>
      </c>
      <c r="J179" s="29">
        <v>0.75</v>
      </c>
      <c r="K179" s="29">
        <v>1</v>
      </c>
      <c r="L179" s="29" t="s">
        <v>1242</v>
      </c>
    </row>
    <row r="180" spans="1:12" ht="15" customHeight="1" x14ac:dyDescent="0.25">
      <c r="A180" s="30" t="s">
        <v>3098</v>
      </c>
      <c r="B180" s="34" t="s">
        <v>2918</v>
      </c>
      <c r="C180" s="34" t="s">
        <v>1236</v>
      </c>
      <c r="D180" s="34" t="s">
        <v>1239</v>
      </c>
      <c r="E180" s="35">
        <f>COUNTIFS(In!B:B,A180,In!D:D,B180)</f>
        <v>1</v>
      </c>
      <c r="F180" s="35">
        <f>IF(ISERROR(SEARCH("ForBorrowOnly",A180)),COUNTIFS(Out!B:B,A180,Out!D:D,B180),1)</f>
        <v>1</v>
      </c>
      <c r="G180" s="35">
        <f t="shared" si="5"/>
        <v>1</v>
      </c>
      <c r="H180" s="29">
        <v>0.95</v>
      </c>
      <c r="I180" s="29">
        <v>1.24</v>
      </c>
      <c r="J180" s="29">
        <v>0.75</v>
      </c>
      <c r="K180" s="29">
        <v>1</v>
      </c>
      <c r="L180" s="29" t="s">
        <v>1242</v>
      </c>
    </row>
    <row r="181" spans="1:12" ht="15" customHeight="1" x14ac:dyDescent="0.25">
      <c r="A181" s="30" t="s">
        <v>3097</v>
      </c>
      <c r="B181" s="34" t="s">
        <v>2918</v>
      </c>
      <c r="C181" s="34" t="s">
        <v>1236</v>
      </c>
      <c r="D181" s="34" t="s">
        <v>1239</v>
      </c>
      <c r="E181" s="35">
        <f>COUNTIFS(In!B:B,A181,In!D:D,B181)</f>
        <v>2</v>
      </c>
      <c r="F181" s="35">
        <f>IF(ISERROR(SEARCH("ForBorrowOnly",A181)),COUNTIFS(Out!B:B,A181,Out!D:D,B181),1)</f>
        <v>2</v>
      </c>
      <c r="G181" s="35">
        <f t="shared" si="5"/>
        <v>1</v>
      </c>
      <c r="H181" s="29">
        <v>0.95</v>
      </c>
      <c r="I181" s="29">
        <v>1.24</v>
      </c>
      <c r="J181" s="29">
        <v>0.75</v>
      </c>
      <c r="K181" s="29">
        <v>1</v>
      </c>
      <c r="L181" s="29" t="s">
        <v>1242</v>
      </c>
    </row>
    <row r="182" spans="1:12" ht="15" customHeight="1" x14ac:dyDescent="0.25">
      <c r="A182" s="21" t="s">
        <v>5127</v>
      </c>
      <c r="B182" s="26" t="s">
        <v>2917</v>
      </c>
      <c r="C182" s="34" t="s">
        <v>1236</v>
      </c>
      <c r="D182" s="34" t="s">
        <v>369</v>
      </c>
      <c r="E182" s="35">
        <f>COUNTIFS(In!B:B,A182,In!D:D,B182)</f>
        <v>2</v>
      </c>
      <c r="F182" s="35">
        <f>IF(ISERROR(SEARCH("ForBorrowOnly",A182)),COUNTIFS(Out!B:B,A182,Out!D:D,B182),1)</f>
        <v>2</v>
      </c>
      <c r="G182" s="35">
        <f t="shared" si="5"/>
        <v>1</v>
      </c>
      <c r="H182" s="21">
        <v>0.95</v>
      </c>
      <c r="I182" s="21">
        <v>1.33</v>
      </c>
      <c r="J182" s="21">
        <v>0.6</v>
      </c>
      <c r="K182" s="21">
        <v>0.99</v>
      </c>
      <c r="L182" s="29" t="s">
        <v>1242</v>
      </c>
    </row>
  </sheetData>
  <autoFilter ref="A6:L181" xr:uid="{021C8A92-05C8-4711-B2CB-F9A8242662BF}">
    <sortState xmlns:xlrd2="http://schemas.microsoft.com/office/spreadsheetml/2017/richdata2" ref="A7:L181">
      <sortCondition descending="1" ref="B7:B181"/>
      <sortCondition ref="A7:A181"/>
    </sortState>
  </autoFilter>
  <sortState xmlns:xlrd2="http://schemas.microsoft.com/office/spreadsheetml/2017/richdata2" ref="A7:L175">
    <sortCondition ref="A7:A175"/>
    <sortCondition ref="D7:D17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CAC9-F52B-4C87-B741-6463D0154D56}">
  <sheetPr>
    <tabColor rgb="FF00CC99"/>
  </sheetPr>
  <dimension ref="A1:S292"/>
  <sheetViews>
    <sheetView zoomScaleNormal="100" workbookViewId="0">
      <pane ySplit="1" topLeftCell="A2" activePane="bottomLeft" state="frozen"/>
      <selection activeCell="A2" sqref="A2"/>
      <selection pane="bottomLeft" activeCell="A9" sqref="A9:XFD13"/>
    </sheetView>
  </sheetViews>
  <sheetFormatPr defaultColWidth="8.85546875" defaultRowHeight="15" x14ac:dyDescent="0.25"/>
  <cols>
    <col min="1" max="1" width="8.7109375" style="21" customWidth="1"/>
    <col min="2" max="2" width="35.7109375" style="21" customWidth="1"/>
    <col min="3" max="5" width="8.7109375" style="21" customWidth="1"/>
    <col min="6" max="6" width="12.28515625" style="21" bestFit="1" customWidth="1"/>
    <col min="7" max="9" width="8.7109375" style="15" customWidth="1"/>
    <col min="10" max="10" width="20.7109375" style="21" customWidth="1"/>
    <col min="11" max="11" width="27.7109375" style="21" customWidth="1"/>
    <col min="12" max="12" width="16.42578125" style="21" customWidth="1"/>
    <col min="13" max="13" width="8.7109375" style="21" customWidth="1"/>
    <col min="14" max="18" width="8.7109375" customWidth="1"/>
  </cols>
  <sheetData>
    <row r="1" spans="1:19" s="1" customFormat="1" x14ac:dyDescent="0.25">
      <c r="A1" s="3" t="s">
        <v>8</v>
      </c>
      <c r="B1" s="5" t="s">
        <v>0</v>
      </c>
      <c r="C1" s="3" t="s">
        <v>1240</v>
      </c>
      <c r="D1" s="5" t="s">
        <v>2916</v>
      </c>
      <c r="E1" s="1" t="s">
        <v>1237</v>
      </c>
      <c r="F1" s="1" t="s">
        <v>1238</v>
      </c>
      <c r="G1" s="6" t="s">
        <v>9</v>
      </c>
      <c r="H1" s="6" t="s">
        <v>11</v>
      </c>
      <c r="I1" s="6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367</v>
      </c>
      <c r="O1" s="6" t="s">
        <v>1243</v>
      </c>
      <c r="P1" s="6" t="s">
        <v>1244</v>
      </c>
      <c r="Q1" s="6" t="s">
        <v>1245</v>
      </c>
      <c r="R1" s="6" t="s">
        <v>1246</v>
      </c>
      <c r="S1" s="33" t="s">
        <v>3413</v>
      </c>
    </row>
    <row r="2" spans="1:19" x14ac:dyDescent="0.25">
      <c r="A2" s="21">
        <v>63</v>
      </c>
      <c r="B2" s="23" t="s">
        <v>3320</v>
      </c>
      <c r="C2" s="21" t="s">
        <v>2512</v>
      </c>
      <c r="D2" s="21" t="s">
        <v>2917</v>
      </c>
      <c r="E2" s="21" t="str">
        <f>VLOOKUP($B2,Sched!$A:$Z,MATCH(E$1,Sched!$6:$6,0),FALSE)</f>
        <v>CatSubcat</v>
      </c>
      <c r="F2" s="21" t="str">
        <f>VLOOKUP($B2,Sched!$A:$Z,MATCH(F$1,Sched!$6:$6,0),FALSE)</f>
        <v>Category</v>
      </c>
      <c r="G2" s="15">
        <f>VLOOKUP($A2,Schid!$A:$J,MATCH(G$1,Schid!$6:$6,0),FALSE)</f>
        <v>16</v>
      </c>
      <c r="H2" s="15" t="str">
        <f>VLOOKUP($A2,Schid!$A:$J,MATCH(H$1,Schid!$6:$6,0),FALSE)</f>
        <v>NULL</v>
      </c>
      <c r="I2" s="15" t="str">
        <f>VLOOKUP($A2,Schid!$A:$J,MATCH(I$1,Schid!$6:$6,0),FALSE)</f>
        <v>NULL</v>
      </c>
      <c r="J2" s="21" t="str">
        <f>VLOOKUP($A2,Schid!$A:$J,MATCH(J$1,Schid!$6:$6,0),FALSE)</f>
        <v>Agricultural Equipment</v>
      </c>
      <c r="K2" s="21" t="str">
        <f>VLOOKUP($A2,Schid!$A:$J,MATCH(K$1,Schid!$6:$6,0),FALSE)</f>
        <v>NULL</v>
      </c>
      <c r="L2" s="21" t="str">
        <f>VLOOKUP($A2,Schid!$A:$J,MATCH(L$1,Schid!$6:$6,0),FALSE)</f>
        <v>NULL</v>
      </c>
      <c r="M2" s="21" t="str">
        <f>VLOOKUP($A2,Schid!$A:$J,MATCH(M$1,Schid!$6:$6,0),FALSE)</f>
        <v>Agricultural Equipment|||</v>
      </c>
      <c r="N2" s="21">
        <f>IF(ISERROR(VLOOKUP(B2,Sched!A:A,1,FALSE)),0,1)</f>
        <v>1</v>
      </c>
      <c r="O2" s="21">
        <f>VLOOKUP($B2,Sched!$A:$Z,MATCH(O$1,Sched!$6:$6,0),FALSE)</f>
        <v>0.95</v>
      </c>
      <c r="P2" s="21">
        <f>VLOOKUP($B2,Sched!$A:$Z,MATCH(P$1,Sched!$6:$6,0),FALSE)</f>
        <v>1.24</v>
      </c>
      <c r="Q2" s="21">
        <f>VLOOKUP($B2,Sched!$A:$Z,MATCH(Q$1,Sched!$6:$6,0),FALSE)</f>
        <v>0.75</v>
      </c>
      <c r="R2" s="21">
        <f>VLOOKUP($B2,Sched!$A:$Z,MATCH(R$1,Sched!$6:$6,0),FALSE)</f>
        <v>0.9</v>
      </c>
      <c r="S2" t="str">
        <f>VLOOKUP($B2,Sched!$A:$Z,MATCH(S$1,Sched!$6:$6,0),FALSE)</f>
        <v>N</v>
      </c>
    </row>
    <row r="3" spans="1:19" x14ac:dyDescent="0.25">
      <c r="A3" s="21">
        <v>18</v>
      </c>
      <c r="B3" s="21" t="s">
        <v>2920</v>
      </c>
      <c r="C3" s="21" t="s">
        <v>2512</v>
      </c>
      <c r="D3" s="21" t="s">
        <v>2917</v>
      </c>
      <c r="E3" s="21" t="str">
        <f>VLOOKUP($B3,Sched!$A:$Z,MATCH(E$1,Sched!$6:$6,0),FALSE)</f>
        <v>CatSubcat</v>
      </c>
      <c r="F3" s="21" t="str">
        <f>VLOOKUP($B3,Sched!$A:$Z,MATCH(F$1,Sched!$6:$6,0),FALSE)</f>
        <v>Category</v>
      </c>
      <c r="G3" s="15">
        <f>VLOOKUP($A3,Schid!$A:$J,MATCH(G$1,Schid!$6:$6,0),FALSE)</f>
        <v>30</v>
      </c>
      <c r="H3" s="15" t="str">
        <f>VLOOKUP($A3,Schid!$A:$J,MATCH(H$1,Schid!$6:$6,0),FALSE)</f>
        <v>NULL</v>
      </c>
      <c r="I3" s="15" t="str">
        <f>VLOOKUP($A3,Schid!$A:$J,MATCH(I$1,Schid!$6:$6,0),FALSE)</f>
        <v>NULL</v>
      </c>
      <c r="J3" s="21" t="str">
        <f>VLOOKUP($A3,Schid!$A:$J,MATCH(J$1,Schid!$6:$6,0),FALSE)</f>
        <v>Air Compressors</v>
      </c>
      <c r="K3" s="21" t="str">
        <f>VLOOKUP($A3,Schid!$A:$J,MATCH(K$1,Schid!$6:$6,0),FALSE)</f>
        <v>NULL</v>
      </c>
      <c r="L3" s="21" t="str">
        <f>VLOOKUP($A3,Schid!$A:$J,MATCH(L$1,Schid!$6:$6,0),FALSE)</f>
        <v>NULL</v>
      </c>
      <c r="M3" s="21" t="str">
        <f>VLOOKUP($A3,Schid!$A:$J,MATCH(M$1,Schid!$6:$6,0),FALSE)</f>
        <v>Air Compressors|||</v>
      </c>
      <c r="N3" s="21">
        <f>IF(ISERROR(VLOOKUP(B3,Sched!A:A,1,FALSE)),0,1)</f>
        <v>1</v>
      </c>
      <c r="O3" s="21">
        <f>VLOOKUP($B3,Sched!$A:$Z,MATCH(O$1,Sched!$6:$6,0),FALSE)</f>
        <v>0.95</v>
      </c>
      <c r="P3" s="21">
        <f>VLOOKUP($B3,Sched!$A:$Z,MATCH(P$1,Sched!$6:$6,0),FALSE)</f>
        <v>1.33</v>
      </c>
      <c r="Q3" s="21">
        <f>VLOOKUP($B3,Sched!$A:$Z,MATCH(Q$1,Sched!$6:$6,0),FALSE)</f>
        <v>0.6</v>
      </c>
      <c r="R3" s="21">
        <f>VLOOKUP($B3,Sched!$A:$Z,MATCH(R$1,Sched!$6:$6,0),FALSE)</f>
        <v>0.8</v>
      </c>
      <c r="S3" s="21" t="str">
        <f>VLOOKUP($B3,Sched!$A:$Z,MATCH(S$1,Sched!$6:$6,0),FALSE)</f>
        <v>Y</v>
      </c>
    </row>
    <row r="4" spans="1:19" x14ac:dyDescent="0.25">
      <c r="A4" s="21">
        <v>142903</v>
      </c>
      <c r="B4" s="21" t="s">
        <v>3523</v>
      </c>
      <c r="C4" s="21" t="s">
        <v>2512</v>
      </c>
      <c r="D4" s="21" t="s">
        <v>2917</v>
      </c>
      <c r="E4" s="21" t="str">
        <f>VLOOKUP($B4,Sched!$A:$Z,MATCH(E$1,Sched!$6:$6,0),FALSE)</f>
        <v>Make</v>
      </c>
      <c r="F4" s="21" t="str">
        <f>VLOOKUP($B4,Sched!$A:$Z,MATCH(F$1,Sched!$6:$6,0),FALSE)</f>
        <v>Make</v>
      </c>
      <c r="G4" s="15">
        <f>VLOOKUP($A4,Schid!$A:$J,MATCH(G$1,Schid!$6:$6,0),FALSE)</f>
        <v>2515</v>
      </c>
      <c r="H4" s="15">
        <f>VLOOKUP($A4,Schid!$A:$J,MATCH(H$1,Schid!$6:$6,0),FALSE)</f>
        <v>2900</v>
      </c>
      <c r="I4" s="15">
        <f>VLOOKUP($A4,Schid!$A:$J,MATCH(I$1,Schid!$6:$6,0),FALSE)</f>
        <v>31</v>
      </c>
      <c r="J4" s="21" t="str">
        <f>VLOOKUP($A4,Schid!$A:$J,MATCH(J$1,Schid!$6:$6,0),FALSE)</f>
        <v>Articulated Dump Trucks</v>
      </c>
      <c r="K4" s="21" t="str">
        <f>VLOOKUP($A4,Schid!$A:$J,MATCH(K$1,Schid!$6:$6,0),FALSE)</f>
        <v>40+ Ton Articulated Dump Trucks</v>
      </c>
      <c r="L4" s="21" t="str">
        <f>VLOOKUP($A4,Schid!$A:$J,MATCH(L$1,Schid!$6:$6,0),FALSE)</f>
        <v>Caterpillar</v>
      </c>
      <c r="M4" s="21" t="str">
        <f>VLOOKUP($A4,Schid!$A:$J,MATCH(M$1,Schid!$6:$6,0),FALSE)</f>
        <v>Articulated Dump Trucks|40+ Ton Articulated Dump Trucks|Caterpillar|</v>
      </c>
      <c r="N4" s="21">
        <f>IF(ISERROR(VLOOKUP(B4,Sched!A:A,1,FALSE)),0,1)</f>
        <v>1</v>
      </c>
      <c r="O4" s="21">
        <f>VLOOKUP($B4,Sched!$A:$Z,MATCH(O$1,Sched!$6:$6,0),FALSE)</f>
        <v>0.95</v>
      </c>
      <c r="P4" s="21">
        <f>VLOOKUP($B4,Sched!$A:$Z,MATCH(P$1,Sched!$6:$6,0),FALSE)</f>
        <v>1.24</v>
      </c>
      <c r="Q4" s="21">
        <f>VLOOKUP($B4,Sched!$A:$Z,MATCH(Q$1,Sched!$6:$6,0),FALSE)</f>
        <v>0.7</v>
      </c>
      <c r="R4" s="21">
        <f>VLOOKUP($B4,Sched!$A:$Z,MATCH(R$1,Sched!$6:$6,0),FALSE)</f>
        <v>0.9</v>
      </c>
      <c r="S4" s="21" t="str">
        <f>VLOOKUP($B4,Sched!$A:$Z,MATCH(S$1,Sched!$6:$6,0),FALSE)</f>
        <v>N</v>
      </c>
    </row>
    <row r="5" spans="1:19" x14ac:dyDescent="0.25">
      <c r="A5" s="21">
        <v>142746</v>
      </c>
      <c r="B5" s="21" t="s">
        <v>3524</v>
      </c>
      <c r="C5" s="21" t="s">
        <v>2512</v>
      </c>
      <c r="D5" s="21" t="s">
        <v>2917</v>
      </c>
      <c r="E5" s="21" t="str">
        <f>VLOOKUP($B5,Sched!$A:$Z,MATCH(E$1,Sched!$6:$6,0),FALSE)</f>
        <v>CatSubcat</v>
      </c>
      <c r="F5" s="21" t="str">
        <f>VLOOKUP($B5,Sched!$A:$Z,MATCH(F$1,Sched!$6:$6,0),FALSE)</f>
        <v>SubcatGroup</v>
      </c>
      <c r="G5" s="15">
        <f>VLOOKUP($A5,Schid!$A:$J,MATCH(G$1,Schid!$6:$6,0),FALSE)</f>
        <v>2515</v>
      </c>
      <c r="H5" s="15">
        <f>VLOOKUP($A5,Schid!$A:$J,MATCH(H$1,Schid!$6:$6,0),FALSE)</f>
        <v>2900</v>
      </c>
      <c r="I5" s="15" t="str">
        <f>VLOOKUP($A5,Schid!$A:$J,MATCH(I$1,Schid!$6:$6,0),FALSE)</f>
        <v>NULL</v>
      </c>
      <c r="J5" s="21" t="str">
        <f>VLOOKUP($A5,Schid!$A:$J,MATCH(J$1,Schid!$6:$6,0),FALSE)</f>
        <v>Articulated Dump Trucks</v>
      </c>
      <c r="K5" s="21" t="str">
        <f>VLOOKUP($A5,Schid!$A:$J,MATCH(K$1,Schid!$6:$6,0),FALSE)</f>
        <v>40+ Ton Articulated Dump Trucks</v>
      </c>
      <c r="L5" s="21" t="str">
        <f>VLOOKUP($A5,Schid!$A:$J,MATCH(L$1,Schid!$6:$6,0),FALSE)</f>
        <v>NULL</v>
      </c>
      <c r="M5" s="21" t="str">
        <f>VLOOKUP($A5,Schid!$A:$J,MATCH(M$1,Schid!$6:$6,0),FALSE)</f>
        <v>Articulated Dump Trucks|40+ Ton Articulated Dump Trucks||</v>
      </c>
      <c r="N5" s="21">
        <f>IF(ISERROR(VLOOKUP(B5,Sched!A:A,1,FALSE)),0,1)</f>
        <v>1</v>
      </c>
      <c r="O5" s="21">
        <f>VLOOKUP($B5,Sched!$A:$Z,MATCH(O$1,Sched!$6:$6,0),FALSE)</f>
        <v>0.95</v>
      </c>
      <c r="P5" s="21">
        <f>VLOOKUP($B5,Sched!$A:$Z,MATCH(P$1,Sched!$6:$6,0),FALSE)</f>
        <v>1.24</v>
      </c>
      <c r="Q5" s="21">
        <f>VLOOKUP($B5,Sched!$A:$Z,MATCH(Q$1,Sched!$6:$6,0),FALSE)</f>
        <v>0.7</v>
      </c>
      <c r="R5" s="21">
        <f>VLOOKUP($B5,Sched!$A:$Z,MATCH(R$1,Sched!$6:$6,0),FALSE)</f>
        <v>0.9</v>
      </c>
      <c r="S5" s="21" t="str">
        <f>VLOOKUP($B5,Sched!$A:$Z,MATCH(S$1,Sched!$6:$6,0),FALSE)</f>
        <v>N</v>
      </c>
    </row>
    <row r="6" spans="1:19" x14ac:dyDescent="0.25">
      <c r="A6" s="21">
        <v>142907</v>
      </c>
      <c r="B6" s="21" t="s">
        <v>3525</v>
      </c>
      <c r="C6" s="21" t="s">
        <v>2512</v>
      </c>
      <c r="D6" s="21" t="s">
        <v>2917</v>
      </c>
      <c r="E6" s="21" t="str">
        <f>VLOOKUP($B6,Sched!$A:$Z,MATCH(E$1,Sched!$6:$6,0),FALSE)</f>
        <v>Make</v>
      </c>
      <c r="F6" s="21" t="str">
        <f>VLOOKUP($B6,Sched!$A:$Z,MATCH(F$1,Sched!$6:$6,0),FALSE)</f>
        <v>Make</v>
      </c>
      <c r="G6" s="15">
        <f>VLOOKUP($A6,Schid!$A:$J,MATCH(G$1,Schid!$6:$6,0),FALSE)</f>
        <v>2515</v>
      </c>
      <c r="H6" s="15">
        <f>VLOOKUP($A6,Schid!$A:$J,MATCH(H$1,Schid!$6:$6,0),FALSE)</f>
        <v>2900</v>
      </c>
      <c r="I6" s="15">
        <f>VLOOKUP($A6,Schid!$A:$J,MATCH(I$1,Schid!$6:$6,0),FALSE)</f>
        <v>19</v>
      </c>
      <c r="J6" s="21" t="str">
        <f>VLOOKUP($A6,Schid!$A:$J,MATCH(J$1,Schid!$6:$6,0),FALSE)</f>
        <v>Articulated Dump Trucks</v>
      </c>
      <c r="K6" s="21" t="str">
        <f>VLOOKUP($A6,Schid!$A:$J,MATCH(K$1,Schid!$6:$6,0),FALSE)</f>
        <v>40+ Ton Articulated Dump Trucks</v>
      </c>
      <c r="L6" s="21" t="str">
        <f>VLOOKUP($A6,Schid!$A:$J,MATCH(L$1,Schid!$6:$6,0),FALSE)</f>
        <v>Volvo</v>
      </c>
      <c r="M6" s="21" t="str">
        <f>VLOOKUP($A6,Schid!$A:$J,MATCH(M$1,Schid!$6:$6,0),FALSE)</f>
        <v>Articulated Dump Trucks|40+ Ton Articulated Dump Trucks|Volvo|</v>
      </c>
      <c r="N6" s="21">
        <f>IF(ISERROR(VLOOKUP(B6,Sched!A:A,1,FALSE)),0,1)</f>
        <v>1</v>
      </c>
      <c r="O6" s="21">
        <f>VLOOKUP($B6,Sched!$A:$Z,MATCH(O$1,Sched!$6:$6,0),FALSE)</f>
        <v>0.95</v>
      </c>
      <c r="P6" s="21">
        <f>VLOOKUP($B6,Sched!$A:$Z,MATCH(P$1,Sched!$6:$6,0),FALSE)</f>
        <v>1.28</v>
      </c>
      <c r="Q6" s="21">
        <f>VLOOKUP($B6,Sched!$A:$Z,MATCH(Q$1,Sched!$6:$6,0),FALSE)</f>
        <v>0.7</v>
      </c>
      <c r="R6" s="21">
        <f>VLOOKUP($B6,Sched!$A:$Z,MATCH(R$1,Sched!$6:$6,0),FALSE)</f>
        <v>0.9</v>
      </c>
      <c r="S6" s="21" t="str">
        <f>VLOOKUP($B6,Sched!$A:$Z,MATCH(S$1,Sched!$6:$6,0),FALSE)</f>
        <v>N</v>
      </c>
    </row>
    <row r="7" spans="1:19" x14ac:dyDescent="0.25">
      <c r="A7" s="21">
        <v>278</v>
      </c>
      <c r="B7" s="21" t="s">
        <v>3526</v>
      </c>
      <c r="C7" s="21" t="s">
        <v>2512</v>
      </c>
      <c r="D7" s="21" t="s">
        <v>2917</v>
      </c>
      <c r="E7" s="21" t="str">
        <f>VLOOKUP($B7,Sched!$A:$Z,MATCH(E$1,Sched!$6:$6,0),FALSE)</f>
        <v>CatSubcat</v>
      </c>
      <c r="F7" s="21" t="str">
        <f>VLOOKUP($B7,Sched!$A:$Z,MATCH(F$1,Sched!$6:$6,0),FALSE)</f>
        <v>SubcatGroup</v>
      </c>
      <c r="G7" s="15">
        <f>VLOOKUP($A7,Schid!$A:$J,MATCH(G$1,Schid!$6:$6,0),FALSE)</f>
        <v>2515</v>
      </c>
      <c r="H7" s="15">
        <f>VLOOKUP($A7,Schid!$A:$J,MATCH(H$1,Schid!$6:$6,0),FALSE)</f>
        <v>48</v>
      </c>
      <c r="I7" s="15" t="str">
        <f>VLOOKUP($A7,Schid!$A:$J,MATCH(I$1,Schid!$6:$6,0),FALSE)</f>
        <v>NULL</v>
      </c>
      <c r="J7" s="21" t="str">
        <f>VLOOKUP($A7,Schid!$A:$J,MATCH(J$1,Schid!$6:$6,0),FALSE)</f>
        <v>Articulated Dump Trucks</v>
      </c>
      <c r="K7" s="21" t="str">
        <f>VLOOKUP($A7,Schid!$A:$J,MATCH(K$1,Schid!$6:$6,0),FALSE)</f>
        <v>0-39 Ton Articulated Dump Trucks</v>
      </c>
      <c r="L7" s="21" t="str">
        <f>VLOOKUP($A7,Schid!$A:$J,MATCH(L$1,Schid!$6:$6,0),FALSE)</f>
        <v>NULL</v>
      </c>
      <c r="M7" s="21" t="str">
        <f>VLOOKUP($A7,Schid!$A:$J,MATCH(M$1,Schid!$6:$6,0),FALSE)</f>
        <v>Articulated Dump Trucks|0-39 Ton Articulated Dump Trucks||</v>
      </c>
      <c r="N7" s="21">
        <f>IF(ISERROR(VLOOKUP(B7,Sched!A:A,1,FALSE)),0,1)</f>
        <v>1</v>
      </c>
      <c r="O7" s="21">
        <f>VLOOKUP($B7,Sched!$A:$Z,MATCH(O$1,Sched!$6:$6,0),FALSE)</f>
        <v>0.95</v>
      </c>
      <c r="P7" s="21">
        <f>VLOOKUP($B7,Sched!$A:$Z,MATCH(P$1,Sched!$6:$6,0),FALSE)</f>
        <v>1.24</v>
      </c>
      <c r="Q7" s="21">
        <f>VLOOKUP($B7,Sched!$A:$Z,MATCH(Q$1,Sched!$6:$6,0),FALSE)</f>
        <v>0.7</v>
      </c>
      <c r="R7" s="21">
        <f>VLOOKUP($B7,Sched!$A:$Z,MATCH(R$1,Sched!$6:$6,0),FALSE)</f>
        <v>0.9</v>
      </c>
      <c r="S7" s="21" t="str">
        <f>VLOOKUP($B7,Sched!$A:$Z,MATCH(S$1,Sched!$6:$6,0),FALSE)</f>
        <v>N</v>
      </c>
    </row>
    <row r="8" spans="1:19" x14ac:dyDescent="0.25">
      <c r="A8" s="21">
        <v>66830</v>
      </c>
      <c r="B8" s="21" t="s">
        <v>2921</v>
      </c>
      <c r="C8" s="21" t="s">
        <v>2512</v>
      </c>
      <c r="D8" s="21" t="s">
        <v>2917</v>
      </c>
      <c r="E8" s="21" t="str">
        <f>VLOOKUP($B8,Sched!$A:$Z,MATCH(E$1,Sched!$6:$6,0),FALSE)</f>
        <v>CatSubcat</v>
      </c>
      <c r="F8" s="21" t="str">
        <f>VLOOKUP($B8,Sched!$A:$Z,MATCH(F$1,Sched!$6:$6,0),FALSE)</f>
        <v>Category</v>
      </c>
      <c r="G8" s="15">
        <f>VLOOKUP($A8,Schid!$A:$J,MATCH(G$1,Schid!$6:$6,0),FALSE)</f>
        <v>2515</v>
      </c>
      <c r="H8" s="15" t="str">
        <f>VLOOKUP($A8,Schid!$A:$J,MATCH(H$1,Schid!$6:$6,0),FALSE)</f>
        <v>NULL</v>
      </c>
      <c r="I8" s="15" t="str">
        <f>VLOOKUP($A8,Schid!$A:$J,MATCH(I$1,Schid!$6:$6,0),FALSE)</f>
        <v>NULL</v>
      </c>
      <c r="J8" s="21" t="str">
        <f>VLOOKUP($A8,Schid!$A:$J,MATCH(J$1,Schid!$6:$6,0),FALSE)</f>
        <v>Articulated Dump Trucks</v>
      </c>
      <c r="K8" s="21" t="str">
        <f>VLOOKUP($A8,Schid!$A:$J,MATCH(K$1,Schid!$6:$6,0),FALSE)</f>
        <v>NULL</v>
      </c>
      <c r="L8" s="21" t="str">
        <f>VLOOKUP($A8,Schid!$A:$J,MATCH(L$1,Schid!$6:$6,0),FALSE)</f>
        <v>NULL</v>
      </c>
      <c r="M8" s="21" t="str">
        <f>VLOOKUP($A8,Schid!$A:$J,MATCH(M$1,Schid!$6:$6,0),FALSE)</f>
        <v>Articulated Dump Trucks|||</v>
      </c>
      <c r="N8" s="21">
        <f>IF(ISERROR(VLOOKUP(B8,Sched!A:A,1,FALSE)),0,1)</f>
        <v>1</v>
      </c>
      <c r="O8" s="21">
        <f>VLOOKUP($B8,Sched!$A:$Z,MATCH(O$1,Sched!$6:$6,0),FALSE)</f>
        <v>0.95</v>
      </c>
      <c r="P8" s="21">
        <f>VLOOKUP($B8,Sched!$A:$Z,MATCH(P$1,Sched!$6:$6,0),FALSE)</f>
        <v>1.24</v>
      </c>
      <c r="Q8" s="21">
        <f>VLOOKUP($B8,Sched!$A:$Z,MATCH(Q$1,Sched!$6:$6,0),FALSE)</f>
        <v>0.7</v>
      </c>
      <c r="R8" s="21">
        <f>VLOOKUP($B8,Sched!$A:$Z,MATCH(R$1,Sched!$6:$6,0),FALSE)</f>
        <v>0.9</v>
      </c>
      <c r="S8" s="21" t="str">
        <f>VLOOKUP($B8,Sched!$A:$Z,MATCH(S$1,Sched!$6:$6,0),FALSE)</f>
        <v>N</v>
      </c>
    </row>
    <row r="9" spans="1:19" x14ac:dyDescent="0.25">
      <c r="A9" s="21">
        <v>54</v>
      </c>
      <c r="B9" s="21" t="s">
        <v>2922</v>
      </c>
      <c r="C9" s="21" t="s">
        <v>2512</v>
      </c>
      <c r="D9" s="21" t="s">
        <v>2917</v>
      </c>
      <c r="E9" s="21" t="str">
        <f>VLOOKUP($B9,Sched!$A:$Z,MATCH(E$1,Sched!$6:$6,0),FALSE)</f>
        <v>CatSubcat</v>
      </c>
      <c r="F9" s="21" t="str">
        <f>VLOOKUP($B9,Sched!$A:$Z,MATCH(F$1,Sched!$6:$6,0),FALSE)</f>
        <v>Category</v>
      </c>
      <c r="G9" s="15">
        <f>VLOOKUP($A9,Schid!$A:$J,MATCH(G$1,Schid!$6:$6,0),FALSE)</f>
        <v>313</v>
      </c>
      <c r="H9" s="15" t="str">
        <f>VLOOKUP($A9,Schid!$A:$J,MATCH(H$1,Schid!$6:$6,0),FALSE)</f>
        <v>NULL</v>
      </c>
      <c r="I9" s="15" t="str">
        <f>VLOOKUP($A9,Schid!$A:$J,MATCH(I$1,Schid!$6:$6,0),FALSE)</f>
        <v>NULL</v>
      </c>
      <c r="J9" s="21" t="str">
        <f>VLOOKUP($A9,Schid!$A:$J,MATCH(J$1,Schid!$6:$6,0),FALSE)</f>
        <v>Articulating Boom Lifts</v>
      </c>
      <c r="K9" s="21" t="str">
        <f>VLOOKUP($A9,Schid!$A:$J,MATCH(K$1,Schid!$6:$6,0),FALSE)</f>
        <v>NULL</v>
      </c>
      <c r="L9" s="21" t="str">
        <f>VLOOKUP($A9,Schid!$A:$J,MATCH(L$1,Schid!$6:$6,0),FALSE)</f>
        <v>NULL</v>
      </c>
      <c r="M9" s="21" t="str">
        <f>VLOOKUP($A9,Schid!$A:$J,MATCH(M$1,Schid!$6:$6,0),FALSE)</f>
        <v>Articulating Boom Lifts|||</v>
      </c>
      <c r="N9" s="21">
        <f>IF(ISERROR(VLOOKUP(B9,Sched!A:A,1,FALSE)),0,1)</f>
        <v>1</v>
      </c>
      <c r="O9" s="21">
        <f>VLOOKUP($B9,Sched!$A:$Z,MATCH(O$1,Sched!$6:$6,0),FALSE)</f>
        <v>0.95</v>
      </c>
      <c r="P9" s="21">
        <f>VLOOKUP($B9,Sched!$A:$Z,MATCH(P$1,Sched!$6:$6,0),FALSE)</f>
        <v>1.24</v>
      </c>
      <c r="Q9" s="21">
        <f>VLOOKUP($B9,Sched!$A:$Z,MATCH(Q$1,Sched!$6:$6,0),FALSE)</f>
        <v>0.75</v>
      </c>
      <c r="R9" s="21">
        <f>VLOOKUP($B9,Sched!$A:$Z,MATCH(R$1,Sched!$6:$6,0),FALSE)</f>
        <v>0.9</v>
      </c>
      <c r="S9" s="21" t="str">
        <f>VLOOKUP($B9,Sched!$A:$Z,MATCH(S$1,Sched!$6:$6,0),FALSE)</f>
        <v>Y</v>
      </c>
    </row>
    <row r="10" spans="1:19" x14ac:dyDescent="0.25">
      <c r="A10" s="21">
        <v>115521</v>
      </c>
      <c r="B10" s="21" t="s">
        <v>2923</v>
      </c>
      <c r="C10" s="21" t="s">
        <v>2512</v>
      </c>
      <c r="D10" s="21" t="s">
        <v>2917</v>
      </c>
      <c r="E10" s="21" t="str">
        <f>VLOOKUP($B10,Sched!$A:$Z,MATCH(E$1,Sched!$6:$6,0),FALSE)</f>
        <v>Make</v>
      </c>
      <c r="F10" s="21" t="str">
        <f>VLOOKUP($B10,Sched!$A:$Z,MATCH(F$1,Sched!$6:$6,0),FALSE)</f>
        <v>Make</v>
      </c>
      <c r="G10" s="15">
        <f>VLOOKUP($A10,Schid!$A:$J,MATCH(G$1,Schid!$6:$6,0),FALSE)</f>
        <v>6</v>
      </c>
      <c r="H10" s="15">
        <f>VLOOKUP($A10,Schid!$A:$J,MATCH(H$1,Schid!$6:$6,0),FALSE)</f>
        <v>2847</v>
      </c>
      <c r="I10" s="15">
        <f>VLOOKUP($A10,Schid!$A:$J,MATCH(I$1,Schid!$6:$6,0),FALSE)</f>
        <v>12</v>
      </c>
      <c r="J10" s="21" t="str">
        <f>VLOOKUP($A10,Schid!$A:$J,MATCH(J$1,Schid!$6:$6,0),FALSE)</f>
        <v>Backhoe Loaders</v>
      </c>
      <c r="K10" s="21" t="str">
        <f>VLOOKUP($A10,Schid!$A:$J,MATCH(K$1,Schid!$6:$6,0),FALSE)</f>
        <v>0-69 HP Backhoe Loaders</v>
      </c>
      <c r="L10" s="21" t="str">
        <f>VLOOKUP($A10,Schid!$A:$J,MATCH(L$1,Schid!$6:$6,0),FALSE)</f>
        <v>Case</v>
      </c>
      <c r="M10" s="21" t="str">
        <f>VLOOKUP($A10,Schid!$A:$J,MATCH(M$1,Schid!$6:$6,0),FALSE)</f>
        <v>Backhoe Loaders|0-69 HP Backhoe Loaders|Case|</v>
      </c>
      <c r="N10" s="21">
        <f>IF(ISERROR(VLOOKUP(B10,Sched!A:A,1,FALSE)),0,1)</f>
        <v>1</v>
      </c>
      <c r="O10" s="21">
        <f>VLOOKUP($B10,Sched!$A:$Z,MATCH(O$1,Sched!$6:$6,0),FALSE)</f>
        <v>1.05</v>
      </c>
      <c r="P10" s="21">
        <f>VLOOKUP($B10,Sched!$A:$Z,MATCH(P$1,Sched!$6:$6,0),FALSE)</f>
        <v>1.24</v>
      </c>
      <c r="Q10" s="21">
        <f>VLOOKUP($B10,Sched!$A:$Z,MATCH(Q$1,Sched!$6:$6,0),FALSE)</f>
        <v>0.75</v>
      </c>
      <c r="R10" s="21">
        <f>VLOOKUP($B10,Sched!$A:$Z,MATCH(R$1,Sched!$6:$6,0),FALSE)</f>
        <v>0.9</v>
      </c>
      <c r="S10" s="21" t="str">
        <f>VLOOKUP($B10,Sched!$A:$Z,MATCH(S$1,Sched!$6:$6,0),FALSE)</f>
        <v>N</v>
      </c>
    </row>
    <row r="11" spans="1:19" x14ac:dyDescent="0.25">
      <c r="A11" s="21">
        <v>115523</v>
      </c>
      <c r="B11" s="21" t="s">
        <v>2923</v>
      </c>
      <c r="C11" s="21" t="s">
        <v>2512</v>
      </c>
      <c r="D11" s="21" t="s">
        <v>2917</v>
      </c>
      <c r="E11" s="21" t="str">
        <f>VLOOKUP($B11,Sched!$A:$Z,MATCH(E$1,Sched!$6:$6,0),FALSE)</f>
        <v>Make</v>
      </c>
      <c r="F11" s="21" t="str">
        <f>VLOOKUP($B11,Sched!$A:$Z,MATCH(F$1,Sched!$6:$6,0),FALSE)</f>
        <v>Make</v>
      </c>
      <c r="G11" s="15">
        <f>VLOOKUP($A11,Schid!$A:$J,MATCH(G$1,Schid!$6:$6,0),FALSE)</f>
        <v>6</v>
      </c>
      <c r="H11" s="15">
        <f>VLOOKUP($A11,Schid!$A:$J,MATCH(H$1,Schid!$6:$6,0),FALSE)</f>
        <v>2848</v>
      </c>
      <c r="I11" s="15">
        <f>VLOOKUP($A11,Schid!$A:$J,MATCH(I$1,Schid!$6:$6,0),FALSE)</f>
        <v>12</v>
      </c>
      <c r="J11" s="21" t="str">
        <f>VLOOKUP($A11,Schid!$A:$J,MATCH(J$1,Schid!$6:$6,0),FALSE)</f>
        <v>Backhoe Loaders</v>
      </c>
      <c r="K11" s="21" t="str">
        <f>VLOOKUP($A11,Schid!$A:$J,MATCH(K$1,Schid!$6:$6,0),FALSE)</f>
        <v>70+ HP Backhoe Loaders</v>
      </c>
      <c r="L11" s="21" t="str">
        <f>VLOOKUP($A11,Schid!$A:$J,MATCH(L$1,Schid!$6:$6,0),FALSE)</f>
        <v>Case</v>
      </c>
      <c r="M11" s="21" t="str">
        <f>VLOOKUP($A11,Schid!$A:$J,MATCH(M$1,Schid!$6:$6,0),FALSE)</f>
        <v>Backhoe Loaders|70+ HP Backhoe Loaders|Case|</v>
      </c>
      <c r="N11" s="21">
        <f>IF(ISERROR(VLOOKUP(B11,Sched!A:A,1,FALSE)),0,1)</f>
        <v>1</v>
      </c>
      <c r="O11" s="21">
        <f>VLOOKUP($B11,Sched!$A:$Z,MATCH(O$1,Sched!$6:$6,0),FALSE)</f>
        <v>1.05</v>
      </c>
      <c r="P11" s="21">
        <f>VLOOKUP($B11,Sched!$A:$Z,MATCH(P$1,Sched!$6:$6,0),FALSE)</f>
        <v>1.24</v>
      </c>
      <c r="Q11" s="21">
        <f>VLOOKUP($B11,Sched!$A:$Z,MATCH(Q$1,Sched!$6:$6,0),FALSE)</f>
        <v>0.75</v>
      </c>
      <c r="R11" s="21">
        <f>VLOOKUP($B11,Sched!$A:$Z,MATCH(R$1,Sched!$6:$6,0),FALSE)</f>
        <v>0.9</v>
      </c>
      <c r="S11" s="21" t="str">
        <f>VLOOKUP($B11,Sched!$A:$Z,MATCH(S$1,Sched!$6:$6,0),FALSE)</f>
        <v>N</v>
      </c>
    </row>
    <row r="12" spans="1:19" x14ac:dyDescent="0.25">
      <c r="A12" s="21">
        <v>115073</v>
      </c>
      <c r="B12" s="21" t="s">
        <v>2924</v>
      </c>
      <c r="C12" s="21" t="s">
        <v>2512</v>
      </c>
      <c r="D12" s="21" t="s">
        <v>2917</v>
      </c>
      <c r="E12" s="21" t="str">
        <f>VLOOKUP($B12,Sched!$A:$Z,MATCH(E$1,Sched!$6:$6,0),FALSE)</f>
        <v>Make</v>
      </c>
      <c r="F12" s="21" t="str">
        <f>VLOOKUP($B12,Sched!$A:$Z,MATCH(F$1,Sched!$6:$6,0),FALSE)</f>
        <v>Make</v>
      </c>
      <c r="G12" s="15">
        <f>VLOOKUP($A12,Schid!$A:$J,MATCH(G$1,Schid!$6:$6,0),FALSE)</f>
        <v>6</v>
      </c>
      <c r="H12" s="15">
        <f>VLOOKUP($A12,Schid!$A:$J,MATCH(H$1,Schid!$6:$6,0),FALSE)</f>
        <v>2847</v>
      </c>
      <c r="I12" s="15">
        <f>VLOOKUP($A12,Schid!$A:$J,MATCH(I$1,Schid!$6:$6,0),FALSE)</f>
        <v>31</v>
      </c>
      <c r="J12" s="21" t="str">
        <f>VLOOKUP($A12,Schid!$A:$J,MATCH(J$1,Schid!$6:$6,0),FALSE)</f>
        <v>Backhoe Loaders</v>
      </c>
      <c r="K12" s="21" t="str">
        <f>VLOOKUP($A12,Schid!$A:$J,MATCH(K$1,Schid!$6:$6,0),FALSE)</f>
        <v>0-69 HP Backhoe Loaders</v>
      </c>
      <c r="L12" s="21" t="str">
        <f>VLOOKUP($A12,Schid!$A:$J,MATCH(L$1,Schid!$6:$6,0),FALSE)</f>
        <v>Caterpillar</v>
      </c>
      <c r="M12" s="21" t="str">
        <f>VLOOKUP($A12,Schid!$A:$J,MATCH(M$1,Schid!$6:$6,0),FALSE)</f>
        <v>Backhoe Loaders|0-69 HP Backhoe Loaders|Caterpillar|</v>
      </c>
      <c r="N12" s="21">
        <f>IF(ISERROR(VLOOKUP(B12,Sched!A:A,1,FALSE)),0,1)</f>
        <v>1</v>
      </c>
      <c r="O12" s="21">
        <f>VLOOKUP($B12,Sched!$A:$Z,MATCH(O$1,Sched!$6:$6,0),FALSE)</f>
        <v>0.95</v>
      </c>
      <c r="P12" s="21">
        <f>VLOOKUP($B12,Sched!$A:$Z,MATCH(P$1,Sched!$6:$6,0),FALSE)</f>
        <v>1.24</v>
      </c>
      <c r="Q12" s="21">
        <f>VLOOKUP($B12,Sched!$A:$Z,MATCH(Q$1,Sched!$6:$6,0),FALSE)</f>
        <v>0.75</v>
      </c>
      <c r="R12" s="21">
        <f>VLOOKUP($B12,Sched!$A:$Z,MATCH(R$1,Sched!$6:$6,0),FALSE)</f>
        <v>0.9</v>
      </c>
      <c r="S12" s="21" t="str">
        <f>VLOOKUP($B12,Sched!$A:$Z,MATCH(S$1,Sched!$6:$6,0),FALSE)</f>
        <v>N</v>
      </c>
    </row>
    <row r="13" spans="1:19" x14ac:dyDescent="0.25">
      <c r="A13" s="21">
        <v>115075</v>
      </c>
      <c r="B13" s="21" t="s">
        <v>2924</v>
      </c>
      <c r="C13" s="21" t="s">
        <v>2512</v>
      </c>
      <c r="D13" s="21" t="s">
        <v>2917</v>
      </c>
      <c r="E13" s="21" t="str">
        <f>VLOOKUP($B13,Sched!$A:$Z,MATCH(E$1,Sched!$6:$6,0),FALSE)</f>
        <v>Make</v>
      </c>
      <c r="F13" s="21" t="str">
        <f>VLOOKUP($B13,Sched!$A:$Z,MATCH(F$1,Sched!$6:$6,0),FALSE)</f>
        <v>Make</v>
      </c>
      <c r="G13" s="15">
        <f>VLOOKUP($A13,Schid!$A:$J,MATCH(G$1,Schid!$6:$6,0),FALSE)</f>
        <v>6</v>
      </c>
      <c r="H13" s="15">
        <f>VLOOKUP($A13,Schid!$A:$J,MATCH(H$1,Schid!$6:$6,0),FALSE)</f>
        <v>2848</v>
      </c>
      <c r="I13" s="15">
        <f>VLOOKUP($A13,Schid!$A:$J,MATCH(I$1,Schid!$6:$6,0),FALSE)</f>
        <v>31</v>
      </c>
      <c r="J13" s="21" t="str">
        <f>VLOOKUP($A13,Schid!$A:$J,MATCH(J$1,Schid!$6:$6,0),FALSE)</f>
        <v>Backhoe Loaders</v>
      </c>
      <c r="K13" s="21" t="str">
        <f>VLOOKUP($A13,Schid!$A:$J,MATCH(K$1,Schid!$6:$6,0),FALSE)</f>
        <v>70+ HP Backhoe Loaders</v>
      </c>
      <c r="L13" s="21" t="str">
        <f>VLOOKUP($A13,Schid!$A:$J,MATCH(L$1,Schid!$6:$6,0),FALSE)</f>
        <v>Caterpillar</v>
      </c>
      <c r="M13" s="21" t="str">
        <f>VLOOKUP($A13,Schid!$A:$J,MATCH(M$1,Schid!$6:$6,0),FALSE)</f>
        <v>Backhoe Loaders|70+ HP Backhoe Loaders|Caterpillar|</v>
      </c>
      <c r="N13" s="21">
        <f>IF(ISERROR(VLOOKUP(B13,Sched!A:A,1,FALSE)),0,1)</f>
        <v>1</v>
      </c>
      <c r="O13" s="21">
        <f>VLOOKUP($B13,Sched!$A:$Z,MATCH(O$1,Sched!$6:$6,0),FALSE)</f>
        <v>0.95</v>
      </c>
      <c r="P13" s="21">
        <f>VLOOKUP($B13,Sched!$A:$Z,MATCH(P$1,Sched!$6:$6,0),FALSE)</f>
        <v>1.24</v>
      </c>
      <c r="Q13" s="21">
        <f>VLOOKUP($B13,Sched!$A:$Z,MATCH(Q$1,Sched!$6:$6,0),FALSE)</f>
        <v>0.75</v>
      </c>
      <c r="R13" s="21">
        <f>VLOOKUP($B13,Sched!$A:$Z,MATCH(R$1,Sched!$6:$6,0),FALSE)</f>
        <v>0.9</v>
      </c>
      <c r="S13" s="21" t="str">
        <f>VLOOKUP($B13,Sched!$A:$Z,MATCH(S$1,Sched!$6:$6,0),FALSE)</f>
        <v>N</v>
      </c>
    </row>
    <row r="14" spans="1:19" s="21" customFormat="1" x14ac:dyDescent="0.25">
      <c r="A14" s="21">
        <v>115071</v>
      </c>
      <c r="B14" s="21" t="s">
        <v>2925</v>
      </c>
      <c r="C14" s="21" t="s">
        <v>2512</v>
      </c>
      <c r="D14" s="21" t="s">
        <v>2917</v>
      </c>
      <c r="E14" s="21" t="str">
        <f>VLOOKUP($B14,Sched!$A:$Z,MATCH(E$1,Sched!$6:$6,0),FALSE)</f>
        <v>Make</v>
      </c>
      <c r="F14" s="21" t="str">
        <f>VLOOKUP($B14,Sched!$A:$Z,MATCH(F$1,Sched!$6:$6,0),FALSE)</f>
        <v>Make</v>
      </c>
      <c r="G14" s="15">
        <f>VLOOKUP($A14,Schid!$A:$J,MATCH(G$1,Schid!$6:$6,0),FALSE)</f>
        <v>6</v>
      </c>
      <c r="H14" s="15">
        <f>VLOOKUP($A14,Schid!$A:$J,MATCH(H$1,Schid!$6:$6,0),FALSE)</f>
        <v>2847</v>
      </c>
      <c r="I14" s="15">
        <f>VLOOKUP($A14,Schid!$A:$J,MATCH(I$1,Schid!$6:$6,0),FALSE)</f>
        <v>93</v>
      </c>
      <c r="J14" s="21" t="str">
        <f>VLOOKUP($A14,Schid!$A:$J,MATCH(J$1,Schid!$6:$6,0),FALSE)</f>
        <v>Backhoe Loaders</v>
      </c>
      <c r="K14" s="21" t="str">
        <f>VLOOKUP($A14,Schid!$A:$J,MATCH(K$1,Schid!$6:$6,0),FALSE)</f>
        <v>0-69 HP Backhoe Loaders</v>
      </c>
      <c r="L14" s="21" t="str">
        <f>VLOOKUP($A14,Schid!$A:$J,MATCH(L$1,Schid!$6:$6,0),FALSE)</f>
        <v>John Deere</v>
      </c>
      <c r="M14" s="21" t="str">
        <f>VLOOKUP($A14,Schid!$A:$J,MATCH(M$1,Schid!$6:$6,0),FALSE)</f>
        <v>Backhoe Loaders|0-69 HP Backhoe Loaders|John Deere|</v>
      </c>
      <c r="N14" s="21">
        <f>IF(ISERROR(VLOOKUP(B14,Sched!A:A,1,FALSE)),0,1)</f>
        <v>1</v>
      </c>
      <c r="O14" s="21">
        <f>VLOOKUP($B14,Sched!$A:$Z,MATCH(O$1,Sched!$6:$6,0),FALSE)</f>
        <v>0.95</v>
      </c>
      <c r="P14" s="21">
        <f>VLOOKUP($B14,Sched!$A:$Z,MATCH(P$1,Sched!$6:$6,0),FALSE)</f>
        <v>1.24</v>
      </c>
      <c r="Q14" s="21">
        <f>VLOOKUP($B14,Sched!$A:$Z,MATCH(Q$1,Sched!$6:$6,0),FALSE)</f>
        <v>0.75</v>
      </c>
      <c r="R14" s="21">
        <f>VLOOKUP($B14,Sched!$A:$Z,MATCH(R$1,Sched!$6:$6,0),FALSE)</f>
        <v>0.9</v>
      </c>
      <c r="S14" s="21" t="str">
        <f>VLOOKUP($B14,Sched!$A:$Z,MATCH(S$1,Sched!$6:$6,0),FALSE)</f>
        <v>N</v>
      </c>
    </row>
    <row r="15" spans="1:19" x14ac:dyDescent="0.25">
      <c r="A15" s="21">
        <v>115077</v>
      </c>
      <c r="B15" s="21" t="s">
        <v>2925</v>
      </c>
      <c r="C15" s="21" t="s">
        <v>2512</v>
      </c>
      <c r="D15" s="21" t="s">
        <v>2917</v>
      </c>
      <c r="E15" s="21" t="str">
        <f>VLOOKUP($B15,Sched!$A:$Z,MATCH(E$1,Sched!$6:$6,0),FALSE)</f>
        <v>Make</v>
      </c>
      <c r="F15" s="21" t="str">
        <f>VLOOKUP($B15,Sched!$A:$Z,MATCH(F$1,Sched!$6:$6,0),FALSE)</f>
        <v>Make</v>
      </c>
      <c r="G15" s="15">
        <f>VLOOKUP($A15,Schid!$A:$J,MATCH(G$1,Schid!$6:$6,0),FALSE)</f>
        <v>6</v>
      </c>
      <c r="H15" s="15">
        <f>VLOOKUP($A15,Schid!$A:$J,MATCH(H$1,Schid!$6:$6,0),FALSE)</f>
        <v>2848</v>
      </c>
      <c r="I15" s="15">
        <f>VLOOKUP($A15,Schid!$A:$J,MATCH(I$1,Schid!$6:$6,0),FALSE)</f>
        <v>93</v>
      </c>
      <c r="J15" s="21" t="str">
        <f>VLOOKUP($A15,Schid!$A:$J,MATCH(J$1,Schid!$6:$6,0),FALSE)</f>
        <v>Backhoe Loaders</v>
      </c>
      <c r="K15" s="21" t="str">
        <f>VLOOKUP($A15,Schid!$A:$J,MATCH(K$1,Schid!$6:$6,0),FALSE)</f>
        <v>70+ HP Backhoe Loaders</v>
      </c>
      <c r="L15" s="21" t="str">
        <f>VLOOKUP($A15,Schid!$A:$J,MATCH(L$1,Schid!$6:$6,0),FALSE)</f>
        <v>John Deere</v>
      </c>
      <c r="M15" s="21" t="str">
        <f>VLOOKUP($A15,Schid!$A:$J,MATCH(M$1,Schid!$6:$6,0),FALSE)</f>
        <v>Backhoe Loaders|70+ HP Backhoe Loaders|John Deere|</v>
      </c>
      <c r="N15" s="21">
        <f>IF(ISERROR(VLOOKUP(B15,Sched!A:A,1,FALSE)),0,1)</f>
        <v>1</v>
      </c>
      <c r="O15" s="21">
        <f>VLOOKUP($B15,Sched!$A:$Z,MATCH(O$1,Sched!$6:$6,0),FALSE)</f>
        <v>0.95</v>
      </c>
      <c r="P15" s="21">
        <f>VLOOKUP($B15,Sched!$A:$Z,MATCH(P$1,Sched!$6:$6,0),FALSE)</f>
        <v>1.24</v>
      </c>
      <c r="Q15" s="21">
        <f>VLOOKUP($B15,Sched!$A:$Z,MATCH(Q$1,Sched!$6:$6,0),FALSE)</f>
        <v>0.75</v>
      </c>
      <c r="R15" s="21">
        <f>VLOOKUP($B15,Sched!$A:$Z,MATCH(R$1,Sched!$6:$6,0),FALSE)</f>
        <v>0.9</v>
      </c>
      <c r="S15" s="21" t="str">
        <f>VLOOKUP($B15,Sched!$A:$Z,MATCH(S$1,Sched!$6:$6,0),FALSE)</f>
        <v>N</v>
      </c>
    </row>
    <row r="16" spans="1:19" x14ac:dyDescent="0.25">
      <c r="A16" s="21">
        <v>115040</v>
      </c>
      <c r="B16" s="21" t="s">
        <v>3048</v>
      </c>
      <c r="C16" s="21" t="s">
        <v>2512</v>
      </c>
      <c r="D16" s="21" t="s">
        <v>2917</v>
      </c>
      <c r="E16" s="21" t="str">
        <f>VLOOKUP($B16,Sched!$A:$Z,MATCH(E$1,Sched!$6:$6,0),FALSE)</f>
        <v>CatSubcat</v>
      </c>
      <c r="F16" s="21" t="str">
        <f>VLOOKUP($B16,Sched!$A:$Z,MATCH(F$1,Sched!$6:$6,0),FALSE)</f>
        <v>SubcatGroup</v>
      </c>
      <c r="G16" s="15">
        <f>VLOOKUP($A16,Schid!$A:$J,MATCH(G$1,Schid!$6:$6,0),FALSE)</f>
        <v>6</v>
      </c>
      <c r="H16" s="15">
        <f>VLOOKUP($A16,Schid!$A:$J,MATCH(H$1,Schid!$6:$6,0),FALSE)</f>
        <v>2847</v>
      </c>
      <c r="I16" s="15" t="str">
        <f>VLOOKUP($A16,Schid!$A:$J,MATCH(I$1,Schid!$6:$6,0),FALSE)</f>
        <v>NULL</v>
      </c>
      <c r="J16" s="21" t="str">
        <f>VLOOKUP($A16,Schid!$A:$J,MATCH(J$1,Schid!$6:$6,0),FALSE)</f>
        <v>Backhoe Loaders</v>
      </c>
      <c r="K16" s="21" t="str">
        <f>VLOOKUP($A16,Schid!$A:$J,MATCH(K$1,Schid!$6:$6,0),FALSE)</f>
        <v>0-69 HP Backhoe Loaders</v>
      </c>
      <c r="L16" s="21" t="str">
        <f>VLOOKUP($A16,Schid!$A:$J,MATCH(L$1,Schid!$6:$6,0),FALSE)</f>
        <v>NULL</v>
      </c>
      <c r="M16" s="21" t="str">
        <f>VLOOKUP($A16,Schid!$A:$J,MATCH(M$1,Schid!$6:$6,0),FALSE)</f>
        <v>Backhoe Loaders|0-69 HP Backhoe Loaders||</v>
      </c>
      <c r="N16" s="21">
        <f>IF(ISERROR(VLOOKUP(B16,Sched!A:A,1,FALSE)),0,1)</f>
        <v>1</v>
      </c>
      <c r="O16" s="21">
        <f>VLOOKUP($B16,Sched!$A:$Z,MATCH(O$1,Sched!$6:$6,0),FALSE)</f>
        <v>0.95</v>
      </c>
      <c r="P16" s="21">
        <f>VLOOKUP($B16,Sched!$A:$Z,MATCH(P$1,Sched!$6:$6,0),FALSE)</f>
        <v>1.24</v>
      </c>
      <c r="Q16" s="21">
        <f>VLOOKUP($B16,Sched!$A:$Z,MATCH(Q$1,Sched!$6:$6,0),FALSE)</f>
        <v>0.75</v>
      </c>
      <c r="R16" s="21">
        <f>VLOOKUP($B16,Sched!$A:$Z,MATCH(R$1,Sched!$6:$6,0),FALSE)</f>
        <v>0.9</v>
      </c>
      <c r="S16" s="21" t="str">
        <f>VLOOKUP($B16,Sched!$A:$Z,MATCH(S$1,Sched!$6:$6,0),FALSE)</f>
        <v>N</v>
      </c>
    </row>
    <row r="17" spans="1:19" x14ac:dyDescent="0.25">
      <c r="A17" s="21">
        <v>115041</v>
      </c>
      <c r="B17" s="21" t="s">
        <v>3048</v>
      </c>
      <c r="C17" s="21" t="s">
        <v>2512</v>
      </c>
      <c r="D17" s="21" t="s">
        <v>2917</v>
      </c>
      <c r="E17" s="21" t="str">
        <f>VLOOKUP($B17,Sched!$A:$Z,MATCH(E$1,Sched!$6:$6,0),FALSE)</f>
        <v>CatSubcat</v>
      </c>
      <c r="F17" s="21" t="str">
        <f>VLOOKUP($B17,Sched!$A:$Z,MATCH(F$1,Sched!$6:$6,0),FALSE)</f>
        <v>SubcatGroup</v>
      </c>
      <c r="G17" s="15">
        <f>VLOOKUP($A17,Schid!$A:$J,MATCH(G$1,Schid!$6:$6,0),FALSE)</f>
        <v>6</v>
      </c>
      <c r="H17" s="15">
        <f>VLOOKUP($A17,Schid!$A:$J,MATCH(H$1,Schid!$6:$6,0),FALSE)</f>
        <v>2848</v>
      </c>
      <c r="I17" s="15" t="str">
        <f>VLOOKUP($A17,Schid!$A:$J,MATCH(I$1,Schid!$6:$6,0),FALSE)</f>
        <v>NULL</v>
      </c>
      <c r="J17" s="21" t="str">
        <f>VLOOKUP($A17,Schid!$A:$J,MATCH(J$1,Schid!$6:$6,0),FALSE)</f>
        <v>Backhoe Loaders</v>
      </c>
      <c r="K17" s="21" t="str">
        <f>VLOOKUP($A17,Schid!$A:$J,MATCH(K$1,Schid!$6:$6,0),FALSE)</f>
        <v>70+ HP Backhoe Loaders</v>
      </c>
      <c r="L17" s="21" t="str">
        <f>VLOOKUP($A17,Schid!$A:$J,MATCH(L$1,Schid!$6:$6,0),FALSE)</f>
        <v>NULL</v>
      </c>
      <c r="M17" s="21" t="str">
        <f>VLOOKUP($A17,Schid!$A:$J,MATCH(M$1,Schid!$6:$6,0),FALSE)</f>
        <v>Backhoe Loaders|70+ HP Backhoe Loaders||</v>
      </c>
      <c r="N17" s="21">
        <f>IF(ISERROR(VLOOKUP(B17,Sched!A:A,1,FALSE)),0,1)</f>
        <v>1</v>
      </c>
      <c r="O17" s="21">
        <f>VLOOKUP($B17,Sched!$A:$Z,MATCH(O$1,Sched!$6:$6,0),FALSE)</f>
        <v>0.95</v>
      </c>
      <c r="P17" s="21">
        <f>VLOOKUP($B17,Sched!$A:$Z,MATCH(P$1,Sched!$6:$6,0),FALSE)</f>
        <v>1.24</v>
      </c>
      <c r="Q17" s="21">
        <f>VLOOKUP($B17,Sched!$A:$Z,MATCH(Q$1,Sched!$6:$6,0),FALSE)</f>
        <v>0.75</v>
      </c>
      <c r="R17" s="21">
        <f>VLOOKUP($B17,Sched!$A:$Z,MATCH(R$1,Sched!$6:$6,0),FALSE)</f>
        <v>0.9</v>
      </c>
      <c r="S17" s="21" t="str">
        <f>VLOOKUP($B17,Sched!$A:$Z,MATCH(S$1,Sched!$6:$6,0),FALSE)</f>
        <v>N</v>
      </c>
    </row>
    <row r="18" spans="1:19" x14ac:dyDescent="0.25">
      <c r="A18" s="21">
        <v>23</v>
      </c>
      <c r="B18" s="21" t="s">
        <v>2926</v>
      </c>
      <c r="C18" s="21" t="s">
        <v>2512</v>
      </c>
      <c r="D18" s="21" t="s">
        <v>2917</v>
      </c>
      <c r="E18" s="21" t="str">
        <f>VLOOKUP($B18,Sched!$A:$Z,MATCH(E$1,Sched!$6:$6,0),FALSE)</f>
        <v>CatSubcat</v>
      </c>
      <c r="F18" s="21" t="str">
        <f>VLOOKUP($B18,Sched!$A:$Z,MATCH(F$1,Sched!$6:$6,0),FALSE)</f>
        <v>Category</v>
      </c>
      <c r="G18" s="15">
        <f>VLOOKUP($A18,Schid!$A:$J,MATCH(G$1,Schid!$6:$6,0),FALSE)</f>
        <v>6</v>
      </c>
      <c r="H18" s="15" t="str">
        <f>VLOOKUP($A18,Schid!$A:$J,MATCH(H$1,Schid!$6:$6,0),FALSE)</f>
        <v>NULL</v>
      </c>
      <c r="I18" s="15" t="str">
        <f>VLOOKUP($A18,Schid!$A:$J,MATCH(I$1,Schid!$6:$6,0),FALSE)</f>
        <v>NULL</v>
      </c>
      <c r="J18" s="21" t="str">
        <f>VLOOKUP($A18,Schid!$A:$J,MATCH(J$1,Schid!$6:$6,0),FALSE)</f>
        <v>Backhoe Loaders</v>
      </c>
      <c r="K18" s="21" t="str">
        <f>VLOOKUP($A18,Schid!$A:$J,MATCH(K$1,Schid!$6:$6,0),FALSE)</f>
        <v>NULL</v>
      </c>
      <c r="L18" s="21" t="str">
        <f>VLOOKUP($A18,Schid!$A:$J,MATCH(L$1,Schid!$6:$6,0),FALSE)</f>
        <v>NULL</v>
      </c>
      <c r="M18" s="21" t="str">
        <f>VLOOKUP($A18,Schid!$A:$J,MATCH(M$1,Schid!$6:$6,0),FALSE)</f>
        <v>Backhoe Loaders|||</v>
      </c>
      <c r="N18" s="21">
        <f>IF(ISERROR(VLOOKUP(B18,Sched!A:A,1,FALSE)),0,1)</f>
        <v>1</v>
      </c>
      <c r="O18" s="21">
        <f>VLOOKUP($B18,Sched!$A:$Z,MATCH(O$1,Sched!$6:$6,0),FALSE)</f>
        <v>0.95</v>
      </c>
      <c r="P18" s="21">
        <f>VLOOKUP($B18,Sched!$A:$Z,MATCH(P$1,Sched!$6:$6,0),FALSE)</f>
        <v>1.24</v>
      </c>
      <c r="Q18" s="21">
        <f>VLOOKUP($B18,Sched!$A:$Z,MATCH(Q$1,Sched!$6:$6,0),FALSE)</f>
        <v>0.75</v>
      </c>
      <c r="R18" s="21">
        <f>VLOOKUP($B18,Sched!$A:$Z,MATCH(R$1,Sched!$6:$6,0),FALSE)</f>
        <v>0.9</v>
      </c>
      <c r="S18" s="21" t="str">
        <f>VLOOKUP($B18,Sched!$A:$Z,MATCH(S$1,Sched!$6:$6,0),FALSE)</f>
        <v>Y</v>
      </c>
    </row>
    <row r="19" spans="1:19" x14ac:dyDescent="0.25">
      <c r="A19" s="21">
        <v>83867</v>
      </c>
      <c r="B19" s="21" t="s">
        <v>2927</v>
      </c>
      <c r="C19" s="21" t="s">
        <v>2512</v>
      </c>
      <c r="D19" s="21" t="s">
        <v>2917</v>
      </c>
      <c r="E19" s="21" t="str">
        <f>VLOOKUP($B19,Sched!$A:$Z,MATCH(E$1,Sched!$6:$6,0),FALSE)</f>
        <v>CatSubcat</v>
      </c>
      <c r="F19" s="21" t="str">
        <f>VLOOKUP($B19,Sched!$A:$Z,MATCH(F$1,Sched!$6:$6,0),FALSE)</f>
        <v>Category</v>
      </c>
      <c r="G19" s="15">
        <f>VLOOKUP($A19,Schid!$A:$J,MATCH(G$1,Schid!$6:$6,0),FALSE)</f>
        <v>2612</v>
      </c>
      <c r="H19" s="15" t="str">
        <f>VLOOKUP($A19,Schid!$A:$J,MATCH(H$1,Schid!$6:$6,0),FALSE)</f>
        <v>NULL</v>
      </c>
      <c r="I19" s="15" t="str">
        <f>VLOOKUP($A19,Schid!$A:$J,MATCH(I$1,Schid!$6:$6,0),FALSE)</f>
        <v>NULL</v>
      </c>
      <c r="J19" s="21" t="str">
        <f>VLOOKUP($A19,Schid!$A:$J,MATCH(J$1,Schid!$6:$6,0),FALSE)</f>
        <v>Boom Trucks, Bucket Trucks, And Digger Derricks</v>
      </c>
      <c r="K19" s="21" t="str">
        <f>VLOOKUP($A19,Schid!$A:$J,MATCH(K$1,Schid!$6:$6,0),FALSE)</f>
        <v>NULL</v>
      </c>
      <c r="L19" s="21" t="str">
        <f>VLOOKUP($A19,Schid!$A:$J,MATCH(L$1,Schid!$6:$6,0),FALSE)</f>
        <v>NULL</v>
      </c>
      <c r="M19" s="21" t="str">
        <f>VLOOKUP($A19,Schid!$A:$J,MATCH(M$1,Schid!$6:$6,0),FALSE)</f>
        <v>Boom Trucks, Bucket Trucks, And Digger Derricks|||</v>
      </c>
      <c r="N19" s="21">
        <f>IF(ISERROR(VLOOKUP(B19,Sched!A:A,1,FALSE)),0,1)</f>
        <v>1</v>
      </c>
      <c r="O19" s="21">
        <f>VLOOKUP($B19,Sched!$A:$Z,MATCH(O$1,Sched!$6:$6,0),FALSE)</f>
        <v>0.95</v>
      </c>
      <c r="P19" s="21">
        <f>VLOOKUP($B19,Sched!$A:$Z,MATCH(P$1,Sched!$6:$6,0),FALSE)</f>
        <v>1.33</v>
      </c>
      <c r="Q19" s="21">
        <f>VLOOKUP($B19,Sched!$A:$Z,MATCH(Q$1,Sched!$6:$6,0),FALSE)</f>
        <v>0.75</v>
      </c>
      <c r="R19" s="21">
        <f>VLOOKUP($B19,Sched!$A:$Z,MATCH(R$1,Sched!$6:$6,0),FALSE)</f>
        <v>0.9</v>
      </c>
      <c r="S19" s="21" t="str">
        <f>VLOOKUP($B19,Sched!$A:$Z,MATCH(S$1,Sched!$6:$6,0),FALSE)</f>
        <v>N</v>
      </c>
    </row>
    <row r="20" spans="1:19" x14ac:dyDescent="0.25">
      <c r="A20" s="21">
        <v>273</v>
      </c>
      <c r="B20" s="21" t="s">
        <v>3494</v>
      </c>
      <c r="C20" s="21" t="s">
        <v>2512</v>
      </c>
      <c r="D20" s="21" t="s">
        <v>2917</v>
      </c>
      <c r="E20" s="21" t="str">
        <f>VLOOKUP($B20,Sched!$A:$Z,MATCH(E$1,Sched!$6:$6,0),FALSE)</f>
        <v>CatSubcat</v>
      </c>
      <c r="F20" s="21" t="str">
        <f>VLOOKUP($B20,Sched!$A:$Z,MATCH(F$1,Sched!$6:$6,0),FALSE)</f>
        <v>SubcatGroup</v>
      </c>
      <c r="G20" s="15">
        <f>VLOOKUP($A20,Schid!$A:$J,MATCH(G$1,Schid!$6:$6,0),FALSE)</f>
        <v>24</v>
      </c>
      <c r="H20" s="15">
        <f>VLOOKUP($A20,Schid!$A:$J,MATCH(H$1,Schid!$6:$6,0),FALSE)</f>
        <v>112</v>
      </c>
      <c r="I20" s="15" t="str">
        <f>VLOOKUP($A20,Schid!$A:$J,MATCH(I$1,Schid!$6:$6,0),FALSE)</f>
        <v>NULL</v>
      </c>
      <c r="J20" s="21" t="str">
        <f>VLOOKUP($A20,Schid!$A:$J,MATCH(J$1,Schid!$6:$6,0),FALSE)</f>
        <v>Lawn And Landscape</v>
      </c>
      <c r="K20" s="21" t="str">
        <f>VLOOKUP($A20,Schid!$A:$J,MATCH(K$1,Schid!$6:$6,0),FALSE)</f>
        <v>Chippers</v>
      </c>
      <c r="L20" s="21" t="str">
        <f>VLOOKUP($A20,Schid!$A:$J,MATCH(L$1,Schid!$6:$6,0),FALSE)</f>
        <v>NULL</v>
      </c>
      <c r="M20" s="21" t="str">
        <f>VLOOKUP($A20,Schid!$A:$J,MATCH(M$1,Schid!$6:$6,0),FALSE)</f>
        <v>Lawn And Landscape|Chippers||</v>
      </c>
      <c r="N20" s="21">
        <f>IF(ISERROR(VLOOKUP(B20,Sched!A:A,1,FALSE)),0,1)</f>
        <v>1</v>
      </c>
      <c r="O20" s="21">
        <f>VLOOKUP($B20,Sched!$A:$Z,MATCH(O$1,Sched!$6:$6,0),FALSE)</f>
        <v>0.95</v>
      </c>
      <c r="P20" s="21">
        <f>VLOOKUP($B20,Sched!$A:$Z,MATCH(P$1,Sched!$6:$6,0),FALSE)</f>
        <v>1.33</v>
      </c>
      <c r="Q20" s="21">
        <f>VLOOKUP($B20,Sched!$A:$Z,MATCH(Q$1,Sched!$6:$6,0),FALSE)</f>
        <v>0.6</v>
      </c>
      <c r="R20" s="21">
        <f>VLOOKUP($B20,Sched!$A:$Z,MATCH(R$1,Sched!$6:$6,0),FALSE)</f>
        <v>0.8</v>
      </c>
      <c r="S20" s="21" t="str">
        <f>VLOOKUP($B20,Sched!$A:$Z,MATCH(S$1,Sched!$6:$6,0),FALSE)</f>
        <v>N</v>
      </c>
    </row>
    <row r="21" spans="1:19" x14ac:dyDescent="0.25">
      <c r="A21" s="21">
        <v>236</v>
      </c>
      <c r="B21" s="21" t="s">
        <v>3494</v>
      </c>
      <c r="C21" s="21" t="s">
        <v>2512</v>
      </c>
      <c r="D21" s="21" t="s">
        <v>2917</v>
      </c>
      <c r="E21" s="21" t="str">
        <f>VLOOKUP($B21,Sched!$A:$Z,MATCH(E$1,Sched!$6:$6,0),FALSE)</f>
        <v>CatSubcat</v>
      </c>
      <c r="F21" s="21" t="str">
        <f>VLOOKUP($B21,Sched!$A:$Z,MATCH(F$1,Sched!$6:$6,0),FALSE)</f>
        <v>SubcatGroup</v>
      </c>
      <c r="G21" s="15">
        <f>VLOOKUP($A21,Schid!$A:$J,MATCH(G$1,Schid!$6:$6,0),FALSE)</f>
        <v>24</v>
      </c>
      <c r="H21" s="15">
        <f>VLOOKUP($A21,Schid!$A:$J,MATCH(H$1,Schid!$6:$6,0),FALSE)</f>
        <v>114</v>
      </c>
      <c r="I21" s="15" t="str">
        <f>VLOOKUP($A21,Schid!$A:$J,MATCH(I$1,Schid!$6:$6,0),FALSE)</f>
        <v>NULL</v>
      </c>
      <c r="J21" s="21" t="str">
        <f>VLOOKUP($A21,Schid!$A:$J,MATCH(J$1,Schid!$6:$6,0),FALSE)</f>
        <v>Lawn And Landscape</v>
      </c>
      <c r="K21" s="21" t="str">
        <f>VLOOKUP($A21,Schid!$A:$J,MATCH(K$1,Schid!$6:$6,0),FALSE)</f>
        <v>Stump Grinders</v>
      </c>
      <c r="L21" s="21" t="str">
        <f>VLOOKUP($A21,Schid!$A:$J,MATCH(L$1,Schid!$6:$6,0),FALSE)</f>
        <v>NULL</v>
      </c>
      <c r="M21" s="21" t="str">
        <f>VLOOKUP($A21,Schid!$A:$J,MATCH(M$1,Schid!$6:$6,0),FALSE)</f>
        <v>Lawn And Landscape|Stump Grinders||</v>
      </c>
      <c r="N21" s="21">
        <f>IF(ISERROR(VLOOKUP(B21,Sched!A:A,1,FALSE)),0,1)</f>
        <v>1</v>
      </c>
      <c r="O21" s="21">
        <f>VLOOKUP($B21,Sched!$A:$Z,MATCH(O$1,Sched!$6:$6,0),FALSE)</f>
        <v>0.95</v>
      </c>
      <c r="P21" s="21">
        <f>VLOOKUP($B21,Sched!$A:$Z,MATCH(P$1,Sched!$6:$6,0),FALSE)</f>
        <v>1.33</v>
      </c>
      <c r="Q21" s="21">
        <f>VLOOKUP($B21,Sched!$A:$Z,MATCH(Q$1,Sched!$6:$6,0),FALSE)</f>
        <v>0.6</v>
      </c>
      <c r="R21" s="21">
        <f>VLOOKUP($B21,Sched!$A:$Z,MATCH(R$1,Sched!$6:$6,0),FALSE)</f>
        <v>0.8</v>
      </c>
      <c r="S21" s="21" t="str">
        <f>VLOOKUP($B21,Sched!$A:$Z,MATCH(S$1,Sched!$6:$6,0),FALSE)</f>
        <v>N</v>
      </c>
    </row>
    <row r="22" spans="1:19" x14ac:dyDescent="0.25">
      <c r="A22" s="21">
        <v>2557</v>
      </c>
      <c r="B22" s="21" t="s">
        <v>3577</v>
      </c>
      <c r="C22" s="21" t="s">
        <v>2512</v>
      </c>
      <c r="D22" s="21" t="s">
        <v>2917</v>
      </c>
      <c r="E22" s="21" t="str">
        <f>VLOOKUP($B22,Sched!$A:$Z,MATCH(E$1,Sched!$6:$6,0),FALSE)</f>
        <v>Make</v>
      </c>
      <c r="F22" s="21" t="str">
        <f>VLOOKUP($B22,Sched!$A:$Z,MATCH(F$1,Sched!$6:$6,0),FALSE)</f>
        <v>Make</v>
      </c>
      <c r="G22" s="15">
        <f>VLOOKUP($A22,Schid!$A:$J,MATCH(G$1,Schid!$6:$6,0),FALSE)</f>
        <v>2509</v>
      </c>
      <c r="H22" s="15">
        <f>VLOOKUP($A22,Schid!$A:$J,MATCH(H$1,Schid!$6:$6,0),FALSE)</f>
        <v>2016</v>
      </c>
      <c r="I22" s="15">
        <f>VLOOKUP($A22,Schid!$A:$J,MATCH(I$1,Schid!$6:$6,0),FALSE)</f>
        <v>85</v>
      </c>
      <c r="J22" s="21" t="str">
        <f>VLOOKUP($A22,Schid!$A:$J,MATCH(J$1,Schid!$6:$6,0),FALSE)</f>
        <v>Compact Track Loaders</v>
      </c>
      <c r="K22" s="21" t="str">
        <f>VLOOKUP($A22,Schid!$A:$J,MATCH(K$1,Schid!$6:$6,0),FALSE)</f>
        <v>2,000+ Lb Compact Track Loaders</v>
      </c>
      <c r="L22" s="21" t="str">
        <f>VLOOKUP($A22,Schid!$A:$J,MATCH(L$1,Schid!$6:$6,0),FALSE)</f>
        <v>Bobcat</v>
      </c>
      <c r="M22" s="21" t="str">
        <f>VLOOKUP($A22,Schid!$A:$J,MATCH(M$1,Schid!$6:$6,0),FALSE)</f>
        <v>Compact Track Loaders|2,000+ Lb Compact Track Loaders|Bobcat|</v>
      </c>
      <c r="N22" s="21">
        <f>IF(ISERROR(VLOOKUP(B22,Sched!A:A,1,FALSE)),0,1)</f>
        <v>1</v>
      </c>
      <c r="O22" s="21">
        <f>VLOOKUP($B22,Sched!$A:$Z,MATCH(O$1,Sched!$6:$6,0),FALSE)</f>
        <v>0.95</v>
      </c>
      <c r="P22" s="21">
        <f>VLOOKUP($B22,Sched!$A:$Z,MATCH(P$1,Sched!$6:$6,0),FALSE)</f>
        <v>1.24</v>
      </c>
      <c r="Q22" s="21">
        <f>VLOOKUP($B22,Sched!$A:$Z,MATCH(Q$1,Sched!$6:$6,0),FALSE)</f>
        <v>0.75</v>
      </c>
      <c r="R22" s="21">
        <f>VLOOKUP($B22,Sched!$A:$Z,MATCH(R$1,Sched!$6:$6,0),FALSE)</f>
        <v>0.95</v>
      </c>
      <c r="S22" s="21" t="str">
        <f>VLOOKUP($B22,Sched!$A:$Z,MATCH(S$1,Sched!$6:$6,0),FALSE)</f>
        <v>N</v>
      </c>
    </row>
    <row r="23" spans="1:19" x14ac:dyDescent="0.25">
      <c r="A23" s="21">
        <v>3408</v>
      </c>
      <c r="B23" s="21" t="s">
        <v>3581</v>
      </c>
      <c r="C23" s="21" t="s">
        <v>2512</v>
      </c>
      <c r="D23" s="21" t="s">
        <v>2917</v>
      </c>
      <c r="E23" s="21" t="str">
        <f>VLOOKUP($B23,Sched!$A:$Z,MATCH(E$1,Sched!$6:$6,0),FALSE)</f>
        <v>Make</v>
      </c>
      <c r="F23" s="21" t="str">
        <f>VLOOKUP($B23,Sched!$A:$Z,MATCH(F$1,Sched!$6:$6,0),FALSE)</f>
        <v>Make</v>
      </c>
      <c r="G23" s="15">
        <f>VLOOKUP($A23,Schid!$A:$J,MATCH(G$1,Schid!$6:$6,0),FALSE)</f>
        <v>2509</v>
      </c>
      <c r="H23" s="15">
        <f>VLOOKUP($A23,Schid!$A:$J,MATCH(H$1,Schid!$6:$6,0),FALSE)</f>
        <v>2016</v>
      </c>
      <c r="I23" s="15">
        <f>VLOOKUP($A23,Schid!$A:$J,MATCH(I$1,Schid!$6:$6,0),FALSE)</f>
        <v>12</v>
      </c>
      <c r="J23" s="21" t="str">
        <f>VLOOKUP($A23,Schid!$A:$J,MATCH(J$1,Schid!$6:$6,0),FALSE)</f>
        <v>Compact Track Loaders</v>
      </c>
      <c r="K23" s="21" t="str">
        <f>VLOOKUP($A23,Schid!$A:$J,MATCH(K$1,Schid!$6:$6,0),FALSE)</f>
        <v>2,000+ Lb Compact Track Loaders</v>
      </c>
      <c r="L23" s="21" t="str">
        <f>VLOOKUP($A23,Schid!$A:$J,MATCH(L$1,Schid!$6:$6,0),FALSE)</f>
        <v>Case</v>
      </c>
      <c r="M23" s="21" t="str">
        <f>VLOOKUP($A23,Schid!$A:$J,MATCH(M$1,Schid!$6:$6,0),FALSE)</f>
        <v>Compact Track Loaders|2,000+ Lb Compact Track Loaders|Case|</v>
      </c>
      <c r="N23" s="21">
        <f>IF(ISERROR(VLOOKUP(B23,Sched!A:A,1,FALSE)),0,1)</f>
        <v>1</v>
      </c>
      <c r="O23" s="21">
        <f>VLOOKUP($B23,Sched!$A:$Z,MATCH(O$1,Sched!$6:$6,0),FALSE)</f>
        <v>0.95</v>
      </c>
      <c r="P23" s="21">
        <f>VLOOKUP($B23,Sched!$A:$Z,MATCH(P$1,Sched!$6:$6,0),FALSE)</f>
        <v>1.24</v>
      </c>
      <c r="Q23" s="21">
        <f>VLOOKUP($B23,Sched!$A:$Z,MATCH(Q$1,Sched!$6:$6,0),FALSE)</f>
        <v>0.75</v>
      </c>
      <c r="R23" s="21">
        <f>VLOOKUP($B23,Sched!$A:$Z,MATCH(R$1,Sched!$6:$6,0),FALSE)</f>
        <v>0.95</v>
      </c>
      <c r="S23" s="21" t="str">
        <f>VLOOKUP($B23,Sched!$A:$Z,MATCH(S$1,Sched!$6:$6,0),FALSE)</f>
        <v>N</v>
      </c>
    </row>
    <row r="24" spans="1:19" x14ac:dyDescent="0.25">
      <c r="A24" s="21">
        <v>4100</v>
      </c>
      <c r="B24" s="21" t="s">
        <v>3578</v>
      </c>
      <c r="C24" s="21" t="s">
        <v>2512</v>
      </c>
      <c r="D24" s="21" t="s">
        <v>2917</v>
      </c>
      <c r="E24" s="21" t="str">
        <f>VLOOKUP($B24,Sched!$A:$Z,MATCH(E$1,Sched!$6:$6,0),FALSE)</f>
        <v>Make</v>
      </c>
      <c r="F24" s="21" t="str">
        <f>VLOOKUP($B24,Sched!$A:$Z,MATCH(F$1,Sched!$6:$6,0),FALSE)</f>
        <v>Make</v>
      </c>
      <c r="G24" s="15">
        <f>VLOOKUP($A24,Schid!$A:$J,MATCH(G$1,Schid!$6:$6,0),FALSE)</f>
        <v>2509</v>
      </c>
      <c r="H24" s="15">
        <f>VLOOKUP($A24,Schid!$A:$J,MATCH(H$1,Schid!$6:$6,0),FALSE)</f>
        <v>2016</v>
      </c>
      <c r="I24" s="15">
        <f>VLOOKUP($A24,Schid!$A:$J,MATCH(I$1,Schid!$6:$6,0),FALSE)</f>
        <v>31</v>
      </c>
      <c r="J24" s="21" t="str">
        <f>VLOOKUP($A24,Schid!$A:$J,MATCH(J$1,Schid!$6:$6,0),FALSE)</f>
        <v>Compact Track Loaders</v>
      </c>
      <c r="K24" s="21" t="str">
        <f>VLOOKUP($A24,Schid!$A:$J,MATCH(K$1,Schid!$6:$6,0),FALSE)</f>
        <v>2,000+ Lb Compact Track Loaders</v>
      </c>
      <c r="L24" s="21" t="str">
        <f>VLOOKUP($A24,Schid!$A:$J,MATCH(L$1,Schid!$6:$6,0),FALSE)</f>
        <v>Caterpillar</v>
      </c>
      <c r="M24" s="21" t="str">
        <f>VLOOKUP($A24,Schid!$A:$J,MATCH(M$1,Schid!$6:$6,0),FALSE)</f>
        <v>Compact Track Loaders|2,000+ Lb Compact Track Loaders|Caterpillar|</v>
      </c>
      <c r="N24" s="21">
        <f>IF(ISERROR(VLOOKUP(B24,Sched!A:A,1,FALSE)),0,1)</f>
        <v>1</v>
      </c>
      <c r="O24" s="21">
        <f>VLOOKUP($B24,Sched!$A:$Z,MATCH(O$1,Sched!$6:$6,0),FALSE)</f>
        <v>0.95</v>
      </c>
      <c r="P24" s="21">
        <f>VLOOKUP($B24,Sched!$A:$Z,MATCH(P$1,Sched!$6:$6,0),FALSE)</f>
        <v>1.24</v>
      </c>
      <c r="Q24" s="21">
        <f>VLOOKUP($B24,Sched!$A:$Z,MATCH(Q$1,Sched!$6:$6,0),FALSE)</f>
        <v>0.75</v>
      </c>
      <c r="R24" s="21">
        <f>VLOOKUP($B24,Sched!$A:$Z,MATCH(R$1,Sched!$6:$6,0),FALSE)</f>
        <v>0.95</v>
      </c>
      <c r="S24" s="21" t="str">
        <f>VLOOKUP($B24,Sched!$A:$Z,MATCH(S$1,Sched!$6:$6,0),FALSE)</f>
        <v>N</v>
      </c>
    </row>
    <row r="25" spans="1:19" s="21" customFormat="1" x14ac:dyDescent="0.25">
      <c r="A25" s="21">
        <v>1249</v>
      </c>
      <c r="B25" s="21" t="s">
        <v>3579</v>
      </c>
      <c r="C25" s="21" t="s">
        <v>2512</v>
      </c>
      <c r="D25" s="21" t="s">
        <v>2917</v>
      </c>
      <c r="E25" s="21" t="str">
        <f>VLOOKUP($B25,Sched!$A:$Z,MATCH(E$1,Sched!$6:$6,0),FALSE)</f>
        <v>Make</v>
      </c>
      <c r="F25" s="21" t="str">
        <f>VLOOKUP($B25,Sched!$A:$Z,MATCH(F$1,Sched!$6:$6,0),FALSE)</f>
        <v>Make</v>
      </c>
      <c r="G25" s="15">
        <f>VLOOKUP($A25,Schid!$A:$J,MATCH(G$1,Schid!$6:$6,0),FALSE)</f>
        <v>2509</v>
      </c>
      <c r="H25" s="15">
        <f>VLOOKUP($A25,Schid!$A:$J,MATCH(H$1,Schid!$6:$6,0),FALSE)</f>
        <v>2016</v>
      </c>
      <c r="I25" s="15">
        <f>VLOOKUP($A25,Schid!$A:$J,MATCH(I$1,Schid!$6:$6,0),FALSE)</f>
        <v>93</v>
      </c>
      <c r="J25" s="21" t="str">
        <f>VLOOKUP($A25,Schid!$A:$J,MATCH(J$1,Schid!$6:$6,0),FALSE)</f>
        <v>Compact Track Loaders</v>
      </c>
      <c r="K25" s="21" t="str">
        <f>VLOOKUP($A25,Schid!$A:$J,MATCH(K$1,Schid!$6:$6,0),FALSE)</f>
        <v>2,000+ Lb Compact Track Loaders</v>
      </c>
      <c r="L25" s="21" t="str">
        <f>VLOOKUP($A25,Schid!$A:$J,MATCH(L$1,Schid!$6:$6,0),FALSE)</f>
        <v>John Deere</v>
      </c>
      <c r="M25" s="21" t="str">
        <f>VLOOKUP($A25,Schid!$A:$J,MATCH(M$1,Schid!$6:$6,0),FALSE)</f>
        <v>Compact Track Loaders|2,000+ Lb Compact Track Loaders|John Deere|</v>
      </c>
      <c r="N25" s="21">
        <f>IF(ISERROR(VLOOKUP(B25,Sched!A:A,1,FALSE)),0,1)</f>
        <v>1</v>
      </c>
      <c r="O25" s="21">
        <f>VLOOKUP($B25,Sched!$A:$Z,MATCH(O$1,Sched!$6:$6,0),FALSE)</f>
        <v>0.95</v>
      </c>
      <c r="P25" s="21">
        <f>VLOOKUP($B25,Sched!$A:$Z,MATCH(P$1,Sched!$6:$6,0),FALSE)</f>
        <v>1.24</v>
      </c>
      <c r="Q25" s="21">
        <f>VLOOKUP($B25,Sched!$A:$Z,MATCH(Q$1,Sched!$6:$6,0),FALSE)</f>
        <v>0.75</v>
      </c>
      <c r="R25" s="21">
        <f>VLOOKUP($B25,Sched!$A:$Z,MATCH(R$1,Sched!$6:$6,0),FALSE)</f>
        <v>0.95</v>
      </c>
      <c r="S25" s="21" t="str">
        <f>VLOOKUP($B25,Sched!$A:$Z,MATCH(S$1,Sched!$6:$6,0),FALSE)</f>
        <v>N</v>
      </c>
    </row>
    <row r="26" spans="1:19" x14ac:dyDescent="0.25">
      <c r="A26" s="21">
        <v>33946</v>
      </c>
      <c r="B26" s="21" t="s">
        <v>3582</v>
      </c>
      <c r="C26" s="21" t="s">
        <v>2512</v>
      </c>
      <c r="D26" s="21" t="s">
        <v>2917</v>
      </c>
      <c r="E26" s="21" t="str">
        <f>VLOOKUP($B26,Sched!$A:$Z,MATCH(E$1,Sched!$6:$6,0),FALSE)</f>
        <v>Make</v>
      </c>
      <c r="F26" s="21" t="str">
        <f>VLOOKUP($B26,Sched!$A:$Z,MATCH(F$1,Sched!$6:$6,0),FALSE)</f>
        <v>Make</v>
      </c>
      <c r="G26" s="15">
        <f>VLOOKUP($A26,Schid!$A:$J,MATCH(G$1,Schid!$6:$6,0),FALSE)</f>
        <v>2509</v>
      </c>
      <c r="H26" s="15">
        <f>VLOOKUP($A26,Schid!$A:$J,MATCH(H$1,Schid!$6:$6,0),FALSE)</f>
        <v>2016</v>
      </c>
      <c r="I26" s="15">
        <f>VLOOKUP($A26,Schid!$A:$J,MATCH(I$1,Schid!$6:$6,0),FALSE)</f>
        <v>83</v>
      </c>
      <c r="J26" s="21" t="str">
        <f>VLOOKUP($A26,Schid!$A:$J,MATCH(J$1,Schid!$6:$6,0),FALSE)</f>
        <v>Compact Track Loaders</v>
      </c>
      <c r="K26" s="21" t="str">
        <f>VLOOKUP($A26,Schid!$A:$J,MATCH(K$1,Schid!$6:$6,0),FALSE)</f>
        <v>2,000+ Lb Compact Track Loaders</v>
      </c>
      <c r="L26" s="21" t="str">
        <f>VLOOKUP($A26,Schid!$A:$J,MATCH(L$1,Schid!$6:$6,0),FALSE)</f>
        <v>New Holland</v>
      </c>
      <c r="M26" s="21" t="str">
        <f>VLOOKUP($A26,Schid!$A:$J,MATCH(M$1,Schid!$6:$6,0),FALSE)</f>
        <v>Compact Track Loaders|2,000+ Lb Compact Track Loaders|New Holland|</v>
      </c>
      <c r="N26" s="21">
        <f>IF(ISERROR(VLOOKUP(B26,Sched!A:A,1,FALSE)),0,1)</f>
        <v>1</v>
      </c>
      <c r="O26" s="21">
        <f>VLOOKUP($B26,Sched!$A:$Z,MATCH(O$1,Sched!$6:$6,0),FALSE)</f>
        <v>0.95</v>
      </c>
      <c r="P26" s="21">
        <f>VLOOKUP($B26,Sched!$A:$Z,MATCH(P$1,Sched!$6:$6,0),FALSE)</f>
        <v>1.24</v>
      </c>
      <c r="Q26" s="21">
        <f>VLOOKUP($B26,Sched!$A:$Z,MATCH(Q$1,Sched!$6:$6,0),FALSE)</f>
        <v>0.75</v>
      </c>
      <c r="R26" s="21">
        <f>VLOOKUP($B26,Sched!$A:$Z,MATCH(R$1,Sched!$6:$6,0),FALSE)</f>
        <v>0.95</v>
      </c>
      <c r="S26" s="21" t="str">
        <f>VLOOKUP($B26,Sched!$A:$Z,MATCH(S$1,Sched!$6:$6,0),FALSE)</f>
        <v>N</v>
      </c>
    </row>
    <row r="27" spans="1:19" x14ac:dyDescent="0.25">
      <c r="A27" s="21">
        <v>1742</v>
      </c>
      <c r="B27" s="21" t="s">
        <v>3580</v>
      </c>
      <c r="C27" s="21" t="s">
        <v>2512</v>
      </c>
      <c r="D27" s="21" t="s">
        <v>2917</v>
      </c>
      <c r="E27" s="21" t="str">
        <f>VLOOKUP($B27,Sched!$A:$Z,MATCH(E$1,Sched!$6:$6,0),FALSE)</f>
        <v>Make</v>
      </c>
      <c r="F27" s="21" t="str">
        <f>VLOOKUP($B27,Sched!$A:$Z,MATCH(F$1,Sched!$6:$6,0),FALSE)</f>
        <v>Make</v>
      </c>
      <c r="G27" s="15">
        <f>VLOOKUP($A27,Schid!$A:$J,MATCH(G$1,Schid!$6:$6,0),FALSE)</f>
        <v>2509</v>
      </c>
      <c r="H27" s="15">
        <f>VLOOKUP($A27,Schid!$A:$J,MATCH(H$1,Schid!$6:$6,0),FALSE)</f>
        <v>2016</v>
      </c>
      <c r="I27" s="15">
        <f>VLOOKUP($A27,Schid!$A:$J,MATCH(I$1,Schid!$6:$6,0),FALSE)</f>
        <v>24</v>
      </c>
      <c r="J27" s="21" t="str">
        <f>VLOOKUP($A27,Schid!$A:$J,MATCH(J$1,Schid!$6:$6,0),FALSE)</f>
        <v>Compact Track Loaders</v>
      </c>
      <c r="K27" s="21" t="str">
        <f>VLOOKUP($A27,Schid!$A:$J,MATCH(K$1,Schid!$6:$6,0),FALSE)</f>
        <v>2,000+ Lb Compact Track Loaders</v>
      </c>
      <c r="L27" s="21" t="str">
        <f>VLOOKUP($A27,Schid!$A:$J,MATCH(L$1,Schid!$6:$6,0),FALSE)</f>
        <v>Takeuchi</v>
      </c>
      <c r="M27" s="21" t="str">
        <f>VLOOKUP($A27,Schid!$A:$J,MATCH(M$1,Schid!$6:$6,0),FALSE)</f>
        <v>Compact Track Loaders|2,000+ Lb Compact Track Loaders|Takeuchi|</v>
      </c>
      <c r="N27" s="21">
        <f>IF(ISERROR(VLOOKUP(B27,Sched!A:A,1,FALSE)),0,1)</f>
        <v>1</v>
      </c>
      <c r="O27" s="21">
        <f>VLOOKUP($B27,Sched!$A:$Z,MATCH(O$1,Sched!$6:$6,0),FALSE)</f>
        <v>0.95</v>
      </c>
      <c r="P27" s="21">
        <f>VLOOKUP($B27,Sched!$A:$Z,MATCH(P$1,Sched!$6:$6,0),FALSE)</f>
        <v>1.24</v>
      </c>
      <c r="Q27" s="21">
        <f>VLOOKUP($B27,Sched!$A:$Z,MATCH(Q$1,Sched!$6:$6,0),FALSE)</f>
        <v>0.75</v>
      </c>
      <c r="R27" s="21">
        <f>VLOOKUP($B27,Sched!$A:$Z,MATCH(R$1,Sched!$6:$6,0),FALSE)</f>
        <v>0.95</v>
      </c>
      <c r="S27" s="21" t="str">
        <f>VLOOKUP($B27,Sched!$A:$Z,MATCH(S$1,Sched!$6:$6,0),FALSE)</f>
        <v>N</v>
      </c>
    </row>
    <row r="28" spans="1:19" x14ac:dyDescent="0.25">
      <c r="A28" s="21">
        <v>413</v>
      </c>
      <c r="B28" s="21" t="s">
        <v>3583</v>
      </c>
      <c r="C28" s="21" t="s">
        <v>2512</v>
      </c>
      <c r="D28" s="21" t="s">
        <v>2917</v>
      </c>
      <c r="E28" s="21" t="str">
        <f>VLOOKUP($B28,Sched!$A:$Z,MATCH(E$1,Sched!$6:$6,0),FALSE)</f>
        <v>CatSubcat</v>
      </c>
      <c r="F28" s="21" t="str">
        <f>VLOOKUP($B28,Sched!$A:$Z,MATCH(F$1,Sched!$6:$6,0),FALSE)</f>
        <v>SubcatGroup</v>
      </c>
      <c r="G28" s="15">
        <f>VLOOKUP($A28,Schid!$A:$J,MATCH(G$1,Schid!$6:$6,0),FALSE)</f>
        <v>2509</v>
      </c>
      <c r="H28" s="15">
        <f>VLOOKUP($A28,Schid!$A:$J,MATCH(H$1,Schid!$6:$6,0),FALSE)</f>
        <v>2016</v>
      </c>
      <c r="I28" s="15" t="str">
        <f>VLOOKUP($A28,Schid!$A:$J,MATCH(I$1,Schid!$6:$6,0),FALSE)</f>
        <v>NULL</v>
      </c>
      <c r="J28" s="21" t="str">
        <f>VLOOKUP($A28,Schid!$A:$J,MATCH(J$1,Schid!$6:$6,0),FALSE)</f>
        <v>Compact Track Loaders</v>
      </c>
      <c r="K28" s="21" t="str">
        <f>VLOOKUP($A28,Schid!$A:$J,MATCH(K$1,Schid!$6:$6,0),FALSE)</f>
        <v>2,000+ Lb Compact Track Loaders</v>
      </c>
      <c r="L28" s="21" t="str">
        <f>VLOOKUP($A28,Schid!$A:$J,MATCH(L$1,Schid!$6:$6,0),FALSE)</f>
        <v>NULL</v>
      </c>
      <c r="M28" s="21" t="str">
        <f>VLOOKUP($A28,Schid!$A:$J,MATCH(M$1,Schid!$6:$6,0),FALSE)</f>
        <v>Compact Track Loaders|2,000+ Lb Compact Track Loaders||</v>
      </c>
      <c r="N28" s="21">
        <f>IF(ISERROR(VLOOKUP(B28,Sched!A:A,1,FALSE)),0,1)</f>
        <v>1</v>
      </c>
      <c r="O28" s="21">
        <f>VLOOKUP($B28,Sched!$A:$Z,MATCH(O$1,Sched!$6:$6,0),FALSE)</f>
        <v>0.95</v>
      </c>
      <c r="P28" s="21">
        <f>VLOOKUP($B28,Sched!$A:$Z,MATCH(P$1,Sched!$6:$6,0),FALSE)</f>
        <v>1.24</v>
      </c>
      <c r="Q28" s="21">
        <f>VLOOKUP($B28,Sched!$A:$Z,MATCH(Q$1,Sched!$6:$6,0),FALSE)</f>
        <v>0.75</v>
      </c>
      <c r="R28" s="21">
        <f>VLOOKUP($B28,Sched!$A:$Z,MATCH(R$1,Sched!$6:$6,0),FALSE)</f>
        <v>0.95</v>
      </c>
      <c r="S28" s="21" t="str">
        <f>VLOOKUP($B28,Sched!$A:$Z,MATCH(S$1,Sched!$6:$6,0),FALSE)</f>
        <v>N</v>
      </c>
    </row>
    <row r="29" spans="1:19" x14ac:dyDescent="0.25">
      <c r="A29" s="21">
        <v>101041</v>
      </c>
      <c r="B29" s="21" t="s">
        <v>3584</v>
      </c>
      <c r="C29" s="21" t="s">
        <v>2512</v>
      </c>
      <c r="D29" s="21" t="s">
        <v>2917</v>
      </c>
      <c r="E29" s="21" t="str">
        <f>VLOOKUP($B29,Sched!$A:$Z,MATCH(E$1,Sched!$6:$6,0),FALSE)</f>
        <v>CatSubcat</v>
      </c>
      <c r="F29" s="21" t="str">
        <f>VLOOKUP($B29,Sched!$A:$Z,MATCH(F$1,Sched!$6:$6,0),FALSE)</f>
        <v>SubcatGroup</v>
      </c>
      <c r="G29" s="15">
        <f>VLOOKUP($A29,Schid!$A:$J,MATCH(G$1,Schid!$6:$6,0),FALSE)</f>
        <v>2509</v>
      </c>
      <c r="H29" s="15">
        <f>VLOOKUP($A29,Schid!$A:$J,MATCH(H$1,Schid!$6:$6,0),FALSE)</f>
        <v>2819</v>
      </c>
      <c r="I29" s="15" t="str">
        <f>VLOOKUP($A29,Schid!$A:$J,MATCH(I$1,Schid!$6:$6,0),FALSE)</f>
        <v>NULL</v>
      </c>
      <c r="J29" s="21" t="str">
        <f>VLOOKUP($A29,Schid!$A:$J,MATCH(J$1,Schid!$6:$6,0),FALSE)</f>
        <v>Compact Track Loaders</v>
      </c>
      <c r="K29" s="21" t="str">
        <f>VLOOKUP($A29,Schid!$A:$J,MATCH(K$1,Schid!$6:$6,0),FALSE)</f>
        <v>1,400-1,999 Lb Compact Track Loaders</v>
      </c>
      <c r="L29" s="21" t="str">
        <f>VLOOKUP($A29,Schid!$A:$J,MATCH(L$1,Schid!$6:$6,0),FALSE)</f>
        <v>NULL</v>
      </c>
      <c r="M29" s="21" t="str">
        <f>VLOOKUP($A29,Schid!$A:$J,MATCH(M$1,Schid!$6:$6,0),FALSE)</f>
        <v>Compact Track Loaders|1,400-1,999 Lb Compact Track Loaders||</v>
      </c>
      <c r="N29" s="21">
        <f>IF(ISERROR(VLOOKUP(B29,Sched!A:A,1,FALSE)),0,1)</f>
        <v>1</v>
      </c>
      <c r="O29" s="21">
        <f>VLOOKUP($B29,Sched!$A:$Z,MATCH(O$1,Sched!$6:$6,0),FALSE)</f>
        <v>0.95</v>
      </c>
      <c r="P29" s="21">
        <f>VLOOKUP($B29,Sched!$A:$Z,MATCH(P$1,Sched!$6:$6,0),FALSE)</f>
        <v>1.24</v>
      </c>
      <c r="Q29" s="21">
        <f>VLOOKUP($B29,Sched!$A:$Z,MATCH(Q$1,Sched!$6:$6,0),FALSE)</f>
        <v>0.75</v>
      </c>
      <c r="R29" s="21">
        <f>VLOOKUP($B29,Sched!$A:$Z,MATCH(R$1,Sched!$6:$6,0),FALSE)</f>
        <v>0.95</v>
      </c>
      <c r="S29" s="21" t="str">
        <f>VLOOKUP($B29,Sched!$A:$Z,MATCH(S$1,Sched!$6:$6,0),FALSE)</f>
        <v>N</v>
      </c>
    </row>
    <row r="30" spans="1:19" x14ac:dyDescent="0.25">
      <c r="A30" s="21">
        <v>101040</v>
      </c>
      <c r="B30" s="21" t="s">
        <v>3585</v>
      </c>
      <c r="C30" s="21" t="s">
        <v>2512</v>
      </c>
      <c r="D30" s="21" t="s">
        <v>2917</v>
      </c>
      <c r="E30" s="21" t="str">
        <f>VLOOKUP($B30,Sched!$A:$Z,MATCH(E$1,Sched!$6:$6,0),FALSE)</f>
        <v>CatSubcat</v>
      </c>
      <c r="F30" s="21" t="str">
        <f>VLOOKUP($B30,Sched!$A:$Z,MATCH(F$1,Sched!$6:$6,0),FALSE)</f>
        <v>SubcatGroup</v>
      </c>
      <c r="G30" s="15">
        <f>VLOOKUP($A30,Schid!$A:$J,MATCH(G$1,Schid!$6:$6,0),FALSE)</f>
        <v>2509</v>
      </c>
      <c r="H30" s="15">
        <f>VLOOKUP($A30,Schid!$A:$J,MATCH(H$1,Schid!$6:$6,0),FALSE)</f>
        <v>2818</v>
      </c>
      <c r="I30" s="15" t="str">
        <f>VLOOKUP($A30,Schid!$A:$J,MATCH(I$1,Schid!$6:$6,0),FALSE)</f>
        <v>NULL</v>
      </c>
      <c r="J30" s="21" t="str">
        <f>VLOOKUP($A30,Schid!$A:$J,MATCH(J$1,Schid!$6:$6,0),FALSE)</f>
        <v>Compact Track Loaders</v>
      </c>
      <c r="K30" s="21" t="str">
        <f>VLOOKUP($A30,Schid!$A:$J,MATCH(K$1,Schid!$6:$6,0),FALSE)</f>
        <v>0-1,399 Lb Compact Track Loaders</v>
      </c>
      <c r="L30" s="21" t="str">
        <f>VLOOKUP($A30,Schid!$A:$J,MATCH(L$1,Schid!$6:$6,0),FALSE)</f>
        <v>NULL</v>
      </c>
      <c r="M30" s="21" t="str">
        <f>VLOOKUP($A30,Schid!$A:$J,MATCH(M$1,Schid!$6:$6,0),FALSE)</f>
        <v>Compact Track Loaders|0-1,399 Lb Compact Track Loaders||</v>
      </c>
      <c r="N30" s="21">
        <f>IF(ISERROR(VLOOKUP(B30,Sched!A:A,1,FALSE)),0,1)</f>
        <v>1</v>
      </c>
      <c r="O30" s="21">
        <f>VLOOKUP($B30,Sched!$A:$Z,MATCH(O$1,Sched!$6:$6,0),FALSE)</f>
        <v>0.95</v>
      </c>
      <c r="P30" s="21">
        <f>VLOOKUP($B30,Sched!$A:$Z,MATCH(P$1,Sched!$6:$6,0),FALSE)</f>
        <v>1.24</v>
      </c>
      <c r="Q30" s="21">
        <f>VLOOKUP($B30,Sched!$A:$Z,MATCH(Q$1,Sched!$6:$6,0),FALSE)</f>
        <v>0.75</v>
      </c>
      <c r="R30" s="21">
        <f>VLOOKUP($B30,Sched!$A:$Z,MATCH(R$1,Sched!$6:$6,0),FALSE)</f>
        <v>0.95</v>
      </c>
      <c r="S30" s="21" t="str">
        <f>VLOOKUP($B30,Sched!$A:$Z,MATCH(S$1,Sched!$6:$6,0),FALSE)</f>
        <v>N</v>
      </c>
    </row>
    <row r="31" spans="1:19" x14ac:dyDescent="0.25">
      <c r="A31" s="21">
        <v>66824</v>
      </c>
      <c r="B31" s="21" t="s">
        <v>2928</v>
      </c>
      <c r="C31" s="21" t="s">
        <v>2512</v>
      </c>
      <c r="D31" s="21" t="s">
        <v>2917</v>
      </c>
      <c r="E31" s="21" t="str">
        <f>VLOOKUP($B31,Sched!$A:$Z,MATCH(E$1,Sched!$6:$6,0),FALSE)</f>
        <v>CatSubcat</v>
      </c>
      <c r="F31" s="21" t="str">
        <f>VLOOKUP($B31,Sched!$A:$Z,MATCH(F$1,Sched!$6:$6,0),FALSE)</f>
        <v>Category</v>
      </c>
      <c r="G31" s="15">
        <f>VLOOKUP($A31,Schid!$A:$J,MATCH(G$1,Schid!$6:$6,0),FALSE)</f>
        <v>2509</v>
      </c>
      <c r="H31" s="15" t="str">
        <f>VLOOKUP($A31,Schid!$A:$J,MATCH(H$1,Schid!$6:$6,0),FALSE)</f>
        <v>NULL</v>
      </c>
      <c r="I31" s="15" t="str">
        <f>VLOOKUP($A31,Schid!$A:$J,MATCH(I$1,Schid!$6:$6,0),FALSE)</f>
        <v>NULL</v>
      </c>
      <c r="J31" s="21" t="str">
        <f>VLOOKUP($A31,Schid!$A:$J,MATCH(J$1,Schid!$6:$6,0),FALSE)</f>
        <v>Compact Track Loaders</v>
      </c>
      <c r="K31" s="21" t="str">
        <f>VLOOKUP($A31,Schid!$A:$J,MATCH(K$1,Schid!$6:$6,0),FALSE)</f>
        <v>NULL</v>
      </c>
      <c r="L31" s="21" t="str">
        <f>VLOOKUP($A31,Schid!$A:$J,MATCH(L$1,Schid!$6:$6,0),FALSE)</f>
        <v>NULL</v>
      </c>
      <c r="M31" s="21" t="str">
        <f>VLOOKUP($A31,Schid!$A:$J,MATCH(M$1,Schid!$6:$6,0),FALSE)</f>
        <v>Compact Track Loaders|||</v>
      </c>
      <c r="N31" s="21">
        <f>IF(ISERROR(VLOOKUP(B31,Sched!A:A,1,FALSE)),0,1)</f>
        <v>1</v>
      </c>
      <c r="O31" s="21">
        <f>VLOOKUP($B31,Sched!$A:$Z,MATCH(O$1,Sched!$6:$6,0),FALSE)</f>
        <v>0.95</v>
      </c>
      <c r="P31" s="21">
        <f>VLOOKUP($B31,Sched!$A:$Z,MATCH(P$1,Sched!$6:$6,0),FALSE)</f>
        <v>1.24</v>
      </c>
      <c r="Q31" s="21">
        <f>VLOOKUP($B31,Sched!$A:$Z,MATCH(Q$1,Sched!$6:$6,0),FALSE)</f>
        <v>0.75</v>
      </c>
      <c r="R31" s="21">
        <f>VLOOKUP($B31,Sched!$A:$Z,MATCH(R$1,Sched!$6:$6,0),FALSE)</f>
        <v>0.95</v>
      </c>
      <c r="S31" s="21" t="str">
        <f>VLOOKUP($B31,Sched!$A:$Z,MATCH(S$1,Sched!$6:$6,0),FALSE)</f>
        <v>Y</v>
      </c>
    </row>
    <row r="32" spans="1:19" x14ac:dyDescent="0.25">
      <c r="A32" s="21">
        <v>56</v>
      </c>
      <c r="B32" s="21" t="s">
        <v>2930</v>
      </c>
      <c r="C32" s="21" t="s">
        <v>2512</v>
      </c>
      <c r="D32" s="21" t="s">
        <v>2917</v>
      </c>
      <c r="E32" s="21" t="str">
        <f>VLOOKUP($B32,Sched!$A:$Z,MATCH(E$1,Sched!$6:$6,0),FALSE)</f>
        <v>CatSubcat</v>
      </c>
      <c r="F32" s="21" t="str">
        <f>VLOOKUP($B32,Sched!$A:$Z,MATCH(F$1,Sched!$6:$6,0),FALSE)</f>
        <v>Category</v>
      </c>
      <c r="G32" s="15">
        <f>VLOOKUP($A32,Schid!$A:$J,MATCH(G$1,Schid!$6:$6,0),FALSE)</f>
        <v>9</v>
      </c>
      <c r="H32" s="15" t="str">
        <f>VLOOKUP($A32,Schid!$A:$J,MATCH(H$1,Schid!$6:$6,0),FALSE)</f>
        <v>NULL</v>
      </c>
      <c r="I32" s="15" t="str">
        <f>VLOOKUP($A32,Schid!$A:$J,MATCH(I$1,Schid!$6:$6,0),FALSE)</f>
        <v>NULL</v>
      </c>
      <c r="J32" s="21" t="str">
        <f>VLOOKUP($A32,Schid!$A:$J,MATCH(J$1,Schid!$6:$6,0),FALSE)</f>
        <v>Concrete Equipment</v>
      </c>
      <c r="K32" s="21" t="str">
        <f>VLOOKUP($A32,Schid!$A:$J,MATCH(K$1,Schid!$6:$6,0),FALSE)</f>
        <v>NULL</v>
      </c>
      <c r="L32" s="21" t="str">
        <f>VLOOKUP($A32,Schid!$A:$J,MATCH(L$1,Schid!$6:$6,0),FALSE)</f>
        <v>NULL</v>
      </c>
      <c r="M32" s="21" t="str">
        <f>VLOOKUP($A32,Schid!$A:$J,MATCH(M$1,Schid!$6:$6,0),FALSE)</f>
        <v>Concrete Equipment|||</v>
      </c>
      <c r="N32" s="21">
        <f>IF(ISERROR(VLOOKUP(B32,Sched!A:A,1,FALSE)),0,1)</f>
        <v>1</v>
      </c>
      <c r="O32" s="21">
        <f>VLOOKUP($B32,Sched!$A:$Z,MATCH(O$1,Sched!$6:$6,0),FALSE)</f>
        <v>0.95</v>
      </c>
      <c r="P32" s="21">
        <f>VLOOKUP($B32,Sched!$A:$Z,MATCH(P$1,Sched!$6:$6,0),FALSE)</f>
        <v>1.33</v>
      </c>
      <c r="Q32" s="21">
        <f>VLOOKUP($B32,Sched!$A:$Z,MATCH(Q$1,Sched!$6:$6,0),FALSE)</f>
        <v>0.6</v>
      </c>
      <c r="R32" s="21">
        <f>VLOOKUP($B32,Sched!$A:$Z,MATCH(R$1,Sched!$6:$6,0),FALSE)</f>
        <v>0.8</v>
      </c>
      <c r="S32" s="21" t="str">
        <f>VLOOKUP($B32,Sched!$A:$Z,MATCH(S$1,Sched!$6:$6,0),FALSE)</f>
        <v>Y</v>
      </c>
    </row>
    <row r="33" spans="1:19" x14ac:dyDescent="0.25">
      <c r="A33" s="21">
        <v>83860</v>
      </c>
      <c r="B33" s="21" t="s">
        <v>3321</v>
      </c>
      <c r="C33" s="21" t="s">
        <v>2512</v>
      </c>
      <c r="D33" s="21" t="s">
        <v>2917</v>
      </c>
      <c r="E33" s="21" t="str">
        <f>VLOOKUP($B33,Sched!$A:$Z,MATCH(E$1,Sched!$6:$6,0),FALSE)</f>
        <v>CatSubcat</v>
      </c>
      <c r="F33" s="21" t="str">
        <f>VLOOKUP($B33,Sched!$A:$Z,MATCH(F$1,Sched!$6:$6,0),FALSE)</f>
        <v>Category</v>
      </c>
      <c r="G33" s="15">
        <f>VLOOKUP($A33,Schid!$A:$J,MATCH(G$1,Schid!$6:$6,0),FALSE)</f>
        <v>2605</v>
      </c>
      <c r="H33" s="15" t="str">
        <f>VLOOKUP($A33,Schid!$A:$J,MATCH(H$1,Schid!$6:$6,0),FALSE)</f>
        <v>NULL</v>
      </c>
      <c r="I33" s="15" t="str">
        <f>VLOOKUP($A33,Schid!$A:$J,MATCH(I$1,Schid!$6:$6,0),FALSE)</f>
        <v>NULL</v>
      </c>
      <c r="J33" s="21" t="str">
        <f>VLOOKUP($A33,Schid!$A:$J,MATCH(J$1,Schid!$6:$6,0),FALSE)</f>
        <v>All Terrain Cranes</v>
      </c>
      <c r="K33" s="21" t="str">
        <f>VLOOKUP($A33,Schid!$A:$J,MATCH(K$1,Schid!$6:$6,0),FALSE)</f>
        <v>NULL</v>
      </c>
      <c r="L33" s="21" t="str">
        <f>VLOOKUP($A33,Schid!$A:$J,MATCH(L$1,Schid!$6:$6,0),FALSE)</f>
        <v>NULL</v>
      </c>
      <c r="M33" s="21" t="str">
        <f>VLOOKUP($A33,Schid!$A:$J,MATCH(M$1,Schid!$6:$6,0),FALSE)</f>
        <v>All Terrain Cranes|||</v>
      </c>
      <c r="N33" s="21">
        <f>IF(ISERROR(VLOOKUP(B33,Sched!A:A,1,FALSE)),0,1)</f>
        <v>1</v>
      </c>
      <c r="O33" s="21">
        <f>VLOOKUP($B33,Sched!$A:$Z,MATCH(O$1,Sched!$6:$6,0),FALSE)</f>
        <v>0.95</v>
      </c>
      <c r="P33" s="21">
        <f>VLOOKUP($B33,Sched!$A:$Z,MATCH(P$1,Sched!$6:$6,0),FALSE)</f>
        <v>1.33</v>
      </c>
      <c r="Q33" s="21">
        <f>VLOOKUP($B33,Sched!$A:$Z,MATCH(Q$1,Sched!$6:$6,0),FALSE)</f>
        <v>0.85</v>
      </c>
      <c r="R33" s="21">
        <f>VLOOKUP($B33,Sched!$A:$Z,MATCH(R$1,Sched!$6:$6,0),FALSE)</f>
        <v>0.95</v>
      </c>
      <c r="S33" s="21" t="str">
        <f>VLOOKUP($B33,Sched!$A:$Z,MATCH(S$1,Sched!$6:$6,0),FALSE)</f>
        <v>N</v>
      </c>
    </row>
    <row r="34" spans="1:19" x14ac:dyDescent="0.25">
      <c r="A34" s="21">
        <v>83858</v>
      </c>
      <c r="B34" s="21" t="s">
        <v>3321</v>
      </c>
      <c r="C34" s="21" t="s">
        <v>2512</v>
      </c>
      <c r="D34" s="21" t="s">
        <v>2917</v>
      </c>
      <c r="E34" s="21" t="str">
        <f>VLOOKUP($B34,Sched!$A:$Z,MATCH(E$1,Sched!$6:$6,0),FALSE)</f>
        <v>CatSubcat</v>
      </c>
      <c r="F34" s="21" t="str">
        <f>VLOOKUP($B34,Sched!$A:$Z,MATCH(F$1,Sched!$6:$6,0),FALSE)</f>
        <v>Category</v>
      </c>
      <c r="G34" s="15">
        <f>VLOOKUP($A34,Schid!$A:$J,MATCH(G$1,Schid!$6:$6,0),FALSE)</f>
        <v>2603</v>
      </c>
      <c r="H34" s="15" t="str">
        <f>VLOOKUP($A34,Schid!$A:$J,MATCH(H$1,Schid!$6:$6,0),FALSE)</f>
        <v>NULL</v>
      </c>
      <c r="I34" s="15" t="str">
        <f>VLOOKUP($A34,Schid!$A:$J,MATCH(I$1,Schid!$6:$6,0),FALSE)</f>
        <v>NULL</v>
      </c>
      <c r="J34" s="21" t="str">
        <f>VLOOKUP($A34,Schid!$A:$J,MATCH(J$1,Schid!$6:$6,0),FALSE)</f>
        <v>Carry Deck And Pick-And-Carry Cranes</v>
      </c>
      <c r="K34" s="21" t="str">
        <f>VLOOKUP($A34,Schid!$A:$J,MATCH(K$1,Schid!$6:$6,0),FALSE)</f>
        <v>NULL</v>
      </c>
      <c r="L34" s="21" t="str">
        <f>VLOOKUP($A34,Schid!$A:$J,MATCH(L$1,Schid!$6:$6,0),FALSE)</f>
        <v>NULL</v>
      </c>
      <c r="M34" s="21" t="str">
        <f>VLOOKUP($A34,Schid!$A:$J,MATCH(M$1,Schid!$6:$6,0),FALSE)</f>
        <v>Carry Deck And Pick-And-Carry Cranes|||</v>
      </c>
      <c r="N34" s="21">
        <f>IF(ISERROR(VLOOKUP(B34,Sched!A:A,1,FALSE)),0,1)</f>
        <v>1</v>
      </c>
      <c r="O34" s="21">
        <f>VLOOKUP($B34,Sched!$A:$Z,MATCH(O$1,Sched!$6:$6,0),FALSE)</f>
        <v>0.95</v>
      </c>
      <c r="P34" s="21">
        <f>VLOOKUP($B34,Sched!$A:$Z,MATCH(P$1,Sched!$6:$6,0),FALSE)</f>
        <v>1.33</v>
      </c>
      <c r="Q34" s="21">
        <f>VLOOKUP($B34,Sched!$A:$Z,MATCH(Q$1,Sched!$6:$6,0),FALSE)</f>
        <v>0.85</v>
      </c>
      <c r="R34" s="21">
        <f>VLOOKUP($B34,Sched!$A:$Z,MATCH(R$1,Sched!$6:$6,0),FALSE)</f>
        <v>0.95</v>
      </c>
      <c r="S34" s="21" t="str">
        <f>VLOOKUP($B34,Sched!$A:$Z,MATCH(S$1,Sched!$6:$6,0),FALSE)</f>
        <v>N</v>
      </c>
    </row>
    <row r="35" spans="1:19" x14ac:dyDescent="0.25">
      <c r="A35" s="21">
        <v>80131</v>
      </c>
      <c r="B35" s="21" t="s">
        <v>3321</v>
      </c>
      <c r="C35" s="21" t="s">
        <v>2512</v>
      </c>
      <c r="D35" s="21" t="s">
        <v>2917</v>
      </c>
      <c r="E35" s="21" t="str">
        <f>VLOOKUP($B35,Sched!$A:$Z,MATCH(E$1,Sched!$6:$6,0),FALSE)</f>
        <v>CatSubcat</v>
      </c>
      <c r="F35" s="21" t="str">
        <f>VLOOKUP($B35,Sched!$A:$Z,MATCH(F$1,Sched!$6:$6,0),FALSE)</f>
        <v>Category</v>
      </c>
      <c r="G35" s="15">
        <f>VLOOKUP($A35,Schid!$A:$J,MATCH(G$1,Schid!$6:$6,0),FALSE)</f>
        <v>2577</v>
      </c>
      <c r="H35" s="15" t="str">
        <f>VLOOKUP($A35,Schid!$A:$J,MATCH(H$1,Schid!$6:$6,0),FALSE)</f>
        <v>NULL</v>
      </c>
      <c r="I35" s="15" t="str">
        <f>VLOOKUP($A35,Schid!$A:$J,MATCH(I$1,Schid!$6:$6,0),FALSE)</f>
        <v>NULL</v>
      </c>
      <c r="J35" s="21" t="str">
        <f>VLOOKUP($A35,Schid!$A:$J,MATCH(J$1,Schid!$6:$6,0),FALSE)</f>
        <v>Crane Attachments</v>
      </c>
      <c r="K35" s="21" t="str">
        <f>VLOOKUP($A35,Schid!$A:$J,MATCH(K$1,Schid!$6:$6,0),FALSE)</f>
        <v>NULL</v>
      </c>
      <c r="L35" s="21" t="str">
        <f>VLOOKUP($A35,Schid!$A:$J,MATCH(L$1,Schid!$6:$6,0),FALSE)</f>
        <v>NULL</v>
      </c>
      <c r="M35" s="21" t="str">
        <f>VLOOKUP($A35,Schid!$A:$J,MATCH(M$1,Schid!$6:$6,0),FALSE)</f>
        <v>Crane Attachments|||</v>
      </c>
      <c r="N35" s="21">
        <f>IF(ISERROR(VLOOKUP(B35,Sched!A:A,1,FALSE)),0,1)</f>
        <v>1</v>
      </c>
      <c r="O35" s="21">
        <f>VLOOKUP($B35,Sched!$A:$Z,MATCH(O$1,Sched!$6:$6,0),FALSE)</f>
        <v>0.95</v>
      </c>
      <c r="P35" s="21">
        <f>VLOOKUP($B35,Sched!$A:$Z,MATCH(P$1,Sched!$6:$6,0),FALSE)</f>
        <v>1.33</v>
      </c>
      <c r="Q35" s="21">
        <f>VLOOKUP($B35,Sched!$A:$Z,MATCH(Q$1,Sched!$6:$6,0),FALSE)</f>
        <v>0.85</v>
      </c>
      <c r="R35" s="21">
        <f>VLOOKUP($B35,Sched!$A:$Z,MATCH(R$1,Sched!$6:$6,0),FALSE)</f>
        <v>0.95</v>
      </c>
      <c r="S35" s="21" t="str">
        <f>VLOOKUP($B35,Sched!$A:$Z,MATCH(S$1,Sched!$6:$6,0),FALSE)</f>
        <v>N</v>
      </c>
    </row>
    <row r="36" spans="1:19" x14ac:dyDescent="0.25">
      <c r="A36" s="21">
        <v>83863</v>
      </c>
      <c r="B36" s="21" t="s">
        <v>3321</v>
      </c>
      <c r="C36" s="21" t="s">
        <v>2512</v>
      </c>
      <c r="D36" s="21" t="s">
        <v>2917</v>
      </c>
      <c r="E36" s="21" t="str">
        <f>VLOOKUP($B36,Sched!$A:$Z,MATCH(E$1,Sched!$6:$6,0),FALSE)</f>
        <v>CatSubcat</v>
      </c>
      <c r="F36" s="21" t="str">
        <f>VLOOKUP($B36,Sched!$A:$Z,MATCH(F$1,Sched!$6:$6,0),FALSE)</f>
        <v>Category</v>
      </c>
      <c r="G36" s="15">
        <f>VLOOKUP($A36,Schid!$A:$J,MATCH(G$1,Schid!$6:$6,0),FALSE)</f>
        <v>2608</v>
      </c>
      <c r="H36" s="15" t="str">
        <f>VLOOKUP($A36,Schid!$A:$J,MATCH(H$1,Schid!$6:$6,0),FALSE)</f>
        <v>NULL</v>
      </c>
      <c r="I36" s="15" t="str">
        <f>VLOOKUP($A36,Schid!$A:$J,MATCH(I$1,Schid!$6:$6,0),FALSE)</f>
        <v>NULL</v>
      </c>
      <c r="J36" s="21" t="str">
        <f>VLOOKUP($A36,Schid!$A:$J,MATCH(J$1,Schid!$6:$6,0),FALSE)</f>
        <v>Crawler Cranes</v>
      </c>
      <c r="K36" s="21" t="str">
        <f>VLOOKUP($A36,Schid!$A:$J,MATCH(K$1,Schid!$6:$6,0),FALSE)</f>
        <v>NULL</v>
      </c>
      <c r="L36" s="21" t="str">
        <f>VLOOKUP($A36,Schid!$A:$J,MATCH(L$1,Schid!$6:$6,0),FALSE)</f>
        <v>NULL</v>
      </c>
      <c r="M36" s="21" t="str">
        <f>VLOOKUP($A36,Schid!$A:$J,MATCH(M$1,Schid!$6:$6,0),FALSE)</f>
        <v>Crawler Cranes|||</v>
      </c>
      <c r="N36" s="21">
        <f>IF(ISERROR(VLOOKUP(B36,Sched!A:A,1,FALSE)),0,1)</f>
        <v>1</v>
      </c>
      <c r="O36" s="21">
        <f>VLOOKUP($B36,Sched!$A:$Z,MATCH(O$1,Sched!$6:$6,0),FALSE)</f>
        <v>0.95</v>
      </c>
      <c r="P36" s="21">
        <f>VLOOKUP($B36,Sched!$A:$Z,MATCH(P$1,Sched!$6:$6,0),FALSE)</f>
        <v>1.33</v>
      </c>
      <c r="Q36" s="21">
        <f>VLOOKUP($B36,Sched!$A:$Z,MATCH(Q$1,Sched!$6:$6,0),FALSE)</f>
        <v>0.85</v>
      </c>
      <c r="R36" s="21">
        <f>VLOOKUP($B36,Sched!$A:$Z,MATCH(R$1,Sched!$6:$6,0),FALSE)</f>
        <v>0.95</v>
      </c>
      <c r="S36" s="21" t="str">
        <f>VLOOKUP($B36,Sched!$A:$Z,MATCH(S$1,Sched!$6:$6,0),FALSE)</f>
        <v>N</v>
      </c>
    </row>
    <row r="37" spans="1:19" x14ac:dyDescent="0.25">
      <c r="A37" s="21">
        <v>43</v>
      </c>
      <c r="B37" s="21" t="s">
        <v>3321</v>
      </c>
      <c r="C37" s="21" t="s">
        <v>2512</v>
      </c>
      <c r="D37" s="21" t="s">
        <v>2917</v>
      </c>
      <c r="E37" s="21" t="str">
        <f>VLOOKUP($B37,Sched!$A:$Z,MATCH(E$1,Sched!$6:$6,0),FALSE)</f>
        <v>CatSubcat</v>
      </c>
      <c r="F37" s="21" t="str">
        <f>VLOOKUP($B37,Sched!$A:$Z,MATCH(F$1,Sched!$6:$6,0),FALSE)</f>
        <v>Category</v>
      </c>
      <c r="G37" s="15">
        <f>VLOOKUP($A37,Schid!$A:$J,MATCH(G$1,Schid!$6:$6,0),FALSE)</f>
        <v>19</v>
      </c>
      <c r="H37" s="15" t="str">
        <f>VLOOKUP($A37,Schid!$A:$J,MATCH(H$1,Schid!$6:$6,0),FALSE)</f>
        <v>NULL</v>
      </c>
      <c r="I37" s="15" t="str">
        <f>VLOOKUP($A37,Schid!$A:$J,MATCH(I$1,Schid!$6:$6,0),FALSE)</f>
        <v>NULL</v>
      </c>
      <c r="J37" s="21" t="str">
        <f>VLOOKUP($A37,Schid!$A:$J,MATCH(J$1,Schid!$6:$6,0),FALSE)</f>
        <v>DO NOT USE Other Cranes</v>
      </c>
      <c r="K37" s="21" t="str">
        <f>VLOOKUP($A37,Schid!$A:$J,MATCH(K$1,Schid!$6:$6,0),FALSE)</f>
        <v>NULL</v>
      </c>
      <c r="L37" s="21" t="str">
        <f>VLOOKUP($A37,Schid!$A:$J,MATCH(L$1,Schid!$6:$6,0),FALSE)</f>
        <v>NULL</v>
      </c>
      <c r="M37" s="21" t="str">
        <f>VLOOKUP($A37,Schid!$A:$J,MATCH(M$1,Schid!$6:$6,0),FALSE)</f>
        <v>DO NOT USE Other Cranes|||</v>
      </c>
      <c r="N37" s="21">
        <f>IF(ISERROR(VLOOKUP(B37,Sched!A:A,1,FALSE)),0,1)</f>
        <v>1</v>
      </c>
      <c r="O37" s="21">
        <f>VLOOKUP($B37,Sched!$A:$Z,MATCH(O$1,Sched!$6:$6,0),FALSE)</f>
        <v>0.95</v>
      </c>
      <c r="P37" s="21">
        <f>VLOOKUP($B37,Sched!$A:$Z,MATCH(P$1,Sched!$6:$6,0),FALSE)</f>
        <v>1.33</v>
      </c>
      <c r="Q37" s="21">
        <f>VLOOKUP($B37,Sched!$A:$Z,MATCH(Q$1,Sched!$6:$6,0),FALSE)</f>
        <v>0.85</v>
      </c>
      <c r="R37" s="21">
        <f>VLOOKUP($B37,Sched!$A:$Z,MATCH(R$1,Sched!$6:$6,0),FALSE)</f>
        <v>0.95</v>
      </c>
      <c r="S37" s="21" t="str">
        <f>VLOOKUP($B37,Sched!$A:$Z,MATCH(S$1,Sched!$6:$6,0),FALSE)</f>
        <v>N</v>
      </c>
    </row>
    <row r="38" spans="1:19" x14ac:dyDescent="0.25">
      <c r="A38" s="21">
        <v>83859</v>
      </c>
      <c r="B38" s="21" t="s">
        <v>3321</v>
      </c>
      <c r="C38" s="21" t="s">
        <v>2512</v>
      </c>
      <c r="D38" s="21" t="s">
        <v>2917</v>
      </c>
      <c r="E38" s="21" t="str">
        <f>VLOOKUP($B38,Sched!$A:$Z,MATCH(E$1,Sched!$6:$6,0),FALSE)</f>
        <v>CatSubcat</v>
      </c>
      <c r="F38" s="21" t="str">
        <f>VLOOKUP($B38,Sched!$A:$Z,MATCH(F$1,Sched!$6:$6,0),FALSE)</f>
        <v>Category</v>
      </c>
      <c r="G38" s="15">
        <f>VLOOKUP($A38,Schid!$A:$J,MATCH(G$1,Schid!$6:$6,0),FALSE)</f>
        <v>2604</v>
      </c>
      <c r="H38" s="15" t="str">
        <f>VLOOKUP($A38,Schid!$A:$J,MATCH(H$1,Schid!$6:$6,0),FALSE)</f>
        <v>NULL</v>
      </c>
      <c r="I38" s="15" t="str">
        <f>VLOOKUP($A38,Schid!$A:$J,MATCH(I$1,Schid!$6:$6,0),FALSE)</f>
        <v>NULL</v>
      </c>
      <c r="J38" s="21" t="str">
        <f>VLOOKUP($A38,Schid!$A:$J,MATCH(J$1,Schid!$6:$6,0),FALSE)</f>
        <v>Rough Terrain Cranes</v>
      </c>
      <c r="K38" s="21" t="str">
        <f>VLOOKUP($A38,Schid!$A:$J,MATCH(K$1,Schid!$6:$6,0),FALSE)</f>
        <v>NULL</v>
      </c>
      <c r="L38" s="21" t="str">
        <f>VLOOKUP($A38,Schid!$A:$J,MATCH(L$1,Schid!$6:$6,0),FALSE)</f>
        <v>NULL</v>
      </c>
      <c r="M38" s="21" t="str">
        <f>VLOOKUP($A38,Schid!$A:$J,MATCH(M$1,Schid!$6:$6,0),FALSE)</f>
        <v>Rough Terrain Cranes|||</v>
      </c>
      <c r="N38" s="21">
        <f>IF(ISERROR(VLOOKUP(B38,Sched!A:A,1,FALSE)),0,1)</f>
        <v>1</v>
      </c>
      <c r="O38" s="21">
        <f>VLOOKUP($B38,Sched!$A:$Z,MATCH(O$1,Sched!$6:$6,0),FALSE)</f>
        <v>0.95</v>
      </c>
      <c r="P38" s="21">
        <f>VLOOKUP($B38,Sched!$A:$Z,MATCH(P$1,Sched!$6:$6,0),FALSE)</f>
        <v>1.33</v>
      </c>
      <c r="Q38" s="21">
        <f>VLOOKUP($B38,Sched!$A:$Z,MATCH(Q$1,Sched!$6:$6,0),FALSE)</f>
        <v>0.85</v>
      </c>
      <c r="R38" s="21">
        <f>VLOOKUP($B38,Sched!$A:$Z,MATCH(R$1,Sched!$6:$6,0),FALSE)</f>
        <v>0.95</v>
      </c>
      <c r="S38" s="21" t="str">
        <f>VLOOKUP($B38,Sched!$A:$Z,MATCH(S$1,Sched!$6:$6,0),FALSE)</f>
        <v>N</v>
      </c>
    </row>
    <row r="39" spans="1:19" x14ac:dyDescent="0.25">
      <c r="A39" s="21">
        <v>83862</v>
      </c>
      <c r="B39" s="21" t="s">
        <v>3321</v>
      </c>
      <c r="C39" s="21" t="s">
        <v>2512</v>
      </c>
      <c r="D39" s="21" t="s">
        <v>2917</v>
      </c>
      <c r="E39" s="21" t="str">
        <f>VLOOKUP($B39,Sched!$A:$Z,MATCH(E$1,Sched!$6:$6,0),FALSE)</f>
        <v>CatSubcat</v>
      </c>
      <c r="F39" s="21" t="str">
        <f>VLOOKUP($B39,Sched!$A:$Z,MATCH(F$1,Sched!$6:$6,0),FALSE)</f>
        <v>Category</v>
      </c>
      <c r="G39" s="15">
        <f>VLOOKUP($A39,Schid!$A:$J,MATCH(G$1,Schid!$6:$6,0),FALSE)</f>
        <v>2607</v>
      </c>
      <c r="H39" s="15" t="str">
        <f>VLOOKUP($A39,Schid!$A:$J,MATCH(H$1,Schid!$6:$6,0),FALSE)</f>
        <v>NULL</v>
      </c>
      <c r="I39" s="15" t="str">
        <f>VLOOKUP($A39,Schid!$A:$J,MATCH(I$1,Schid!$6:$6,0),FALSE)</f>
        <v>NULL</v>
      </c>
      <c r="J39" s="21" t="str">
        <f>VLOOKUP($A39,Schid!$A:$J,MATCH(J$1,Schid!$6:$6,0),FALSE)</f>
        <v>Tower Cranes</v>
      </c>
      <c r="K39" s="21" t="str">
        <f>VLOOKUP($A39,Schid!$A:$J,MATCH(K$1,Schid!$6:$6,0),FALSE)</f>
        <v>NULL</v>
      </c>
      <c r="L39" s="21" t="str">
        <f>VLOOKUP($A39,Schid!$A:$J,MATCH(L$1,Schid!$6:$6,0),FALSE)</f>
        <v>NULL</v>
      </c>
      <c r="M39" s="21" t="str">
        <f>VLOOKUP($A39,Schid!$A:$J,MATCH(M$1,Schid!$6:$6,0),FALSE)</f>
        <v>Tower Cranes|||</v>
      </c>
      <c r="N39" s="21">
        <f>IF(ISERROR(VLOOKUP(B39,Sched!A:A,1,FALSE)),0,1)</f>
        <v>1</v>
      </c>
      <c r="O39" s="21">
        <f>VLOOKUP($B39,Sched!$A:$Z,MATCH(O$1,Sched!$6:$6,0),FALSE)</f>
        <v>0.95</v>
      </c>
      <c r="P39" s="21">
        <f>VLOOKUP($B39,Sched!$A:$Z,MATCH(P$1,Sched!$6:$6,0),FALSE)</f>
        <v>1.33</v>
      </c>
      <c r="Q39" s="21">
        <f>VLOOKUP($B39,Sched!$A:$Z,MATCH(Q$1,Sched!$6:$6,0),FALSE)</f>
        <v>0.85</v>
      </c>
      <c r="R39" s="21">
        <f>VLOOKUP($B39,Sched!$A:$Z,MATCH(R$1,Sched!$6:$6,0),FALSE)</f>
        <v>0.95</v>
      </c>
      <c r="S39" s="21" t="str">
        <f>VLOOKUP($B39,Sched!$A:$Z,MATCH(S$1,Sched!$6:$6,0),FALSE)</f>
        <v>N</v>
      </c>
    </row>
    <row r="40" spans="1:19" x14ac:dyDescent="0.25">
      <c r="A40" s="21">
        <v>83861</v>
      </c>
      <c r="B40" s="21" t="s">
        <v>3321</v>
      </c>
      <c r="C40" s="21" t="s">
        <v>2512</v>
      </c>
      <c r="D40" s="21" t="s">
        <v>2917</v>
      </c>
      <c r="E40" s="21" t="str">
        <f>VLOOKUP($B40,Sched!$A:$Z,MATCH(E$1,Sched!$6:$6,0),FALSE)</f>
        <v>CatSubcat</v>
      </c>
      <c r="F40" s="21" t="str">
        <f>VLOOKUP($B40,Sched!$A:$Z,MATCH(F$1,Sched!$6:$6,0),FALSE)</f>
        <v>Category</v>
      </c>
      <c r="G40" s="15">
        <f>VLOOKUP($A40,Schid!$A:$J,MATCH(G$1,Schid!$6:$6,0),FALSE)</f>
        <v>2606</v>
      </c>
      <c r="H40" s="15" t="str">
        <f>VLOOKUP($A40,Schid!$A:$J,MATCH(H$1,Schid!$6:$6,0),FALSE)</f>
        <v>NULL</v>
      </c>
      <c r="I40" s="15" t="str">
        <f>VLOOKUP($A40,Schid!$A:$J,MATCH(I$1,Schid!$6:$6,0),FALSE)</f>
        <v>NULL</v>
      </c>
      <c r="J40" s="21" t="str">
        <f>VLOOKUP($A40,Schid!$A:$J,MATCH(J$1,Schid!$6:$6,0),FALSE)</f>
        <v>Truck Cranes</v>
      </c>
      <c r="K40" s="21" t="str">
        <f>VLOOKUP($A40,Schid!$A:$J,MATCH(K$1,Schid!$6:$6,0),FALSE)</f>
        <v>NULL</v>
      </c>
      <c r="L40" s="21" t="str">
        <f>VLOOKUP($A40,Schid!$A:$J,MATCH(L$1,Schid!$6:$6,0),FALSE)</f>
        <v>NULL</v>
      </c>
      <c r="M40" s="21" t="str">
        <f>VLOOKUP($A40,Schid!$A:$J,MATCH(M$1,Schid!$6:$6,0),FALSE)</f>
        <v>Truck Cranes|||</v>
      </c>
      <c r="N40" s="21">
        <f>IF(ISERROR(VLOOKUP(B40,Sched!A:A,1,FALSE)),0,1)</f>
        <v>1</v>
      </c>
      <c r="O40" s="21">
        <f>VLOOKUP($B40,Sched!$A:$Z,MATCH(O$1,Sched!$6:$6,0),FALSE)</f>
        <v>0.95</v>
      </c>
      <c r="P40" s="21">
        <f>VLOOKUP($B40,Sched!$A:$Z,MATCH(P$1,Sched!$6:$6,0),FALSE)</f>
        <v>1.33</v>
      </c>
      <c r="Q40" s="21">
        <f>VLOOKUP($B40,Sched!$A:$Z,MATCH(Q$1,Sched!$6:$6,0),FALSE)</f>
        <v>0.85</v>
      </c>
      <c r="R40" s="21">
        <f>VLOOKUP($B40,Sched!$A:$Z,MATCH(R$1,Sched!$6:$6,0),FALSE)</f>
        <v>0.95</v>
      </c>
      <c r="S40" s="21" t="str">
        <f>VLOOKUP($B40,Sched!$A:$Z,MATCH(S$1,Sched!$6:$6,0),FALSE)</f>
        <v>N</v>
      </c>
    </row>
    <row r="41" spans="1:19" x14ac:dyDescent="0.25">
      <c r="A41" s="21">
        <v>83863</v>
      </c>
      <c r="B41" s="21" t="s">
        <v>3292</v>
      </c>
      <c r="C41" s="21" t="s">
        <v>2512</v>
      </c>
      <c r="D41" s="21" t="s">
        <v>2917</v>
      </c>
      <c r="E41" s="21" t="str">
        <f>VLOOKUP($B41,Sched!$A:$Z,MATCH(E$1,Sched!$6:$6,0),FALSE)</f>
        <v>CatSubcat</v>
      </c>
      <c r="F41" s="21" t="str">
        <f>VLOOKUP($B41,Sched!$A:$Z,MATCH(F$1,Sched!$6:$6,0),FALSE)</f>
        <v>Category</v>
      </c>
      <c r="G41" s="15">
        <f>VLOOKUP($A41,Schid!$A:$J,MATCH(G$1,Schid!$6:$6,0),FALSE)</f>
        <v>2608</v>
      </c>
      <c r="H41" s="15" t="str">
        <f>VLOOKUP($A41,Schid!$A:$J,MATCH(H$1,Schid!$6:$6,0),FALSE)</f>
        <v>NULL</v>
      </c>
      <c r="I41" s="15" t="str">
        <f>VLOOKUP($A41,Schid!$A:$J,MATCH(I$1,Schid!$6:$6,0),FALSE)</f>
        <v>NULL</v>
      </c>
      <c r="J41" s="21" t="str">
        <f>VLOOKUP($A41,Schid!$A:$J,MATCH(J$1,Schid!$6:$6,0),FALSE)</f>
        <v>Crawler Cranes</v>
      </c>
      <c r="K41" s="21" t="str">
        <f>VLOOKUP($A41,Schid!$A:$J,MATCH(K$1,Schid!$6:$6,0),FALSE)</f>
        <v>NULL</v>
      </c>
      <c r="L41" s="21" t="str">
        <f>VLOOKUP($A41,Schid!$A:$J,MATCH(L$1,Schid!$6:$6,0),FALSE)</f>
        <v>NULL</v>
      </c>
      <c r="M41" s="21" t="str">
        <f>VLOOKUP($A41,Schid!$A:$J,MATCH(M$1,Schid!$6:$6,0),FALSE)</f>
        <v>Crawler Cranes|||</v>
      </c>
      <c r="N41" s="21">
        <f>IF(ISERROR(VLOOKUP(B41,Sched!A:A,1,FALSE)),0,1)</f>
        <v>1</v>
      </c>
      <c r="O41" s="21">
        <f>VLOOKUP($B41,Sched!$A:$Z,MATCH(O$1,Sched!$6:$6,0),FALSE)</f>
        <v>0.95</v>
      </c>
      <c r="P41" s="21">
        <f>VLOOKUP($B41,Sched!$A:$Z,MATCH(P$1,Sched!$6:$6,0),FALSE)</f>
        <v>1.33</v>
      </c>
      <c r="Q41" s="21">
        <f>VLOOKUP($B41,Sched!$A:$Z,MATCH(Q$1,Sched!$6:$6,0),FALSE)</f>
        <v>0.85</v>
      </c>
      <c r="R41" s="21">
        <f>VLOOKUP($B41,Sched!$A:$Z,MATCH(R$1,Sched!$6:$6,0),FALSE)</f>
        <v>0.95</v>
      </c>
      <c r="S41" s="21" t="str">
        <f>VLOOKUP($B41,Sched!$A:$Z,MATCH(S$1,Sched!$6:$6,0),FALSE)</f>
        <v>N</v>
      </c>
    </row>
    <row r="42" spans="1:19" x14ac:dyDescent="0.25">
      <c r="A42" s="21">
        <v>3830</v>
      </c>
      <c r="B42" s="21" t="s">
        <v>2931</v>
      </c>
      <c r="C42" s="21" t="s">
        <v>2512</v>
      </c>
      <c r="D42" s="21" t="s">
        <v>2917</v>
      </c>
      <c r="E42" s="21" t="str">
        <f>VLOOKUP($B42,Sched!$A:$Z,MATCH(E$1,Sched!$6:$6,0),FALSE)</f>
        <v>Make</v>
      </c>
      <c r="F42" s="21" t="str">
        <f>VLOOKUP($B42,Sched!$A:$Z,MATCH(F$1,Sched!$6:$6,0),FALSE)</f>
        <v>Make</v>
      </c>
      <c r="G42" s="15">
        <f>VLOOKUP($A42,Schid!$A:$J,MATCH(G$1,Schid!$6:$6,0),FALSE)</f>
        <v>2512</v>
      </c>
      <c r="H42" s="15">
        <f>VLOOKUP($A42,Schid!$A:$J,MATCH(H$1,Schid!$6:$6,0),FALSE)</f>
        <v>429</v>
      </c>
      <c r="I42" s="15">
        <f>VLOOKUP($A42,Schid!$A:$J,MATCH(I$1,Schid!$6:$6,0),FALSE)</f>
        <v>31</v>
      </c>
      <c r="J42" s="21" t="str">
        <f>VLOOKUP($A42,Schid!$A:$J,MATCH(J$1,Schid!$6:$6,0),FALSE)</f>
        <v>Double Drum Rollers</v>
      </c>
      <c r="K42" s="21" t="str">
        <f>VLOOKUP($A42,Schid!$A:$J,MATCH(K$1,Schid!$6:$6,0),FALSE)</f>
        <v>Double Drum Rollers</v>
      </c>
      <c r="L42" s="21" t="str">
        <f>VLOOKUP($A42,Schid!$A:$J,MATCH(L$1,Schid!$6:$6,0),FALSE)</f>
        <v>Caterpillar</v>
      </c>
      <c r="M42" s="21" t="str">
        <f>VLOOKUP($A42,Schid!$A:$J,MATCH(M$1,Schid!$6:$6,0),FALSE)</f>
        <v>Double Drum Rollers|Double Drum Rollers|Caterpillar|</v>
      </c>
      <c r="N42" s="21">
        <f>IF(ISERROR(VLOOKUP(B42,Sched!A:A,1,FALSE)),0,1)</f>
        <v>1</v>
      </c>
      <c r="O42" s="21">
        <f>VLOOKUP($B42,Sched!$A:$Z,MATCH(O$1,Sched!$6:$6,0),FALSE)</f>
        <v>0.95</v>
      </c>
      <c r="P42" s="21">
        <f>VLOOKUP($B42,Sched!$A:$Z,MATCH(P$1,Sched!$6:$6,0),FALSE)</f>
        <v>1.24</v>
      </c>
      <c r="Q42" s="21">
        <f>VLOOKUP($B42,Sched!$A:$Z,MATCH(Q$1,Sched!$6:$6,0),FALSE)</f>
        <v>0.75</v>
      </c>
      <c r="R42" s="21">
        <f>VLOOKUP($B42,Sched!$A:$Z,MATCH(R$1,Sched!$6:$6,0),FALSE)</f>
        <v>0.9</v>
      </c>
      <c r="S42" s="21" t="str">
        <f>VLOOKUP($B42,Sched!$A:$Z,MATCH(S$1,Sched!$6:$6,0),FALSE)</f>
        <v>N</v>
      </c>
    </row>
    <row r="43" spans="1:19" x14ac:dyDescent="0.25">
      <c r="A43" s="21">
        <v>1649</v>
      </c>
      <c r="B43" s="21" t="s">
        <v>3213</v>
      </c>
      <c r="C43" s="21" t="s">
        <v>2512</v>
      </c>
      <c r="D43" s="21" t="s">
        <v>2917</v>
      </c>
      <c r="E43" s="21" t="str">
        <f>VLOOKUP($B43,Sched!$A:$Z,MATCH(E$1,Sched!$6:$6,0),FALSE)</f>
        <v>Make</v>
      </c>
      <c r="F43" s="21" t="str">
        <f>VLOOKUP($B43,Sched!$A:$Z,MATCH(F$1,Sched!$6:$6,0),FALSE)</f>
        <v>Make</v>
      </c>
      <c r="G43" s="15">
        <f>VLOOKUP($A43,Schid!$A:$J,MATCH(G$1,Schid!$6:$6,0),FALSE)</f>
        <v>2512</v>
      </c>
      <c r="H43" s="15">
        <f>VLOOKUP($A43,Schid!$A:$J,MATCH(H$1,Schid!$6:$6,0),FALSE)</f>
        <v>429</v>
      </c>
      <c r="I43" s="15">
        <f>VLOOKUP($A43,Schid!$A:$J,MATCH(I$1,Schid!$6:$6,0),FALSE)</f>
        <v>1170</v>
      </c>
      <c r="J43" s="21" t="str">
        <f>VLOOKUP($A43,Schid!$A:$J,MATCH(J$1,Schid!$6:$6,0),FALSE)</f>
        <v>Double Drum Rollers</v>
      </c>
      <c r="K43" s="21" t="str">
        <f>VLOOKUP($A43,Schid!$A:$J,MATCH(K$1,Schid!$6:$6,0),FALSE)</f>
        <v>Double Drum Rollers</v>
      </c>
      <c r="L43" s="21" t="str">
        <f>VLOOKUP($A43,Schid!$A:$J,MATCH(L$1,Schid!$6:$6,0),FALSE)</f>
        <v>Hamm</v>
      </c>
      <c r="M43" s="21" t="str">
        <f>VLOOKUP($A43,Schid!$A:$J,MATCH(M$1,Schid!$6:$6,0),FALSE)</f>
        <v>Double Drum Rollers|Double Drum Rollers|Hamm|</v>
      </c>
      <c r="N43" s="21">
        <f>IF(ISERROR(VLOOKUP(B43,Sched!A:A,1,FALSE)),0,1)</f>
        <v>1</v>
      </c>
      <c r="O43" s="21">
        <f>VLOOKUP($B43,Sched!$A:$Z,MATCH(O$1,Sched!$6:$6,0),FALSE)</f>
        <v>0.95</v>
      </c>
      <c r="P43" s="21">
        <f>VLOOKUP($B43,Sched!$A:$Z,MATCH(P$1,Sched!$6:$6,0),FALSE)</f>
        <v>1.24</v>
      </c>
      <c r="Q43" s="21">
        <f>VLOOKUP($B43,Sched!$A:$Z,MATCH(Q$1,Sched!$6:$6,0),FALSE)</f>
        <v>0.75</v>
      </c>
      <c r="R43" s="21">
        <f>VLOOKUP($B43,Sched!$A:$Z,MATCH(R$1,Sched!$6:$6,0),FALSE)</f>
        <v>0.9</v>
      </c>
      <c r="S43" s="21" t="str">
        <f>VLOOKUP($B43,Sched!$A:$Z,MATCH(S$1,Sched!$6:$6,0),FALSE)</f>
        <v>N</v>
      </c>
    </row>
    <row r="44" spans="1:19" x14ac:dyDescent="0.25">
      <c r="A44" s="21">
        <v>328</v>
      </c>
      <c r="B44" s="21" t="s">
        <v>3052</v>
      </c>
      <c r="C44" s="21" t="s">
        <v>2512</v>
      </c>
      <c r="D44" s="21" t="s">
        <v>2917</v>
      </c>
      <c r="E44" s="21" t="str">
        <f>VLOOKUP($B44,Sched!$A:$Z,MATCH(E$1,Sched!$6:$6,0),FALSE)</f>
        <v>CatSubcat</v>
      </c>
      <c r="F44" s="21" t="str">
        <f>VLOOKUP($B44,Sched!$A:$Z,MATCH(F$1,Sched!$6:$6,0),FALSE)</f>
        <v>SubcatGroup</v>
      </c>
      <c r="G44" s="15">
        <f>VLOOKUP($A44,Schid!$A:$J,MATCH(G$1,Schid!$6:$6,0),FALSE)</f>
        <v>2512</v>
      </c>
      <c r="H44" s="15">
        <f>VLOOKUP($A44,Schid!$A:$J,MATCH(H$1,Schid!$6:$6,0),FALSE)</f>
        <v>429</v>
      </c>
      <c r="I44" s="15" t="str">
        <f>VLOOKUP($A44,Schid!$A:$J,MATCH(I$1,Schid!$6:$6,0),FALSE)</f>
        <v>NULL</v>
      </c>
      <c r="J44" s="21" t="str">
        <f>VLOOKUP($A44,Schid!$A:$J,MATCH(J$1,Schid!$6:$6,0),FALSE)</f>
        <v>Double Drum Rollers</v>
      </c>
      <c r="K44" s="21" t="str">
        <f>VLOOKUP($A44,Schid!$A:$J,MATCH(K$1,Schid!$6:$6,0),FALSE)</f>
        <v>Double Drum Rollers</v>
      </c>
      <c r="L44" s="21" t="str">
        <f>VLOOKUP($A44,Schid!$A:$J,MATCH(L$1,Schid!$6:$6,0),FALSE)</f>
        <v>NULL</v>
      </c>
      <c r="M44" s="21" t="str">
        <f>VLOOKUP($A44,Schid!$A:$J,MATCH(M$1,Schid!$6:$6,0),FALSE)</f>
        <v>Double Drum Rollers|Double Drum Rollers||</v>
      </c>
      <c r="N44" s="21">
        <f>IF(ISERROR(VLOOKUP(B44,Sched!A:A,1,FALSE)),0,1)</f>
        <v>1</v>
      </c>
      <c r="O44" s="21">
        <f>VLOOKUP($B44,Sched!$A:$Z,MATCH(O$1,Sched!$6:$6,0),FALSE)</f>
        <v>0.95</v>
      </c>
      <c r="P44" s="21">
        <f>VLOOKUP($B44,Sched!$A:$Z,MATCH(P$1,Sched!$6:$6,0),FALSE)</f>
        <v>1.24</v>
      </c>
      <c r="Q44" s="21">
        <f>VLOOKUP($B44,Sched!$A:$Z,MATCH(Q$1,Sched!$6:$6,0),FALSE)</f>
        <v>0.75</v>
      </c>
      <c r="R44" s="21">
        <f>VLOOKUP($B44,Sched!$A:$Z,MATCH(R$1,Sched!$6:$6,0),FALSE)</f>
        <v>0.9</v>
      </c>
      <c r="S44" s="21" t="str">
        <f>VLOOKUP($B44,Sched!$A:$Z,MATCH(S$1,Sched!$6:$6,0),FALSE)</f>
        <v>N</v>
      </c>
    </row>
    <row r="45" spans="1:19" x14ac:dyDescent="0.25">
      <c r="A45" s="21">
        <v>66827</v>
      </c>
      <c r="B45" s="21" t="s">
        <v>2932</v>
      </c>
      <c r="C45" s="21" t="s">
        <v>2512</v>
      </c>
      <c r="D45" s="21" t="s">
        <v>2917</v>
      </c>
      <c r="E45" s="21" t="str">
        <f>VLOOKUP($B45,Sched!$A:$Z,MATCH(E$1,Sched!$6:$6,0),FALSE)</f>
        <v>CatSubcat</v>
      </c>
      <c r="F45" s="21" t="str">
        <f>VLOOKUP($B45,Sched!$A:$Z,MATCH(F$1,Sched!$6:$6,0),FALSE)</f>
        <v>Category</v>
      </c>
      <c r="G45" s="15">
        <f>VLOOKUP($A45,Schid!$A:$J,MATCH(G$1,Schid!$6:$6,0),FALSE)</f>
        <v>2512</v>
      </c>
      <c r="H45" s="15" t="str">
        <f>VLOOKUP($A45,Schid!$A:$J,MATCH(H$1,Schid!$6:$6,0),FALSE)</f>
        <v>NULL</v>
      </c>
      <c r="I45" s="15" t="str">
        <f>VLOOKUP($A45,Schid!$A:$J,MATCH(I$1,Schid!$6:$6,0),FALSE)</f>
        <v>NULL</v>
      </c>
      <c r="J45" s="21" t="str">
        <f>VLOOKUP($A45,Schid!$A:$J,MATCH(J$1,Schid!$6:$6,0),FALSE)</f>
        <v>Double Drum Rollers</v>
      </c>
      <c r="K45" s="21" t="str">
        <f>VLOOKUP($A45,Schid!$A:$J,MATCH(K$1,Schid!$6:$6,0),FALSE)</f>
        <v>NULL</v>
      </c>
      <c r="L45" s="21" t="str">
        <f>VLOOKUP($A45,Schid!$A:$J,MATCH(L$1,Schid!$6:$6,0),FALSE)</f>
        <v>NULL</v>
      </c>
      <c r="M45" s="21" t="str">
        <f>VLOOKUP($A45,Schid!$A:$J,MATCH(M$1,Schid!$6:$6,0),FALSE)</f>
        <v>Double Drum Rollers|||</v>
      </c>
      <c r="N45" s="21">
        <f>IF(ISERROR(VLOOKUP(B45,Sched!A:A,1,FALSE)),0,1)</f>
        <v>1</v>
      </c>
      <c r="O45" s="21">
        <f>VLOOKUP($B45,Sched!$A:$Z,MATCH(O$1,Sched!$6:$6,0),FALSE)</f>
        <v>0.95</v>
      </c>
      <c r="P45" s="21">
        <f>VLOOKUP($B45,Sched!$A:$Z,MATCH(P$1,Sched!$6:$6,0),FALSE)</f>
        <v>1.24</v>
      </c>
      <c r="Q45" s="21">
        <f>VLOOKUP($B45,Sched!$A:$Z,MATCH(Q$1,Sched!$6:$6,0),FALSE)</f>
        <v>0.75</v>
      </c>
      <c r="R45" s="21">
        <f>VLOOKUP($B45,Sched!$A:$Z,MATCH(R$1,Sched!$6:$6,0),FALSE)</f>
        <v>0.9</v>
      </c>
      <c r="S45" s="21" t="str">
        <f>VLOOKUP($B45,Sched!$A:$Z,MATCH(S$1,Sched!$6:$6,0),FALSE)</f>
        <v>N</v>
      </c>
    </row>
    <row r="46" spans="1:19" x14ac:dyDescent="0.25">
      <c r="A46" s="21">
        <v>51538</v>
      </c>
      <c r="B46" s="21" t="s">
        <v>2933</v>
      </c>
      <c r="C46" s="21" t="s">
        <v>2512</v>
      </c>
      <c r="D46" s="21" t="s">
        <v>2917</v>
      </c>
      <c r="E46" s="21" t="str">
        <f>VLOOKUP($B46,Sched!$A:$Z,MATCH(E$1,Sched!$6:$6,0),FALSE)</f>
        <v>Make</v>
      </c>
      <c r="F46" s="21" t="str">
        <f>VLOOKUP($B46,Sched!$A:$Z,MATCH(F$1,Sched!$6:$6,0),FALSE)</f>
        <v>Make</v>
      </c>
      <c r="G46" s="15">
        <f>VLOOKUP($A46,Schid!$A:$J,MATCH(G$1,Schid!$6:$6,0),FALSE)</f>
        <v>15</v>
      </c>
      <c r="H46" s="15">
        <f>VLOOKUP($A46,Schid!$A:$J,MATCH(H$1,Schid!$6:$6,0),FALSE)</f>
        <v>2410</v>
      </c>
      <c r="I46" s="15">
        <f>VLOOKUP($A46,Schid!$A:$J,MATCH(I$1,Schid!$6:$6,0),FALSE)</f>
        <v>31</v>
      </c>
      <c r="J46" s="21" t="str">
        <f>VLOOKUP($A46,Schid!$A:$J,MATCH(J$1,Schid!$6:$6,0),FALSE)</f>
        <v>Dozers</v>
      </c>
      <c r="K46" s="21" t="str">
        <f>VLOOKUP($A46,Schid!$A:$J,MATCH(K$1,Schid!$6:$6,0),FALSE)</f>
        <v>180-299 HP Crawler Dozers</v>
      </c>
      <c r="L46" s="21" t="str">
        <f>VLOOKUP($A46,Schid!$A:$J,MATCH(L$1,Schid!$6:$6,0),FALSE)</f>
        <v>Caterpillar</v>
      </c>
      <c r="M46" s="21" t="str">
        <f>VLOOKUP($A46,Schid!$A:$J,MATCH(M$1,Schid!$6:$6,0),FALSE)</f>
        <v>Dozers|180-299 HP Crawler Dozers|Caterpillar|</v>
      </c>
      <c r="N46" s="21">
        <f>IF(ISERROR(VLOOKUP(B46,Sched!A:A,1,FALSE)),0,1)</f>
        <v>1</v>
      </c>
      <c r="O46" s="21">
        <f>VLOOKUP($B46,Sched!$A:$Z,MATCH(O$1,Sched!$6:$6,0),FALSE)</f>
        <v>0.95</v>
      </c>
      <c r="P46" s="21">
        <f>VLOOKUP($B46,Sched!$A:$Z,MATCH(P$1,Sched!$6:$6,0),FALSE)</f>
        <v>1.24</v>
      </c>
      <c r="Q46" s="21">
        <f>VLOOKUP($B46,Sched!$A:$Z,MATCH(Q$1,Sched!$6:$6,0),FALSE)</f>
        <v>0.7</v>
      </c>
      <c r="R46" s="21">
        <f>VLOOKUP($B46,Sched!$A:$Z,MATCH(R$1,Sched!$6:$6,0),FALSE)</f>
        <v>0.95</v>
      </c>
      <c r="S46" s="21" t="str">
        <f>VLOOKUP($B46,Sched!$A:$Z,MATCH(S$1,Sched!$6:$6,0),FALSE)</f>
        <v>N</v>
      </c>
    </row>
    <row r="47" spans="1:19" x14ac:dyDescent="0.25">
      <c r="A47" s="21">
        <v>101324</v>
      </c>
      <c r="B47" s="21" t="s">
        <v>2933</v>
      </c>
      <c r="C47" s="21" t="s">
        <v>2512</v>
      </c>
      <c r="D47" s="21" t="s">
        <v>2917</v>
      </c>
      <c r="E47" s="21" t="str">
        <f>VLOOKUP($B47,Sched!$A:$Z,MATCH(E$1,Sched!$6:$6,0),FALSE)</f>
        <v>Make</v>
      </c>
      <c r="F47" s="21" t="str">
        <f>VLOOKUP($B47,Sched!$A:$Z,MATCH(F$1,Sched!$6:$6,0),FALSE)</f>
        <v>Make</v>
      </c>
      <c r="G47" s="15">
        <f>VLOOKUP($A47,Schid!$A:$J,MATCH(G$1,Schid!$6:$6,0),FALSE)</f>
        <v>15</v>
      </c>
      <c r="H47" s="15">
        <f>VLOOKUP($A47,Schid!$A:$J,MATCH(H$1,Schid!$6:$6,0),FALSE)</f>
        <v>2797</v>
      </c>
      <c r="I47" s="15">
        <f>VLOOKUP($A47,Schid!$A:$J,MATCH(I$1,Schid!$6:$6,0),FALSE)</f>
        <v>31</v>
      </c>
      <c r="J47" s="21" t="str">
        <f>VLOOKUP($A47,Schid!$A:$J,MATCH(J$1,Schid!$6:$6,0),FALSE)</f>
        <v>Dozers</v>
      </c>
      <c r="K47" s="21" t="str">
        <f>VLOOKUP($A47,Schid!$A:$J,MATCH(K$1,Schid!$6:$6,0),FALSE)</f>
        <v>300+ HP Crawler Dozers</v>
      </c>
      <c r="L47" s="21" t="str">
        <f>VLOOKUP($A47,Schid!$A:$J,MATCH(L$1,Schid!$6:$6,0),FALSE)</f>
        <v>Caterpillar</v>
      </c>
      <c r="M47" s="21" t="str">
        <f>VLOOKUP($A47,Schid!$A:$J,MATCH(M$1,Schid!$6:$6,0),FALSE)</f>
        <v>Dozers|300+ HP Crawler Dozers|Caterpillar|</v>
      </c>
      <c r="N47" s="21">
        <f>IF(ISERROR(VLOOKUP(B47,Sched!A:A,1,FALSE)),0,1)</f>
        <v>1</v>
      </c>
      <c r="O47" s="21">
        <f>VLOOKUP($B47,Sched!$A:$Z,MATCH(O$1,Sched!$6:$6,0),FALSE)</f>
        <v>0.95</v>
      </c>
      <c r="P47" s="21">
        <f>VLOOKUP($B47,Sched!$A:$Z,MATCH(P$1,Sched!$6:$6,0),FALSE)</f>
        <v>1.24</v>
      </c>
      <c r="Q47" s="21">
        <f>VLOOKUP($B47,Sched!$A:$Z,MATCH(Q$1,Sched!$6:$6,0),FALSE)</f>
        <v>0.7</v>
      </c>
      <c r="R47" s="21">
        <f>VLOOKUP($B47,Sched!$A:$Z,MATCH(R$1,Sched!$6:$6,0),FALSE)</f>
        <v>0.95</v>
      </c>
      <c r="S47" s="21" t="str">
        <f>VLOOKUP($B47,Sched!$A:$Z,MATCH(S$1,Sched!$6:$6,0),FALSE)</f>
        <v>N</v>
      </c>
    </row>
    <row r="48" spans="1:19" x14ac:dyDescent="0.25">
      <c r="A48" s="21">
        <v>51541</v>
      </c>
      <c r="B48" s="21" t="s">
        <v>2934</v>
      </c>
      <c r="C48" s="21" t="s">
        <v>2512</v>
      </c>
      <c r="D48" s="21" t="s">
        <v>2917</v>
      </c>
      <c r="E48" s="21" t="str">
        <f>VLOOKUP($B48,Sched!$A:$Z,MATCH(E$1,Sched!$6:$6,0),FALSE)</f>
        <v>Make</v>
      </c>
      <c r="F48" s="21" t="str">
        <f>VLOOKUP($B48,Sched!$A:$Z,MATCH(F$1,Sched!$6:$6,0),FALSE)</f>
        <v>Make</v>
      </c>
      <c r="G48" s="15">
        <f>VLOOKUP($A48,Schid!$A:$J,MATCH(G$1,Schid!$6:$6,0),FALSE)</f>
        <v>15</v>
      </c>
      <c r="H48" s="15">
        <f>VLOOKUP($A48,Schid!$A:$J,MATCH(H$1,Schid!$6:$6,0),FALSE)</f>
        <v>2410</v>
      </c>
      <c r="I48" s="15">
        <f>VLOOKUP($A48,Schid!$A:$J,MATCH(I$1,Schid!$6:$6,0),FALSE)</f>
        <v>109</v>
      </c>
      <c r="J48" s="21" t="str">
        <f>VLOOKUP($A48,Schid!$A:$J,MATCH(J$1,Schid!$6:$6,0),FALSE)</f>
        <v>Dozers</v>
      </c>
      <c r="K48" s="21" t="str">
        <f>VLOOKUP($A48,Schid!$A:$J,MATCH(K$1,Schid!$6:$6,0),FALSE)</f>
        <v>180-299 HP Crawler Dozers</v>
      </c>
      <c r="L48" s="21" t="str">
        <f>VLOOKUP($A48,Schid!$A:$J,MATCH(L$1,Schid!$6:$6,0),FALSE)</f>
        <v>Komatsu</v>
      </c>
      <c r="M48" s="21" t="str">
        <f>VLOOKUP($A48,Schid!$A:$J,MATCH(M$1,Schid!$6:$6,0),FALSE)</f>
        <v>Dozers|180-299 HP Crawler Dozers|Komatsu|</v>
      </c>
      <c r="N48" s="21">
        <f>IF(ISERROR(VLOOKUP(B48,Sched!A:A,1,FALSE)),0,1)</f>
        <v>1</v>
      </c>
      <c r="O48" s="21">
        <f>VLOOKUP($B48,Sched!$A:$Z,MATCH(O$1,Sched!$6:$6,0),FALSE)</f>
        <v>0.95</v>
      </c>
      <c r="P48" s="21">
        <f>VLOOKUP($B48,Sched!$A:$Z,MATCH(P$1,Sched!$6:$6,0),FALSE)</f>
        <v>1.24</v>
      </c>
      <c r="Q48" s="21">
        <f>VLOOKUP($B48,Sched!$A:$Z,MATCH(Q$1,Sched!$6:$6,0),FALSE)</f>
        <v>0.7</v>
      </c>
      <c r="R48" s="21">
        <f>VLOOKUP($B48,Sched!$A:$Z,MATCH(R$1,Sched!$6:$6,0),FALSE)</f>
        <v>0.95</v>
      </c>
      <c r="S48" s="21" t="str">
        <f>VLOOKUP($B48,Sched!$A:$Z,MATCH(S$1,Sched!$6:$6,0),FALSE)</f>
        <v>N</v>
      </c>
    </row>
    <row r="49" spans="1:19" x14ac:dyDescent="0.25">
      <c r="A49" s="21">
        <v>101325</v>
      </c>
      <c r="B49" s="21" t="s">
        <v>2934</v>
      </c>
      <c r="C49" s="21" t="s">
        <v>2512</v>
      </c>
      <c r="D49" s="21" t="s">
        <v>2917</v>
      </c>
      <c r="E49" s="21" t="str">
        <f>VLOOKUP($B49,Sched!$A:$Z,MATCH(E$1,Sched!$6:$6,0),FALSE)</f>
        <v>Make</v>
      </c>
      <c r="F49" s="21" t="str">
        <f>VLOOKUP($B49,Sched!$A:$Z,MATCH(F$1,Sched!$6:$6,0),FALSE)</f>
        <v>Make</v>
      </c>
      <c r="G49" s="15">
        <f>VLOOKUP($A49,Schid!$A:$J,MATCH(G$1,Schid!$6:$6,0),FALSE)</f>
        <v>15</v>
      </c>
      <c r="H49" s="15">
        <f>VLOOKUP($A49,Schid!$A:$J,MATCH(H$1,Schid!$6:$6,0),FALSE)</f>
        <v>2797</v>
      </c>
      <c r="I49" s="15">
        <f>VLOOKUP($A49,Schid!$A:$J,MATCH(I$1,Schid!$6:$6,0),FALSE)</f>
        <v>109</v>
      </c>
      <c r="J49" s="21" t="str">
        <f>VLOOKUP($A49,Schid!$A:$J,MATCH(J$1,Schid!$6:$6,0),FALSE)</f>
        <v>Dozers</v>
      </c>
      <c r="K49" s="21" t="str">
        <f>VLOOKUP($A49,Schid!$A:$J,MATCH(K$1,Schid!$6:$6,0),FALSE)</f>
        <v>300+ HP Crawler Dozers</v>
      </c>
      <c r="L49" s="21" t="str">
        <f>VLOOKUP($A49,Schid!$A:$J,MATCH(L$1,Schid!$6:$6,0),FALSE)</f>
        <v>Komatsu</v>
      </c>
      <c r="M49" s="21" t="str">
        <f>VLOOKUP($A49,Schid!$A:$J,MATCH(M$1,Schid!$6:$6,0),FALSE)</f>
        <v>Dozers|300+ HP Crawler Dozers|Komatsu|</v>
      </c>
      <c r="N49" s="21">
        <f>IF(ISERROR(VLOOKUP(B49,Sched!A:A,1,FALSE)),0,1)</f>
        <v>1</v>
      </c>
      <c r="O49" s="21">
        <f>VLOOKUP($B49,Sched!$A:$Z,MATCH(O$1,Sched!$6:$6,0),FALSE)</f>
        <v>0.95</v>
      </c>
      <c r="P49" s="21">
        <f>VLOOKUP($B49,Sched!$A:$Z,MATCH(P$1,Sched!$6:$6,0),FALSE)</f>
        <v>1.24</v>
      </c>
      <c r="Q49" s="21">
        <f>VLOOKUP($B49,Sched!$A:$Z,MATCH(Q$1,Sched!$6:$6,0),FALSE)</f>
        <v>0.7</v>
      </c>
      <c r="R49" s="21">
        <f>VLOOKUP($B49,Sched!$A:$Z,MATCH(R$1,Sched!$6:$6,0),FALSE)</f>
        <v>0.95</v>
      </c>
      <c r="S49" s="21" t="str">
        <f>VLOOKUP($B49,Sched!$A:$Z,MATCH(S$1,Sched!$6:$6,0),FALSE)</f>
        <v>N</v>
      </c>
    </row>
    <row r="50" spans="1:19" x14ac:dyDescent="0.25">
      <c r="A50" s="21">
        <v>50787</v>
      </c>
      <c r="B50" s="21" t="s">
        <v>2935</v>
      </c>
      <c r="C50" s="21" t="s">
        <v>2512</v>
      </c>
      <c r="D50" s="21" t="s">
        <v>2917</v>
      </c>
      <c r="E50" s="21" t="str">
        <f>VLOOKUP($B50,Sched!$A:$Z,MATCH(E$1,Sched!$6:$6,0),FALSE)</f>
        <v>CatSubcat</v>
      </c>
      <c r="F50" s="21" t="str">
        <f>VLOOKUP($B50,Sched!$A:$Z,MATCH(F$1,Sched!$6:$6,0),FALSE)</f>
        <v>SubcatGroup</v>
      </c>
      <c r="G50" s="15">
        <f>VLOOKUP($A50,Schid!$A:$J,MATCH(G$1,Schid!$6:$6,0),FALSE)</f>
        <v>15</v>
      </c>
      <c r="H50" s="15">
        <f>VLOOKUP($A50,Schid!$A:$J,MATCH(H$1,Schid!$6:$6,0),FALSE)</f>
        <v>2410</v>
      </c>
      <c r="I50" s="15" t="str">
        <f>VLOOKUP($A50,Schid!$A:$J,MATCH(I$1,Schid!$6:$6,0),FALSE)</f>
        <v>NULL</v>
      </c>
      <c r="J50" s="21" t="str">
        <f>VLOOKUP($A50,Schid!$A:$J,MATCH(J$1,Schid!$6:$6,0),FALSE)</f>
        <v>Dozers</v>
      </c>
      <c r="K50" s="21" t="str">
        <f>VLOOKUP($A50,Schid!$A:$J,MATCH(K$1,Schid!$6:$6,0),FALSE)</f>
        <v>180-299 HP Crawler Dozers</v>
      </c>
      <c r="L50" s="21" t="str">
        <f>VLOOKUP($A50,Schid!$A:$J,MATCH(L$1,Schid!$6:$6,0),FALSE)</f>
        <v>NULL</v>
      </c>
      <c r="M50" s="21" t="str">
        <f>VLOOKUP($A50,Schid!$A:$J,MATCH(M$1,Schid!$6:$6,0),FALSE)</f>
        <v>Dozers|180-299 HP Crawler Dozers||</v>
      </c>
      <c r="N50" s="21">
        <f>IF(ISERROR(VLOOKUP(B50,Sched!A:A,1,FALSE)),0,1)</f>
        <v>1</v>
      </c>
      <c r="O50" s="21">
        <f>VLOOKUP($B50,Sched!$A:$Z,MATCH(O$1,Sched!$6:$6,0),FALSE)</f>
        <v>0.95</v>
      </c>
      <c r="P50" s="21">
        <f>VLOOKUP($B50,Sched!$A:$Z,MATCH(P$1,Sched!$6:$6,0),FALSE)</f>
        <v>1.24</v>
      </c>
      <c r="Q50" s="21">
        <f>VLOOKUP($B50,Sched!$A:$Z,MATCH(Q$1,Sched!$6:$6,0),FALSE)</f>
        <v>0.7</v>
      </c>
      <c r="R50" s="21">
        <f>VLOOKUP($B50,Sched!$A:$Z,MATCH(R$1,Sched!$6:$6,0),FALSE)</f>
        <v>0.95</v>
      </c>
      <c r="S50" s="21" t="str">
        <f>VLOOKUP($B50,Sched!$A:$Z,MATCH(S$1,Sched!$6:$6,0),FALSE)</f>
        <v>Y</v>
      </c>
    </row>
    <row r="51" spans="1:19" x14ac:dyDescent="0.25">
      <c r="A51" s="21">
        <v>101019</v>
      </c>
      <c r="B51" s="21" t="s">
        <v>2935</v>
      </c>
      <c r="C51" s="21" t="s">
        <v>2512</v>
      </c>
      <c r="D51" s="21" t="s">
        <v>2917</v>
      </c>
      <c r="E51" s="21" t="str">
        <f>VLOOKUP($B51,Sched!$A:$Z,MATCH(E$1,Sched!$6:$6,0),FALSE)</f>
        <v>CatSubcat</v>
      </c>
      <c r="F51" s="21" t="str">
        <f>VLOOKUP($B51,Sched!$A:$Z,MATCH(F$1,Sched!$6:$6,0),FALSE)</f>
        <v>SubcatGroup</v>
      </c>
      <c r="G51" s="15">
        <f>VLOOKUP($A51,Schid!$A:$J,MATCH(G$1,Schid!$6:$6,0),FALSE)</f>
        <v>15</v>
      </c>
      <c r="H51" s="15">
        <f>VLOOKUP($A51,Schid!$A:$J,MATCH(H$1,Schid!$6:$6,0),FALSE)</f>
        <v>2797</v>
      </c>
      <c r="I51" s="15" t="str">
        <f>VLOOKUP($A51,Schid!$A:$J,MATCH(I$1,Schid!$6:$6,0),FALSE)</f>
        <v>NULL</v>
      </c>
      <c r="J51" s="21" t="str">
        <f>VLOOKUP($A51,Schid!$A:$J,MATCH(J$1,Schid!$6:$6,0),FALSE)</f>
        <v>Dozers</v>
      </c>
      <c r="K51" s="21" t="str">
        <f>VLOOKUP($A51,Schid!$A:$J,MATCH(K$1,Schid!$6:$6,0),FALSE)</f>
        <v>300+ HP Crawler Dozers</v>
      </c>
      <c r="L51" s="21" t="str">
        <f>VLOOKUP($A51,Schid!$A:$J,MATCH(L$1,Schid!$6:$6,0),FALSE)</f>
        <v>NULL</v>
      </c>
      <c r="M51" s="21" t="str">
        <f>VLOOKUP($A51,Schid!$A:$J,MATCH(M$1,Schid!$6:$6,0),FALSE)</f>
        <v>Dozers|300+ HP Crawler Dozers||</v>
      </c>
      <c r="N51" s="21">
        <f>IF(ISERROR(VLOOKUP(B51,Sched!A:A,1,FALSE)),0,1)</f>
        <v>1</v>
      </c>
      <c r="O51" s="21">
        <f>VLOOKUP($B51,Sched!$A:$Z,MATCH(O$1,Sched!$6:$6,0),FALSE)</f>
        <v>0.95</v>
      </c>
      <c r="P51" s="21">
        <f>VLOOKUP($B51,Sched!$A:$Z,MATCH(P$1,Sched!$6:$6,0),FALSE)</f>
        <v>1.24</v>
      </c>
      <c r="Q51" s="21">
        <f>VLOOKUP($B51,Sched!$A:$Z,MATCH(Q$1,Sched!$6:$6,0),FALSE)</f>
        <v>0.7</v>
      </c>
      <c r="R51" s="21">
        <f>VLOOKUP($B51,Sched!$A:$Z,MATCH(R$1,Sched!$6:$6,0),FALSE)</f>
        <v>0.95</v>
      </c>
      <c r="S51" s="21" t="str">
        <f>VLOOKUP($B51,Sched!$A:$Z,MATCH(S$1,Sched!$6:$6,0),FALSE)</f>
        <v>Y</v>
      </c>
    </row>
    <row r="52" spans="1:19" x14ac:dyDescent="0.25">
      <c r="A52" s="21">
        <v>51831</v>
      </c>
      <c r="B52" s="21" t="s">
        <v>2936</v>
      </c>
      <c r="C52" s="21" t="s">
        <v>2512</v>
      </c>
      <c r="D52" s="21" t="s">
        <v>2917</v>
      </c>
      <c r="E52" s="21" t="str">
        <f>VLOOKUP($B52,Sched!$A:$Z,MATCH(E$1,Sched!$6:$6,0),FALSE)</f>
        <v>Make</v>
      </c>
      <c r="F52" s="21" t="str">
        <f>VLOOKUP($B52,Sched!$A:$Z,MATCH(F$1,Sched!$6:$6,0),FALSE)</f>
        <v>Make</v>
      </c>
      <c r="G52" s="15">
        <f>VLOOKUP($A52,Schid!$A:$J,MATCH(G$1,Schid!$6:$6,0),FALSE)</f>
        <v>15</v>
      </c>
      <c r="H52" s="15">
        <f>VLOOKUP($A52,Schid!$A:$J,MATCH(H$1,Schid!$6:$6,0),FALSE)</f>
        <v>2423</v>
      </c>
      <c r="I52" s="15">
        <f>VLOOKUP($A52,Schid!$A:$J,MATCH(I$1,Schid!$6:$6,0),FALSE)</f>
        <v>31</v>
      </c>
      <c r="J52" s="21" t="str">
        <f>VLOOKUP($A52,Schid!$A:$J,MATCH(J$1,Schid!$6:$6,0),FALSE)</f>
        <v>Dozers</v>
      </c>
      <c r="K52" s="21" t="str">
        <f>VLOOKUP($A52,Schid!$A:$J,MATCH(K$1,Schid!$6:$6,0),FALSE)</f>
        <v>0-114 HP Crawler Dozers</v>
      </c>
      <c r="L52" s="21" t="str">
        <f>VLOOKUP($A52,Schid!$A:$J,MATCH(L$1,Schid!$6:$6,0),FALSE)</f>
        <v>Caterpillar</v>
      </c>
      <c r="M52" s="21" t="str">
        <f>VLOOKUP($A52,Schid!$A:$J,MATCH(M$1,Schid!$6:$6,0),FALSE)</f>
        <v>Dozers|0-114 HP Crawler Dozers|Caterpillar|</v>
      </c>
      <c r="N52" s="21">
        <f>IF(ISERROR(VLOOKUP(B52,Sched!A:A,1,FALSE)),0,1)</f>
        <v>1</v>
      </c>
      <c r="O52" s="21">
        <f>VLOOKUP($B52,Sched!$A:$Z,MATCH(O$1,Sched!$6:$6,0),FALSE)</f>
        <v>0.95</v>
      </c>
      <c r="P52" s="21">
        <f>VLOOKUP($B52,Sched!$A:$Z,MATCH(P$1,Sched!$6:$6,0),FALSE)</f>
        <v>1.24</v>
      </c>
      <c r="Q52" s="21">
        <f>VLOOKUP($B52,Sched!$A:$Z,MATCH(Q$1,Sched!$6:$6,0),FALSE)</f>
        <v>0.75</v>
      </c>
      <c r="R52" s="21">
        <f>VLOOKUP($B52,Sched!$A:$Z,MATCH(R$1,Sched!$6:$6,0),FALSE)</f>
        <v>0.95</v>
      </c>
      <c r="S52" s="21" t="str">
        <f>VLOOKUP($B52,Sched!$A:$Z,MATCH(S$1,Sched!$6:$6,0),FALSE)</f>
        <v>N</v>
      </c>
    </row>
    <row r="53" spans="1:19" x14ac:dyDescent="0.25">
      <c r="A53" s="21">
        <v>101317</v>
      </c>
      <c r="B53" s="21" t="s">
        <v>2936</v>
      </c>
      <c r="C53" s="21" t="s">
        <v>2512</v>
      </c>
      <c r="D53" s="21" t="s">
        <v>2917</v>
      </c>
      <c r="E53" s="21" t="str">
        <f>VLOOKUP($B53,Sched!$A:$Z,MATCH(E$1,Sched!$6:$6,0),FALSE)</f>
        <v>Make</v>
      </c>
      <c r="F53" s="21" t="str">
        <f>VLOOKUP($B53,Sched!$A:$Z,MATCH(F$1,Sched!$6:$6,0),FALSE)</f>
        <v>Make</v>
      </c>
      <c r="G53" s="15">
        <f>VLOOKUP($A53,Schid!$A:$J,MATCH(G$1,Schid!$6:$6,0),FALSE)</f>
        <v>15</v>
      </c>
      <c r="H53" s="15">
        <f>VLOOKUP($A53,Schid!$A:$J,MATCH(H$1,Schid!$6:$6,0),FALSE)</f>
        <v>2796</v>
      </c>
      <c r="I53" s="15">
        <f>VLOOKUP($A53,Schid!$A:$J,MATCH(I$1,Schid!$6:$6,0),FALSE)</f>
        <v>31</v>
      </c>
      <c r="J53" s="21" t="str">
        <f>VLOOKUP($A53,Schid!$A:$J,MATCH(J$1,Schid!$6:$6,0),FALSE)</f>
        <v>Dozers</v>
      </c>
      <c r="K53" s="21" t="str">
        <f>VLOOKUP($A53,Schid!$A:$J,MATCH(K$1,Schid!$6:$6,0),FALSE)</f>
        <v>115-179 HP Crawler Dozers</v>
      </c>
      <c r="L53" s="21" t="str">
        <f>VLOOKUP($A53,Schid!$A:$J,MATCH(L$1,Schid!$6:$6,0),FALSE)</f>
        <v>Caterpillar</v>
      </c>
      <c r="M53" s="21" t="str">
        <f>VLOOKUP($A53,Schid!$A:$J,MATCH(M$1,Schid!$6:$6,0),FALSE)</f>
        <v>Dozers|115-179 HP Crawler Dozers|Caterpillar|</v>
      </c>
      <c r="N53" s="21">
        <f>IF(ISERROR(VLOOKUP(B53,Sched!A:A,1,FALSE)),0,1)</f>
        <v>1</v>
      </c>
      <c r="O53" s="21">
        <f>VLOOKUP($B53,Sched!$A:$Z,MATCH(O$1,Sched!$6:$6,0),FALSE)</f>
        <v>0.95</v>
      </c>
      <c r="P53" s="21">
        <f>VLOOKUP($B53,Sched!$A:$Z,MATCH(P$1,Sched!$6:$6,0),FALSE)</f>
        <v>1.24</v>
      </c>
      <c r="Q53" s="21">
        <f>VLOOKUP($B53,Sched!$A:$Z,MATCH(Q$1,Sched!$6:$6,0),FALSE)</f>
        <v>0.75</v>
      </c>
      <c r="R53" s="21">
        <f>VLOOKUP($B53,Sched!$A:$Z,MATCH(R$1,Sched!$6:$6,0),FALSE)</f>
        <v>0.95</v>
      </c>
      <c r="S53" s="21" t="str">
        <f>VLOOKUP($B53,Sched!$A:$Z,MATCH(S$1,Sched!$6:$6,0),FALSE)</f>
        <v>N</v>
      </c>
    </row>
    <row r="54" spans="1:19" x14ac:dyDescent="0.25">
      <c r="A54" s="21">
        <v>51828</v>
      </c>
      <c r="B54" s="21" t="s">
        <v>2937</v>
      </c>
      <c r="C54" s="21" t="s">
        <v>2512</v>
      </c>
      <c r="D54" s="21" t="s">
        <v>2917</v>
      </c>
      <c r="E54" s="21" t="str">
        <f>VLOOKUP($B54,Sched!$A:$Z,MATCH(E$1,Sched!$6:$6,0),FALSE)</f>
        <v>Make</v>
      </c>
      <c r="F54" s="21" t="str">
        <f>VLOOKUP($B54,Sched!$A:$Z,MATCH(F$1,Sched!$6:$6,0),FALSE)</f>
        <v>Make</v>
      </c>
      <c r="G54" s="15">
        <f>VLOOKUP($A54,Schid!$A:$J,MATCH(G$1,Schid!$6:$6,0),FALSE)</f>
        <v>15</v>
      </c>
      <c r="H54" s="15">
        <f>VLOOKUP($A54,Schid!$A:$J,MATCH(H$1,Schid!$6:$6,0),FALSE)</f>
        <v>2423</v>
      </c>
      <c r="I54" s="15">
        <f>VLOOKUP($A54,Schid!$A:$J,MATCH(I$1,Schid!$6:$6,0),FALSE)</f>
        <v>93</v>
      </c>
      <c r="J54" s="21" t="str">
        <f>VLOOKUP($A54,Schid!$A:$J,MATCH(J$1,Schid!$6:$6,0),FALSE)</f>
        <v>Dozers</v>
      </c>
      <c r="K54" s="21" t="str">
        <f>VLOOKUP($A54,Schid!$A:$J,MATCH(K$1,Schid!$6:$6,0),FALSE)</f>
        <v>0-114 HP Crawler Dozers</v>
      </c>
      <c r="L54" s="21" t="str">
        <f>VLOOKUP($A54,Schid!$A:$J,MATCH(L$1,Schid!$6:$6,0),FALSE)</f>
        <v>John Deere</v>
      </c>
      <c r="M54" s="21" t="str">
        <f>VLOOKUP($A54,Schid!$A:$J,MATCH(M$1,Schid!$6:$6,0),FALSE)</f>
        <v>Dozers|0-114 HP Crawler Dozers|John Deere|</v>
      </c>
      <c r="N54" s="21">
        <f>IF(ISERROR(VLOOKUP(B54,Sched!A:A,1,FALSE)),0,1)</f>
        <v>1</v>
      </c>
      <c r="O54" s="21">
        <f>VLOOKUP($B54,Sched!$A:$Z,MATCH(O$1,Sched!$6:$6,0),FALSE)</f>
        <v>0.95</v>
      </c>
      <c r="P54" s="21">
        <f>VLOOKUP($B54,Sched!$A:$Z,MATCH(P$1,Sched!$6:$6,0),FALSE)</f>
        <v>1.24</v>
      </c>
      <c r="Q54" s="21">
        <f>VLOOKUP($B54,Sched!$A:$Z,MATCH(Q$1,Sched!$6:$6,0),FALSE)</f>
        <v>0.75</v>
      </c>
      <c r="R54" s="21">
        <f>VLOOKUP($B54,Sched!$A:$Z,MATCH(R$1,Sched!$6:$6,0),FALSE)</f>
        <v>0.95</v>
      </c>
      <c r="S54" s="21" t="str">
        <f>VLOOKUP($B54,Sched!$A:$Z,MATCH(S$1,Sched!$6:$6,0),FALSE)</f>
        <v>N</v>
      </c>
    </row>
    <row r="55" spans="1:19" x14ac:dyDescent="0.25">
      <c r="A55" s="21">
        <v>101318</v>
      </c>
      <c r="B55" s="21" t="s">
        <v>2937</v>
      </c>
      <c r="C55" s="21" t="s">
        <v>2512</v>
      </c>
      <c r="D55" s="21" t="s">
        <v>2917</v>
      </c>
      <c r="E55" s="21" t="str">
        <f>VLOOKUP($B55,Sched!$A:$Z,MATCH(E$1,Sched!$6:$6,0),FALSE)</f>
        <v>Make</v>
      </c>
      <c r="F55" s="21" t="str">
        <f>VLOOKUP($B55,Sched!$A:$Z,MATCH(F$1,Sched!$6:$6,0),FALSE)</f>
        <v>Make</v>
      </c>
      <c r="G55" s="15">
        <f>VLOOKUP($A55,Schid!$A:$J,MATCH(G$1,Schid!$6:$6,0),FALSE)</f>
        <v>15</v>
      </c>
      <c r="H55" s="15">
        <f>VLOOKUP($A55,Schid!$A:$J,MATCH(H$1,Schid!$6:$6,0),FALSE)</f>
        <v>2796</v>
      </c>
      <c r="I55" s="15">
        <f>VLOOKUP($A55,Schid!$A:$J,MATCH(I$1,Schid!$6:$6,0),FALSE)</f>
        <v>93</v>
      </c>
      <c r="J55" s="21" t="str">
        <f>VLOOKUP($A55,Schid!$A:$J,MATCH(J$1,Schid!$6:$6,0),FALSE)</f>
        <v>Dozers</v>
      </c>
      <c r="K55" s="21" t="str">
        <f>VLOOKUP($A55,Schid!$A:$J,MATCH(K$1,Schid!$6:$6,0),FALSE)</f>
        <v>115-179 HP Crawler Dozers</v>
      </c>
      <c r="L55" s="21" t="str">
        <f>VLOOKUP($A55,Schid!$A:$J,MATCH(L$1,Schid!$6:$6,0),FALSE)</f>
        <v>John Deere</v>
      </c>
      <c r="M55" s="21" t="str">
        <f>VLOOKUP($A55,Schid!$A:$J,MATCH(M$1,Schid!$6:$6,0),FALSE)</f>
        <v>Dozers|115-179 HP Crawler Dozers|John Deere|</v>
      </c>
      <c r="N55" s="21">
        <f>IF(ISERROR(VLOOKUP(B55,Sched!A:A,1,FALSE)),0,1)</f>
        <v>1</v>
      </c>
      <c r="O55" s="21">
        <f>VLOOKUP($B55,Sched!$A:$Z,MATCH(O$1,Sched!$6:$6,0),FALSE)</f>
        <v>0.95</v>
      </c>
      <c r="P55" s="21">
        <f>VLOOKUP($B55,Sched!$A:$Z,MATCH(P$1,Sched!$6:$6,0),FALSE)</f>
        <v>1.24</v>
      </c>
      <c r="Q55" s="21">
        <f>VLOOKUP($B55,Sched!$A:$Z,MATCH(Q$1,Sched!$6:$6,0),FALSE)</f>
        <v>0.75</v>
      </c>
      <c r="R55" s="21">
        <f>VLOOKUP($B55,Sched!$A:$Z,MATCH(R$1,Sched!$6:$6,0),FALSE)</f>
        <v>0.95</v>
      </c>
      <c r="S55" s="21" t="str">
        <f>VLOOKUP($B55,Sched!$A:$Z,MATCH(S$1,Sched!$6:$6,0),FALSE)</f>
        <v>N</v>
      </c>
    </row>
    <row r="56" spans="1:19" x14ac:dyDescent="0.25">
      <c r="A56" s="21">
        <v>51833</v>
      </c>
      <c r="B56" s="21" t="s">
        <v>2938</v>
      </c>
      <c r="C56" s="21" t="s">
        <v>2512</v>
      </c>
      <c r="D56" s="21" t="s">
        <v>2917</v>
      </c>
      <c r="E56" s="21" t="str">
        <f>VLOOKUP($B56,Sched!$A:$Z,MATCH(E$1,Sched!$6:$6,0),FALSE)</f>
        <v>Make</v>
      </c>
      <c r="F56" s="21" t="str">
        <f>VLOOKUP($B56,Sched!$A:$Z,MATCH(F$1,Sched!$6:$6,0),FALSE)</f>
        <v>Make</v>
      </c>
      <c r="G56" s="15">
        <f>VLOOKUP($A56,Schid!$A:$J,MATCH(G$1,Schid!$6:$6,0),FALSE)</f>
        <v>15</v>
      </c>
      <c r="H56" s="15">
        <f>VLOOKUP($A56,Schid!$A:$J,MATCH(H$1,Schid!$6:$6,0),FALSE)</f>
        <v>2423</v>
      </c>
      <c r="I56" s="15">
        <f>VLOOKUP($A56,Schid!$A:$J,MATCH(I$1,Schid!$6:$6,0),FALSE)</f>
        <v>109</v>
      </c>
      <c r="J56" s="21" t="str">
        <f>VLOOKUP($A56,Schid!$A:$J,MATCH(J$1,Schid!$6:$6,0),FALSE)</f>
        <v>Dozers</v>
      </c>
      <c r="K56" s="21" t="str">
        <f>VLOOKUP($A56,Schid!$A:$J,MATCH(K$1,Schid!$6:$6,0),FALSE)</f>
        <v>0-114 HP Crawler Dozers</v>
      </c>
      <c r="L56" s="21" t="str">
        <f>VLOOKUP($A56,Schid!$A:$J,MATCH(L$1,Schid!$6:$6,0),FALSE)</f>
        <v>Komatsu</v>
      </c>
      <c r="M56" s="21" t="str">
        <f>VLOOKUP($A56,Schid!$A:$J,MATCH(M$1,Schid!$6:$6,0),FALSE)</f>
        <v>Dozers|0-114 HP Crawler Dozers|Komatsu|</v>
      </c>
      <c r="N56" s="21">
        <f>IF(ISERROR(VLOOKUP(B56,Sched!A:A,1,FALSE)),0,1)</f>
        <v>1</v>
      </c>
      <c r="O56" s="21">
        <f>VLOOKUP($B56,Sched!$A:$Z,MATCH(O$1,Sched!$6:$6,0),FALSE)</f>
        <v>0.95</v>
      </c>
      <c r="P56" s="21">
        <f>VLOOKUP($B56,Sched!$A:$Z,MATCH(P$1,Sched!$6:$6,0),FALSE)</f>
        <v>1.24</v>
      </c>
      <c r="Q56" s="21">
        <f>VLOOKUP($B56,Sched!$A:$Z,MATCH(Q$1,Sched!$6:$6,0),FALSE)</f>
        <v>0.75</v>
      </c>
      <c r="R56" s="21">
        <f>VLOOKUP($B56,Sched!$A:$Z,MATCH(R$1,Sched!$6:$6,0),FALSE)</f>
        <v>0.95</v>
      </c>
      <c r="S56" s="21" t="str">
        <f>VLOOKUP($B56,Sched!$A:$Z,MATCH(S$1,Sched!$6:$6,0),FALSE)</f>
        <v>N</v>
      </c>
    </row>
    <row r="57" spans="1:19" x14ac:dyDescent="0.25">
      <c r="A57" s="21">
        <v>101319</v>
      </c>
      <c r="B57" s="21" t="s">
        <v>2938</v>
      </c>
      <c r="C57" s="21" t="s">
        <v>2512</v>
      </c>
      <c r="D57" s="21" t="s">
        <v>2917</v>
      </c>
      <c r="E57" s="21" t="str">
        <f>VLOOKUP($B57,Sched!$A:$Z,MATCH(E$1,Sched!$6:$6,0),FALSE)</f>
        <v>Make</v>
      </c>
      <c r="F57" s="21" t="str">
        <f>VLOOKUP($B57,Sched!$A:$Z,MATCH(F$1,Sched!$6:$6,0),FALSE)</f>
        <v>Make</v>
      </c>
      <c r="G57" s="15">
        <f>VLOOKUP($A57,Schid!$A:$J,MATCH(G$1,Schid!$6:$6,0),FALSE)</f>
        <v>15</v>
      </c>
      <c r="H57" s="15">
        <f>VLOOKUP($A57,Schid!$A:$J,MATCH(H$1,Schid!$6:$6,0),FALSE)</f>
        <v>2796</v>
      </c>
      <c r="I57" s="15">
        <f>VLOOKUP($A57,Schid!$A:$J,MATCH(I$1,Schid!$6:$6,0),FALSE)</f>
        <v>109</v>
      </c>
      <c r="J57" s="21" t="str">
        <f>VLOOKUP($A57,Schid!$A:$J,MATCH(J$1,Schid!$6:$6,0),FALSE)</f>
        <v>Dozers</v>
      </c>
      <c r="K57" s="21" t="str">
        <f>VLOOKUP($A57,Schid!$A:$J,MATCH(K$1,Schid!$6:$6,0),FALSE)</f>
        <v>115-179 HP Crawler Dozers</v>
      </c>
      <c r="L57" s="21" t="str">
        <f>VLOOKUP($A57,Schid!$A:$J,MATCH(L$1,Schid!$6:$6,0),FALSE)</f>
        <v>Komatsu</v>
      </c>
      <c r="M57" s="21" t="str">
        <f>VLOOKUP($A57,Schid!$A:$J,MATCH(M$1,Schid!$6:$6,0),FALSE)</f>
        <v>Dozers|115-179 HP Crawler Dozers|Komatsu|</v>
      </c>
      <c r="N57" s="21">
        <f>IF(ISERROR(VLOOKUP(B57,Sched!A:A,1,FALSE)),0,1)</f>
        <v>1</v>
      </c>
      <c r="O57" s="21">
        <f>VLOOKUP($B57,Sched!$A:$Z,MATCH(O$1,Sched!$6:$6,0),FALSE)</f>
        <v>0.95</v>
      </c>
      <c r="P57" s="21">
        <f>VLOOKUP($B57,Sched!$A:$Z,MATCH(P$1,Sched!$6:$6,0),FALSE)</f>
        <v>1.24</v>
      </c>
      <c r="Q57" s="21">
        <f>VLOOKUP($B57,Sched!$A:$Z,MATCH(Q$1,Sched!$6:$6,0),FALSE)</f>
        <v>0.75</v>
      </c>
      <c r="R57" s="21">
        <f>VLOOKUP($B57,Sched!$A:$Z,MATCH(R$1,Sched!$6:$6,0),FALSE)</f>
        <v>0.95</v>
      </c>
      <c r="S57" s="21" t="str">
        <f>VLOOKUP($B57,Sched!$A:$Z,MATCH(S$1,Sched!$6:$6,0),FALSE)</f>
        <v>N</v>
      </c>
    </row>
    <row r="58" spans="1:19" x14ac:dyDescent="0.25">
      <c r="A58" s="21">
        <v>50800</v>
      </c>
      <c r="B58" s="21" t="s">
        <v>2939</v>
      </c>
      <c r="C58" s="21" t="s">
        <v>2512</v>
      </c>
      <c r="D58" s="21" t="s">
        <v>2917</v>
      </c>
      <c r="E58" s="21" t="str">
        <f>VLOOKUP($B58,Sched!$A:$Z,MATCH(E$1,Sched!$6:$6,0),FALSE)</f>
        <v>CatSubcat</v>
      </c>
      <c r="F58" s="21" t="str">
        <f>VLOOKUP($B58,Sched!$A:$Z,MATCH(F$1,Sched!$6:$6,0),FALSE)</f>
        <v>SubcatGroup</v>
      </c>
      <c r="G58" s="15">
        <f>VLOOKUP($A58,Schid!$A:$J,MATCH(G$1,Schid!$6:$6,0),FALSE)</f>
        <v>15</v>
      </c>
      <c r="H58" s="15">
        <f>VLOOKUP($A58,Schid!$A:$J,MATCH(H$1,Schid!$6:$6,0),FALSE)</f>
        <v>2423</v>
      </c>
      <c r="I58" s="15" t="str">
        <f>VLOOKUP($A58,Schid!$A:$J,MATCH(I$1,Schid!$6:$6,0),FALSE)</f>
        <v>NULL</v>
      </c>
      <c r="J58" s="21" t="str">
        <f>VLOOKUP($A58,Schid!$A:$J,MATCH(J$1,Schid!$6:$6,0),FALSE)</f>
        <v>Dozers</v>
      </c>
      <c r="K58" s="21" t="str">
        <f>VLOOKUP($A58,Schid!$A:$J,MATCH(K$1,Schid!$6:$6,0),FALSE)</f>
        <v>0-114 HP Crawler Dozers</v>
      </c>
      <c r="L58" s="21" t="str">
        <f>VLOOKUP($A58,Schid!$A:$J,MATCH(L$1,Schid!$6:$6,0),FALSE)</f>
        <v>NULL</v>
      </c>
      <c r="M58" s="21" t="str">
        <f>VLOOKUP($A58,Schid!$A:$J,MATCH(M$1,Schid!$6:$6,0),FALSE)</f>
        <v>Dozers|0-114 HP Crawler Dozers||</v>
      </c>
      <c r="N58" s="21">
        <f>IF(ISERROR(VLOOKUP(B58,Sched!A:A,1,FALSE)),0,1)</f>
        <v>1</v>
      </c>
      <c r="O58" s="21">
        <f>VLOOKUP($B58,Sched!$A:$Z,MATCH(O$1,Sched!$6:$6,0),FALSE)</f>
        <v>0.95</v>
      </c>
      <c r="P58" s="21">
        <f>VLOOKUP($B58,Sched!$A:$Z,MATCH(P$1,Sched!$6:$6,0),FALSE)</f>
        <v>1.24</v>
      </c>
      <c r="Q58" s="21">
        <f>VLOOKUP($B58,Sched!$A:$Z,MATCH(Q$1,Sched!$6:$6,0),FALSE)</f>
        <v>0.75</v>
      </c>
      <c r="R58" s="21">
        <f>VLOOKUP($B58,Sched!$A:$Z,MATCH(R$1,Sched!$6:$6,0),FALSE)</f>
        <v>0.95</v>
      </c>
      <c r="S58" s="21" t="str">
        <f>VLOOKUP($B58,Sched!$A:$Z,MATCH(S$1,Sched!$6:$6,0),FALSE)</f>
        <v>Y</v>
      </c>
    </row>
    <row r="59" spans="1:19" x14ac:dyDescent="0.25">
      <c r="A59" s="21">
        <v>101018</v>
      </c>
      <c r="B59" s="21" t="s">
        <v>2939</v>
      </c>
      <c r="C59" s="21" t="s">
        <v>2512</v>
      </c>
      <c r="D59" s="21" t="s">
        <v>2917</v>
      </c>
      <c r="E59" s="21" t="str">
        <f>VLOOKUP($B59,Sched!$A:$Z,MATCH(E$1,Sched!$6:$6,0),FALSE)</f>
        <v>CatSubcat</v>
      </c>
      <c r="F59" s="21" t="str">
        <f>VLOOKUP($B59,Sched!$A:$Z,MATCH(F$1,Sched!$6:$6,0),FALSE)</f>
        <v>SubcatGroup</v>
      </c>
      <c r="G59" s="15">
        <f>VLOOKUP($A59,Schid!$A:$J,MATCH(G$1,Schid!$6:$6,0),FALSE)</f>
        <v>15</v>
      </c>
      <c r="H59" s="15">
        <f>VLOOKUP($A59,Schid!$A:$J,MATCH(H$1,Schid!$6:$6,0),FALSE)</f>
        <v>2796</v>
      </c>
      <c r="I59" s="15" t="str">
        <f>VLOOKUP($A59,Schid!$A:$J,MATCH(I$1,Schid!$6:$6,0),FALSE)</f>
        <v>NULL</v>
      </c>
      <c r="J59" s="21" t="str">
        <f>VLOOKUP($A59,Schid!$A:$J,MATCH(J$1,Schid!$6:$6,0),FALSE)</f>
        <v>Dozers</v>
      </c>
      <c r="K59" s="21" t="str">
        <f>VLOOKUP($A59,Schid!$A:$J,MATCH(K$1,Schid!$6:$6,0),FALSE)</f>
        <v>115-179 HP Crawler Dozers</v>
      </c>
      <c r="L59" s="21" t="str">
        <f>VLOOKUP($A59,Schid!$A:$J,MATCH(L$1,Schid!$6:$6,0),FALSE)</f>
        <v>NULL</v>
      </c>
      <c r="M59" s="21" t="str">
        <f>VLOOKUP($A59,Schid!$A:$J,MATCH(M$1,Schid!$6:$6,0),FALSE)</f>
        <v>Dozers|115-179 HP Crawler Dozers||</v>
      </c>
      <c r="N59" s="21">
        <f>IF(ISERROR(VLOOKUP(B59,Sched!A:A,1,FALSE)),0,1)</f>
        <v>1</v>
      </c>
      <c r="O59" s="21">
        <f>VLOOKUP($B59,Sched!$A:$Z,MATCH(O$1,Sched!$6:$6,0),FALSE)</f>
        <v>0.95</v>
      </c>
      <c r="P59" s="21">
        <f>VLOOKUP($B59,Sched!$A:$Z,MATCH(P$1,Sched!$6:$6,0),FALSE)</f>
        <v>1.24</v>
      </c>
      <c r="Q59" s="21">
        <f>VLOOKUP($B59,Sched!$A:$Z,MATCH(Q$1,Sched!$6:$6,0),FALSE)</f>
        <v>0.75</v>
      </c>
      <c r="R59" s="21">
        <f>VLOOKUP($B59,Sched!$A:$Z,MATCH(R$1,Sched!$6:$6,0),FALSE)</f>
        <v>0.95</v>
      </c>
      <c r="S59" s="21" t="str">
        <f>VLOOKUP($B59,Sched!$A:$Z,MATCH(S$1,Sched!$6:$6,0),FALSE)</f>
        <v>Y</v>
      </c>
    </row>
    <row r="60" spans="1:19" x14ac:dyDescent="0.25">
      <c r="A60" s="21">
        <v>12</v>
      </c>
      <c r="B60" s="21" t="s">
        <v>2940</v>
      </c>
      <c r="C60" s="21" t="s">
        <v>2512</v>
      </c>
      <c r="D60" s="21" t="s">
        <v>2917</v>
      </c>
      <c r="E60" s="21" t="str">
        <f>VLOOKUP($B60,Sched!$A:$Z,MATCH(E$1,Sched!$6:$6,0),FALSE)</f>
        <v>CatSubcat</v>
      </c>
      <c r="F60" s="21" t="str">
        <f>VLOOKUP($B60,Sched!$A:$Z,MATCH(F$1,Sched!$6:$6,0),FALSE)</f>
        <v>Category</v>
      </c>
      <c r="G60" s="15">
        <f>VLOOKUP($A60,Schid!$A:$J,MATCH(G$1,Schid!$6:$6,0),FALSE)</f>
        <v>15</v>
      </c>
      <c r="H60" s="15" t="str">
        <f>VLOOKUP($A60,Schid!$A:$J,MATCH(H$1,Schid!$6:$6,0),FALSE)</f>
        <v>NULL</v>
      </c>
      <c r="I60" s="15" t="str">
        <f>VLOOKUP($A60,Schid!$A:$J,MATCH(I$1,Schid!$6:$6,0),FALSE)</f>
        <v>NULL</v>
      </c>
      <c r="J60" s="21" t="str">
        <f>VLOOKUP($A60,Schid!$A:$J,MATCH(J$1,Schid!$6:$6,0),FALSE)</f>
        <v>Dozers</v>
      </c>
      <c r="K60" s="21" t="str">
        <f>VLOOKUP($A60,Schid!$A:$J,MATCH(K$1,Schid!$6:$6,0),FALSE)</f>
        <v>NULL</v>
      </c>
      <c r="L60" s="21" t="str">
        <f>VLOOKUP($A60,Schid!$A:$J,MATCH(L$1,Schid!$6:$6,0),FALSE)</f>
        <v>NULL</v>
      </c>
      <c r="M60" s="21" t="str">
        <f>VLOOKUP($A60,Schid!$A:$J,MATCH(M$1,Schid!$6:$6,0),FALSE)</f>
        <v>Dozers|||</v>
      </c>
      <c r="N60" s="21">
        <f>IF(ISERROR(VLOOKUP(B60,Sched!A:A,1,FALSE)),0,1)</f>
        <v>1</v>
      </c>
      <c r="O60" s="21">
        <f>VLOOKUP($B60,Sched!$A:$Z,MATCH(O$1,Sched!$6:$6,0),FALSE)</f>
        <v>0.95</v>
      </c>
      <c r="P60" s="21">
        <f>VLOOKUP($B60,Sched!$A:$Z,MATCH(P$1,Sched!$6:$6,0),FALSE)</f>
        <v>1.24</v>
      </c>
      <c r="Q60" s="21">
        <f>VLOOKUP($B60,Sched!$A:$Z,MATCH(Q$1,Sched!$6:$6,0),FALSE)</f>
        <v>0.75</v>
      </c>
      <c r="R60" s="21">
        <f>VLOOKUP($B60,Sched!$A:$Z,MATCH(R$1,Sched!$6:$6,0),FALSE)</f>
        <v>0.95</v>
      </c>
      <c r="S60" s="21" t="str">
        <f>VLOOKUP($B60,Sched!$A:$Z,MATCH(S$1,Sched!$6:$6,0),FALSE)</f>
        <v>Y</v>
      </c>
    </row>
    <row r="61" spans="1:19" x14ac:dyDescent="0.25">
      <c r="A61" s="21">
        <v>83864</v>
      </c>
      <c r="B61" s="21" t="s">
        <v>2941</v>
      </c>
      <c r="C61" s="21" t="s">
        <v>2512</v>
      </c>
      <c r="D61" s="21" t="s">
        <v>2917</v>
      </c>
      <c r="E61" s="21" t="str">
        <f>VLOOKUP($B61,Sched!$A:$Z,MATCH(E$1,Sched!$6:$6,0),FALSE)</f>
        <v>CatSubcat</v>
      </c>
      <c r="F61" s="21" t="str">
        <f>VLOOKUP($B61,Sched!$A:$Z,MATCH(F$1,Sched!$6:$6,0),FALSE)</f>
        <v>Category</v>
      </c>
      <c r="G61" s="15">
        <f>VLOOKUP($A61,Schid!$A:$J,MATCH(G$1,Schid!$6:$6,0),FALSE)</f>
        <v>2609</v>
      </c>
      <c r="H61" s="15" t="str">
        <f>VLOOKUP($A61,Schid!$A:$J,MATCH(H$1,Schid!$6:$6,0),FALSE)</f>
        <v>NULL</v>
      </c>
      <c r="I61" s="15" t="str">
        <f>VLOOKUP($A61,Schid!$A:$J,MATCH(I$1,Schid!$6:$6,0),FALSE)</f>
        <v>NULL</v>
      </c>
      <c r="J61" s="21" t="str">
        <f>VLOOKUP($A61,Schid!$A:$J,MATCH(J$1,Schid!$6:$6,0),FALSE)</f>
        <v>Dump Trucks</v>
      </c>
      <c r="K61" s="21" t="str">
        <f>VLOOKUP($A61,Schid!$A:$J,MATCH(K$1,Schid!$6:$6,0),FALSE)</f>
        <v>NULL</v>
      </c>
      <c r="L61" s="21" t="str">
        <f>VLOOKUP($A61,Schid!$A:$J,MATCH(L$1,Schid!$6:$6,0),FALSE)</f>
        <v>NULL</v>
      </c>
      <c r="M61" s="21" t="str">
        <f>VLOOKUP($A61,Schid!$A:$J,MATCH(M$1,Schid!$6:$6,0),FALSE)</f>
        <v>Dump Trucks|||</v>
      </c>
      <c r="N61" s="21">
        <f>IF(ISERROR(VLOOKUP(B61,Sched!A:A,1,FALSE)),0,1)</f>
        <v>1</v>
      </c>
      <c r="O61" s="21">
        <f>VLOOKUP($B61,Sched!$A:$Z,MATCH(O$1,Sched!$6:$6,0),FALSE)</f>
        <v>0.95</v>
      </c>
      <c r="P61" s="21">
        <f>VLOOKUP($B61,Sched!$A:$Z,MATCH(P$1,Sched!$6:$6,0),FALSE)</f>
        <v>1.33</v>
      </c>
      <c r="Q61" s="21">
        <f>VLOOKUP($B61,Sched!$A:$Z,MATCH(Q$1,Sched!$6:$6,0),FALSE)</f>
        <v>0.65</v>
      </c>
      <c r="R61" s="21">
        <f>VLOOKUP($B61,Sched!$A:$Z,MATCH(R$1,Sched!$6:$6,0),FALSE)</f>
        <v>0.99</v>
      </c>
      <c r="S61" s="21" t="str">
        <f>VLOOKUP($B61,Sched!$A:$Z,MATCH(S$1,Sched!$6:$6,0),FALSE)</f>
        <v>N</v>
      </c>
    </row>
    <row r="62" spans="1:19" x14ac:dyDescent="0.25">
      <c r="A62" s="21">
        <v>132</v>
      </c>
      <c r="B62" s="21" t="s">
        <v>2942</v>
      </c>
      <c r="C62" s="21" t="s">
        <v>2512</v>
      </c>
      <c r="D62" s="21" t="s">
        <v>2917</v>
      </c>
      <c r="E62" s="21" t="str">
        <f>VLOOKUP($B62,Sched!$A:$Z,MATCH(E$1,Sched!$6:$6,0),FALSE)</f>
        <v>CatSubcat</v>
      </c>
      <c r="F62" s="21" t="str">
        <f>VLOOKUP($B62,Sched!$A:$Z,MATCH(F$1,Sched!$6:$6,0),FALSE)</f>
        <v>SubcatGroup</v>
      </c>
      <c r="G62" s="15">
        <f>VLOOKUP($A62,Schid!$A:$J,MATCH(G$1,Schid!$6:$6,0),FALSE)</f>
        <v>2505</v>
      </c>
      <c r="H62" s="15">
        <f>VLOOKUP($A62,Schid!$A:$J,MATCH(H$1,Schid!$6:$6,0),FALSE)</f>
        <v>2000</v>
      </c>
      <c r="I62" s="15" t="str">
        <f>VLOOKUP($A62,Schid!$A:$J,MATCH(I$1,Schid!$6:$6,0),FALSE)</f>
        <v>NULL</v>
      </c>
      <c r="J62" s="21" t="str">
        <f>VLOOKUP($A62,Schid!$A:$J,MATCH(J$1,Schid!$6:$6,0),FALSE)</f>
        <v>Earthmoving Attachments</v>
      </c>
      <c r="K62" s="21" t="str">
        <f>VLOOKUP($A62,Schid!$A:$J,MATCH(K$1,Schid!$6:$6,0),FALSE)</f>
        <v>DO NOT USE Breakers And Hammers</v>
      </c>
      <c r="L62" s="21" t="str">
        <f>VLOOKUP($A62,Schid!$A:$J,MATCH(L$1,Schid!$6:$6,0),FALSE)</f>
        <v>NULL</v>
      </c>
      <c r="M62" s="21" t="str">
        <f>VLOOKUP($A62,Schid!$A:$J,MATCH(M$1,Schid!$6:$6,0),FALSE)</f>
        <v>Earthmoving Attachments|DO NOT USE Breakers And Hammers||</v>
      </c>
      <c r="N62" s="21">
        <f>IF(ISERROR(VLOOKUP(B62,Sched!A:A,1,FALSE)),0,1)</f>
        <v>1</v>
      </c>
      <c r="O62" s="21">
        <f>VLOOKUP($B62,Sched!$A:$Z,MATCH(O$1,Sched!$6:$6,0),FALSE)</f>
        <v>0.95</v>
      </c>
      <c r="P62" s="21">
        <f>VLOOKUP($B62,Sched!$A:$Z,MATCH(P$1,Sched!$6:$6,0),FALSE)</f>
        <v>1.28</v>
      </c>
      <c r="Q62" s="21">
        <f>VLOOKUP($B62,Sched!$A:$Z,MATCH(Q$1,Sched!$6:$6,0),FALSE)</f>
        <v>0.6</v>
      </c>
      <c r="R62" s="21">
        <f>VLOOKUP($B62,Sched!$A:$Z,MATCH(R$1,Sched!$6:$6,0),FALSE)</f>
        <v>0.8</v>
      </c>
      <c r="S62" s="21" t="str">
        <f>VLOOKUP($B62,Sched!$A:$Z,MATCH(S$1,Sched!$6:$6,0),FALSE)</f>
        <v>N</v>
      </c>
    </row>
    <row r="63" spans="1:19" x14ac:dyDescent="0.25">
      <c r="A63" s="21">
        <v>66689</v>
      </c>
      <c r="B63" s="21" t="s">
        <v>2943</v>
      </c>
      <c r="C63" s="21" t="s">
        <v>2512</v>
      </c>
      <c r="D63" s="21" t="s">
        <v>2917</v>
      </c>
      <c r="E63" s="21" t="str">
        <f>VLOOKUP($B63,Sched!$A:$Z,MATCH(E$1,Sched!$6:$6,0),FALSE)</f>
        <v>CatSubcat</v>
      </c>
      <c r="F63" s="21" t="str">
        <f>VLOOKUP($B63,Sched!$A:$Z,MATCH(F$1,Sched!$6:$6,0),FALSE)</f>
        <v>Category</v>
      </c>
      <c r="G63" s="15">
        <f>VLOOKUP($A63,Schid!$A:$J,MATCH(G$1,Schid!$6:$6,0),FALSE)</f>
        <v>2505</v>
      </c>
      <c r="H63" s="15" t="str">
        <f>VLOOKUP($A63,Schid!$A:$J,MATCH(H$1,Schid!$6:$6,0),FALSE)</f>
        <v>NULL</v>
      </c>
      <c r="I63" s="15" t="str">
        <f>VLOOKUP($A63,Schid!$A:$J,MATCH(I$1,Schid!$6:$6,0),FALSE)</f>
        <v>NULL</v>
      </c>
      <c r="J63" s="21" t="str">
        <f>VLOOKUP($A63,Schid!$A:$J,MATCH(J$1,Schid!$6:$6,0),FALSE)</f>
        <v>Earthmoving Attachments</v>
      </c>
      <c r="K63" s="21" t="str">
        <f>VLOOKUP($A63,Schid!$A:$J,MATCH(K$1,Schid!$6:$6,0),FALSE)</f>
        <v>NULL</v>
      </c>
      <c r="L63" s="21" t="str">
        <f>VLOOKUP($A63,Schid!$A:$J,MATCH(L$1,Schid!$6:$6,0),FALSE)</f>
        <v>NULL</v>
      </c>
      <c r="M63" s="21" t="str">
        <f>VLOOKUP($A63,Schid!$A:$J,MATCH(M$1,Schid!$6:$6,0),FALSE)</f>
        <v>Earthmoving Attachments|||</v>
      </c>
      <c r="N63" s="21">
        <f>IF(ISERROR(VLOOKUP(B63,Sched!A:A,1,FALSE)),0,1)</f>
        <v>1</v>
      </c>
      <c r="O63" s="21">
        <f>VLOOKUP($B63,Sched!$A:$Z,MATCH(O$1,Sched!$6:$6,0),FALSE)</f>
        <v>0.95</v>
      </c>
      <c r="P63" s="21">
        <f>VLOOKUP($B63,Sched!$A:$Z,MATCH(P$1,Sched!$6:$6,0),FALSE)</f>
        <v>1.28</v>
      </c>
      <c r="Q63" s="21">
        <f>VLOOKUP($B63,Sched!$A:$Z,MATCH(Q$1,Sched!$6:$6,0),FALSE)</f>
        <v>0.6</v>
      </c>
      <c r="R63" s="21">
        <f>VLOOKUP($B63,Sched!$A:$Z,MATCH(R$1,Sched!$6:$6,0),FALSE)</f>
        <v>0.8</v>
      </c>
      <c r="S63" s="21" t="str">
        <f>VLOOKUP($B63,Sched!$A:$Z,MATCH(S$1,Sched!$6:$6,0),FALSE)</f>
        <v>N</v>
      </c>
    </row>
    <row r="64" spans="1:19" x14ac:dyDescent="0.25">
      <c r="A64" s="21">
        <v>101495</v>
      </c>
      <c r="B64" s="21" t="s">
        <v>2944</v>
      </c>
      <c r="C64" s="21" t="s">
        <v>2512</v>
      </c>
      <c r="D64" s="21" t="s">
        <v>2917</v>
      </c>
      <c r="E64" s="21" t="str">
        <f>VLOOKUP($B64,Sched!$A:$Z,MATCH(E$1,Sched!$6:$6,0),FALSE)</f>
        <v>Make</v>
      </c>
      <c r="F64" s="21" t="str">
        <f>VLOOKUP($B64,Sched!$A:$Z,MATCH(F$1,Sched!$6:$6,0),FALSE)</f>
        <v>Make</v>
      </c>
      <c r="G64" s="15">
        <f>VLOOKUP($A64,Schid!$A:$J,MATCH(G$1,Schid!$6:$6,0),FALSE)</f>
        <v>29</v>
      </c>
      <c r="H64" s="15">
        <f>VLOOKUP($A64,Schid!$A:$J,MATCH(H$1,Schid!$6:$6,0),FALSE)</f>
        <v>2804</v>
      </c>
      <c r="I64" s="15">
        <f>VLOOKUP($A64,Schid!$A:$J,MATCH(I$1,Schid!$6:$6,0),FALSE)</f>
        <v>31</v>
      </c>
      <c r="J64" s="21" t="str">
        <f>VLOOKUP($A64,Schid!$A:$J,MATCH(J$1,Schid!$6:$6,0),FALSE)</f>
        <v>Excavators</v>
      </c>
      <c r="K64" s="21" t="str">
        <f>VLOOKUP($A64,Schid!$A:$J,MATCH(K$1,Schid!$6:$6,0),FALSE)</f>
        <v>100,000+ Lb Excavators</v>
      </c>
      <c r="L64" s="21" t="str">
        <f>VLOOKUP($A64,Schid!$A:$J,MATCH(L$1,Schid!$6:$6,0),FALSE)</f>
        <v>Caterpillar</v>
      </c>
      <c r="M64" s="21" t="str">
        <f>VLOOKUP($A64,Schid!$A:$J,MATCH(M$1,Schid!$6:$6,0),FALSE)</f>
        <v>Excavators|100,000+ Lb Excavators|Caterpillar|</v>
      </c>
      <c r="N64" s="21">
        <f>IF(ISERROR(VLOOKUP(B64,Sched!A:A,1,FALSE)),0,1)</f>
        <v>1</v>
      </c>
      <c r="O64" s="21">
        <f>VLOOKUP($B64,Sched!$A:$Z,MATCH(O$1,Sched!$6:$6,0),FALSE)</f>
        <v>0.95</v>
      </c>
      <c r="P64" s="21">
        <f>VLOOKUP($B64,Sched!$A:$Z,MATCH(P$1,Sched!$6:$6,0),FALSE)</f>
        <v>1.24</v>
      </c>
      <c r="Q64" s="21">
        <f>VLOOKUP($B64,Sched!$A:$Z,MATCH(Q$1,Sched!$6:$6,0),FALSE)</f>
        <v>0.7</v>
      </c>
      <c r="R64" s="21">
        <f>VLOOKUP($B64,Sched!$A:$Z,MATCH(R$1,Sched!$6:$6,0),FALSE)</f>
        <v>0.9</v>
      </c>
      <c r="S64" s="21" t="str">
        <f>VLOOKUP($B64,Sched!$A:$Z,MATCH(S$1,Sched!$6:$6,0),FALSE)</f>
        <v>N</v>
      </c>
    </row>
    <row r="65" spans="1:19" x14ac:dyDescent="0.25">
      <c r="A65" s="21">
        <v>51974</v>
      </c>
      <c r="B65" s="21" t="s">
        <v>2944</v>
      </c>
      <c r="C65" s="21" t="s">
        <v>2512</v>
      </c>
      <c r="D65" s="21" t="s">
        <v>2917</v>
      </c>
      <c r="E65" s="21" t="str">
        <f>VLOOKUP($B65,Sched!$A:$Z,MATCH(E$1,Sched!$6:$6,0),FALSE)</f>
        <v>Make</v>
      </c>
      <c r="F65" s="21" t="str">
        <f>VLOOKUP($B65,Sched!$A:$Z,MATCH(F$1,Sched!$6:$6,0),FALSE)</f>
        <v>Make</v>
      </c>
      <c r="G65" s="15">
        <f>VLOOKUP($A65,Schid!$A:$J,MATCH(G$1,Schid!$6:$6,0),FALSE)</f>
        <v>29</v>
      </c>
      <c r="H65" s="15">
        <f>VLOOKUP($A65,Schid!$A:$J,MATCH(H$1,Schid!$6:$6,0),FALSE)</f>
        <v>2426</v>
      </c>
      <c r="I65" s="15">
        <f>VLOOKUP($A65,Schid!$A:$J,MATCH(I$1,Schid!$6:$6,0),FALSE)</f>
        <v>31</v>
      </c>
      <c r="J65" s="21" t="str">
        <f>VLOOKUP($A65,Schid!$A:$J,MATCH(J$1,Schid!$6:$6,0),FALSE)</f>
        <v>Excavators</v>
      </c>
      <c r="K65" s="21" t="str">
        <f>VLOOKUP($A65,Schid!$A:$J,MATCH(K$1,Schid!$6:$6,0),FALSE)</f>
        <v>75,000-99,999 Lb Excavators</v>
      </c>
      <c r="L65" s="21" t="str">
        <f>VLOOKUP($A65,Schid!$A:$J,MATCH(L$1,Schid!$6:$6,0),FALSE)</f>
        <v>Caterpillar</v>
      </c>
      <c r="M65" s="21" t="str">
        <f>VLOOKUP($A65,Schid!$A:$J,MATCH(M$1,Schid!$6:$6,0),FALSE)</f>
        <v>Excavators|75,000-99,999 Lb Excavators|Caterpillar|</v>
      </c>
      <c r="N65" s="21">
        <f>IF(ISERROR(VLOOKUP(B65,Sched!A:A,1,FALSE)),0,1)</f>
        <v>1</v>
      </c>
      <c r="O65" s="21">
        <f>VLOOKUP($B65,Sched!$A:$Z,MATCH(O$1,Sched!$6:$6,0),FALSE)</f>
        <v>0.95</v>
      </c>
      <c r="P65" s="21">
        <f>VLOOKUP($B65,Sched!$A:$Z,MATCH(P$1,Sched!$6:$6,0),FALSE)</f>
        <v>1.24</v>
      </c>
      <c r="Q65" s="21">
        <f>VLOOKUP($B65,Sched!$A:$Z,MATCH(Q$1,Sched!$6:$6,0),FALSE)</f>
        <v>0.7</v>
      </c>
      <c r="R65" s="21">
        <f>VLOOKUP($B65,Sched!$A:$Z,MATCH(R$1,Sched!$6:$6,0),FALSE)</f>
        <v>0.9</v>
      </c>
      <c r="S65" s="21" t="str">
        <f>VLOOKUP($B65,Sched!$A:$Z,MATCH(S$1,Sched!$6:$6,0),FALSE)</f>
        <v>N</v>
      </c>
    </row>
    <row r="66" spans="1:19" x14ac:dyDescent="0.25">
      <c r="A66" s="21">
        <v>101497</v>
      </c>
      <c r="B66" s="21" t="s">
        <v>2945</v>
      </c>
      <c r="C66" s="21" t="s">
        <v>2512</v>
      </c>
      <c r="D66" s="21" t="s">
        <v>2917</v>
      </c>
      <c r="E66" s="21" t="str">
        <f>VLOOKUP($B66,Sched!$A:$Z,MATCH(E$1,Sched!$6:$6,0),FALSE)</f>
        <v>Make</v>
      </c>
      <c r="F66" s="21" t="str">
        <f>VLOOKUP($B66,Sched!$A:$Z,MATCH(F$1,Sched!$6:$6,0),FALSE)</f>
        <v>Make</v>
      </c>
      <c r="G66" s="15">
        <f>VLOOKUP($A66,Schid!$A:$J,MATCH(G$1,Schid!$6:$6,0),FALSE)</f>
        <v>29</v>
      </c>
      <c r="H66" s="15">
        <f>VLOOKUP($A66,Schid!$A:$J,MATCH(H$1,Schid!$6:$6,0),FALSE)</f>
        <v>2804</v>
      </c>
      <c r="I66" s="15">
        <f>VLOOKUP($A66,Schid!$A:$J,MATCH(I$1,Schid!$6:$6,0),FALSE)</f>
        <v>93</v>
      </c>
      <c r="J66" s="21" t="str">
        <f>VLOOKUP($A66,Schid!$A:$J,MATCH(J$1,Schid!$6:$6,0),FALSE)</f>
        <v>Excavators</v>
      </c>
      <c r="K66" s="21" t="str">
        <f>VLOOKUP($A66,Schid!$A:$J,MATCH(K$1,Schid!$6:$6,0),FALSE)</f>
        <v>100,000+ Lb Excavators</v>
      </c>
      <c r="L66" s="21" t="str">
        <f>VLOOKUP($A66,Schid!$A:$J,MATCH(L$1,Schid!$6:$6,0),FALSE)</f>
        <v>John Deere</v>
      </c>
      <c r="M66" s="21" t="str">
        <f>VLOOKUP($A66,Schid!$A:$J,MATCH(M$1,Schid!$6:$6,0),FALSE)</f>
        <v>Excavators|100,000+ Lb Excavators|John Deere|</v>
      </c>
      <c r="N66" s="21">
        <f>IF(ISERROR(VLOOKUP(B66,Sched!A:A,1,FALSE)),0,1)</f>
        <v>1</v>
      </c>
      <c r="O66" s="21">
        <f>VLOOKUP($B66,Sched!$A:$Z,MATCH(O$1,Sched!$6:$6,0),FALSE)</f>
        <v>0.85</v>
      </c>
      <c r="P66" s="21">
        <f>VLOOKUP($B66,Sched!$A:$Z,MATCH(P$1,Sched!$6:$6,0),FALSE)</f>
        <v>1.28</v>
      </c>
      <c r="Q66" s="21">
        <f>VLOOKUP($B66,Sched!$A:$Z,MATCH(Q$1,Sched!$6:$6,0),FALSE)</f>
        <v>0.6</v>
      </c>
      <c r="R66" s="21">
        <f>VLOOKUP($B66,Sched!$A:$Z,MATCH(R$1,Sched!$6:$6,0),FALSE)</f>
        <v>0.85</v>
      </c>
      <c r="S66" s="21" t="str">
        <f>VLOOKUP($B66,Sched!$A:$Z,MATCH(S$1,Sched!$6:$6,0),FALSE)</f>
        <v>N</v>
      </c>
    </row>
    <row r="67" spans="1:19" x14ac:dyDescent="0.25">
      <c r="A67" s="21">
        <v>51962</v>
      </c>
      <c r="B67" s="21" t="s">
        <v>2945</v>
      </c>
      <c r="C67" s="21" t="s">
        <v>2512</v>
      </c>
      <c r="D67" s="21" t="s">
        <v>2917</v>
      </c>
      <c r="E67" s="21" t="str">
        <f>VLOOKUP($B67,Sched!$A:$Z,MATCH(E$1,Sched!$6:$6,0),FALSE)</f>
        <v>Make</v>
      </c>
      <c r="F67" s="21" t="str">
        <f>VLOOKUP($B67,Sched!$A:$Z,MATCH(F$1,Sched!$6:$6,0),FALSE)</f>
        <v>Make</v>
      </c>
      <c r="G67" s="15">
        <f>VLOOKUP($A67,Schid!$A:$J,MATCH(G$1,Schid!$6:$6,0),FALSE)</f>
        <v>29</v>
      </c>
      <c r="H67" s="15">
        <f>VLOOKUP($A67,Schid!$A:$J,MATCH(H$1,Schid!$6:$6,0),FALSE)</f>
        <v>2426</v>
      </c>
      <c r="I67" s="15">
        <f>VLOOKUP($A67,Schid!$A:$J,MATCH(I$1,Schid!$6:$6,0),FALSE)</f>
        <v>93</v>
      </c>
      <c r="J67" s="21" t="str">
        <f>VLOOKUP($A67,Schid!$A:$J,MATCH(J$1,Schid!$6:$6,0),FALSE)</f>
        <v>Excavators</v>
      </c>
      <c r="K67" s="21" t="str">
        <f>VLOOKUP($A67,Schid!$A:$J,MATCH(K$1,Schid!$6:$6,0),FALSE)</f>
        <v>75,000-99,999 Lb Excavators</v>
      </c>
      <c r="L67" s="21" t="str">
        <f>VLOOKUP($A67,Schid!$A:$J,MATCH(L$1,Schid!$6:$6,0),FALSE)</f>
        <v>John Deere</v>
      </c>
      <c r="M67" s="21" t="str">
        <f>VLOOKUP($A67,Schid!$A:$J,MATCH(M$1,Schid!$6:$6,0),FALSE)</f>
        <v>Excavators|75,000-99,999 Lb Excavators|John Deere|</v>
      </c>
      <c r="N67" s="21">
        <f>IF(ISERROR(VLOOKUP(B67,Sched!A:A,1,FALSE)),0,1)</f>
        <v>1</v>
      </c>
      <c r="O67" s="21">
        <f>VLOOKUP($B67,Sched!$A:$Z,MATCH(O$1,Sched!$6:$6,0),FALSE)</f>
        <v>0.85</v>
      </c>
      <c r="P67" s="21">
        <f>VLOOKUP($B67,Sched!$A:$Z,MATCH(P$1,Sched!$6:$6,0),FALSE)</f>
        <v>1.28</v>
      </c>
      <c r="Q67" s="21">
        <f>VLOOKUP($B67,Sched!$A:$Z,MATCH(Q$1,Sched!$6:$6,0),FALSE)</f>
        <v>0.6</v>
      </c>
      <c r="R67" s="21">
        <f>VLOOKUP($B67,Sched!$A:$Z,MATCH(R$1,Sched!$6:$6,0),FALSE)</f>
        <v>0.85</v>
      </c>
      <c r="S67" s="21" t="str">
        <f>VLOOKUP($B67,Sched!$A:$Z,MATCH(S$1,Sched!$6:$6,0),FALSE)</f>
        <v>N</v>
      </c>
    </row>
    <row r="68" spans="1:19" x14ac:dyDescent="0.25">
      <c r="A68" s="21">
        <v>101498</v>
      </c>
      <c r="B68" s="21" t="s">
        <v>2946</v>
      </c>
      <c r="C68" s="21" t="s">
        <v>2512</v>
      </c>
      <c r="D68" s="21" t="s">
        <v>2917</v>
      </c>
      <c r="E68" s="21" t="str">
        <f>VLOOKUP($B68,Sched!$A:$Z,MATCH(E$1,Sched!$6:$6,0),FALSE)</f>
        <v>Make</v>
      </c>
      <c r="F68" s="21" t="str">
        <f>VLOOKUP($B68,Sched!$A:$Z,MATCH(F$1,Sched!$6:$6,0),FALSE)</f>
        <v>Make</v>
      </c>
      <c r="G68" s="15">
        <f>VLOOKUP($A68,Schid!$A:$J,MATCH(G$1,Schid!$6:$6,0),FALSE)</f>
        <v>29</v>
      </c>
      <c r="H68" s="15">
        <f>VLOOKUP($A68,Schid!$A:$J,MATCH(H$1,Schid!$6:$6,0),FALSE)</f>
        <v>2804</v>
      </c>
      <c r="I68" s="15">
        <f>VLOOKUP($A68,Schid!$A:$J,MATCH(I$1,Schid!$6:$6,0),FALSE)</f>
        <v>109</v>
      </c>
      <c r="J68" s="21" t="str">
        <f>VLOOKUP($A68,Schid!$A:$J,MATCH(J$1,Schid!$6:$6,0),FALSE)</f>
        <v>Excavators</v>
      </c>
      <c r="K68" s="21" t="str">
        <f>VLOOKUP($A68,Schid!$A:$J,MATCH(K$1,Schid!$6:$6,0),FALSE)</f>
        <v>100,000+ Lb Excavators</v>
      </c>
      <c r="L68" s="21" t="str">
        <f>VLOOKUP($A68,Schid!$A:$J,MATCH(L$1,Schid!$6:$6,0),FALSE)</f>
        <v>Komatsu</v>
      </c>
      <c r="M68" s="21" t="str">
        <f>VLOOKUP($A68,Schid!$A:$J,MATCH(M$1,Schid!$6:$6,0),FALSE)</f>
        <v>Excavators|100,000+ Lb Excavators|Komatsu|</v>
      </c>
      <c r="N68" s="21">
        <f>IF(ISERROR(VLOOKUP(B68,Sched!A:A,1,FALSE)),0,1)</f>
        <v>1</v>
      </c>
      <c r="O68" s="21">
        <f>VLOOKUP($B68,Sched!$A:$Z,MATCH(O$1,Sched!$6:$6,0),FALSE)</f>
        <v>0.95</v>
      </c>
      <c r="P68" s="21">
        <f>VLOOKUP($B68,Sched!$A:$Z,MATCH(P$1,Sched!$6:$6,0),FALSE)</f>
        <v>1.24</v>
      </c>
      <c r="Q68" s="21">
        <f>VLOOKUP($B68,Sched!$A:$Z,MATCH(Q$1,Sched!$6:$6,0),FALSE)</f>
        <v>0.7</v>
      </c>
      <c r="R68" s="21">
        <f>VLOOKUP($B68,Sched!$A:$Z,MATCH(R$1,Sched!$6:$6,0),FALSE)</f>
        <v>0.9</v>
      </c>
      <c r="S68" s="21" t="str">
        <f>VLOOKUP($B68,Sched!$A:$Z,MATCH(S$1,Sched!$6:$6,0),FALSE)</f>
        <v>N</v>
      </c>
    </row>
    <row r="69" spans="1:19" x14ac:dyDescent="0.25">
      <c r="A69" s="21">
        <v>51992</v>
      </c>
      <c r="B69" s="21" t="s">
        <v>2946</v>
      </c>
      <c r="C69" s="21" t="s">
        <v>2512</v>
      </c>
      <c r="D69" s="21" t="s">
        <v>2917</v>
      </c>
      <c r="E69" s="21" t="str">
        <f>VLOOKUP($B69,Sched!$A:$Z,MATCH(E$1,Sched!$6:$6,0),FALSE)</f>
        <v>Make</v>
      </c>
      <c r="F69" s="21" t="str">
        <f>VLOOKUP($B69,Sched!$A:$Z,MATCH(F$1,Sched!$6:$6,0),FALSE)</f>
        <v>Make</v>
      </c>
      <c r="G69" s="15">
        <f>VLOOKUP($A69,Schid!$A:$J,MATCH(G$1,Schid!$6:$6,0),FALSE)</f>
        <v>29</v>
      </c>
      <c r="H69" s="15">
        <f>VLOOKUP($A69,Schid!$A:$J,MATCH(H$1,Schid!$6:$6,0),FALSE)</f>
        <v>2426</v>
      </c>
      <c r="I69" s="15">
        <f>VLOOKUP($A69,Schid!$A:$J,MATCH(I$1,Schid!$6:$6,0),FALSE)</f>
        <v>109</v>
      </c>
      <c r="J69" s="21" t="str">
        <f>VLOOKUP($A69,Schid!$A:$J,MATCH(J$1,Schid!$6:$6,0),FALSE)</f>
        <v>Excavators</v>
      </c>
      <c r="K69" s="21" t="str">
        <f>VLOOKUP($A69,Schid!$A:$J,MATCH(K$1,Schid!$6:$6,0),FALSE)</f>
        <v>75,000-99,999 Lb Excavators</v>
      </c>
      <c r="L69" s="21" t="str">
        <f>VLOOKUP($A69,Schid!$A:$J,MATCH(L$1,Schid!$6:$6,0),FALSE)</f>
        <v>Komatsu</v>
      </c>
      <c r="M69" s="21" t="str">
        <f>VLOOKUP($A69,Schid!$A:$J,MATCH(M$1,Schid!$6:$6,0),FALSE)</f>
        <v>Excavators|75,000-99,999 Lb Excavators|Komatsu|</v>
      </c>
      <c r="N69" s="21">
        <f>IF(ISERROR(VLOOKUP(B69,Sched!A:A,1,FALSE)),0,1)</f>
        <v>1</v>
      </c>
      <c r="O69" s="21">
        <f>VLOOKUP($B69,Sched!$A:$Z,MATCH(O$1,Sched!$6:$6,0),FALSE)</f>
        <v>0.95</v>
      </c>
      <c r="P69" s="21">
        <f>VLOOKUP($B69,Sched!$A:$Z,MATCH(P$1,Sched!$6:$6,0),FALSE)</f>
        <v>1.24</v>
      </c>
      <c r="Q69" s="21">
        <f>VLOOKUP($B69,Sched!$A:$Z,MATCH(Q$1,Sched!$6:$6,0),FALSE)</f>
        <v>0.7</v>
      </c>
      <c r="R69" s="21">
        <f>VLOOKUP($B69,Sched!$A:$Z,MATCH(R$1,Sched!$6:$6,0),FALSE)</f>
        <v>0.9</v>
      </c>
      <c r="S69" s="21" t="str">
        <f>VLOOKUP($B69,Sched!$A:$Z,MATCH(S$1,Sched!$6:$6,0),FALSE)</f>
        <v>N</v>
      </c>
    </row>
    <row r="70" spans="1:19" x14ac:dyDescent="0.25">
      <c r="A70" s="21">
        <v>101026</v>
      </c>
      <c r="B70" s="21" t="s">
        <v>2947</v>
      </c>
      <c r="C70" s="21" t="s">
        <v>2512</v>
      </c>
      <c r="D70" s="21" t="s">
        <v>2917</v>
      </c>
      <c r="E70" s="21" t="str">
        <f>VLOOKUP($B70,Sched!$A:$Z,MATCH(E$1,Sched!$6:$6,0),FALSE)</f>
        <v>CatSubcat</v>
      </c>
      <c r="F70" s="21" t="str">
        <f>VLOOKUP($B70,Sched!$A:$Z,MATCH(F$1,Sched!$6:$6,0),FALSE)</f>
        <v>SubcatGroup</v>
      </c>
      <c r="G70" s="15">
        <f>VLOOKUP($A70,Schid!$A:$J,MATCH(G$1,Schid!$6:$6,0),FALSE)</f>
        <v>29</v>
      </c>
      <c r="H70" s="15">
        <f>VLOOKUP($A70,Schid!$A:$J,MATCH(H$1,Schid!$6:$6,0),FALSE)</f>
        <v>2804</v>
      </c>
      <c r="I70" s="15" t="str">
        <f>VLOOKUP($A70,Schid!$A:$J,MATCH(I$1,Schid!$6:$6,0),FALSE)</f>
        <v>NULL</v>
      </c>
      <c r="J70" s="21" t="str">
        <f>VLOOKUP($A70,Schid!$A:$J,MATCH(J$1,Schid!$6:$6,0),FALSE)</f>
        <v>Excavators</v>
      </c>
      <c r="K70" s="21" t="str">
        <f>VLOOKUP($A70,Schid!$A:$J,MATCH(K$1,Schid!$6:$6,0),FALSE)</f>
        <v>100,000+ Lb Excavators</v>
      </c>
      <c r="L70" s="21" t="str">
        <f>VLOOKUP($A70,Schid!$A:$J,MATCH(L$1,Schid!$6:$6,0),FALSE)</f>
        <v>NULL</v>
      </c>
      <c r="M70" s="21" t="str">
        <f>VLOOKUP($A70,Schid!$A:$J,MATCH(M$1,Schid!$6:$6,0),FALSE)</f>
        <v>Excavators|100,000+ Lb Excavators||</v>
      </c>
      <c r="N70" s="21">
        <f>IF(ISERROR(VLOOKUP(B70,Sched!A:A,1,FALSE)),0,1)</f>
        <v>1</v>
      </c>
      <c r="O70" s="21">
        <f>VLOOKUP($B70,Sched!$A:$Z,MATCH(O$1,Sched!$6:$6,0),FALSE)</f>
        <v>0.95</v>
      </c>
      <c r="P70" s="21">
        <f>VLOOKUP($B70,Sched!$A:$Z,MATCH(P$1,Sched!$6:$6,0),FALSE)</f>
        <v>1.24</v>
      </c>
      <c r="Q70" s="21">
        <f>VLOOKUP($B70,Sched!$A:$Z,MATCH(Q$1,Sched!$6:$6,0),FALSE)</f>
        <v>0.7</v>
      </c>
      <c r="R70" s="21">
        <f>VLOOKUP($B70,Sched!$A:$Z,MATCH(R$1,Sched!$6:$6,0),FALSE)</f>
        <v>0.9</v>
      </c>
      <c r="S70" s="21" t="str">
        <f>VLOOKUP($B70,Sched!$A:$Z,MATCH(S$1,Sched!$6:$6,0),FALSE)</f>
        <v>Y</v>
      </c>
    </row>
    <row r="71" spans="1:19" x14ac:dyDescent="0.25">
      <c r="A71" s="21">
        <v>50803</v>
      </c>
      <c r="B71" s="21" t="s">
        <v>2947</v>
      </c>
      <c r="C71" s="21" t="s">
        <v>2512</v>
      </c>
      <c r="D71" s="21" t="s">
        <v>2917</v>
      </c>
      <c r="E71" s="21" t="str">
        <f>VLOOKUP($B71,Sched!$A:$Z,MATCH(E$1,Sched!$6:$6,0),FALSE)</f>
        <v>CatSubcat</v>
      </c>
      <c r="F71" s="21" t="str">
        <f>VLOOKUP($B71,Sched!$A:$Z,MATCH(F$1,Sched!$6:$6,0),FALSE)</f>
        <v>SubcatGroup</v>
      </c>
      <c r="G71" s="15">
        <f>VLOOKUP($A71,Schid!$A:$J,MATCH(G$1,Schid!$6:$6,0),FALSE)</f>
        <v>29</v>
      </c>
      <c r="H71" s="15">
        <f>VLOOKUP($A71,Schid!$A:$J,MATCH(H$1,Schid!$6:$6,0),FALSE)</f>
        <v>2426</v>
      </c>
      <c r="I71" s="15" t="str">
        <f>VLOOKUP($A71,Schid!$A:$J,MATCH(I$1,Schid!$6:$6,0),FALSE)</f>
        <v>NULL</v>
      </c>
      <c r="J71" s="21" t="str">
        <f>VLOOKUP($A71,Schid!$A:$J,MATCH(J$1,Schid!$6:$6,0),FALSE)</f>
        <v>Excavators</v>
      </c>
      <c r="K71" s="21" t="str">
        <f>VLOOKUP($A71,Schid!$A:$J,MATCH(K$1,Schid!$6:$6,0),FALSE)</f>
        <v>75,000-99,999 Lb Excavators</v>
      </c>
      <c r="L71" s="21" t="str">
        <f>VLOOKUP($A71,Schid!$A:$J,MATCH(L$1,Schid!$6:$6,0),FALSE)</f>
        <v>NULL</v>
      </c>
      <c r="M71" s="21" t="str">
        <f>VLOOKUP($A71,Schid!$A:$J,MATCH(M$1,Schid!$6:$6,0),FALSE)</f>
        <v>Excavators|75,000-99,999 Lb Excavators||</v>
      </c>
      <c r="N71" s="21">
        <f>IF(ISERROR(VLOOKUP(B71,Sched!A:A,1,FALSE)),0,1)</f>
        <v>1</v>
      </c>
      <c r="O71" s="21">
        <f>VLOOKUP($B71,Sched!$A:$Z,MATCH(O$1,Sched!$6:$6,0),FALSE)</f>
        <v>0.95</v>
      </c>
      <c r="P71" s="21">
        <f>VLOOKUP($B71,Sched!$A:$Z,MATCH(P$1,Sched!$6:$6,0),FALSE)</f>
        <v>1.24</v>
      </c>
      <c r="Q71" s="21">
        <f>VLOOKUP($B71,Sched!$A:$Z,MATCH(Q$1,Sched!$6:$6,0),FALSE)</f>
        <v>0.7</v>
      </c>
      <c r="R71" s="21">
        <f>VLOOKUP($B71,Sched!$A:$Z,MATCH(R$1,Sched!$6:$6,0),FALSE)</f>
        <v>0.9</v>
      </c>
      <c r="S71" s="21" t="str">
        <f>VLOOKUP($B71,Sched!$A:$Z,MATCH(S$1,Sched!$6:$6,0),FALSE)</f>
        <v>Y</v>
      </c>
    </row>
    <row r="72" spans="1:19" x14ac:dyDescent="0.25">
      <c r="A72" s="21">
        <v>101460</v>
      </c>
      <c r="B72" s="21" t="s">
        <v>2948</v>
      </c>
      <c r="C72" s="21" t="s">
        <v>2512</v>
      </c>
      <c r="D72" s="21" t="s">
        <v>2917</v>
      </c>
      <c r="E72" s="21" t="str">
        <f>VLOOKUP($B72,Sched!$A:$Z,MATCH(E$1,Sched!$6:$6,0),FALSE)</f>
        <v>Make</v>
      </c>
      <c r="F72" s="21" t="str">
        <f>VLOOKUP($B72,Sched!$A:$Z,MATCH(F$1,Sched!$6:$6,0),FALSE)</f>
        <v>Make</v>
      </c>
      <c r="G72" s="15">
        <f>VLOOKUP($A72,Schid!$A:$J,MATCH(G$1,Schid!$6:$6,0),FALSE)</f>
        <v>29</v>
      </c>
      <c r="H72" s="15">
        <f>VLOOKUP($A72,Schid!$A:$J,MATCH(H$1,Schid!$6:$6,0),FALSE)</f>
        <v>2802</v>
      </c>
      <c r="I72" s="15">
        <f>VLOOKUP($A72,Schid!$A:$J,MATCH(I$1,Schid!$6:$6,0),FALSE)</f>
        <v>31</v>
      </c>
      <c r="J72" s="21" t="str">
        <f>VLOOKUP($A72,Schid!$A:$J,MATCH(J$1,Schid!$6:$6,0),FALSE)</f>
        <v>Excavators</v>
      </c>
      <c r="K72" s="21" t="str">
        <f>VLOOKUP($A72,Schid!$A:$J,MATCH(K$1,Schid!$6:$6,0),FALSE)</f>
        <v>45,000-74,999 Lb Excavators</v>
      </c>
      <c r="L72" s="21" t="str">
        <f>VLOOKUP($A72,Schid!$A:$J,MATCH(L$1,Schid!$6:$6,0),FALSE)</f>
        <v>Caterpillar</v>
      </c>
      <c r="M72" s="21" t="str">
        <f>VLOOKUP($A72,Schid!$A:$J,MATCH(M$1,Schid!$6:$6,0),FALSE)</f>
        <v>Excavators|45,000-74,999 Lb Excavators|Caterpillar|</v>
      </c>
      <c r="N72" s="21">
        <f>IF(ISERROR(VLOOKUP(B72,Sched!A:A,1,FALSE)),0,1)</f>
        <v>1</v>
      </c>
      <c r="O72" s="21">
        <f>VLOOKUP($B72,Sched!$A:$Z,MATCH(O$1,Sched!$6:$6,0),FALSE)</f>
        <v>0.95</v>
      </c>
      <c r="P72" s="21">
        <f>VLOOKUP($B72,Sched!$A:$Z,MATCH(P$1,Sched!$6:$6,0),FALSE)</f>
        <v>1.24</v>
      </c>
      <c r="Q72" s="21">
        <f>VLOOKUP($B72,Sched!$A:$Z,MATCH(Q$1,Sched!$6:$6,0),FALSE)</f>
        <v>0.75</v>
      </c>
      <c r="R72" s="21">
        <f>VLOOKUP($B72,Sched!$A:$Z,MATCH(R$1,Sched!$6:$6,0),FALSE)</f>
        <v>0.9</v>
      </c>
      <c r="S72" s="21" t="str">
        <f>VLOOKUP($B72,Sched!$A:$Z,MATCH(S$1,Sched!$6:$6,0),FALSE)</f>
        <v>N</v>
      </c>
    </row>
    <row r="73" spans="1:19" x14ac:dyDescent="0.25">
      <c r="A73" s="21">
        <v>101464</v>
      </c>
      <c r="B73" s="21" t="s">
        <v>2949</v>
      </c>
      <c r="C73" s="21" t="s">
        <v>2512</v>
      </c>
      <c r="D73" s="21" t="s">
        <v>2917</v>
      </c>
      <c r="E73" s="21" t="str">
        <f>VLOOKUP($B73,Sched!$A:$Z,MATCH(E$1,Sched!$6:$6,0),FALSE)</f>
        <v>Make</v>
      </c>
      <c r="F73" s="21" t="str">
        <f>VLOOKUP($B73,Sched!$A:$Z,MATCH(F$1,Sched!$6:$6,0),FALSE)</f>
        <v>Make</v>
      </c>
      <c r="G73" s="15">
        <f>VLOOKUP($A73,Schid!$A:$J,MATCH(G$1,Schid!$6:$6,0),FALSE)</f>
        <v>29</v>
      </c>
      <c r="H73" s="15">
        <f>VLOOKUP($A73,Schid!$A:$J,MATCH(H$1,Schid!$6:$6,0),FALSE)</f>
        <v>2802</v>
      </c>
      <c r="I73" s="15">
        <f>VLOOKUP($A73,Schid!$A:$J,MATCH(I$1,Schid!$6:$6,0),FALSE)</f>
        <v>93</v>
      </c>
      <c r="J73" s="21" t="str">
        <f>VLOOKUP($A73,Schid!$A:$J,MATCH(J$1,Schid!$6:$6,0),FALSE)</f>
        <v>Excavators</v>
      </c>
      <c r="K73" s="21" t="str">
        <f>VLOOKUP($A73,Schid!$A:$J,MATCH(K$1,Schid!$6:$6,0),FALSE)</f>
        <v>45,000-74,999 Lb Excavators</v>
      </c>
      <c r="L73" s="21" t="str">
        <f>VLOOKUP($A73,Schid!$A:$J,MATCH(L$1,Schid!$6:$6,0),FALSE)</f>
        <v>John Deere</v>
      </c>
      <c r="M73" s="21" t="str">
        <f>VLOOKUP($A73,Schid!$A:$J,MATCH(M$1,Schid!$6:$6,0),FALSE)</f>
        <v>Excavators|45,000-74,999 Lb Excavators|John Deere|</v>
      </c>
      <c r="N73" s="21">
        <f>IF(ISERROR(VLOOKUP(B73,Sched!A:A,1,FALSE)),0,1)</f>
        <v>1</v>
      </c>
      <c r="O73" s="21">
        <f>VLOOKUP($B73,Sched!$A:$Z,MATCH(O$1,Sched!$6:$6,0),FALSE)</f>
        <v>0.95</v>
      </c>
      <c r="P73" s="21">
        <f>VLOOKUP($B73,Sched!$A:$Z,MATCH(P$1,Sched!$6:$6,0),FALSE)</f>
        <v>1.24</v>
      </c>
      <c r="Q73" s="21">
        <f>VLOOKUP($B73,Sched!$A:$Z,MATCH(Q$1,Sched!$6:$6,0),FALSE)</f>
        <v>0.75</v>
      </c>
      <c r="R73" s="21">
        <f>VLOOKUP($B73,Sched!$A:$Z,MATCH(R$1,Sched!$6:$6,0),FALSE)</f>
        <v>0.9</v>
      </c>
      <c r="S73" s="21" t="str">
        <f>VLOOKUP($B73,Sched!$A:$Z,MATCH(S$1,Sched!$6:$6,0),FALSE)</f>
        <v>N</v>
      </c>
    </row>
    <row r="74" spans="1:19" x14ac:dyDescent="0.25">
      <c r="A74" s="21">
        <v>101465</v>
      </c>
      <c r="B74" s="23" t="s">
        <v>2950</v>
      </c>
      <c r="C74" s="21" t="s">
        <v>2512</v>
      </c>
      <c r="D74" s="21" t="s">
        <v>2917</v>
      </c>
      <c r="E74" s="21" t="str">
        <f>VLOOKUP($B74,Sched!$A:$Z,MATCH(E$1,Sched!$6:$6,0),FALSE)</f>
        <v>Make</v>
      </c>
      <c r="F74" s="21" t="str">
        <f>VLOOKUP($B74,Sched!$A:$Z,MATCH(F$1,Sched!$6:$6,0),FALSE)</f>
        <v>Make</v>
      </c>
      <c r="G74" s="15">
        <f>VLOOKUP($A74,Schid!$A:$J,MATCH(G$1,Schid!$6:$6,0),FALSE)</f>
        <v>29</v>
      </c>
      <c r="H74" s="15">
        <f>VLOOKUP($A74,Schid!$A:$J,MATCH(H$1,Schid!$6:$6,0),FALSE)</f>
        <v>2802</v>
      </c>
      <c r="I74" s="15">
        <f>VLOOKUP($A74,Schid!$A:$J,MATCH(I$1,Schid!$6:$6,0),FALSE)</f>
        <v>109</v>
      </c>
      <c r="J74" s="21" t="str">
        <f>VLOOKUP($A74,Schid!$A:$J,MATCH(J$1,Schid!$6:$6,0),FALSE)</f>
        <v>Excavators</v>
      </c>
      <c r="K74" s="21" t="str">
        <f>VLOOKUP($A74,Schid!$A:$J,MATCH(K$1,Schid!$6:$6,0),FALSE)</f>
        <v>45,000-74,999 Lb Excavators</v>
      </c>
      <c r="L74" s="21" t="str">
        <f>VLOOKUP($A74,Schid!$A:$J,MATCH(L$1,Schid!$6:$6,0),FALSE)</f>
        <v>Komatsu</v>
      </c>
      <c r="M74" s="21" t="str">
        <f>VLOOKUP($A74,Schid!$A:$J,MATCH(M$1,Schid!$6:$6,0),FALSE)</f>
        <v>Excavators|45,000-74,999 Lb Excavators|Komatsu|</v>
      </c>
      <c r="N74" s="21">
        <f>IF(ISERROR(VLOOKUP(B74,Sched!A:A,1,FALSE)),0,1)</f>
        <v>1</v>
      </c>
      <c r="O74" s="21">
        <f>VLOOKUP($B74,Sched!$A:$Z,MATCH(O$1,Sched!$6:$6,0),FALSE)</f>
        <v>0.95</v>
      </c>
      <c r="P74" s="21">
        <f>VLOOKUP($B74,Sched!$A:$Z,MATCH(P$1,Sched!$6:$6,0),FALSE)</f>
        <v>1.24</v>
      </c>
      <c r="Q74" s="21">
        <f>VLOOKUP($B74,Sched!$A:$Z,MATCH(Q$1,Sched!$6:$6,0),FALSE)</f>
        <v>0.75</v>
      </c>
      <c r="R74" s="21">
        <f>VLOOKUP($B74,Sched!$A:$Z,MATCH(R$1,Sched!$6:$6,0),FALSE)</f>
        <v>0.9</v>
      </c>
      <c r="S74" s="21" t="str">
        <f>VLOOKUP($B74,Sched!$A:$Z,MATCH(S$1,Sched!$6:$6,0),FALSE)</f>
        <v>N</v>
      </c>
    </row>
    <row r="75" spans="1:19" x14ac:dyDescent="0.25">
      <c r="A75" s="21">
        <v>101024</v>
      </c>
      <c r="B75" s="21" t="s">
        <v>2951</v>
      </c>
      <c r="C75" s="21" t="s">
        <v>2512</v>
      </c>
      <c r="D75" s="21" t="s">
        <v>2917</v>
      </c>
      <c r="E75" s="21" t="str">
        <f>VLOOKUP($B75,Sched!$A:$Z,MATCH(E$1,Sched!$6:$6,0),FALSE)</f>
        <v>CatSubcat</v>
      </c>
      <c r="F75" s="21" t="str">
        <f>VLOOKUP($B75,Sched!$A:$Z,MATCH(F$1,Sched!$6:$6,0),FALSE)</f>
        <v>SubcatGroup</v>
      </c>
      <c r="G75" s="15">
        <f>VLOOKUP($A75,Schid!$A:$J,MATCH(G$1,Schid!$6:$6,0),FALSE)</f>
        <v>29</v>
      </c>
      <c r="H75" s="15">
        <f>VLOOKUP($A75,Schid!$A:$J,MATCH(H$1,Schid!$6:$6,0),FALSE)</f>
        <v>2802</v>
      </c>
      <c r="I75" s="15" t="str">
        <f>VLOOKUP($A75,Schid!$A:$J,MATCH(I$1,Schid!$6:$6,0),FALSE)</f>
        <v>NULL</v>
      </c>
      <c r="J75" s="21" t="str">
        <f>VLOOKUP($A75,Schid!$A:$J,MATCH(J$1,Schid!$6:$6,0),FALSE)</f>
        <v>Excavators</v>
      </c>
      <c r="K75" s="21" t="str">
        <f>VLOOKUP($A75,Schid!$A:$J,MATCH(K$1,Schid!$6:$6,0),FALSE)</f>
        <v>45,000-74,999 Lb Excavators</v>
      </c>
      <c r="L75" s="21" t="str">
        <f>VLOOKUP($A75,Schid!$A:$J,MATCH(L$1,Schid!$6:$6,0),FALSE)</f>
        <v>NULL</v>
      </c>
      <c r="M75" s="21" t="str">
        <f>VLOOKUP($A75,Schid!$A:$J,MATCH(M$1,Schid!$6:$6,0),FALSE)</f>
        <v>Excavators|45,000-74,999 Lb Excavators||</v>
      </c>
      <c r="N75" s="21">
        <f>IF(ISERROR(VLOOKUP(B75,Sched!A:A,1,FALSE)),0,1)</f>
        <v>1</v>
      </c>
      <c r="O75" s="21">
        <f>VLOOKUP($B75,Sched!$A:$Z,MATCH(O$1,Sched!$6:$6,0),FALSE)</f>
        <v>0.95</v>
      </c>
      <c r="P75" s="21">
        <f>VLOOKUP($B75,Sched!$A:$Z,MATCH(P$1,Sched!$6:$6,0),FALSE)</f>
        <v>1.24</v>
      </c>
      <c r="Q75" s="21">
        <f>VLOOKUP($B75,Sched!$A:$Z,MATCH(Q$1,Sched!$6:$6,0),FALSE)</f>
        <v>0.75</v>
      </c>
      <c r="R75" s="21">
        <f>VLOOKUP($B75,Sched!$A:$Z,MATCH(R$1,Sched!$6:$6,0),FALSE)</f>
        <v>0.9</v>
      </c>
      <c r="S75" s="21" t="str">
        <f>VLOOKUP($B75,Sched!$A:$Z,MATCH(S$1,Sched!$6:$6,0),FALSE)</f>
        <v>Y</v>
      </c>
    </row>
    <row r="76" spans="1:19" x14ac:dyDescent="0.25">
      <c r="A76" s="21">
        <v>101458</v>
      </c>
      <c r="B76" s="21" t="s">
        <v>3510</v>
      </c>
      <c r="C76" s="21" t="s">
        <v>2512</v>
      </c>
      <c r="D76" s="21" t="s">
        <v>2917</v>
      </c>
      <c r="E76" s="21" t="str">
        <f>VLOOKUP($B76,Sched!$A:$Z,MATCH(E$1,Sched!$6:$6,0),FALSE)</f>
        <v>Make</v>
      </c>
      <c r="F76" s="21" t="str">
        <f>VLOOKUP($B76,Sched!$A:$Z,MATCH(F$1,Sched!$6:$6,0),FALSE)</f>
        <v>Make</v>
      </c>
      <c r="G76" s="15">
        <f>VLOOKUP($A76,Schid!$A:$J,MATCH(G$1,Schid!$6:$6,0),FALSE)</f>
        <v>29</v>
      </c>
      <c r="H76" s="15">
        <f>VLOOKUP($A76,Schid!$A:$J,MATCH(H$1,Schid!$6:$6,0),FALSE)</f>
        <v>2802</v>
      </c>
      <c r="I76" s="15">
        <f>VLOOKUP($A76,Schid!$A:$J,MATCH(I$1,Schid!$6:$6,0),FALSE)</f>
        <v>19</v>
      </c>
      <c r="J76" s="21" t="str">
        <f>VLOOKUP($A76,Schid!$A:$J,MATCH(J$1,Schid!$6:$6,0),FALSE)</f>
        <v>Excavators</v>
      </c>
      <c r="K76" s="21" t="str">
        <f>VLOOKUP($A76,Schid!$A:$J,MATCH(K$1,Schid!$6:$6,0),FALSE)</f>
        <v>45,000-74,999 Lb Excavators</v>
      </c>
      <c r="L76" s="21" t="str">
        <f>VLOOKUP($A76,Schid!$A:$J,MATCH(L$1,Schid!$6:$6,0),FALSE)</f>
        <v>Volvo</v>
      </c>
      <c r="M76" s="21" t="str">
        <f>VLOOKUP($A76,Schid!$A:$J,MATCH(M$1,Schid!$6:$6,0),FALSE)</f>
        <v>Excavators|45,000-74,999 Lb Excavators|Volvo|</v>
      </c>
      <c r="N76" s="21">
        <f>IF(ISERROR(VLOOKUP(B76,Sched!A:A,1,FALSE)),0,1)</f>
        <v>1</v>
      </c>
      <c r="O76" s="21">
        <f>VLOOKUP($B76,Sched!$A:$Z,MATCH(O$1,Sched!$6:$6,0),FALSE)</f>
        <v>0.95</v>
      </c>
      <c r="P76" s="21">
        <f>VLOOKUP($B76,Sched!$A:$Z,MATCH(P$1,Sched!$6:$6,0),FALSE)</f>
        <v>1.28</v>
      </c>
      <c r="Q76" s="21">
        <f>VLOOKUP($B76,Sched!$A:$Z,MATCH(Q$1,Sched!$6:$6,0),FALSE)</f>
        <v>0.75</v>
      </c>
      <c r="R76" s="21">
        <f>VLOOKUP($B76,Sched!$A:$Z,MATCH(R$1,Sched!$6:$6,0),FALSE)</f>
        <v>0.9</v>
      </c>
      <c r="S76" s="21" t="str">
        <f>VLOOKUP($B76,Sched!$A:$Z,MATCH(S$1,Sched!$6:$6,0),FALSE)</f>
        <v>N</v>
      </c>
    </row>
    <row r="77" spans="1:19" x14ac:dyDescent="0.25">
      <c r="A77" s="21">
        <v>52231</v>
      </c>
      <c r="B77" s="21" t="s">
        <v>2952</v>
      </c>
      <c r="C77" s="21" t="s">
        <v>2512</v>
      </c>
      <c r="D77" s="21" t="s">
        <v>2917</v>
      </c>
      <c r="E77" s="21" t="str">
        <f>VLOOKUP($B77,Sched!$A:$Z,MATCH(E$1,Sched!$6:$6,0),FALSE)</f>
        <v>Make</v>
      </c>
      <c r="F77" s="21" t="str">
        <f>VLOOKUP($B77,Sched!$A:$Z,MATCH(F$1,Sched!$6:$6,0),FALSE)</f>
        <v>Make</v>
      </c>
      <c r="G77" s="15">
        <f>VLOOKUP($A77,Schid!$A:$J,MATCH(G$1,Schid!$6:$6,0),FALSE)</f>
        <v>29</v>
      </c>
      <c r="H77" s="15">
        <f>VLOOKUP($A77,Schid!$A:$J,MATCH(H$1,Schid!$6:$6,0),FALSE)</f>
        <v>2434</v>
      </c>
      <c r="I77" s="15">
        <f>VLOOKUP($A77,Schid!$A:$J,MATCH(I$1,Schid!$6:$6,0),FALSE)</f>
        <v>31</v>
      </c>
      <c r="J77" s="21" t="str">
        <f>VLOOKUP($A77,Schid!$A:$J,MATCH(J$1,Schid!$6:$6,0),FALSE)</f>
        <v>Excavators</v>
      </c>
      <c r="K77" s="21" t="str">
        <f>VLOOKUP($A77,Schid!$A:$J,MATCH(K$1,Schid!$6:$6,0),FALSE)</f>
        <v>25,000-44,999 Lb Excavators</v>
      </c>
      <c r="L77" s="21" t="str">
        <f>VLOOKUP($A77,Schid!$A:$J,MATCH(L$1,Schid!$6:$6,0),FALSE)</f>
        <v>Caterpillar</v>
      </c>
      <c r="M77" s="21" t="str">
        <f>VLOOKUP($A77,Schid!$A:$J,MATCH(M$1,Schid!$6:$6,0),FALSE)</f>
        <v>Excavators|25,000-44,999 Lb Excavators|Caterpillar|</v>
      </c>
      <c r="N77" s="21">
        <f>IF(ISERROR(VLOOKUP(B77,Sched!A:A,1,FALSE)),0,1)</f>
        <v>1</v>
      </c>
      <c r="O77" s="21">
        <f>VLOOKUP($B77,Sched!$A:$Z,MATCH(O$1,Sched!$6:$6,0),FALSE)</f>
        <v>0.95</v>
      </c>
      <c r="P77" s="21">
        <f>VLOOKUP($B77,Sched!$A:$Z,MATCH(P$1,Sched!$6:$6,0),FALSE)</f>
        <v>1.24</v>
      </c>
      <c r="Q77" s="21">
        <f>VLOOKUP($B77,Sched!$A:$Z,MATCH(Q$1,Sched!$6:$6,0),FALSE)</f>
        <v>0.75</v>
      </c>
      <c r="R77" s="21">
        <f>VLOOKUP($B77,Sched!$A:$Z,MATCH(R$1,Sched!$6:$6,0),FALSE)</f>
        <v>0.9</v>
      </c>
      <c r="S77" s="21" t="str">
        <f>VLOOKUP($B77,Sched!$A:$Z,MATCH(S$1,Sched!$6:$6,0),FALSE)</f>
        <v>N</v>
      </c>
    </row>
    <row r="78" spans="1:19" x14ac:dyDescent="0.25">
      <c r="A78" s="21">
        <v>52225</v>
      </c>
      <c r="B78" s="21" t="s">
        <v>2953</v>
      </c>
      <c r="C78" s="21" t="s">
        <v>2512</v>
      </c>
      <c r="D78" s="21" t="s">
        <v>2917</v>
      </c>
      <c r="E78" s="21" t="str">
        <f>VLOOKUP($B78,Sched!$A:$Z,MATCH(E$1,Sched!$6:$6,0),FALSE)</f>
        <v>Make</v>
      </c>
      <c r="F78" s="21" t="str">
        <f>VLOOKUP($B78,Sched!$A:$Z,MATCH(F$1,Sched!$6:$6,0),FALSE)</f>
        <v>Make</v>
      </c>
      <c r="G78" s="15">
        <f>VLOOKUP($A78,Schid!$A:$J,MATCH(G$1,Schid!$6:$6,0),FALSE)</f>
        <v>29</v>
      </c>
      <c r="H78" s="15">
        <f>VLOOKUP($A78,Schid!$A:$J,MATCH(H$1,Schid!$6:$6,0),FALSE)</f>
        <v>2434</v>
      </c>
      <c r="I78" s="15">
        <f>VLOOKUP($A78,Schid!$A:$J,MATCH(I$1,Schid!$6:$6,0),FALSE)</f>
        <v>93</v>
      </c>
      <c r="J78" s="21" t="str">
        <f>VLOOKUP($A78,Schid!$A:$J,MATCH(J$1,Schid!$6:$6,0),FALSE)</f>
        <v>Excavators</v>
      </c>
      <c r="K78" s="21" t="str">
        <f>VLOOKUP($A78,Schid!$A:$J,MATCH(K$1,Schid!$6:$6,0),FALSE)</f>
        <v>25,000-44,999 Lb Excavators</v>
      </c>
      <c r="L78" s="21" t="str">
        <f>VLOOKUP($A78,Schid!$A:$J,MATCH(L$1,Schid!$6:$6,0),FALSE)</f>
        <v>John Deere</v>
      </c>
      <c r="M78" s="21" t="str">
        <f>VLOOKUP($A78,Schid!$A:$J,MATCH(M$1,Schid!$6:$6,0),FALSE)</f>
        <v>Excavators|25,000-44,999 Lb Excavators|John Deere|</v>
      </c>
      <c r="N78" s="21">
        <f>IF(ISERROR(VLOOKUP(B78,Sched!A:A,1,FALSE)),0,1)</f>
        <v>1</v>
      </c>
      <c r="O78" s="21">
        <f>VLOOKUP($B78,Sched!$A:$Z,MATCH(O$1,Sched!$6:$6,0),FALSE)</f>
        <v>0.95</v>
      </c>
      <c r="P78" s="21">
        <f>VLOOKUP($B78,Sched!$A:$Z,MATCH(P$1,Sched!$6:$6,0),FALSE)</f>
        <v>1.24</v>
      </c>
      <c r="Q78" s="21">
        <f>VLOOKUP($B78,Sched!$A:$Z,MATCH(Q$1,Sched!$6:$6,0),FALSE)</f>
        <v>0.75</v>
      </c>
      <c r="R78" s="21">
        <f>VLOOKUP($B78,Sched!$A:$Z,MATCH(R$1,Sched!$6:$6,0),FALSE)</f>
        <v>0.9</v>
      </c>
      <c r="S78" s="21" t="str">
        <f>VLOOKUP($B78,Sched!$A:$Z,MATCH(S$1,Sched!$6:$6,0),FALSE)</f>
        <v>N</v>
      </c>
    </row>
    <row r="79" spans="1:19" x14ac:dyDescent="0.25">
      <c r="A79" s="21">
        <v>52228</v>
      </c>
      <c r="B79" s="21" t="s">
        <v>2954</v>
      </c>
      <c r="C79" s="21" t="s">
        <v>2512</v>
      </c>
      <c r="D79" s="21" t="s">
        <v>2917</v>
      </c>
      <c r="E79" s="21" t="str">
        <f>VLOOKUP($B79,Sched!$A:$Z,MATCH(E$1,Sched!$6:$6,0),FALSE)</f>
        <v>Make</v>
      </c>
      <c r="F79" s="21" t="str">
        <f>VLOOKUP($B79,Sched!$A:$Z,MATCH(F$1,Sched!$6:$6,0),FALSE)</f>
        <v>Make</v>
      </c>
      <c r="G79" s="15">
        <f>VLOOKUP($A79,Schid!$A:$J,MATCH(G$1,Schid!$6:$6,0),FALSE)</f>
        <v>29</v>
      </c>
      <c r="H79" s="15">
        <f>VLOOKUP($A79,Schid!$A:$J,MATCH(H$1,Schid!$6:$6,0),FALSE)</f>
        <v>2434</v>
      </c>
      <c r="I79" s="15">
        <f>VLOOKUP($A79,Schid!$A:$J,MATCH(I$1,Schid!$6:$6,0),FALSE)</f>
        <v>109</v>
      </c>
      <c r="J79" s="21" t="str">
        <f>VLOOKUP($A79,Schid!$A:$J,MATCH(J$1,Schid!$6:$6,0),FALSE)</f>
        <v>Excavators</v>
      </c>
      <c r="K79" s="21" t="str">
        <f>VLOOKUP($A79,Schid!$A:$J,MATCH(K$1,Schid!$6:$6,0),FALSE)</f>
        <v>25,000-44,999 Lb Excavators</v>
      </c>
      <c r="L79" s="21" t="str">
        <f>VLOOKUP($A79,Schid!$A:$J,MATCH(L$1,Schid!$6:$6,0),FALSE)</f>
        <v>Komatsu</v>
      </c>
      <c r="M79" s="21" t="str">
        <f>VLOOKUP($A79,Schid!$A:$J,MATCH(M$1,Schid!$6:$6,0),FALSE)</f>
        <v>Excavators|25,000-44,999 Lb Excavators|Komatsu|</v>
      </c>
      <c r="N79" s="21">
        <f>IF(ISERROR(VLOOKUP(B79,Sched!A:A,1,FALSE)),0,1)</f>
        <v>1</v>
      </c>
      <c r="O79" s="21">
        <f>VLOOKUP($B79,Sched!$A:$Z,MATCH(O$1,Sched!$6:$6,0),FALSE)</f>
        <v>0.95</v>
      </c>
      <c r="P79" s="21">
        <f>VLOOKUP($B79,Sched!$A:$Z,MATCH(P$1,Sched!$6:$6,0),FALSE)</f>
        <v>1.24</v>
      </c>
      <c r="Q79" s="21">
        <f>VLOOKUP($B79,Sched!$A:$Z,MATCH(Q$1,Sched!$6:$6,0),FALSE)</f>
        <v>0.75</v>
      </c>
      <c r="R79" s="21">
        <f>VLOOKUP($B79,Sched!$A:$Z,MATCH(R$1,Sched!$6:$6,0),FALSE)</f>
        <v>0.9</v>
      </c>
      <c r="S79" s="21" t="str">
        <f>VLOOKUP($B79,Sched!$A:$Z,MATCH(S$1,Sched!$6:$6,0),FALSE)</f>
        <v>N</v>
      </c>
    </row>
    <row r="80" spans="1:19" x14ac:dyDescent="0.25">
      <c r="A80" s="21">
        <v>50811</v>
      </c>
      <c r="B80" s="21" t="s">
        <v>2956</v>
      </c>
      <c r="C80" s="21" t="s">
        <v>2512</v>
      </c>
      <c r="D80" s="21" t="s">
        <v>2917</v>
      </c>
      <c r="E80" s="21" t="str">
        <f>VLOOKUP($B80,Sched!$A:$Z,MATCH(E$1,Sched!$6:$6,0),FALSE)</f>
        <v>CatSubcat</v>
      </c>
      <c r="F80" s="21" t="str">
        <f>VLOOKUP($B80,Sched!$A:$Z,MATCH(F$1,Sched!$6:$6,0),FALSE)</f>
        <v>SubcatGroup</v>
      </c>
      <c r="G80" s="15">
        <f>VLOOKUP($A80,Schid!$A:$J,MATCH(G$1,Schid!$6:$6,0),FALSE)</f>
        <v>29</v>
      </c>
      <c r="H80" s="15">
        <f>VLOOKUP($A80,Schid!$A:$J,MATCH(H$1,Schid!$6:$6,0),FALSE)</f>
        <v>2434</v>
      </c>
      <c r="I80" s="15" t="str">
        <f>VLOOKUP($A80,Schid!$A:$J,MATCH(I$1,Schid!$6:$6,0),FALSE)</f>
        <v>NULL</v>
      </c>
      <c r="J80" s="21" t="str">
        <f>VLOOKUP($A80,Schid!$A:$J,MATCH(J$1,Schid!$6:$6,0),FALSE)</f>
        <v>Excavators</v>
      </c>
      <c r="K80" s="21" t="str">
        <f>VLOOKUP($A80,Schid!$A:$J,MATCH(K$1,Schid!$6:$6,0),FALSE)</f>
        <v>25,000-44,999 Lb Excavators</v>
      </c>
      <c r="L80" s="21" t="str">
        <f>VLOOKUP($A80,Schid!$A:$J,MATCH(L$1,Schid!$6:$6,0),FALSE)</f>
        <v>NULL</v>
      </c>
      <c r="M80" s="21" t="str">
        <f>VLOOKUP($A80,Schid!$A:$J,MATCH(M$1,Schid!$6:$6,0),FALSE)</f>
        <v>Excavators|25,000-44,999 Lb Excavators||</v>
      </c>
      <c r="N80" s="21">
        <f>IF(ISERROR(VLOOKUP(B80,Sched!A:A,1,FALSE)),0,1)</f>
        <v>1</v>
      </c>
      <c r="O80" s="21">
        <f>VLOOKUP($B80,Sched!$A:$Z,MATCH(O$1,Sched!$6:$6,0),FALSE)</f>
        <v>0.95</v>
      </c>
      <c r="P80" s="21">
        <f>VLOOKUP($B80,Sched!$A:$Z,MATCH(P$1,Sched!$6:$6,0),FALSE)</f>
        <v>1.24</v>
      </c>
      <c r="Q80" s="21">
        <f>VLOOKUP($B80,Sched!$A:$Z,MATCH(Q$1,Sched!$6:$6,0),FALSE)</f>
        <v>0.75</v>
      </c>
      <c r="R80" s="21">
        <f>VLOOKUP($B80,Sched!$A:$Z,MATCH(R$1,Sched!$6:$6,0),FALSE)</f>
        <v>0.9</v>
      </c>
      <c r="S80" s="21" t="str">
        <f>VLOOKUP($B80,Sched!$A:$Z,MATCH(S$1,Sched!$6:$6,0),FALSE)</f>
        <v>Y</v>
      </c>
    </row>
    <row r="81" spans="1:19" x14ac:dyDescent="0.25">
      <c r="A81" s="21">
        <v>101441</v>
      </c>
      <c r="B81" s="21" t="s">
        <v>2957</v>
      </c>
      <c r="C81" s="21" t="s">
        <v>2512</v>
      </c>
      <c r="D81" s="21" t="s">
        <v>2917</v>
      </c>
      <c r="E81" s="21" t="str">
        <f>VLOOKUP($B81,Sched!$A:$Z,MATCH(E$1,Sched!$6:$6,0),FALSE)</f>
        <v>Make</v>
      </c>
      <c r="F81" s="21" t="str">
        <f>VLOOKUP($B81,Sched!$A:$Z,MATCH(F$1,Sched!$6:$6,0),FALSE)</f>
        <v>Make</v>
      </c>
      <c r="G81" s="15">
        <f>VLOOKUP($A81,Schid!$A:$J,MATCH(G$1,Schid!$6:$6,0),FALSE)</f>
        <v>29</v>
      </c>
      <c r="H81" s="15">
        <f>VLOOKUP($A81,Schid!$A:$J,MATCH(H$1,Schid!$6:$6,0),FALSE)</f>
        <v>2801</v>
      </c>
      <c r="I81" s="15">
        <f>VLOOKUP($A81,Schid!$A:$J,MATCH(I$1,Schid!$6:$6,0),FALSE)</f>
        <v>85</v>
      </c>
      <c r="J81" s="21" t="str">
        <f>VLOOKUP($A81,Schid!$A:$J,MATCH(J$1,Schid!$6:$6,0),FALSE)</f>
        <v>Excavators</v>
      </c>
      <c r="K81" s="21" t="str">
        <f>VLOOKUP($A81,Schid!$A:$J,MATCH(K$1,Schid!$6:$6,0),FALSE)</f>
        <v>0-4,999 Lb Mini Excavators</v>
      </c>
      <c r="L81" s="21" t="str">
        <f>VLOOKUP($A81,Schid!$A:$J,MATCH(L$1,Schid!$6:$6,0),FALSE)</f>
        <v>Bobcat</v>
      </c>
      <c r="M81" s="21" t="str">
        <f>VLOOKUP($A81,Schid!$A:$J,MATCH(M$1,Schid!$6:$6,0),FALSE)</f>
        <v>Excavators|0-4,999 Lb Mini Excavators|Bobcat|</v>
      </c>
      <c r="N81" s="21">
        <f>IF(ISERROR(VLOOKUP(B81,Sched!A:A,1,FALSE)),0,1)</f>
        <v>1</v>
      </c>
      <c r="O81" s="21">
        <f>VLOOKUP($B81,Sched!$A:$Z,MATCH(O$1,Sched!$6:$6,0),FALSE)</f>
        <v>0.95</v>
      </c>
      <c r="P81" s="21">
        <f>VLOOKUP($B81,Sched!$A:$Z,MATCH(P$1,Sched!$6:$6,0),FALSE)</f>
        <v>1.24</v>
      </c>
      <c r="Q81" s="21">
        <f>VLOOKUP($B81,Sched!$A:$Z,MATCH(Q$1,Sched!$6:$6,0),FALSE)</f>
        <v>0.75</v>
      </c>
      <c r="R81" s="21">
        <f>VLOOKUP($B81,Sched!$A:$Z,MATCH(R$1,Sched!$6:$6,0),FALSE)</f>
        <v>0.95</v>
      </c>
      <c r="S81" s="21" t="str">
        <f>VLOOKUP($B81,Sched!$A:$Z,MATCH(S$1,Sched!$6:$6,0),FALSE)</f>
        <v>N</v>
      </c>
    </row>
    <row r="82" spans="1:19" x14ac:dyDescent="0.25">
      <c r="A82" s="21">
        <v>101414</v>
      </c>
      <c r="B82" s="21" t="s">
        <v>2957</v>
      </c>
      <c r="C82" s="21" t="s">
        <v>2512</v>
      </c>
      <c r="D82" s="21" t="s">
        <v>2917</v>
      </c>
      <c r="E82" s="21" t="str">
        <f>VLOOKUP($B82,Sched!$A:$Z,MATCH(E$1,Sched!$6:$6,0),FALSE)</f>
        <v>Make</v>
      </c>
      <c r="F82" s="21" t="str">
        <f>VLOOKUP($B82,Sched!$A:$Z,MATCH(F$1,Sched!$6:$6,0),FALSE)</f>
        <v>Make</v>
      </c>
      <c r="G82" s="15">
        <f>VLOOKUP($A82,Schid!$A:$J,MATCH(G$1,Schid!$6:$6,0),FALSE)</f>
        <v>29</v>
      </c>
      <c r="H82" s="15">
        <f>VLOOKUP($A82,Schid!$A:$J,MATCH(H$1,Schid!$6:$6,0),FALSE)</f>
        <v>2800</v>
      </c>
      <c r="I82" s="15">
        <f>VLOOKUP($A82,Schid!$A:$J,MATCH(I$1,Schid!$6:$6,0),FALSE)</f>
        <v>85</v>
      </c>
      <c r="J82" s="21" t="str">
        <f>VLOOKUP($A82,Schid!$A:$J,MATCH(J$1,Schid!$6:$6,0),FALSE)</f>
        <v>Excavators</v>
      </c>
      <c r="K82" s="21" t="str">
        <f>VLOOKUP($A82,Schid!$A:$J,MATCH(K$1,Schid!$6:$6,0),FALSE)</f>
        <v>5,000-9,499 Lb Mini Excavators</v>
      </c>
      <c r="L82" s="21" t="str">
        <f>VLOOKUP($A82,Schid!$A:$J,MATCH(L$1,Schid!$6:$6,0),FALSE)</f>
        <v>Bobcat</v>
      </c>
      <c r="M82" s="21" t="str">
        <f>VLOOKUP($A82,Schid!$A:$J,MATCH(M$1,Schid!$6:$6,0),FALSE)</f>
        <v>Excavators|5,000-9,499 Lb Mini Excavators|Bobcat|</v>
      </c>
      <c r="N82" s="21">
        <f>IF(ISERROR(VLOOKUP(B82,Sched!A:A,1,FALSE)),0,1)</f>
        <v>1</v>
      </c>
      <c r="O82" s="21">
        <f>VLOOKUP($B82,Sched!$A:$Z,MATCH(O$1,Sched!$6:$6,0),FALSE)</f>
        <v>0.95</v>
      </c>
      <c r="P82" s="21">
        <f>VLOOKUP($B82,Sched!$A:$Z,MATCH(P$1,Sched!$6:$6,0),FALSE)</f>
        <v>1.24</v>
      </c>
      <c r="Q82" s="21">
        <f>VLOOKUP($B82,Sched!$A:$Z,MATCH(Q$1,Sched!$6:$6,0),FALSE)</f>
        <v>0.75</v>
      </c>
      <c r="R82" s="21">
        <f>VLOOKUP($B82,Sched!$A:$Z,MATCH(R$1,Sched!$6:$6,0),FALSE)</f>
        <v>0.95</v>
      </c>
      <c r="S82" s="21" t="str">
        <f>VLOOKUP($B82,Sched!$A:$Z,MATCH(S$1,Sched!$6:$6,0),FALSE)</f>
        <v>N</v>
      </c>
    </row>
    <row r="83" spans="1:19" x14ac:dyDescent="0.25">
      <c r="A83" s="21">
        <v>51880</v>
      </c>
      <c r="B83" s="21" t="s">
        <v>2957</v>
      </c>
      <c r="C83" s="21" t="s">
        <v>2512</v>
      </c>
      <c r="D83" s="21" t="s">
        <v>2917</v>
      </c>
      <c r="E83" s="21" t="str">
        <f>VLOOKUP($B83,Sched!$A:$Z,MATCH(E$1,Sched!$6:$6,0),FALSE)</f>
        <v>Make</v>
      </c>
      <c r="F83" s="21" t="str">
        <f>VLOOKUP($B83,Sched!$A:$Z,MATCH(F$1,Sched!$6:$6,0),FALSE)</f>
        <v>Make</v>
      </c>
      <c r="G83" s="15">
        <f>VLOOKUP($A83,Schid!$A:$J,MATCH(G$1,Schid!$6:$6,0),FALSE)</f>
        <v>29</v>
      </c>
      <c r="H83" s="15">
        <f>VLOOKUP($A83,Schid!$A:$J,MATCH(H$1,Schid!$6:$6,0),FALSE)</f>
        <v>2425</v>
      </c>
      <c r="I83" s="15">
        <f>VLOOKUP($A83,Schid!$A:$J,MATCH(I$1,Schid!$6:$6,0),FALSE)</f>
        <v>85</v>
      </c>
      <c r="J83" s="21" t="str">
        <f>VLOOKUP($A83,Schid!$A:$J,MATCH(J$1,Schid!$6:$6,0),FALSE)</f>
        <v>Excavators</v>
      </c>
      <c r="K83" s="21" t="str">
        <f>VLOOKUP($A83,Schid!$A:$J,MATCH(K$1,Schid!$6:$6,0),FALSE)</f>
        <v>9,500-24,999 Lb Mini Excavators</v>
      </c>
      <c r="L83" s="21" t="str">
        <f>VLOOKUP($A83,Schid!$A:$J,MATCH(L$1,Schid!$6:$6,0),FALSE)</f>
        <v>Bobcat</v>
      </c>
      <c r="M83" s="21" t="str">
        <f>VLOOKUP($A83,Schid!$A:$J,MATCH(M$1,Schid!$6:$6,0),FALSE)</f>
        <v>Excavators|9,500-24,999 Lb Mini Excavators|Bobcat|</v>
      </c>
      <c r="N83" s="21">
        <f>IF(ISERROR(VLOOKUP(B83,Sched!A:A,1,FALSE)),0,1)</f>
        <v>1</v>
      </c>
      <c r="O83" s="21">
        <f>VLOOKUP($B83,Sched!$A:$Z,MATCH(O$1,Sched!$6:$6,0),FALSE)</f>
        <v>0.95</v>
      </c>
      <c r="P83" s="21">
        <f>VLOOKUP($B83,Sched!$A:$Z,MATCH(P$1,Sched!$6:$6,0),FALSE)</f>
        <v>1.24</v>
      </c>
      <c r="Q83" s="21">
        <f>VLOOKUP($B83,Sched!$A:$Z,MATCH(Q$1,Sched!$6:$6,0),FALSE)</f>
        <v>0.75</v>
      </c>
      <c r="R83" s="21">
        <f>VLOOKUP($B83,Sched!$A:$Z,MATCH(R$1,Sched!$6:$6,0),FALSE)</f>
        <v>0.95</v>
      </c>
      <c r="S83" s="21" t="str">
        <f>VLOOKUP($B83,Sched!$A:$Z,MATCH(S$1,Sched!$6:$6,0),FALSE)</f>
        <v>N</v>
      </c>
    </row>
    <row r="84" spans="1:19" x14ac:dyDescent="0.25">
      <c r="A84" s="21">
        <v>101437</v>
      </c>
      <c r="B84" s="21" t="s">
        <v>2958</v>
      </c>
      <c r="C84" s="21" t="s">
        <v>2512</v>
      </c>
      <c r="D84" s="21" t="s">
        <v>2917</v>
      </c>
      <c r="E84" s="21" t="str">
        <f>VLOOKUP($B84,Sched!$A:$Z,MATCH(E$1,Sched!$6:$6,0),FALSE)</f>
        <v>Make</v>
      </c>
      <c r="F84" s="21" t="str">
        <f>VLOOKUP($B84,Sched!$A:$Z,MATCH(F$1,Sched!$6:$6,0),FALSE)</f>
        <v>Make</v>
      </c>
      <c r="G84" s="15">
        <f>VLOOKUP($A84,Schid!$A:$J,MATCH(G$1,Schid!$6:$6,0),FALSE)</f>
        <v>29</v>
      </c>
      <c r="H84" s="15">
        <f>VLOOKUP($A84,Schid!$A:$J,MATCH(H$1,Schid!$6:$6,0),FALSE)</f>
        <v>2801</v>
      </c>
      <c r="I84" s="15">
        <f>VLOOKUP($A84,Schid!$A:$J,MATCH(I$1,Schid!$6:$6,0),FALSE)</f>
        <v>31</v>
      </c>
      <c r="J84" s="21" t="str">
        <f>VLOOKUP($A84,Schid!$A:$J,MATCH(J$1,Schid!$6:$6,0),FALSE)</f>
        <v>Excavators</v>
      </c>
      <c r="K84" s="21" t="str">
        <f>VLOOKUP($A84,Schid!$A:$J,MATCH(K$1,Schid!$6:$6,0),FALSE)</f>
        <v>0-4,999 Lb Mini Excavators</v>
      </c>
      <c r="L84" s="21" t="str">
        <f>VLOOKUP($A84,Schid!$A:$J,MATCH(L$1,Schid!$6:$6,0),FALSE)</f>
        <v>Caterpillar</v>
      </c>
      <c r="M84" s="21" t="str">
        <f>VLOOKUP($A84,Schid!$A:$J,MATCH(M$1,Schid!$6:$6,0),FALSE)</f>
        <v>Excavators|0-4,999 Lb Mini Excavators|Caterpillar|</v>
      </c>
      <c r="N84" s="21">
        <f>IF(ISERROR(VLOOKUP(B84,Sched!A:A,1,FALSE)),0,1)</f>
        <v>1</v>
      </c>
      <c r="O84" s="21">
        <f>VLOOKUP($B84,Sched!$A:$Z,MATCH(O$1,Sched!$6:$6,0),FALSE)</f>
        <v>0.95</v>
      </c>
      <c r="P84" s="21">
        <f>VLOOKUP($B84,Sched!$A:$Z,MATCH(P$1,Sched!$6:$6,0),FALSE)</f>
        <v>1.24</v>
      </c>
      <c r="Q84" s="21">
        <f>VLOOKUP($B84,Sched!$A:$Z,MATCH(Q$1,Sched!$6:$6,0),FALSE)</f>
        <v>0.75</v>
      </c>
      <c r="R84" s="21">
        <f>VLOOKUP($B84,Sched!$A:$Z,MATCH(R$1,Sched!$6:$6,0),FALSE)</f>
        <v>0.95</v>
      </c>
      <c r="S84" s="21" t="str">
        <f>VLOOKUP($B84,Sched!$A:$Z,MATCH(S$1,Sched!$6:$6,0),FALSE)</f>
        <v>N</v>
      </c>
    </row>
    <row r="85" spans="1:19" x14ac:dyDescent="0.25">
      <c r="A85" s="21">
        <v>101410</v>
      </c>
      <c r="B85" s="21" t="s">
        <v>2958</v>
      </c>
      <c r="C85" s="21" t="s">
        <v>2512</v>
      </c>
      <c r="D85" s="21" t="s">
        <v>2917</v>
      </c>
      <c r="E85" s="21" t="str">
        <f>VLOOKUP($B85,Sched!$A:$Z,MATCH(E$1,Sched!$6:$6,0),FALSE)</f>
        <v>Make</v>
      </c>
      <c r="F85" s="21" t="str">
        <f>VLOOKUP($B85,Sched!$A:$Z,MATCH(F$1,Sched!$6:$6,0),FALSE)</f>
        <v>Make</v>
      </c>
      <c r="G85" s="15">
        <f>VLOOKUP($A85,Schid!$A:$J,MATCH(G$1,Schid!$6:$6,0),FALSE)</f>
        <v>29</v>
      </c>
      <c r="H85" s="15">
        <f>VLOOKUP($A85,Schid!$A:$J,MATCH(H$1,Schid!$6:$6,0),FALSE)</f>
        <v>2800</v>
      </c>
      <c r="I85" s="15">
        <f>VLOOKUP($A85,Schid!$A:$J,MATCH(I$1,Schid!$6:$6,0),FALSE)</f>
        <v>31</v>
      </c>
      <c r="J85" s="21" t="str">
        <f>VLOOKUP($A85,Schid!$A:$J,MATCH(J$1,Schid!$6:$6,0),FALSE)</f>
        <v>Excavators</v>
      </c>
      <c r="K85" s="21" t="str">
        <f>VLOOKUP($A85,Schid!$A:$J,MATCH(K$1,Schid!$6:$6,0),FALSE)</f>
        <v>5,000-9,499 Lb Mini Excavators</v>
      </c>
      <c r="L85" s="21" t="str">
        <f>VLOOKUP($A85,Schid!$A:$J,MATCH(L$1,Schid!$6:$6,0),FALSE)</f>
        <v>Caterpillar</v>
      </c>
      <c r="M85" s="21" t="str">
        <f>VLOOKUP($A85,Schid!$A:$J,MATCH(M$1,Schid!$6:$6,0),FALSE)</f>
        <v>Excavators|5,000-9,499 Lb Mini Excavators|Caterpillar|</v>
      </c>
      <c r="N85" s="21">
        <f>IF(ISERROR(VLOOKUP(B85,Sched!A:A,1,FALSE)),0,1)</f>
        <v>1</v>
      </c>
      <c r="O85" s="21">
        <f>VLOOKUP($B85,Sched!$A:$Z,MATCH(O$1,Sched!$6:$6,0),FALSE)</f>
        <v>0.95</v>
      </c>
      <c r="P85" s="21">
        <f>VLOOKUP($B85,Sched!$A:$Z,MATCH(P$1,Sched!$6:$6,0),FALSE)</f>
        <v>1.24</v>
      </c>
      <c r="Q85" s="21">
        <f>VLOOKUP($B85,Sched!$A:$Z,MATCH(Q$1,Sched!$6:$6,0),FALSE)</f>
        <v>0.75</v>
      </c>
      <c r="R85" s="21">
        <f>VLOOKUP($B85,Sched!$A:$Z,MATCH(R$1,Sched!$6:$6,0),FALSE)</f>
        <v>0.95</v>
      </c>
      <c r="S85" s="21" t="str">
        <f>VLOOKUP($B85,Sched!$A:$Z,MATCH(S$1,Sched!$6:$6,0),FALSE)</f>
        <v>N</v>
      </c>
    </row>
    <row r="86" spans="1:19" x14ac:dyDescent="0.25">
      <c r="A86" s="21">
        <v>51918</v>
      </c>
      <c r="B86" s="21" t="s">
        <v>2958</v>
      </c>
      <c r="C86" s="21" t="s">
        <v>2512</v>
      </c>
      <c r="D86" s="21" t="s">
        <v>2917</v>
      </c>
      <c r="E86" s="21" t="str">
        <f>VLOOKUP($B86,Sched!$A:$Z,MATCH(E$1,Sched!$6:$6,0),FALSE)</f>
        <v>Make</v>
      </c>
      <c r="F86" s="21" t="str">
        <f>VLOOKUP($B86,Sched!$A:$Z,MATCH(F$1,Sched!$6:$6,0),FALSE)</f>
        <v>Make</v>
      </c>
      <c r="G86" s="15">
        <f>VLOOKUP($A86,Schid!$A:$J,MATCH(G$1,Schid!$6:$6,0),FALSE)</f>
        <v>29</v>
      </c>
      <c r="H86" s="15">
        <f>VLOOKUP($A86,Schid!$A:$J,MATCH(H$1,Schid!$6:$6,0),FALSE)</f>
        <v>2425</v>
      </c>
      <c r="I86" s="15">
        <f>VLOOKUP($A86,Schid!$A:$J,MATCH(I$1,Schid!$6:$6,0),FALSE)</f>
        <v>31</v>
      </c>
      <c r="J86" s="21" t="str">
        <f>VLOOKUP($A86,Schid!$A:$J,MATCH(J$1,Schid!$6:$6,0),FALSE)</f>
        <v>Excavators</v>
      </c>
      <c r="K86" s="21" t="str">
        <f>VLOOKUP($A86,Schid!$A:$J,MATCH(K$1,Schid!$6:$6,0),FALSE)</f>
        <v>9,500-24,999 Lb Mini Excavators</v>
      </c>
      <c r="L86" s="21" t="str">
        <f>VLOOKUP($A86,Schid!$A:$J,MATCH(L$1,Schid!$6:$6,0),FALSE)</f>
        <v>Caterpillar</v>
      </c>
      <c r="M86" s="21" t="str">
        <f>VLOOKUP($A86,Schid!$A:$J,MATCH(M$1,Schid!$6:$6,0),FALSE)</f>
        <v>Excavators|9,500-24,999 Lb Mini Excavators|Caterpillar|</v>
      </c>
      <c r="N86" s="21">
        <f>IF(ISERROR(VLOOKUP(B86,Sched!A:A,1,FALSE)),0,1)</f>
        <v>1</v>
      </c>
      <c r="O86" s="21">
        <f>VLOOKUP($B86,Sched!$A:$Z,MATCH(O$1,Sched!$6:$6,0),FALSE)</f>
        <v>0.95</v>
      </c>
      <c r="P86" s="21">
        <f>VLOOKUP($B86,Sched!$A:$Z,MATCH(P$1,Sched!$6:$6,0),FALSE)</f>
        <v>1.24</v>
      </c>
      <c r="Q86" s="21">
        <f>VLOOKUP($B86,Sched!$A:$Z,MATCH(Q$1,Sched!$6:$6,0),FALSE)</f>
        <v>0.75</v>
      </c>
      <c r="R86" s="21">
        <f>VLOOKUP($B86,Sched!$A:$Z,MATCH(R$1,Sched!$6:$6,0),FALSE)</f>
        <v>0.95</v>
      </c>
      <c r="S86" s="21" t="str">
        <f>VLOOKUP($B86,Sched!$A:$Z,MATCH(S$1,Sched!$6:$6,0),FALSE)</f>
        <v>N</v>
      </c>
    </row>
    <row r="87" spans="1:19" x14ac:dyDescent="0.25">
      <c r="A87" s="21">
        <v>101443</v>
      </c>
      <c r="B87" s="21" t="s">
        <v>2959</v>
      </c>
      <c r="C87" s="21" t="s">
        <v>2512</v>
      </c>
      <c r="D87" s="21" t="s">
        <v>2917</v>
      </c>
      <c r="E87" s="21" t="str">
        <f>VLOOKUP($B87,Sched!$A:$Z,MATCH(E$1,Sched!$6:$6,0),FALSE)</f>
        <v>Make</v>
      </c>
      <c r="F87" s="21" t="str">
        <f>VLOOKUP($B87,Sched!$A:$Z,MATCH(F$1,Sched!$6:$6,0),FALSE)</f>
        <v>Make</v>
      </c>
      <c r="G87" s="15">
        <f>VLOOKUP($A87,Schid!$A:$J,MATCH(G$1,Schid!$6:$6,0),FALSE)</f>
        <v>29</v>
      </c>
      <c r="H87" s="15">
        <f>VLOOKUP($A87,Schid!$A:$J,MATCH(H$1,Schid!$6:$6,0),FALSE)</f>
        <v>2801</v>
      </c>
      <c r="I87" s="15">
        <f>VLOOKUP($A87,Schid!$A:$J,MATCH(I$1,Schid!$6:$6,0),FALSE)</f>
        <v>93</v>
      </c>
      <c r="J87" s="21" t="str">
        <f>VLOOKUP($A87,Schid!$A:$J,MATCH(J$1,Schid!$6:$6,0),FALSE)</f>
        <v>Excavators</v>
      </c>
      <c r="K87" s="21" t="str">
        <f>VLOOKUP($A87,Schid!$A:$J,MATCH(K$1,Schid!$6:$6,0),FALSE)</f>
        <v>0-4,999 Lb Mini Excavators</v>
      </c>
      <c r="L87" s="21" t="str">
        <f>VLOOKUP($A87,Schid!$A:$J,MATCH(L$1,Schid!$6:$6,0),FALSE)</f>
        <v>John Deere</v>
      </c>
      <c r="M87" s="21" t="str">
        <f>VLOOKUP($A87,Schid!$A:$J,MATCH(M$1,Schid!$6:$6,0),FALSE)</f>
        <v>Excavators|0-4,999 Lb Mini Excavators|John Deere|</v>
      </c>
      <c r="N87" s="21">
        <f>IF(ISERROR(VLOOKUP(B87,Sched!A:A,1,FALSE)),0,1)</f>
        <v>1</v>
      </c>
      <c r="O87" s="21">
        <f>VLOOKUP($B87,Sched!$A:$Z,MATCH(O$1,Sched!$6:$6,0),FALSE)</f>
        <v>0.95</v>
      </c>
      <c r="P87" s="21">
        <f>VLOOKUP($B87,Sched!$A:$Z,MATCH(P$1,Sched!$6:$6,0),FALSE)</f>
        <v>1.24</v>
      </c>
      <c r="Q87" s="21">
        <f>VLOOKUP($B87,Sched!$A:$Z,MATCH(Q$1,Sched!$6:$6,0),FALSE)</f>
        <v>0.75</v>
      </c>
      <c r="R87" s="21">
        <f>VLOOKUP($B87,Sched!$A:$Z,MATCH(R$1,Sched!$6:$6,0),FALSE)</f>
        <v>0.95</v>
      </c>
      <c r="S87" s="21" t="str">
        <f>VLOOKUP($B87,Sched!$A:$Z,MATCH(S$1,Sched!$6:$6,0),FALSE)</f>
        <v>N</v>
      </c>
    </row>
    <row r="88" spans="1:19" x14ac:dyDescent="0.25">
      <c r="A88" s="21">
        <v>101416</v>
      </c>
      <c r="B88" s="21" t="s">
        <v>2959</v>
      </c>
      <c r="C88" s="21" t="s">
        <v>2512</v>
      </c>
      <c r="D88" s="21" t="s">
        <v>2917</v>
      </c>
      <c r="E88" s="21" t="str">
        <f>VLOOKUP($B88,Sched!$A:$Z,MATCH(E$1,Sched!$6:$6,0),FALSE)</f>
        <v>Make</v>
      </c>
      <c r="F88" s="21" t="str">
        <f>VLOOKUP($B88,Sched!$A:$Z,MATCH(F$1,Sched!$6:$6,0),FALSE)</f>
        <v>Make</v>
      </c>
      <c r="G88" s="15">
        <f>VLOOKUP($A88,Schid!$A:$J,MATCH(G$1,Schid!$6:$6,0),FALSE)</f>
        <v>29</v>
      </c>
      <c r="H88" s="15">
        <f>VLOOKUP($A88,Schid!$A:$J,MATCH(H$1,Schid!$6:$6,0),FALSE)</f>
        <v>2800</v>
      </c>
      <c r="I88" s="15">
        <f>VLOOKUP($A88,Schid!$A:$J,MATCH(I$1,Schid!$6:$6,0),FALSE)</f>
        <v>93</v>
      </c>
      <c r="J88" s="21" t="str">
        <f>VLOOKUP($A88,Schid!$A:$J,MATCH(J$1,Schid!$6:$6,0),FALSE)</f>
        <v>Excavators</v>
      </c>
      <c r="K88" s="21" t="str">
        <f>VLOOKUP($A88,Schid!$A:$J,MATCH(K$1,Schid!$6:$6,0),FALSE)</f>
        <v>5,000-9,499 Lb Mini Excavators</v>
      </c>
      <c r="L88" s="21" t="str">
        <f>VLOOKUP($A88,Schid!$A:$J,MATCH(L$1,Schid!$6:$6,0),FALSE)</f>
        <v>John Deere</v>
      </c>
      <c r="M88" s="21" t="str">
        <f>VLOOKUP($A88,Schid!$A:$J,MATCH(M$1,Schid!$6:$6,0),FALSE)</f>
        <v>Excavators|5,000-9,499 Lb Mini Excavators|John Deere|</v>
      </c>
      <c r="N88" s="21">
        <f>IF(ISERROR(VLOOKUP(B88,Sched!A:A,1,FALSE)),0,1)</f>
        <v>1</v>
      </c>
      <c r="O88" s="21">
        <f>VLOOKUP($B88,Sched!$A:$Z,MATCH(O$1,Sched!$6:$6,0),FALSE)</f>
        <v>0.95</v>
      </c>
      <c r="P88" s="21">
        <f>VLOOKUP($B88,Sched!$A:$Z,MATCH(P$1,Sched!$6:$6,0),FALSE)</f>
        <v>1.24</v>
      </c>
      <c r="Q88" s="21">
        <f>VLOOKUP($B88,Sched!$A:$Z,MATCH(Q$1,Sched!$6:$6,0),FALSE)</f>
        <v>0.75</v>
      </c>
      <c r="R88" s="21">
        <f>VLOOKUP($B88,Sched!$A:$Z,MATCH(R$1,Sched!$6:$6,0),FALSE)</f>
        <v>0.95</v>
      </c>
      <c r="S88" s="21" t="str">
        <f>VLOOKUP($B88,Sched!$A:$Z,MATCH(S$1,Sched!$6:$6,0),FALSE)</f>
        <v>N</v>
      </c>
    </row>
    <row r="89" spans="1:19" x14ac:dyDescent="0.25">
      <c r="A89" s="21">
        <v>51888</v>
      </c>
      <c r="B89" s="21" t="s">
        <v>2959</v>
      </c>
      <c r="C89" s="21" t="s">
        <v>2512</v>
      </c>
      <c r="D89" s="21" t="s">
        <v>2917</v>
      </c>
      <c r="E89" s="21" t="str">
        <f>VLOOKUP($B89,Sched!$A:$Z,MATCH(E$1,Sched!$6:$6,0),FALSE)</f>
        <v>Make</v>
      </c>
      <c r="F89" s="21" t="str">
        <f>VLOOKUP($B89,Sched!$A:$Z,MATCH(F$1,Sched!$6:$6,0),FALSE)</f>
        <v>Make</v>
      </c>
      <c r="G89" s="15">
        <f>VLOOKUP($A89,Schid!$A:$J,MATCH(G$1,Schid!$6:$6,0),FALSE)</f>
        <v>29</v>
      </c>
      <c r="H89" s="15">
        <f>VLOOKUP($A89,Schid!$A:$J,MATCH(H$1,Schid!$6:$6,0),FALSE)</f>
        <v>2425</v>
      </c>
      <c r="I89" s="15">
        <f>VLOOKUP($A89,Schid!$A:$J,MATCH(I$1,Schid!$6:$6,0),FALSE)</f>
        <v>93</v>
      </c>
      <c r="J89" s="21" t="str">
        <f>VLOOKUP($A89,Schid!$A:$J,MATCH(J$1,Schid!$6:$6,0),FALSE)</f>
        <v>Excavators</v>
      </c>
      <c r="K89" s="21" t="str">
        <f>VLOOKUP($A89,Schid!$A:$J,MATCH(K$1,Schid!$6:$6,0),FALSE)</f>
        <v>9,500-24,999 Lb Mini Excavators</v>
      </c>
      <c r="L89" s="21" t="str">
        <f>VLOOKUP($A89,Schid!$A:$J,MATCH(L$1,Schid!$6:$6,0),FALSE)</f>
        <v>John Deere</v>
      </c>
      <c r="M89" s="21" t="str">
        <f>VLOOKUP($A89,Schid!$A:$J,MATCH(M$1,Schid!$6:$6,0),FALSE)</f>
        <v>Excavators|9,500-24,999 Lb Mini Excavators|John Deere|</v>
      </c>
      <c r="N89" s="21">
        <f>IF(ISERROR(VLOOKUP(B89,Sched!A:A,1,FALSE)),0,1)</f>
        <v>1</v>
      </c>
      <c r="O89" s="21">
        <f>VLOOKUP($B89,Sched!$A:$Z,MATCH(O$1,Sched!$6:$6,0),FALSE)</f>
        <v>0.95</v>
      </c>
      <c r="P89" s="21">
        <f>VLOOKUP($B89,Sched!$A:$Z,MATCH(P$1,Sched!$6:$6,0),FALSE)</f>
        <v>1.24</v>
      </c>
      <c r="Q89" s="21">
        <f>VLOOKUP($B89,Sched!$A:$Z,MATCH(Q$1,Sched!$6:$6,0),FALSE)</f>
        <v>0.75</v>
      </c>
      <c r="R89" s="21">
        <f>VLOOKUP($B89,Sched!$A:$Z,MATCH(R$1,Sched!$6:$6,0),FALSE)</f>
        <v>0.95</v>
      </c>
      <c r="S89" s="21" t="str">
        <f>VLOOKUP($B89,Sched!$A:$Z,MATCH(S$1,Sched!$6:$6,0),FALSE)</f>
        <v>N</v>
      </c>
    </row>
    <row r="90" spans="1:19" x14ac:dyDescent="0.25">
      <c r="A90" s="21">
        <v>101436</v>
      </c>
      <c r="B90" s="21" t="s">
        <v>2960</v>
      </c>
      <c r="C90" s="21" t="s">
        <v>2512</v>
      </c>
      <c r="D90" s="21" t="s">
        <v>2917</v>
      </c>
      <c r="E90" s="21" t="str">
        <f>VLOOKUP($B90,Sched!$A:$Z,MATCH(E$1,Sched!$6:$6,0),FALSE)</f>
        <v>Make</v>
      </c>
      <c r="F90" s="21" t="str">
        <f>VLOOKUP($B90,Sched!$A:$Z,MATCH(F$1,Sched!$6:$6,0),FALSE)</f>
        <v>Make</v>
      </c>
      <c r="G90" s="15">
        <f>VLOOKUP($A90,Schid!$A:$J,MATCH(G$1,Schid!$6:$6,0),FALSE)</f>
        <v>29</v>
      </c>
      <c r="H90" s="15">
        <f>VLOOKUP($A90,Schid!$A:$J,MATCH(H$1,Schid!$6:$6,0),FALSE)</f>
        <v>2801</v>
      </c>
      <c r="I90" s="15">
        <f>VLOOKUP($A90,Schid!$A:$J,MATCH(I$1,Schid!$6:$6,0),FALSE)</f>
        <v>24</v>
      </c>
      <c r="J90" s="21" t="str">
        <f>VLOOKUP($A90,Schid!$A:$J,MATCH(J$1,Schid!$6:$6,0),FALSE)</f>
        <v>Excavators</v>
      </c>
      <c r="K90" s="21" t="str">
        <f>VLOOKUP($A90,Schid!$A:$J,MATCH(K$1,Schid!$6:$6,0),FALSE)</f>
        <v>0-4,999 Lb Mini Excavators</v>
      </c>
      <c r="L90" s="21" t="str">
        <f>VLOOKUP($A90,Schid!$A:$J,MATCH(L$1,Schid!$6:$6,0),FALSE)</f>
        <v>Takeuchi</v>
      </c>
      <c r="M90" s="21" t="str">
        <f>VLOOKUP($A90,Schid!$A:$J,MATCH(M$1,Schid!$6:$6,0),FALSE)</f>
        <v>Excavators|0-4,999 Lb Mini Excavators|Takeuchi|</v>
      </c>
      <c r="N90" s="21">
        <f>IF(ISERROR(VLOOKUP(B90,Sched!A:A,1,FALSE)),0,1)</f>
        <v>1</v>
      </c>
      <c r="O90" s="21">
        <f>VLOOKUP($B90,Sched!$A:$Z,MATCH(O$1,Sched!$6:$6,0),FALSE)</f>
        <v>0.95</v>
      </c>
      <c r="P90" s="21">
        <f>VLOOKUP($B90,Sched!$A:$Z,MATCH(P$1,Sched!$6:$6,0),FALSE)</f>
        <v>1.24</v>
      </c>
      <c r="Q90" s="21">
        <f>VLOOKUP($B90,Sched!$A:$Z,MATCH(Q$1,Sched!$6:$6,0),FALSE)</f>
        <v>0.75</v>
      </c>
      <c r="R90" s="21">
        <f>VLOOKUP($B90,Sched!$A:$Z,MATCH(R$1,Sched!$6:$6,0),FALSE)</f>
        <v>0.95</v>
      </c>
      <c r="S90" s="21" t="str">
        <f>VLOOKUP($B90,Sched!$A:$Z,MATCH(S$1,Sched!$6:$6,0),FALSE)</f>
        <v>N</v>
      </c>
    </row>
    <row r="91" spans="1:19" x14ac:dyDescent="0.25">
      <c r="A91" s="21">
        <v>101409</v>
      </c>
      <c r="B91" s="21" t="s">
        <v>2960</v>
      </c>
      <c r="C91" s="21" t="s">
        <v>2512</v>
      </c>
      <c r="D91" s="21" t="s">
        <v>2917</v>
      </c>
      <c r="E91" s="21" t="str">
        <f>VLOOKUP($B91,Sched!$A:$Z,MATCH(E$1,Sched!$6:$6,0),FALSE)</f>
        <v>Make</v>
      </c>
      <c r="F91" s="21" t="str">
        <f>VLOOKUP($B91,Sched!$A:$Z,MATCH(F$1,Sched!$6:$6,0),FALSE)</f>
        <v>Make</v>
      </c>
      <c r="G91" s="15">
        <f>VLOOKUP($A91,Schid!$A:$J,MATCH(G$1,Schid!$6:$6,0),FALSE)</f>
        <v>29</v>
      </c>
      <c r="H91" s="15">
        <f>VLOOKUP($A91,Schid!$A:$J,MATCH(H$1,Schid!$6:$6,0),FALSE)</f>
        <v>2800</v>
      </c>
      <c r="I91" s="15">
        <f>VLOOKUP($A91,Schid!$A:$J,MATCH(I$1,Schid!$6:$6,0),FALSE)</f>
        <v>24</v>
      </c>
      <c r="J91" s="21" t="str">
        <f>VLOOKUP($A91,Schid!$A:$J,MATCH(J$1,Schid!$6:$6,0),FALSE)</f>
        <v>Excavators</v>
      </c>
      <c r="K91" s="21" t="str">
        <f>VLOOKUP($A91,Schid!$A:$J,MATCH(K$1,Schid!$6:$6,0),FALSE)</f>
        <v>5,000-9,499 Lb Mini Excavators</v>
      </c>
      <c r="L91" s="21" t="str">
        <f>VLOOKUP($A91,Schid!$A:$J,MATCH(L$1,Schid!$6:$6,0),FALSE)</f>
        <v>Takeuchi</v>
      </c>
      <c r="M91" s="21" t="str">
        <f>VLOOKUP($A91,Schid!$A:$J,MATCH(M$1,Schid!$6:$6,0),FALSE)</f>
        <v>Excavators|5,000-9,499 Lb Mini Excavators|Takeuchi|</v>
      </c>
      <c r="N91" s="21">
        <f>IF(ISERROR(VLOOKUP(B91,Sched!A:A,1,FALSE)),0,1)</f>
        <v>1</v>
      </c>
      <c r="O91" s="21">
        <f>VLOOKUP($B91,Sched!$A:$Z,MATCH(O$1,Sched!$6:$6,0),FALSE)</f>
        <v>0.95</v>
      </c>
      <c r="P91" s="21">
        <f>VLOOKUP($B91,Sched!$A:$Z,MATCH(P$1,Sched!$6:$6,0),FALSE)</f>
        <v>1.24</v>
      </c>
      <c r="Q91" s="21">
        <f>VLOOKUP($B91,Sched!$A:$Z,MATCH(Q$1,Sched!$6:$6,0),FALSE)</f>
        <v>0.75</v>
      </c>
      <c r="R91" s="21">
        <f>VLOOKUP($B91,Sched!$A:$Z,MATCH(R$1,Sched!$6:$6,0),FALSE)</f>
        <v>0.95</v>
      </c>
      <c r="S91" s="21" t="str">
        <f>VLOOKUP($B91,Sched!$A:$Z,MATCH(S$1,Sched!$6:$6,0),FALSE)</f>
        <v>N</v>
      </c>
    </row>
    <row r="92" spans="1:19" x14ac:dyDescent="0.25">
      <c r="A92" s="21">
        <v>51878</v>
      </c>
      <c r="B92" s="21" t="s">
        <v>2960</v>
      </c>
      <c r="C92" s="21" t="s">
        <v>2512</v>
      </c>
      <c r="D92" s="21" t="s">
        <v>2917</v>
      </c>
      <c r="E92" s="21" t="str">
        <f>VLOOKUP($B92,Sched!$A:$Z,MATCH(E$1,Sched!$6:$6,0),FALSE)</f>
        <v>Make</v>
      </c>
      <c r="F92" s="21" t="str">
        <f>VLOOKUP($B92,Sched!$A:$Z,MATCH(F$1,Sched!$6:$6,0),FALSE)</f>
        <v>Make</v>
      </c>
      <c r="G92" s="15">
        <f>VLOOKUP($A92,Schid!$A:$J,MATCH(G$1,Schid!$6:$6,0),FALSE)</f>
        <v>29</v>
      </c>
      <c r="H92" s="15">
        <f>VLOOKUP($A92,Schid!$A:$J,MATCH(H$1,Schid!$6:$6,0),FALSE)</f>
        <v>2425</v>
      </c>
      <c r="I92" s="15">
        <f>VLOOKUP($A92,Schid!$A:$J,MATCH(I$1,Schid!$6:$6,0),FALSE)</f>
        <v>24</v>
      </c>
      <c r="J92" s="21" t="str">
        <f>VLOOKUP($A92,Schid!$A:$J,MATCH(J$1,Schid!$6:$6,0),FALSE)</f>
        <v>Excavators</v>
      </c>
      <c r="K92" s="21" t="str">
        <f>VLOOKUP($A92,Schid!$A:$J,MATCH(K$1,Schid!$6:$6,0),FALSE)</f>
        <v>9,500-24,999 Lb Mini Excavators</v>
      </c>
      <c r="L92" s="21" t="str">
        <f>VLOOKUP($A92,Schid!$A:$J,MATCH(L$1,Schid!$6:$6,0),FALSE)</f>
        <v>Takeuchi</v>
      </c>
      <c r="M92" s="21" t="str">
        <f>VLOOKUP($A92,Schid!$A:$J,MATCH(M$1,Schid!$6:$6,0),FALSE)</f>
        <v>Excavators|9,500-24,999 Lb Mini Excavators|Takeuchi|</v>
      </c>
      <c r="N92" s="21">
        <f>IF(ISERROR(VLOOKUP(B92,Sched!A:A,1,FALSE)),0,1)</f>
        <v>1</v>
      </c>
      <c r="O92" s="21">
        <f>VLOOKUP($B92,Sched!$A:$Z,MATCH(O$1,Sched!$6:$6,0),FALSE)</f>
        <v>0.95</v>
      </c>
      <c r="P92" s="21">
        <f>VLOOKUP($B92,Sched!$A:$Z,MATCH(P$1,Sched!$6:$6,0),FALSE)</f>
        <v>1.24</v>
      </c>
      <c r="Q92" s="21">
        <f>VLOOKUP($B92,Sched!$A:$Z,MATCH(Q$1,Sched!$6:$6,0),FALSE)</f>
        <v>0.75</v>
      </c>
      <c r="R92" s="21">
        <f>VLOOKUP($B92,Sched!$A:$Z,MATCH(R$1,Sched!$6:$6,0),FALSE)</f>
        <v>0.95</v>
      </c>
      <c r="S92" s="21" t="str">
        <f>VLOOKUP($B92,Sched!$A:$Z,MATCH(S$1,Sched!$6:$6,0),FALSE)</f>
        <v>N</v>
      </c>
    </row>
    <row r="93" spans="1:19" x14ac:dyDescent="0.25">
      <c r="A93" s="21">
        <v>101023</v>
      </c>
      <c r="B93" s="21" t="s">
        <v>2961</v>
      </c>
      <c r="C93" s="21" t="s">
        <v>2512</v>
      </c>
      <c r="D93" s="21" t="s">
        <v>2917</v>
      </c>
      <c r="E93" s="21" t="str">
        <f>VLOOKUP($B93,Sched!$A:$Z,MATCH(E$1,Sched!$6:$6,0),FALSE)</f>
        <v>CatSubcat</v>
      </c>
      <c r="F93" s="21" t="str">
        <f>VLOOKUP($B93,Sched!$A:$Z,MATCH(F$1,Sched!$6:$6,0),FALSE)</f>
        <v>SubcatGroup</v>
      </c>
      <c r="G93" s="15">
        <f>VLOOKUP($A93,Schid!$A:$J,MATCH(G$1,Schid!$6:$6,0),FALSE)</f>
        <v>29</v>
      </c>
      <c r="H93" s="15">
        <f>VLOOKUP($A93,Schid!$A:$J,MATCH(H$1,Schid!$6:$6,0),FALSE)</f>
        <v>2801</v>
      </c>
      <c r="I93" s="15" t="str">
        <f>VLOOKUP($A93,Schid!$A:$J,MATCH(I$1,Schid!$6:$6,0),FALSE)</f>
        <v>NULL</v>
      </c>
      <c r="J93" s="21" t="str">
        <f>VLOOKUP($A93,Schid!$A:$J,MATCH(J$1,Schid!$6:$6,0),FALSE)</f>
        <v>Excavators</v>
      </c>
      <c r="K93" s="21" t="str">
        <f>VLOOKUP($A93,Schid!$A:$J,MATCH(K$1,Schid!$6:$6,0),FALSE)</f>
        <v>0-4,999 Lb Mini Excavators</v>
      </c>
      <c r="L93" s="21" t="str">
        <f>VLOOKUP($A93,Schid!$A:$J,MATCH(L$1,Schid!$6:$6,0),FALSE)</f>
        <v>NULL</v>
      </c>
      <c r="M93" s="21" t="str">
        <f>VLOOKUP($A93,Schid!$A:$J,MATCH(M$1,Schid!$6:$6,0),FALSE)</f>
        <v>Excavators|0-4,999 Lb Mini Excavators||</v>
      </c>
      <c r="N93" s="21">
        <f>IF(ISERROR(VLOOKUP(B93,Sched!A:A,1,FALSE)),0,1)</f>
        <v>1</v>
      </c>
      <c r="O93" s="21">
        <f>VLOOKUP($B93,Sched!$A:$Z,MATCH(O$1,Sched!$6:$6,0),FALSE)</f>
        <v>0.95</v>
      </c>
      <c r="P93" s="21">
        <f>VLOOKUP($B93,Sched!$A:$Z,MATCH(P$1,Sched!$6:$6,0),FALSE)</f>
        <v>1.24</v>
      </c>
      <c r="Q93" s="21">
        <f>VLOOKUP($B93,Sched!$A:$Z,MATCH(Q$1,Sched!$6:$6,0),FALSE)</f>
        <v>0.75</v>
      </c>
      <c r="R93" s="21">
        <f>VLOOKUP($B93,Sched!$A:$Z,MATCH(R$1,Sched!$6:$6,0),FALSE)</f>
        <v>0.95</v>
      </c>
      <c r="S93" s="21" t="str">
        <f>VLOOKUP($B93,Sched!$A:$Z,MATCH(S$1,Sched!$6:$6,0),FALSE)</f>
        <v>Y</v>
      </c>
    </row>
    <row r="94" spans="1:19" x14ac:dyDescent="0.25">
      <c r="A94" s="21">
        <v>101022</v>
      </c>
      <c r="B94" s="21" t="s">
        <v>2961</v>
      </c>
      <c r="C94" s="21" t="s">
        <v>2512</v>
      </c>
      <c r="D94" s="21" t="s">
        <v>2917</v>
      </c>
      <c r="E94" s="21" t="str">
        <f>VLOOKUP($B94,Sched!$A:$Z,MATCH(E$1,Sched!$6:$6,0),FALSE)</f>
        <v>CatSubcat</v>
      </c>
      <c r="F94" s="21" t="str">
        <f>VLOOKUP($B94,Sched!$A:$Z,MATCH(F$1,Sched!$6:$6,0),FALSE)</f>
        <v>SubcatGroup</v>
      </c>
      <c r="G94" s="15">
        <f>VLOOKUP($A94,Schid!$A:$J,MATCH(G$1,Schid!$6:$6,0),FALSE)</f>
        <v>29</v>
      </c>
      <c r="H94" s="15">
        <f>VLOOKUP($A94,Schid!$A:$J,MATCH(H$1,Schid!$6:$6,0),FALSE)</f>
        <v>2800</v>
      </c>
      <c r="I94" s="15" t="str">
        <f>VLOOKUP($A94,Schid!$A:$J,MATCH(I$1,Schid!$6:$6,0),FALSE)</f>
        <v>NULL</v>
      </c>
      <c r="J94" s="21" t="str">
        <f>VLOOKUP($A94,Schid!$A:$J,MATCH(J$1,Schid!$6:$6,0),FALSE)</f>
        <v>Excavators</v>
      </c>
      <c r="K94" s="21" t="str">
        <f>VLOOKUP($A94,Schid!$A:$J,MATCH(K$1,Schid!$6:$6,0),FALSE)</f>
        <v>5,000-9,499 Lb Mini Excavators</v>
      </c>
      <c r="L94" s="21" t="str">
        <f>VLOOKUP($A94,Schid!$A:$J,MATCH(L$1,Schid!$6:$6,0),FALSE)</f>
        <v>NULL</v>
      </c>
      <c r="M94" s="21" t="str">
        <f>VLOOKUP($A94,Schid!$A:$J,MATCH(M$1,Schid!$6:$6,0),FALSE)</f>
        <v>Excavators|5,000-9,499 Lb Mini Excavators||</v>
      </c>
      <c r="N94" s="21">
        <f>IF(ISERROR(VLOOKUP(B94,Sched!A:A,1,FALSE)),0,1)</f>
        <v>1</v>
      </c>
      <c r="O94" s="21">
        <f>VLOOKUP($B94,Sched!$A:$Z,MATCH(O$1,Sched!$6:$6,0),FALSE)</f>
        <v>0.95</v>
      </c>
      <c r="P94" s="21">
        <f>VLOOKUP($B94,Sched!$A:$Z,MATCH(P$1,Sched!$6:$6,0),FALSE)</f>
        <v>1.24</v>
      </c>
      <c r="Q94" s="21">
        <f>VLOOKUP($B94,Sched!$A:$Z,MATCH(Q$1,Sched!$6:$6,0),FALSE)</f>
        <v>0.75</v>
      </c>
      <c r="R94" s="21">
        <f>VLOOKUP($B94,Sched!$A:$Z,MATCH(R$1,Sched!$6:$6,0),FALSE)</f>
        <v>0.95</v>
      </c>
      <c r="S94" s="21" t="str">
        <f>VLOOKUP($B94,Sched!$A:$Z,MATCH(S$1,Sched!$6:$6,0),FALSE)</f>
        <v>Y</v>
      </c>
    </row>
    <row r="95" spans="1:19" x14ac:dyDescent="0.25">
      <c r="A95" s="21">
        <v>50802</v>
      </c>
      <c r="B95" s="21" t="s">
        <v>2961</v>
      </c>
      <c r="C95" s="21" t="s">
        <v>2512</v>
      </c>
      <c r="D95" s="21" t="s">
        <v>2917</v>
      </c>
      <c r="E95" s="21" t="str">
        <f>VLOOKUP($B95,Sched!$A:$Z,MATCH(E$1,Sched!$6:$6,0),FALSE)</f>
        <v>CatSubcat</v>
      </c>
      <c r="F95" s="21" t="str">
        <f>VLOOKUP($B95,Sched!$A:$Z,MATCH(F$1,Sched!$6:$6,0),FALSE)</f>
        <v>SubcatGroup</v>
      </c>
      <c r="G95" s="15">
        <f>VLOOKUP($A95,Schid!$A:$J,MATCH(G$1,Schid!$6:$6,0),FALSE)</f>
        <v>29</v>
      </c>
      <c r="H95" s="15">
        <f>VLOOKUP($A95,Schid!$A:$J,MATCH(H$1,Schid!$6:$6,0),FALSE)</f>
        <v>2425</v>
      </c>
      <c r="I95" s="15" t="str">
        <f>VLOOKUP($A95,Schid!$A:$J,MATCH(I$1,Schid!$6:$6,0),FALSE)</f>
        <v>NULL</v>
      </c>
      <c r="J95" s="21" t="str">
        <f>VLOOKUP($A95,Schid!$A:$J,MATCH(J$1,Schid!$6:$6,0),FALSE)</f>
        <v>Excavators</v>
      </c>
      <c r="K95" s="21" t="str">
        <f>VLOOKUP($A95,Schid!$A:$J,MATCH(K$1,Schid!$6:$6,0),FALSE)</f>
        <v>9,500-24,999 Lb Mini Excavators</v>
      </c>
      <c r="L95" s="21" t="str">
        <f>VLOOKUP($A95,Schid!$A:$J,MATCH(L$1,Schid!$6:$6,0),FALSE)</f>
        <v>NULL</v>
      </c>
      <c r="M95" s="21" t="str">
        <f>VLOOKUP($A95,Schid!$A:$J,MATCH(M$1,Schid!$6:$6,0),FALSE)</f>
        <v>Excavators|9,500-24,999 Lb Mini Excavators||</v>
      </c>
      <c r="N95" s="21">
        <f>IF(ISERROR(VLOOKUP(B95,Sched!A:A,1,FALSE)),0,1)</f>
        <v>1</v>
      </c>
      <c r="O95" s="21">
        <f>VLOOKUP($B95,Sched!$A:$Z,MATCH(O$1,Sched!$6:$6,0),FALSE)</f>
        <v>0.95</v>
      </c>
      <c r="P95" s="21">
        <f>VLOOKUP($B95,Sched!$A:$Z,MATCH(P$1,Sched!$6:$6,0),FALSE)</f>
        <v>1.24</v>
      </c>
      <c r="Q95" s="21">
        <f>VLOOKUP($B95,Sched!$A:$Z,MATCH(Q$1,Sched!$6:$6,0),FALSE)</f>
        <v>0.75</v>
      </c>
      <c r="R95" s="21">
        <f>VLOOKUP($B95,Sched!$A:$Z,MATCH(R$1,Sched!$6:$6,0),FALSE)</f>
        <v>0.95</v>
      </c>
      <c r="S95" s="21" t="str">
        <f>VLOOKUP($B95,Sched!$A:$Z,MATCH(S$1,Sched!$6:$6,0),FALSE)</f>
        <v>Y</v>
      </c>
    </row>
    <row r="96" spans="1:19" x14ac:dyDescent="0.25">
      <c r="A96" s="21">
        <v>26</v>
      </c>
      <c r="B96" s="21" t="s">
        <v>2963</v>
      </c>
      <c r="C96" s="21" t="s">
        <v>2512</v>
      </c>
      <c r="D96" s="21" t="s">
        <v>2917</v>
      </c>
      <c r="E96" s="21" t="str">
        <f>VLOOKUP($B96,Sched!$A:$Z,MATCH(E$1,Sched!$6:$6,0),FALSE)</f>
        <v>CatSubcat</v>
      </c>
      <c r="F96" s="21" t="str">
        <f>VLOOKUP($B96,Sched!$A:$Z,MATCH(F$1,Sched!$6:$6,0),FALSE)</f>
        <v>Category</v>
      </c>
      <c r="G96" s="15">
        <f>VLOOKUP($A96,Schid!$A:$J,MATCH(G$1,Schid!$6:$6,0),FALSE)</f>
        <v>29</v>
      </c>
      <c r="H96" s="15" t="str">
        <f>VLOOKUP($A96,Schid!$A:$J,MATCH(H$1,Schid!$6:$6,0),FALSE)</f>
        <v>NULL</v>
      </c>
      <c r="I96" s="15" t="str">
        <f>VLOOKUP($A96,Schid!$A:$J,MATCH(I$1,Schid!$6:$6,0),FALSE)</f>
        <v>NULL</v>
      </c>
      <c r="J96" s="21" t="str">
        <f>VLOOKUP($A96,Schid!$A:$J,MATCH(J$1,Schid!$6:$6,0),FALSE)</f>
        <v>Excavators</v>
      </c>
      <c r="K96" s="21" t="str">
        <f>VLOOKUP($A96,Schid!$A:$J,MATCH(K$1,Schid!$6:$6,0),FALSE)</f>
        <v>NULL</v>
      </c>
      <c r="L96" s="21" t="str">
        <f>VLOOKUP($A96,Schid!$A:$J,MATCH(L$1,Schid!$6:$6,0),FALSE)</f>
        <v>NULL</v>
      </c>
      <c r="M96" s="21" t="str">
        <f>VLOOKUP($A96,Schid!$A:$J,MATCH(M$1,Schid!$6:$6,0),FALSE)</f>
        <v>Excavators|||</v>
      </c>
      <c r="N96" s="21">
        <f>IF(ISERROR(VLOOKUP(B96,Sched!A:A,1,FALSE)),0,1)</f>
        <v>1</v>
      </c>
      <c r="O96" s="21">
        <f>VLOOKUP($B96,Sched!$A:$Z,MATCH(O$1,Sched!$6:$6,0),FALSE)</f>
        <v>0.95</v>
      </c>
      <c r="P96" s="21">
        <f>VLOOKUP($B96,Sched!$A:$Z,MATCH(P$1,Sched!$6:$6,0),FALSE)</f>
        <v>1.24</v>
      </c>
      <c r="Q96" s="21">
        <f>VLOOKUP($B96,Sched!$A:$Z,MATCH(Q$1,Sched!$6:$6,0),FALSE)</f>
        <v>0.75</v>
      </c>
      <c r="R96" s="21">
        <f>VLOOKUP($B96,Sched!$A:$Z,MATCH(R$1,Sched!$6:$6,0),FALSE)</f>
        <v>0.9</v>
      </c>
      <c r="S96" s="21" t="str">
        <f>VLOOKUP($B96,Sched!$A:$Z,MATCH(S$1,Sched!$6:$6,0),FALSE)</f>
        <v>Y</v>
      </c>
    </row>
    <row r="97" spans="1:19" x14ac:dyDescent="0.25">
      <c r="A97" s="21">
        <v>482</v>
      </c>
      <c r="B97" s="21" t="s">
        <v>2964</v>
      </c>
      <c r="C97" s="21" t="s">
        <v>2512</v>
      </c>
      <c r="D97" s="21" t="s">
        <v>2917</v>
      </c>
      <c r="E97" s="21" t="str">
        <f>VLOOKUP($B97,Sched!$A:$Z,MATCH(E$1,Sched!$6:$6,0),FALSE)</f>
        <v>CatSubcat</v>
      </c>
      <c r="F97" s="21" t="str">
        <f>VLOOKUP($B97,Sched!$A:$Z,MATCH(F$1,Sched!$6:$6,0),FALSE)</f>
        <v>SubcatGroup</v>
      </c>
      <c r="G97" s="15">
        <f>VLOOKUP($A97,Schid!$A:$J,MATCH(G$1,Schid!$6:$6,0),FALSE)</f>
        <v>25</v>
      </c>
      <c r="H97" s="15">
        <f>VLOOKUP($A97,Schid!$A:$J,MATCH(H$1,Schid!$6:$6,0),FALSE)</f>
        <v>224</v>
      </c>
      <c r="I97" s="15" t="str">
        <f>VLOOKUP($A97,Schid!$A:$J,MATCH(I$1,Schid!$6:$6,0),FALSE)</f>
        <v>NULL</v>
      </c>
      <c r="J97" s="21" t="str">
        <f>VLOOKUP($A97,Schid!$A:$J,MATCH(J$1,Schid!$6:$6,0),FALSE)</f>
        <v>Forestry Equipment</v>
      </c>
      <c r="K97" s="21" t="str">
        <f>VLOOKUP($A97,Schid!$A:$J,MATCH(K$1,Schid!$6:$6,0),FALSE)</f>
        <v>Track Forestry Equipment</v>
      </c>
      <c r="L97" s="21" t="str">
        <f>VLOOKUP($A97,Schid!$A:$J,MATCH(L$1,Schid!$6:$6,0),FALSE)</f>
        <v>NULL</v>
      </c>
      <c r="M97" s="21" t="str">
        <f>VLOOKUP($A97,Schid!$A:$J,MATCH(M$1,Schid!$6:$6,0),FALSE)</f>
        <v>Forestry Equipment|Track Forestry Equipment||</v>
      </c>
      <c r="N97" s="21">
        <f>IF(ISERROR(VLOOKUP(B97,Sched!A:A,1,FALSE)),0,1)</f>
        <v>1</v>
      </c>
      <c r="O97" s="21">
        <f>VLOOKUP($B97,Sched!$A:$Z,MATCH(O$1,Sched!$6:$6,0),FALSE)</f>
        <v>0.95</v>
      </c>
      <c r="P97" s="21">
        <f>VLOOKUP($B97,Sched!$A:$Z,MATCH(P$1,Sched!$6:$6,0),FALSE)</f>
        <v>1.24</v>
      </c>
      <c r="Q97" s="21">
        <f>VLOOKUP($B97,Sched!$A:$Z,MATCH(Q$1,Sched!$6:$6,0),FALSE)</f>
        <v>0.7</v>
      </c>
      <c r="R97" s="21">
        <f>VLOOKUP($B97,Sched!$A:$Z,MATCH(R$1,Sched!$6:$6,0),FALSE)</f>
        <v>0.9</v>
      </c>
      <c r="S97" s="21" t="str">
        <f>VLOOKUP($B97,Sched!$A:$Z,MATCH(S$1,Sched!$6:$6,0),FALSE)</f>
        <v>N</v>
      </c>
    </row>
    <row r="98" spans="1:19" x14ac:dyDescent="0.25">
      <c r="A98" s="21">
        <v>55</v>
      </c>
      <c r="B98" s="21" t="s">
        <v>2966</v>
      </c>
      <c r="C98" s="21" t="s">
        <v>2512</v>
      </c>
      <c r="D98" s="21" t="s">
        <v>2917</v>
      </c>
      <c r="E98" s="21" t="str">
        <f>VLOOKUP($B98,Sched!$A:$Z,MATCH(E$1,Sched!$6:$6,0),FALSE)</f>
        <v>CatSubcat</v>
      </c>
      <c r="F98" s="21" t="str">
        <f>VLOOKUP($B98,Sched!$A:$Z,MATCH(F$1,Sched!$6:$6,0),FALSE)</f>
        <v>Category</v>
      </c>
      <c r="G98" s="15">
        <f>VLOOKUP($A98,Schid!$A:$J,MATCH(G$1,Schid!$6:$6,0),FALSE)</f>
        <v>25</v>
      </c>
      <c r="H98" s="15" t="str">
        <f>VLOOKUP($A98,Schid!$A:$J,MATCH(H$1,Schid!$6:$6,0),FALSE)</f>
        <v>NULL</v>
      </c>
      <c r="I98" s="15" t="str">
        <f>VLOOKUP($A98,Schid!$A:$J,MATCH(I$1,Schid!$6:$6,0),FALSE)</f>
        <v>NULL</v>
      </c>
      <c r="J98" s="21" t="str">
        <f>VLOOKUP($A98,Schid!$A:$J,MATCH(J$1,Schid!$6:$6,0),FALSE)</f>
        <v>Forestry Equipment</v>
      </c>
      <c r="K98" s="21" t="str">
        <f>VLOOKUP($A98,Schid!$A:$J,MATCH(K$1,Schid!$6:$6,0),FALSE)</f>
        <v>NULL</v>
      </c>
      <c r="L98" s="21" t="str">
        <f>VLOOKUP($A98,Schid!$A:$J,MATCH(L$1,Schid!$6:$6,0),FALSE)</f>
        <v>NULL</v>
      </c>
      <c r="M98" s="21" t="str">
        <f>VLOOKUP($A98,Schid!$A:$J,MATCH(M$1,Schid!$6:$6,0),FALSE)</f>
        <v>Forestry Equipment|||</v>
      </c>
      <c r="N98" s="21">
        <f>IF(ISERROR(VLOOKUP(B98,Sched!A:A,1,FALSE)),0,1)</f>
        <v>1</v>
      </c>
      <c r="O98" s="21">
        <f>VLOOKUP($B98,Sched!$A:$Z,MATCH(O$1,Sched!$6:$6,0),FALSE)</f>
        <v>0.95</v>
      </c>
      <c r="P98" s="21">
        <f>VLOOKUP($B98,Sched!$A:$Z,MATCH(P$1,Sched!$6:$6,0),FALSE)</f>
        <v>1.24</v>
      </c>
      <c r="Q98" s="21">
        <f>VLOOKUP($B98,Sched!$A:$Z,MATCH(Q$1,Sched!$6:$6,0),FALSE)</f>
        <v>0.7</v>
      </c>
      <c r="R98" s="21">
        <f>VLOOKUP($B98,Sched!$A:$Z,MATCH(R$1,Sched!$6:$6,0),FALSE)</f>
        <v>0.9</v>
      </c>
      <c r="S98" s="21" t="str">
        <f>VLOOKUP($B98,Sched!$A:$Z,MATCH(S$1,Sched!$6:$6,0),FALSE)</f>
        <v>N</v>
      </c>
    </row>
    <row r="99" spans="1:19" x14ac:dyDescent="0.25">
      <c r="A99" s="21">
        <v>536</v>
      </c>
      <c r="B99" s="21" t="s">
        <v>2965</v>
      </c>
      <c r="C99" s="21" t="s">
        <v>2512</v>
      </c>
      <c r="D99" s="21" t="s">
        <v>2917</v>
      </c>
      <c r="E99" s="21" t="str">
        <f>VLOOKUP($B99,Sched!$A:$Z,MATCH(E$1,Sched!$6:$6,0),FALSE)</f>
        <v>CatSubcat</v>
      </c>
      <c r="F99" s="21" t="str">
        <f>VLOOKUP($B99,Sched!$A:$Z,MATCH(F$1,Sched!$6:$6,0),FALSE)</f>
        <v>SubcatGroup</v>
      </c>
      <c r="G99" s="15">
        <f>VLOOKUP($A99,Schid!$A:$J,MATCH(G$1,Schid!$6:$6,0),FALSE)</f>
        <v>25</v>
      </c>
      <c r="H99" s="15">
        <f>VLOOKUP($A99,Schid!$A:$J,MATCH(H$1,Schid!$6:$6,0),FALSE)</f>
        <v>440</v>
      </c>
      <c r="I99" s="15" t="str">
        <f>VLOOKUP($A99,Schid!$A:$J,MATCH(I$1,Schid!$6:$6,0),FALSE)</f>
        <v>NULL</v>
      </c>
      <c r="J99" s="21" t="str">
        <f>VLOOKUP($A99,Schid!$A:$J,MATCH(J$1,Schid!$6:$6,0),FALSE)</f>
        <v>Forestry Equipment</v>
      </c>
      <c r="K99" s="21" t="str">
        <f>VLOOKUP($A99,Schid!$A:$J,MATCH(K$1,Schid!$6:$6,0),FALSE)</f>
        <v>Wheel Forestry Equipment</v>
      </c>
      <c r="L99" s="21" t="str">
        <f>VLOOKUP($A99,Schid!$A:$J,MATCH(L$1,Schid!$6:$6,0),FALSE)</f>
        <v>NULL</v>
      </c>
      <c r="M99" s="21" t="str">
        <f>VLOOKUP($A99,Schid!$A:$J,MATCH(M$1,Schid!$6:$6,0),FALSE)</f>
        <v>Forestry Equipment|Wheel Forestry Equipment||</v>
      </c>
      <c r="N99" s="21">
        <f>IF(ISERROR(VLOOKUP(B99,Sched!A:A,1,FALSE)),0,1)</f>
        <v>1</v>
      </c>
      <c r="O99" s="21">
        <f>VLOOKUP($B99,Sched!$A:$Z,MATCH(O$1,Sched!$6:$6,0),FALSE)</f>
        <v>0.95</v>
      </c>
      <c r="P99" s="21">
        <f>VLOOKUP($B99,Sched!$A:$Z,MATCH(P$1,Sched!$6:$6,0),FALSE)</f>
        <v>1.24</v>
      </c>
      <c r="Q99" s="21">
        <f>VLOOKUP($B99,Sched!$A:$Z,MATCH(Q$1,Sched!$6:$6,0),FALSE)</f>
        <v>0.7</v>
      </c>
      <c r="R99" s="21">
        <f>VLOOKUP($B99,Sched!$A:$Z,MATCH(R$1,Sched!$6:$6,0),FALSE)</f>
        <v>0.9</v>
      </c>
      <c r="S99" s="21" t="str">
        <f>VLOOKUP($B99,Sched!$A:$Z,MATCH(S$1,Sched!$6:$6,0),FALSE)</f>
        <v>N</v>
      </c>
    </row>
    <row r="100" spans="1:19" x14ac:dyDescent="0.25">
      <c r="A100" s="21">
        <v>92828</v>
      </c>
      <c r="B100" s="21" t="s">
        <v>2967</v>
      </c>
      <c r="C100" s="21" t="s">
        <v>2512</v>
      </c>
      <c r="D100" s="21" t="s">
        <v>2917</v>
      </c>
      <c r="E100" s="21" t="str">
        <f>VLOOKUP($B100,Sched!$A:$Z,MATCH(E$1,Sched!$6:$6,0),FALSE)</f>
        <v>CatSubcat</v>
      </c>
      <c r="F100" s="21" t="str">
        <f>VLOOKUP($B100,Sched!$A:$Z,MATCH(F$1,Sched!$6:$6,0),FALSE)</f>
        <v>SubcatGroup</v>
      </c>
      <c r="G100" s="15">
        <f>VLOOKUP($A100,Schid!$A:$J,MATCH(G$1,Schid!$6:$6,0),FALSE)</f>
        <v>453</v>
      </c>
      <c r="H100" s="15">
        <f>VLOOKUP($A100,Schid!$A:$J,MATCH(H$1,Schid!$6:$6,0),FALSE)</f>
        <v>2773</v>
      </c>
      <c r="I100" s="15" t="str">
        <f>VLOOKUP($A100,Schid!$A:$J,MATCH(I$1,Schid!$6:$6,0),FALSE)</f>
        <v>NULL</v>
      </c>
      <c r="J100" s="21" t="str">
        <f>VLOOKUP($A100,Schid!$A:$J,MATCH(J$1,Schid!$6:$6,0),FALSE)</f>
        <v>Forklift Trucks</v>
      </c>
      <c r="K100" s="21" t="str">
        <f>VLOOKUP($A100,Schid!$A:$J,MATCH(K$1,Schid!$6:$6,0),FALSE)</f>
        <v>0-19,999 Lb Cushion Tire Forklift Trucks</v>
      </c>
      <c r="L100" s="21" t="str">
        <f>VLOOKUP($A100,Schid!$A:$J,MATCH(L$1,Schid!$6:$6,0),FALSE)</f>
        <v>NULL</v>
      </c>
      <c r="M100" s="21" t="str">
        <f>VLOOKUP($A100,Schid!$A:$J,MATCH(M$1,Schid!$6:$6,0),FALSE)</f>
        <v>Forklift Trucks|0-19,999 Lb Cushion Tire Forklift Trucks||</v>
      </c>
      <c r="N100" s="21">
        <f>IF(ISERROR(VLOOKUP(B100,Sched!A:A,1,FALSE)),0,1)</f>
        <v>1</v>
      </c>
      <c r="O100" s="21">
        <f>VLOOKUP($B100,Sched!$A:$Z,MATCH(O$1,Sched!$6:$6,0),FALSE)</f>
        <v>0.95</v>
      </c>
      <c r="P100" s="21">
        <f>VLOOKUP($B100,Sched!$A:$Z,MATCH(P$1,Sched!$6:$6,0),FALSE)</f>
        <v>1.24</v>
      </c>
      <c r="Q100" s="21">
        <f>VLOOKUP($B100,Sched!$A:$Z,MATCH(Q$1,Sched!$6:$6,0),FALSE)</f>
        <v>0.65</v>
      </c>
      <c r="R100" s="21">
        <f>VLOOKUP($B100,Sched!$A:$Z,MATCH(R$1,Sched!$6:$6,0),FALSE)</f>
        <v>0.9</v>
      </c>
      <c r="S100" s="21" t="str">
        <f>VLOOKUP($B100,Sched!$A:$Z,MATCH(S$1,Sched!$6:$6,0),FALSE)</f>
        <v>N</v>
      </c>
    </row>
    <row r="101" spans="1:19" x14ac:dyDescent="0.25">
      <c r="A101" s="21">
        <v>151630</v>
      </c>
      <c r="B101" s="21" t="s">
        <v>2967</v>
      </c>
      <c r="C101" s="21" t="s">
        <v>2512</v>
      </c>
      <c r="D101" s="21" t="s">
        <v>2917</v>
      </c>
      <c r="E101" s="21" t="str">
        <f>VLOOKUP($B101,Sched!$A:$Z,MATCH(E$1,Sched!$6:$6,0),FALSE)</f>
        <v>CatSubcat</v>
      </c>
      <c r="F101" s="21" t="str">
        <f>VLOOKUP($B101,Sched!$A:$Z,MATCH(F$1,Sched!$6:$6,0),FALSE)</f>
        <v>SubcatGroup</v>
      </c>
      <c r="G101" s="15">
        <f>VLOOKUP($A101,Schid!$A:$J,MATCH(G$1,Schid!$6:$6,0),FALSE)</f>
        <v>453</v>
      </c>
      <c r="H101" s="15">
        <f>VLOOKUP($A101,Schid!$A:$J,MATCH(H$1,Schid!$6:$6,0),FALSE)</f>
        <v>2953</v>
      </c>
      <c r="I101" s="15" t="str">
        <f>VLOOKUP($A101,Schid!$A:$J,MATCH(I$1,Schid!$6:$6,0),FALSE)</f>
        <v>NULL</v>
      </c>
      <c r="J101" s="21" t="str">
        <f>VLOOKUP($A101,Schid!$A:$J,MATCH(J$1,Schid!$6:$6,0),FALSE)</f>
        <v>Forklift Trucks</v>
      </c>
      <c r="K101" s="21" t="str">
        <f>VLOOKUP($A101,Schid!$A:$J,MATCH(K$1,Schid!$6:$6,0),FALSE)</f>
        <v>0-19,999 Lb Pneumatic Tire Forklift Trucks</v>
      </c>
      <c r="L101" s="21" t="str">
        <f>VLOOKUP($A101,Schid!$A:$J,MATCH(L$1,Schid!$6:$6,0),FALSE)</f>
        <v>NULL</v>
      </c>
      <c r="M101" s="21" t="str">
        <f>VLOOKUP($A101,Schid!$A:$J,MATCH(M$1,Schid!$6:$6,0),FALSE)</f>
        <v>Forklift Trucks|0-19,999 Lb Pneumatic Tire Forklift Trucks||</v>
      </c>
      <c r="N101" s="21">
        <f>IF(ISERROR(VLOOKUP(B101,Sched!A:A,1,FALSE)),0,1)</f>
        <v>1</v>
      </c>
      <c r="O101" s="21">
        <f>VLOOKUP($B101,Sched!$A:$Z,MATCH(O$1,Sched!$6:$6,0),FALSE)</f>
        <v>0.95</v>
      </c>
      <c r="P101" s="21">
        <f>VLOOKUP($B101,Sched!$A:$Z,MATCH(P$1,Sched!$6:$6,0),FALSE)</f>
        <v>1.24</v>
      </c>
      <c r="Q101" s="21">
        <f>VLOOKUP($B101,Sched!$A:$Z,MATCH(Q$1,Sched!$6:$6,0),FALSE)</f>
        <v>0.65</v>
      </c>
      <c r="R101" s="21">
        <f>VLOOKUP($B101,Sched!$A:$Z,MATCH(R$1,Sched!$6:$6,0),FALSE)</f>
        <v>0.9</v>
      </c>
      <c r="S101" s="21" t="str">
        <f>VLOOKUP($B101,Sched!$A:$Z,MATCH(S$1,Sched!$6:$6,0),FALSE)</f>
        <v>N</v>
      </c>
    </row>
    <row r="102" spans="1:19" x14ac:dyDescent="0.25">
      <c r="A102" s="29">
        <v>122003</v>
      </c>
      <c r="B102" s="29" t="s">
        <v>2967</v>
      </c>
      <c r="C102" s="21" t="s">
        <v>2512</v>
      </c>
      <c r="D102" s="21" t="s">
        <v>2917</v>
      </c>
      <c r="E102" s="21" t="str">
        <f>VLOOKUP($B102,Sched!$A:$Z,MATCH(E$1,Sched!$6:$6,0),FALSE)</f>
        <v>CatSubcat</v>
      </c>
      <c r="F102" s="21" t="str">
        <f>VLOOKUP($B102,Sched!$A:$Z,MATCH(F$1,Sched!$6:$6,0),FALSE)</f>
        <v>SubcatGroup</v>
      </c>
      <c r="G102" s="15">
        <f>VLOOKUP($A102,Schid!$A:$J,MATCH(G$1,Schid!$6:$6,0),FALSE)</f>
        <v>453</v>
      </c>
      <c r="H102" s="15">
        <f>VLOOKUP($A102,Schid!$A:$J,MATCH(H$1,Schid!$6:$6,0),FALSE)</f>
        <v>2874</v>
      </c>
      <c r="I102" s="15" t="str">
        <f>VLOOKUP($A102,Schid!$A:$J,MATCH(I$1,Schid!$6:$6,0),FALSE)</f>
        <v>NULL</v>
      </c>
      <c r="J102" s="21" t="str">
        <f>VLOOKUP($A102,Schid!$A:$J,MATCH(J$1,Schid!$6:$6,0),FALSE)</f>
        <v>Forklift Trucks</v>
      </c>
      <c r="K102" s="21" t="str">
        <f>VLOOKUP($A102,Schid!$A:$J,MATCH(K$1,Schid!$6:$6,0),FALSE)</f>
        <v>20,000+ Lb Cushion Tire Forklift Trucks</v>
      </c>
      <c r="L102" s="21" t="str">
        <f>VLOOKUP($A102,Schid!$A:$J,MATCH(L$1,Schid!$6:$6,0),FALSE)</f>
        <v>NULL</v>
      </c>
      <c r="M102" s="21" t="str">
        <f>VLOOKUP($A102,Schid!$A:$J,MATCH(M$1,Schid!$6:$6,0),FALSE)</f>
        <v>Forklift Trucks|20,000+ Lb Cushion Tire Forklift Trucks||</v>
      </c>
      <c r="N102" s="21">
        <f>IF(ISERROR(VLOOKUP(B102,Sched!A:A,1,FALSE)),0,1)</f>
        <v>1</v>
      </c>
      <c r="O102" s="21">
        <f>VLOOKUP($B102,Sched!$A:$Z,MATCH(O$1,Sched!$6:$6,0),FALSE)</f>
        <v>0.95</v>
      </c>
      <c r="P102" s="21">
        <f>VLOOKUP($B102,Sched!$A:$Z,MATCH(P$1,Sched!$6:$6,0),FALSE)</f>
        <v>1.24</v>
      </c>
      <c r="Q102" s="21">
        <f>VLOOKUP($B102,Sched!$A:$Z,MATCH(Q$1,Sched!$6:$6,0),FALSE)</f>
        <v>0.65</v>
      </c>
      <c r="R102" s="21">
        <f>VLOOKUP($B102,Sched!$A:$Z,MATCH(R$1,Sched!$6:$6,0),FALSE)</f>
        <v>0.9</v>
      </c>
      <c r="S102" s="21" t="str">
        <f>VLOOKUP($B102,Sched!$A:$Z,MATCH(S$1,Sched!$6:$6,0),FALSE)</f>
        <v>N</v>
      </c>
    </row>
    <row r="103" spans="1:19" x14ac:dyDescent="0.25">
      <c r="A103" s="21">
        <v>151631</v>
      </c>
      <c r="B103" s="29" t="s">
        <v>2967</v>
      </c>
      <c r="C103" s="21" t="s">
        <v>2512</v>
      </c>
      <c r="D103" s="21" t="s">
        <v>2917</v>
      </c>
      <c r="E103" s="21" t="str">
        <f>VLOOKUP($B103,Sched!$A:$Z,MATCH(E$1,Sched!$6:$6,0),FALSE)</f>
        <v>CatSubcat</v>
      </c>
      <c r="F103" s="21" t="str">
        <f>VLOOKUP($B103,Sched!$A:$Z,MATCH(F$1,Sched!$6:$6,0),FALSE)</f>
        <v>SubcatGroup</v>
      </c>
      <c r="G103" s="15">
        <f>VLOOKUP($A103,Schid!$A:$J,MATCH(G$1,Schid!$6:$6,0),FALSE)</f>
        <v>453</v>
      </c>
      <c r="H103" s="15">
        <f>VLOOKUP($A103,Schid!$A:$J,MATCH(H$1,Schid!$6:$6,0),FALSE)</f>
        <v>2954</v>
      </c>
      <c r="I103" s="15" t="str">
        <f>VLOOKUP($A103,Schid!$A:$J,MATCH(I$1,Schid!$6:$6,0),FALSE)</f>
        <v>NULL</v>
      </c>
      <c r="J103" s="21" t="str">
        <f>VLOOKUP($A103,Schid!$A:$J,MATCH(J$1,Schid!$6:$6,0),FALSE)</f>
        <v>Forklift Trucks</v>
      </c>
      <c r="K103" s="21" t="str">
        <f>VLOOKUP($A103,Schid!$A:$J,MATCH(K$1,Schid!$6:$6,0),FALSE)</f>
        <v>20,000+ Lb Pneumatic Tire Forklift Trucks</v>
      </c>
      <c r="L103" s="21" t="str">
        <f>VLOOKUP($A103,Schid!$A:$J,MATCH(L$1,Schid!$6:$6,0),FALSE)</f>
        <v>NULL</v>
      </c>
      <c r="M103" s="21" t="str">
        <f>VLOOKUP($A103,Schid!$A:$J,MATCH(M$1,Schid!$6:$6,0),FALSE)</f>
        <v>Forklift Trucks|20,000+ Lb Pneumatic Tire Forklift Trucks||</v>
      </c>
      <c r="N103" s="21">
        <f>IF(ISERROR(VLOOKUP(B103,Sched!A:A,1,FALSE)),0,1)</f>
        <v>1</v>
      </c>
      <c r="O103" s="21">
        <f>VLOOKUP($B103,Sched!$A:$Z,MATCH(O$1,Sched!$6:$6,0),FALSE)</f>
        <v>0.95</v>
      </c>
      <c r="P103" s="21">
        <f>VLOOKUP($B103,Sched!$A:$Z,MATCH(P$1,Sched!$6:$6,0),FALSE)</f>
        <v>1.24</v>
      </c>
      <c r="Q103" s="21">
        <f>VLOOKUP($B103,Sched!$A:$Z,MATCH(Q$1,Sched!$6:$6,0),FALSE)</f>
        <v>0.65</v>
      </c>
      <c r="R103" s="21">
        <f>VLOOKUP($B103,Sched!$A:$Z,MATCH(R$1,Sched!$6:$6,0),FALSE)</f>
        <v>0.9</v>
      </c>
      <c r="S103" s="21" t="str">
        <f>VLOOKUP($B103,Sched!$A:$Z,MATCH(S$1,Sched!$6:$6,0),FALSE)</f>
        <v>N</v>
      </c>
    </row>
    <row r="104" spans="1:19" x14ac:dyDescent="0.25">
      <c r="A104" s="21">
        <v>3</v>
      </c>
      <c r="B104" s="21" t="s">
        <v>2968</v>
      </c>
      <c r="C104" s="21" t="s">
        <v>2512</v>
      </c>
      <c r="D104" s="21" t="s">
        <v>2917</v>
      </c>
      <c r="E104" s="21" t="str">
        <f>VLOOKUP($B104,Sched!$A:$Z,MATCH(E$1,Sched!$6:$6,0),FALSE)</f>
        <v>CatSubcat</v>
      </c>
      <c r="F104" s="21" t="str">
        <f>VLOOKUP($B104,Sched!$A:$Z,MATCH(F$1,Sched!$6:$6,0),FALSE)</f>
        <v>Category</v>
      </c>
      <c r="G104" s="15">
        <f>VLOOKUP($A104,Schid!$A:$J,MATCH(G$1,Schid!$6:$6,0),FALSE)</f>
        <v>453</v>
      </c>
      <c r="H104" s="15" t="str">
        <f>VLOOKUP($A104,Schid!$A:$J,MATCH(H$1,Schid!$6:$6,0),FALSE)</f>
        <v>NULL</v>
      </c>
      <c r="I104" s="15" t="str">
        <f>VLOOKUP($A104,Schid!$A:$J,MATCH(I$1,Schid!$6:$6,0),FALSE)</f>
        <v>NULL</v>
      </c>
      <c r="J104" s="21" t="str">
        <f>VLOOKUP($A104,Schid!$A:$J,MATCH(J$1,Schid!$6:$6,0),FALSE)</f>
        <v>Forklift Trucks</v>
      </c>
      <c r="K104" s="21" t="str">
        <f>VLOOKUP($A104,Schid!$A:$J,MATCH(K$1,Schid!$6:$6,0),FALSE)</f>
        <v>NULL</v>
      </c>
      <c r="L104" s="21" t="str">
        <f>VLOOKUP($A104,Schid!$A:$J,MATCH(L$1,Schid!$6:$6,0),FALSE)</f>
        <v>NULL</v>
      </c>
      <c r="M104" s="21" t="str">
        <f>VLOOKUP($A104,Schid!$A:$J,MATCH(M$1,Schid!$6:$6,0),FALSE)</f>
        <v>Forklift Trucks|||</v>
      </c>
      <c r="N104" s="21">
        <f>IF(ISERROR(VLOOKUP(B104,Sched!A:A,1,FALSE)),0,1)</f>
        <v>1</v>
      </c>
      <c r="O104" s="21">
        <f>VLOOKUP($B104,Sched!$A:$Z,MATCH(O$1,Sched!$6:$6,0),FALSE)</f>
        <v>0.95</v>
      </c>
      <c r="P104" s="21">
        <f>VLOOKUP($B104,Sched!$A:$Z,MATCH(P$1,Sched!$6:$6,0),FALSE)</f>
        <v>1.24</v>
      </c>
      <c r="Q104" s="21">
        <f>VLOOKUP($B104,Sched!$A:$Z,MATCH(Q$1,Sched!$6:$6,0),FALSE)</f>
        <v>0.65</v>
      </c>
      <c r="R104" s="21">
        <f>VLOOKUP($B104,Sched!$A:$Z,MATCH(R$1,Sched!$6:$6,0),FALSE)</f>
        <v>0.8</v>
      </c>
      <c r="S104" s="21" t="str">
        <f>VLOOKUP($B104,Sched!$A:$Z,MATCH(S$1,Sched!$6:$6,0),FALSE)</f>
        <v>N</v>
      </c>
    </row>
    <row r="105" spans="1:19" x14ac:dyDescent="0.25">
      <c r="A105" s="21">
        <v>37</v>
      </c>
      <c r="B105" s="21" t="s">
        <v>2969</v>
      </c>
      <c r="C105" s="21" t="s">
        <v>2512</v>
      </c>
      <c r="D105" s="21" t="s">
        <v>2917</v>
      </c>
      <c r="E105" s="21" t="str">
        <f>VLOOKUP($B105,Sched!$A:$Z,MATCH(E$1,Sched!$6:$6,0),FALSE)</f>
        <v>CatSubcat</v>
      </c>
      <c r="F105" s="21" t="str">
        <f>VLOOKUP($B105,Sched!$A:$Z,MATCH(F$1,Sched!$6:$6,0),FALSE)</f>
        <v>Category</v>
      </c>
      <c r="G105" s="15">
        <f>VLOOKUP($A105,Schid!$A:$J,MATCH(G$1,Schid!$6:$6,0),FALSE)</f>
        <v>28</v>
      </c>
      <c r="H105" s="15" t="str">
        <f>VLOOKUP($A105,Schid!$A:$J,MATCH(H$1,Schid!$6:$6,0),FALSE)</f>
        <v>NULL</v>
      </c>
      <c r="I105" s="15" t="str">
        <f>VLOOKUP($A105,Schid!$A:$J,MATCH(I$1,Schid!$6:$6,0),FALSE)</f>
        <v>NULL</v>
      </c>
      <c r="J105" s="21" t="str">
        <f>VLOOKUP($A105,Schid!$A:$J,MATCH(J$1,Schid!$6:$6,0),FALSE)</f>
        <v>Generators</v>
      </c>
      <c r="K105" s="21" t="str">
        <f>VLOOKUP($A105,Schid!$A:$J,MATCH(K$1,Schid!$6:$6,0),FALSE)</f>
        <v>NULL</v>
      </c>
      <c r="L105" s="21" t="str">
        <f>VLOOKUP($A105,Schid!$A:$J,MATCH(L$1,Schid!$6:$6,0),FALSE)</f>
        <v>NULL</v>
      </c>
      <c r="M105" s="21" t="str">
        <f>VLOOKUP($A105,Schid!$A:$J,MATCH(M$1,Schid!$6:$6,0),FALSE)</f>
        <v>Generators|||</v>
      </c>
      <c r="N105" s="21">
        <f>IF(ISERROR(VLOOKUP(B105,Sched!A:A,1,FALSE)),0,1)</f>
        <v>1</v>
      </c>
      <c r="O105" s="21">
        <f>VLOOKUP($B105,Sched!$A:$Z,MATCH(O$1,Sched!$6:$6,0),FALSE)</f>
        <v>0.95</v>
      </c>
      <c r="P105" s="21">
        <f>VLOOKUP($B105,Sched!$A:$Z,MATCH(P$1,Sched!$6:$6,0),FALSE)</f>
        <v>1.33</v>
      </c>
      <c r="Q105" s="21">
        <f>VLOOKUP($B105,Sched!$A:$Z,MATCH(Q$1,Sched!$6:$6,0),FALSE)</f>
        <v>0.5</v>
      </c>
      <c r="R105" s="21">
        <f>VLOOKUP($B105,Sched!$A:$Z,MATCH(R$1,Sched!$6:$6,0),FALSE)</f>
        <v>0.75</v>
      </c>
      <c r="S105" s="21" t="str">
        <f>VLOOKUP($B105,Sched!$A:$Z,MATCH(S$1,Sched!$6:$6,0),FALSE)</f>
        <v>Y</v>
      </c>
    </row>
    <row r="106" spans="1:19" x14ac:dyDescent="0.25">
      <c r="A106" s="21">
        <v>68584</v>
      </c>
      <c r="B106" s="21" t="s">
        <v>2970</v>
      </c>
      <c r="C106" s="21" t="s">
        <v>2512</v>
      </c>
      <c r="D106" s="21" t="s">
        <v>2917</v>
      </c>
      <c r="E106" s="21" t="str">
        <f>VLOOKUP($B106,Sched!$A:$Z,MATCH(E$1,Sched!$6:$6,0),FALSE)</f>
        <v>CatSubcat</v>
      </c>
      <c r="F106" s="21" t="str">
        <f>VLOOKUP($B106,Sched!$A:$Z,MATCH(F$1,Sched!$6:$6,0),FALSE)</f>
        <v>Category</v>
      </c>
      <c r="G106" s="15">
        <f>VLOOKUP($A106,Schid!$A:$J,MATCH(G$1,Schid!$6:$6,0),FALSE)</f>
        <v>2525</v>
      </c>
      <c r="H106" s="15" t="str">
        <f>VLOOKUP($A106,Schid!$A:$J,MATCH(H$1,Schid!$6:$6,0),FALSE)</f>
        <v>NULL</v>
      </c>
      <c r="I106" s="15" t="str">
        <f>VLOOKUP($A106,Schid!$A:$J,MATCH(I$1,Schid!$6:$6,0),FALSE)</f>
        <v>NULL</v>
      </c>
      <c r="J106" s="21" t="str">
        <f>VLOOKUP($A106,Schid!$A:$J,MATCH(J$1,Schid!$6:$6,0),FALSE)</f>
        <v>HVAC</v>
      </c>
      <c r="K106" s="21" t="str">
        <f>VLOOKUP($A106,Schid!$A:$J,MATCH(K$1,Schid!$6:$6,0),FALSE)</f>
        <v>NULL</v>
      </c>
      <c r="L106" s="21" t="str">
        <f>VLOOKUP($A106,Schid!$A:$J,MATCH(L$1,Schid!$6:$6,0),FALSE)</f>
        <v>NULL</v>
      </c>
      <c r="M106" s="21" t="str">
        <f>VLOOKUP($A106,Schid!$A:$J,MATCH(M$1,Schid!$6:$6,0),FALSE)</f>
        <v>HVAC|||</v>
      </c>
      <c r="N106" s="21">
        <f>IF(ISERROR(VLOOKUP(B106,Sched!A:A,1,FALSE)),0,1)</f>
        <v>1</v>
      </c>
      <c r="O106" s="21">
        <f>VLOOKUP($B106,Sched!$A:$Z,MATCH(O$1,Sched!$6:$6,0),FALSE)</f>
        <v>0.95</v>
      </c>
      <c r="P106" s="21">
        <f>VLOOKUP($B106,Sched!$A:$Z,MATCH(P$1,Sched!$6:$6,0),FALSE)</f>
        <v>1.33</v>
      </c>
      <c r="Q106" s="21">
        <f>VLOOKUP($B106,Sched!$A:$Z,MATCH(Q$1,Sched!$6:$6,0),FALSE)</f>
        <v>0.45</v>
      </c>
      <c r="R106" s="21">
        <f>VLOOKUP($B106,Sched!$A:$Z,MATCH(R$1,Sched!$6:$6,0),FALSE)</f>
        <v>0.75</v>
      </c>
      <c r="S106" s="21" t="str">
        <f>VLOOKUP($B106,Sched!$A:$Z,MATCH(S$1,Sched!$6:$6,0),FALSE)</f>
        <v>Y</v>
      </c>
    </row>
    <row r="107" spans="1:19" x14ac:dyDescent="0.25">
      <c r="A107" s="21">
        <v>57</v>
      </c>
      <c r="B107" s="21" t="s">
        <v>2971</v>
      </c>
      <c r="C107" s="21" t="s">
        <v>2512</v>
      </c>
      <c r="D107" s="21" t="s">
        <v>2917</v>
      </c>
      <c r="E107" s="21" t="str">
        <f>VLOOKUP($B107,Sched!$A:$Z,MATCH(E$1,Sched!$6:$6,0),FALSE)</f>
        <v>CatSubcat</v>
      </c>
      <c r="F107" s="21" t="str">
        <f>VLOOKUP($B107,Sched!$A:$Z,MATCH(F$1,Sched!$6:$6,0),FALSE)</f>
        <v>Category</v>
      </c>
      <c r="G107" s="15">
        <f>VLOOKUP($A107,Schid!$A:$J,MATCH(G$1,Schid!$6:$6,0),FALSE)</f>
        <v>24</v>
      </c>
      <c r="H107" s="15" t="str">
        <f>VLOOKUP($A107,Schid!$A:$J,MATCH(H$1,Schid!$6:$6,0),FALSE)</f>
        <v>NULL</v>
      </c>
      <c r="I107" s="15" t="str">
        <f>VLOOKUP($A107,Schid!$A:$J,MATCH(I$1,Schid!$6:$6,0),FALSE)</f>
        <v>NULL</v>
      </c>
      <c r="J107" s="21" t="str">
        <f>VLOOKUP($A107,Schid!$A:$J,MATCH(J$1,Schid!$6:$6,0),FALSE)</f>
        <v>Lawn And Landscape</v>
      </c>
      <c r="K107" s="21" t="str">
        <f>VLOOKUP($A107,Schid!$A:$J,MATCH(K$1,Schid!$6:$6,0),FALSE)</f>
        <v>NULL</v>
      </c>
      <c r="L107" s="21" t="str">
        <f>VLOOKUP($A107,Schid!$A:$J,MATCH(L$1,Schid!$6:$6,0),FALSE)</f>
        <v>NULL</v>
      </c>
      <c r="M107" s="21" t="str">
        <f>VLOOKUP($A107,Schid!$A:$J,MATCH(M$1,Schid!$6:$6,0),FALSE)</f>
        <v>Lawn And Landscape|||</v>
      </c>
      <c r="N107" s="21">
        <f>IF(ISERROR(VLOOKUP(B107,Sched!A:A,1,FALSE)),0,1)</f>
        <v>1</v>
      </c>
      <c r="O107" s="21">
        <f>VLOOKUP($B107,Sched!$A:$Z,MATCH(O$1,Sched!$6:$6,0),FALSE)</f>
        <v>0.95</v>
      </c>
      <c r="P107" s="21">
        <f>VLOOKUP($B107,Sched!$A:$Z,MATCH(P$1,Sched!$6:$6,0),FALSE)</f>
        <v>1.33</v>
      </c>
      <c r="Q107" s="21">
        <f>VLOOKUP($B107,Sched!$A:$Z,MATCH(Q$1,Sched!$6:$6,0),FALSE)</f>
        <v>0.6</v>
      </c>
      <c r="R107" s="21">
        <f>VLOOKUP($B107,Sched!$A:$Z,MATCH(R$1,Sched!$6:$6,0),FALSE)</f>
        <v>0.8</v>
      </c>
      <c r="S107" s="21" t="str">
        <f>VLOOKUP($B107,Sched!$A:$Z,MATCH(S$1,Sched!$6:$6,0),FALSE)</f>
        <v>N</v>
      </c>
    </row>
    <row r="108" spans="1:19" x14ac:dyDescent="0.25">
      <c r="A108" s="21">
        <v>2</v>
      </c>
      <c r="B108" s="21" t="s">
        <v>2973</v>
      </c>
      <c r="C108" s="21" t="s">
        <v>2512</v>
      </c>
      <c r="D108" s="21" t="s">
        <v>2917</v>
      </c>
      <c r="E108" s="21" t="str">
        <f>VLOOKUP($B108,Sched!$A:$Z,MATCH(E$1,Sched!$6:$6,0),FALSE)</f>
        <v>CatSubcat</v>
      </c>
      <c r="F108" s="21" t="str">
        <f>VLOOKUP($B108,Sched!$A:$Z,MATCH(F$1,Sched!$6:$6,0),FALSE)</f>
        <v>Category</v>
      </c>
      <c r="G108" s="15">
        <f>VLOOKUP($A108,Schid!$A:$J,MATCH(G$1,Schid!$6:$6,0),FALSE)</f>
        <v>23</v>
      </c>
      <c r="H108" s="15" t="str">
        <f>VLOOKUP($A108,Schid!$A:$J,MATCH(H$1,Schid!$6:$6,0),FALSE)</f>
        <v>NULL</v>
      </c>
      <c r="I108" s="15" t="str">
        <f>VLOOKUP($A108,Schid!$A:$J,MATCH(I$1,Schid!$6:$6,0),FALSE)</f>
        <v>NULL</v>
      </c>
      <c r="J108" s="21" t="str">
        <f>VLOOKUP($A108,Schid!$A:$J,MATCH(J$1,Schid!$6:$6,0),FALSE)</f>
        <v>Light Compaction</v>
      </c>
      <c r="K108" s="21" t="str">
        <f>VLOOKUP($A108,Schid!$A:$J,MATCH(K$1,Schid!$6:$6,0),FALSE)</f>
        <v>NULL</v>
      </c>
      <c r="L108" s="21" t="str">
        <f>VLOOKUP($A108,Schid!$A:$J,MATCH(L$1,Schid!$6:$6,0),FALSE)</f>
        <v>NULL</v>
      </c>
      <c r="M108" s="21" t="str">
        <f>VLOOKUP($A108,Schid!$A:$J,MATCH(M$1,Schid!$6:$6,0),FALSE)</f>
        <v>Light Compaction|||</v>
      </c>
      <c r="N108" s="21">
        <f>IF(ISERROR(VLOOKUP(B108,Sched!A:A,1,FALSE)),0,1)</f>
        <v>1</v>
      </c>
      <c r="O108" s="21">
        <f>VLOOKUP($B108,Sched!$A:$Z,MATCH(O$1,Sched!$6:$6,0),FALSE)</f>
        <v>0.95</v>
      </c>
      <c r="P108" s="21">
        <f>VLOOKUP($B108,Sched!$A:$Z,MATCH(P$1,Sched!$6:$6,0),FALSE)</f>
        <v>1.33</v>
      </c>
      <c r="Q108" s="21">
        <f>VLOOKUP($B108,Sched!$A:$Z,MATCH(Q$1,Sched!$6:$6,0),FALSE)</f>
        <v>0.6</v>
      </c>
      <c r="R108" s="21">
        <f>VLOOKUP($B108,Sched!$A:$Z,MATCH(R$1,Sched!$6:$6,0),FALSE)</f>
        <v>0.8</v>
      </c>
      <c r="S108" s="21" t="str">
        <f>VLOOKUP($B108,Sched!$A:$Z,MATCH(S$1,Sched!$6:$6,0),FALSE)</f>
        <v>Y</v>
      </c>
    </row>
    <row r="109" spans="1:19" s="21" customFormat="1" x14ac:dyDescent="0.25">
      <c r="A109" s="21">
        <v>84552</v>
      </c>
      <c r="B109" s="21" t="s">
        <v>2974</v>
      </c>
      <c r="C109" s="21" t="s">
        <v>2512</v>
      </c>
      <c r="D109" s="21" t="s">
        <v>2917</v>
      </c>
      <c r="E109" s="21" t="str">
        <f>VLOOKUP($B109,Sched!$A:$Z,MATCH(E$1,Sched!$6:$6,0),FALSE)</f>
        <v>CatSubcat</v>
      </c>
      <c r="F109" s="21" t="str">
        <f>VLOOKUP($B109,Sched!$A:$Z,MATCH(F$1,Sched!$6:$6,0),FALSE)</f>
        <v>Category</v>
      </c>
      <c r="G109" s="15">
        <f>VLOOKUP($A109,Schid!$A:$J,MATCH(G$1,Schid!$6:$6,0),FALSE)</f>
        <v>2624</v>
      </c>
      <c r="H109" s="15" t="str">
        <f>VLOOKUP($A109,Schid!$A:$J,MATCH(H$1,Schid!$6:$6,0),FALSE)</f>
        <v>NULL</v>
      </c>
      <c r="I109" s="15" t="str">
        <f>VLOOKUP($A109,Schid!$A:$J,MATCH(I$1,Schid!$6:$6,0),FALSE)</f>
        <v>NULL</v>
      </c>
      <c r="J109" s="21" t="str">
        <f>VLOOKUP($A109,Schid!$A:$J,MATCH(J$1,Schid!$6:$6,0),FALSE)</f>
        <v>Light Vehicles</v>
      </c>
      <c r="K109" s="21" t="str">
        <f>VLOOKUP($A109,Schid!$A:$J,MATCH(K$1,Schid!$6:$6,0),FALSE)</f>
        <v>NULL</v>
      </c>
      <c r="L109" s="21" t="str">
        <f>VLOOKUP($A109,Schid!$A:$J,MATCH(L$1,Schid!$6:$6,0),FALSE)</f>
        <v>NULL</v>
      </c>
      <c r="M109" s="21" t="str">
        <f>VLOOKUP($A109,Schid!$A:$J,MATCH(M$1,Schid!$6:$6,0),FALSE)</f>
        <v>Light Vehicles|||</v>
      </c>
      <c r="N109" s="21">
        <f>IF(ISERROR(VLOOKUP(B109,Sched!A:A,1,FALSE)),0,1)</f>
        <v>1</v>
      </c>
      <c r="O109" s="21">
        <f>VLOOKUP($B109,Sched!$A:$Z,MATCH(O$1,Sched!$6:$6,0),FALSE)</f>
        <v>0.95</v>
      </c>
      <c r="P109" s="21">
        <f>VLOOKUP($B109,Sched!$A:$Z,MATCH(P$1,Sched!$6:$6,0),FALSE)</f>
        <v>1.33</v>
      </c>
      <c r="Q109" s="21">
        <f>VLOOKUP($B109,Sched!$A:$Z,MATCH(Q$1,Sched!$6:$6,0),FALSE)</f>
        <v>0.75</v>
      </c>
      <c r="R109" s="21">
        <f>VLOOKUP($B109,Sched!$A:$Z,MATCH(R$1,Sched!$6:$6,0),FALSE)</f>
        <v>0.9</v>
      </c>
      <c r="S109" s="21" t="str">
        <f>VLOOKUP($B109,Sched!$A:$Z,MATCH(S$1,Sched!$6:$6,0),FALSE)</f>
        <v>N</v>
      </c>
    </row>
    <row r="110" spans="1:19" s="21" customFormat="1" x14ac:dyDescent="0.25">
      <c r="A110" s="21">
        <v>185</v>
      </c>
      <c r="B110" s="21" t="s">
        <v>5097</v>
      </c>
      <c r="C110" s="21" t="s">
        <v>2512</v>
      </c>
      <c r="D110" s="21" t="s">
        <v>2917</v>
      </c>
      <c r="E110" s="21" t="str">
        <f>VLOOKUP($B110,Sched!$A:$Z,MATCH(E$1,Sched!$6:$6,0),FALSE)</f>
        <v>CatSubcat</v>
      </c>
      <c r="F110" s="21" t="str">
        <f>VLOOKUP($B110,Sched!$A:$Z,MATCH(F$1,Sched!$6:$6,0),FALSE)</f>
        <v>Category</v>
      </c>
      <c r="G110" s="15">
        <f>VLOOKUP($A110,Schid!$A:$J,MATCH(G$1,Schid!$6:$6,0),FALSE)</f>
        <v>14</v>
      </c>
      <c r="H110" s="15">
        <f>VLOOKUP($A110,Schid!$A:$J,MATCH(H$1,Schid!$6:$6,0),FALSE)</f>
        <v>86</v>
      </c>
      <c r="I110" s="15" t="str">
        <f>VLOOKUP($A110,Schid!$A:$J,MATCH(I$1,Schid!$6:$6,0),FALSE)</f>
        <v>NULL</v>
      </c>
      <c r="J110" s="21" t="str">
        <f>VLOOKUP($A110,Schid!$A:$J,MATCH(J$1,Schid!$6:$6,0),FALSE)</f>
        <v>Light Towers</v>
      </c>
      <c r="K110" s="21" t="str">
        <f>VLOOKUP($A110,Schid!$A:$J,MATCH(K$1,Schid!$6:$6,0),FALSE)</f>
        <v>Light Towers</v>
      </c>
      <c r="L110" s="21" t="str">
        <f>VLOOKUP($A110,Schid!$A:$J,MATCH(L$1,Schid!$6:$6,0),FALSE)</f>
        <v>NULL</v>
      </c>
      <c r="M110" s="21" t="str">
        <f>VLOOKUP($A110,Schid!$A:$J,MATCH(M$1,Schid!$6:$6,0),FALSE)</f>
        <v>Light Towers|Light Towers||</v>
      </c>
      <c r="N110" s="21">
        <f>IF(ISERROR(VLOOKUP(B110,Sched!A:A,1,FALSE)),0,1)</f>
        <v>1</v>
      </c>
      <c r="O110" s="21">
        <f>VLOOKUP($B110,Sched!$A:$Z,MATCH(O$1,Sched!$6:$6,0),FALSE)</f>
        <v>0.95</v>
      </c>
      <c r="P110" s="21">
        <f>VLOOKUP($B110,Sched!$A:$Z,MATCH(P$1,Sched!$6:$6,0),FALSE)</f>
        <v>1.33</v>
      </c>
      <c r="Q110" s="21">
        <f>VLOOKUP($B110,Sched!$A:$Z,MATCH(Q$1,Sched!$6:$6,0),FALSE)</f>
        <v>0.6</v>
      </c>
      <c r="R110" s="21">
        <f>VLOOKUP($B110,Sched!$A:$Z,MATCH(R$1,Sched!$6:$6,0),FALSE)</f>
        <v>0.8</v>
      </c>
      <c r="S110" s="21" t="str">
        <f>VLOOKUP($B110,Sched!$A:$Z,MATCH(S$1,Sched!$6:$6,0),FALSE)</f>
        <v>N</v>
      </c>
    </row>
    <row r="111" spans="1:19" x14ac:dyDescent="0.25">
      <c r="A111" s="21">
        <v>22</v>
      </c>
      <c r="B111" s="21" t="s">
        <v>5094</v>
      </c>
      <c r="C111" s="21" t="s">
        <v>2512</v>
      </c>
      <c r="D111" s="21" t="s">
        <v>2917</v>
      </c>
      <c r="E111" s="21" t="str">
        <f>VLOOKUP($B111,Sched!$A:$Z,MATCH(E$1,Sched!$6:$6,0),FALSE)</f>
        <v>CatSubcat</v>
      </c>
      <c r="F111" s="21" t="str">
        <f>VLOOKUP($B111,Sched!$A:$Z,MATCH(F$1,Sched!$6:$6,0),FALSE)</f>
        <v>Category</v>
      </c>
      <c r="G111" s="15">
        <f>VLOOKUP($A111,Schid!$A:$J,MATCH(G$1,Schid!$6:$6,0),FALSE)</f>
        <v>14</v>
      </c>
      <c r="H111" s="15" t="str">
        <f>VLOOKUP($A111,Schid!$A:$J,MATCH(H$1,Schid!$6:$6,0),FALSE)</f>
        <v>NULL</v>
      </c>
      <c r="I111" s="15" t="str">
        <f>VLOOKUP($A111,Schid!$A:$J,MATCH(I$1,Schid!$6:$6,0),FALSE)</f>
        <v>NULL</v>
      </c>
      <c r="J111" s="21" t="str">
        <f>VLOOKUP($A111,Schid!$A:$J,MATCH(J$1,Schid!$6:$6,0),FALSE)</f>
        <v>Light Towers</v>
      </c>
      <c r="K111" s="21" t="str">
        <f>VLOOKUP($A111,Schid!$A:$J,MATCH(K$1,Schid!$6:$6,0),FALSE)</f>
        <v>NULL</v>
      </c>
      <c r="L111" s="21" t="str">
        <f>VLOOKUP($A111,Schid!$A:$J,MATCH(L$1,Schid!$6:$6,0),FALSE)</f>
        <v>NULL</v>
      </c>
      <c r="M111" s="21" t="str">
        <f>VLOOKUP($A111,Schid!$A:$J,MATCH(M$1,Schid!$6:$6,0),FALSE)</f>
        <v>Light Towers|||</v>
      </c>
      <c r="N111" s="21">
        <f>IF(ISERROR(VLOOKUP(B111,Sched!A:A,1,FALSE)),0,1)</f>
        <v>1</v>
      </c>
      <c r="O111" s="21">
        <f>VLOOKUP($B111,Sched!$A:$Z,MATCH(O$1,Sched!$6:$6,0),FALSE)</f>
        <v>0.95</v>
      </c>
      <c r="P111" s="21">
        <f>VLOOKUP($B111,Sched!$A:$Z,MATCH(P$1,Sched!$6:$6,0),FALSE)</f>
        <v>1.33</v>
      </c>
      <c r="Q111" s="21">
        <f>VLOOKUP($B111,Sched!$A:$Z,MATCH(Q$1,Sched!$6:$6,0),FALSE)</f>
        <v>0.6</v>
      </c>
      <c r="R111" s="21">
        <f>VLOOKUP($B111,Sched!$A:$Z,MATCH(R$1,Sched!$6:$6,0),FALSE)</f>
        <v>0.8</v>
      </c>
      <c r="S111" s="21" t="str">
        <f>VLOOKUP($B111,Sched!$A:$Z,MATCH(S$1,Sched!$6:$6,0),FALSE)</f>
        <v>N</v>
      </c>
    </row>
    <row r="112" spans="1:19" s="21" customFormat="1" x14ac:dyDescent="0.25">
      <c r="A112" s="21">
        <v>22</v>
      </c>
      <c r="B112" s="21" t="s">
        <v>2975</v>
      </c>
      <c r="C112" s="21" t="s">
        <v>2512</v>
      </c>
      <c r="D112" s="21" t="s">
        <v>2917</v>
      </c>
      <c r="E112" s="21" t="str">
        <f>VLOOKUP($B112,Sched!$A:$Z,MATCH(E$1,Sched!$6:$6,0),FALSE)</f>
        <v>CatSubcat</v>
      </c>
      <c r="F112" s="21" t="str">
        <f>VLOOKUP($B112,Sched!$A:$Z,MATCH(F$1,Sched!$6:$6,0),FALSE)</f>
        <v>Category</v>
      </c>
      <c r="G112" s="15">
        <f>VLOOKUP($A112,Schid!$A:$J,MATCH(G$1,Schid!$6:$6,0),FALSE)</f>
        <v>14</v>
      </c>
      <c r="H112" s="15" t="str">
        <f>VLOOKUP($A112,Schid!$A:$J,MATCH(H$1,Schid!$6:$6,0),FALSE)</f>
        <v>NULL</v>
      </c>
      <c r="I112" s="15" t="str">
        <f>VLOOKUP($A112,Schid!$A:$J,MATCH(I$1,Schid!$6:$6,0),FALSE)</f>
        <v>NULL</v>
      </c>
      <c r="J112" s="21" t="str">
        <f>VLOOKUP($A112,Schid!$A:$J,MATCH(J$1,Schid!$6:$6,0),FALSE)</f>
        <v>Light Towers</v>
      </c>
      <c r="K112" s="21" t="str">
        <f>VLOOKUP($A112,Schid!$A:$J,MATCH(K$1,Schid!$6:$6,0),FALSE)</f>
        <v>NULL</v>
      </c>
      <c r="L112" s="21" t="str">
        <f>VLOOKUP($A112,Schid!$A:$J,MATCH(L$1,Schid!$6:$6,0),FALSE)</f>
        <v>NULL</v>
      </c>
      <c r="M112" s="21" t="str">
        <f>VLOOKUP($A112,Schid!$A:$J,MATCH(M$1,Schid!$6:$6,0),FALSE)</f>
        <v>Light Towers|||</v>
      </c>
      <c r="N112" s="21">
        <f>IF(ISERROR(VLOOKUP(B112,Sched!A:A,1,FALSE)),0,1)</f>
        <v>1</v>
      </c>
      <c r="O112" s="21">
        <f>VLOOKUP($B112,Sched!$A:$Z,MATCH(O$1,Sched!$6:$6,0),FALSE)</f>
        <v>0.95</v>
      </c>
      <c r="P112" s="21">
        <f>VLOOKUP($B112,Sched!$A:$Z,MATCH(P$1,Sched!$6:$6,0),FALSE)</f>
        <v>1.33</v>
      </c>
      <c r="Q112" s="21">
        <f>VLOOKUP($B112,Sched!$A:$Z,MATCH(Q$1,Sched!$6:$6,0),FALSE)</f>
        <v>0.6</v>
      </c>
      <c r="R112" s="21">
        <f>VLOOKUP($B112,Sched!$A:$Z,MATCH(R$1,Sched!$6:$6,0),FALSE)</f>
        <v>0.8</v>
      </c>
      <c r="S112" s="21" t="str">
        <f>VLOOKUP($B112,Sched!$A:$Z,MATCH(S$1,Sched!$6:$6,0),FALSE)</f>
        <v>N</v>
      </c>
    </row>
    <row r="113" spans="1:19" s="21" customFormat="1" x14ac:dyDescent="0.25">
      <c r="A113" s="21">
        <v>154360</v>
      </c>
      <c r="B113" s="21" t="s">
        <v>2975</v>
      </c>
      <c r="C113" s="21" t="s">
        <v>2512</v>
      </c>
      <c r="D113" s="21" t="s">
        <v>2917</v>
      </c>
      <c r="E113" s="21" t="str">
        <f>VLOOKUP($B113,Sched!$A:$Z,MATCH(E$1,Sched!$6:$6,0),FALSE)</f>
        <v>CatSubcat</v>
      </c>
      <c r="F113" s="21" t="str">
        <f>VLOOKUP($B113,Sched!$A:$Z,MATCH(F$1,Sched!$6:$6,0),FALSE)</f>
        <v>Category</v>
      </c>
      <c r="G113" s="15">
        <f>VLOOKUP($A113,Schid!$A:$J,MATCH(G$1,Schid!$6:$6,0),FALSE)</f>
        <v>2977</v>
      </c>
      <c r="H113" s="15" t="str">
        <f>VLOOKUP($A113,Schid!$A:$J,MATCH(H$1,Schid!$6:$6,0),FALSE)</f>
        <v>NULL</v>
      </c>
      <c r="I113" s="15" t="str">
        <f>VLOOKUP($A113,Schid!$A:$J,MATCH(I$1,Schid!$6:$6,0),FALSE)</f>
        <v>NULL</v>
      </c>
      <c r="J113" s="21" t="str">
        <f>VLOOKUP($A113,Schid!$A:$J,MATCH(J$1,Schid!$6:$6,0),FALSE)</f>
        <v>Lighting Equipment</v>
      </c>
      <c r="K113" s="21" t="str">
        <f>VLOOKUP($A113,Schid!$A:$J,MATCH(K$1,Schid!$6:$6,0),FALSE)</f>
        <v>NULL</v>
      </c>
      <c r="L113" s="21" t="str">
        <f>VLOOKUP($A113,Schid!$A:$J,MATCH(L$1,Schid!$6:$6,0),FALSE)</f>
        <v>NULL</v>
      </c>
      <c r="M113" s="21" t="str">
        <f>VLOOKUP($A113,Schid!$A:$J,MATCH(M$1,Schid!$6:$6,0),FALSE)</f>
        <v>Lighting Equipment|||</v>
      </c>
      <c r="N113" s="21">
        <f>IF(ISERROR(VLOOKUP(B113,Sched!A:A,1,FALSE)),0,1)</f>
        <v>1</v>
      </c>
      <c r="O113" s="21">
        <f>VLOOKUP($B113,Sched!$A:$Z,MATCH(O$1,Sched!$6:$6,0),FALSE)</f>
        <v>0.95</v>
      </c>
      <c r="P113" s="21">
        <f>VLOOKUP($B113,Sched!$A:$Z,MATCH(P$1,Sched!$6:$6,0),FALSE)</f>
        <v>1.33</v>
      </c>
      <c r="Q113" s="21">
        <f>VLOOKUP($B113,Sched!$A:$Z,MATCH(Q$1,Sched!$6:$6,0),FALSE)</f>
        <v>0.6</v>
      </c>
      <c r="R113" s="21">
        <f>VLOOKUP($B113,Sched!$A:$Z,MATCH(R$1,Sched!$6:$6,0),FALSE)</f>
        <v>0.8</v>
      </c>
      <c r="S113" s="21" t="str">
        <f>VLOOKUP($B113,Sched!$A:$Z,MATCH(S$1,Sched!$6:$6,0),FALSE)</f>
        <v>N</v>
      </c>
    </row>
    <row r="114" spans="1:19" s="21" customFormat="1" x14ac:dyDescent="0.25">
      <c r="A114" s="21">
        <v>133</v>
      </c>
      <c r="B114" s="21" t="s">
        <v>3047</v>
      </c>
      <c r="C114" s="21" t="s">
        <v>2512</v>
      </c>
      <c r="D114" s="21" t="s">
        <v>2917</v>
      </c>
      <c r="E114" s="21" t="str">
        <f>VLOOKUP($B114,Sched!$A:$Z,MATCH(E$1,Sched!$6:$6,0),FALSE)</f>
        <v>CatSubcat</v>
      </c>
      <c r="F114" s="21" t="str">
        <f>VLOOKUP($B114,Sched!$A:$Z,MATCH(F$1,Sched!$6:$6,0),FALSE)</f>
        <v>SubcatGroup</v>
      </c>
      <c r="G114" s="15">
        <f>VLOOKUP($A114,Schid!$A:$J,MATCH(G$1,Schid!$6:$6,0),FALSE)</f>
        <v>314</v>
      </c>
      <c r="H114" s="15">
        <f>VLOOKUP($A114,Schid!$A:$J,MATCH(H$1,Schid!$6:$6,0),FALSE)</f>
        <v>319</v>
      </c>
      <c r="I114" s="15" t="str">
        <f>VLOOKUP($A114,Schid!$A:$J,MATCH(I$1,Schid!$6:$6,0),FALSE)</f>
        <v>NULL</v>
      </c>
      <c r="J114" s="21" t="str">
        <f>VLOOKUP($A114,Schid!$A:$J,MATCH(J$1,Schid!$6:$6,0),FALSE)</f>
        <v>Vertical Mast Lifts</v>
      </c>
      <c r="K114" s="21" t="str">
        <f>VLOOKUP($A114,Schid!$A:$J,MATCH(K$1,Schid!$6:$6,0),FALSE)</f>
        <v>Push Around Mast Lifts</v>
      </c>
      <c r="L114" s="21" t="str">
        <f>VLOOKUP($A114,Schid!$A:$J,MATCH(L$1,Schid!$6:$6,0),FALSE)</f>
        <v>NULL</v>
      </c>
      <c r="M114" s="21" t="str">
        <f>VLOOKUP($A114,Schid!$A:$J,MATCH(M$1,Schid!$6:$6,0),FALSE)</f>
        <v>Vertical Mast Lifts|Push Around Mast Lifts||</v>
      </c>
      <c r="N114" s="21">
        <f>IF(ISERROR(VLOOKUP(B114,Sched!A:A,1,FALSE)),0,1)</f>
        <v>1</v>
      </c>
      <c r="O114" s="21">
        <f>VLOOKUP($B114,Sched!$A:$Z,MATCH(O$1,Sched!$6:$6,0),FALSE)</f>
        <v>0.95</v>
      </c>
      <c r="P114" s="21">
        <f>VLOOKUP($B114,Sched!$A:$Z,MATCH(P$1,Sched!$6:$6,0),FALSE)</f>
        <v>1.33</v>
      </c>
      <c r="Q114" s="21">
        <f>VLOOKUP($B114,Sched!$A:$Z,MATCH(Q$1,Sched!$6:$6,0),FALSE)</f>
        <v>0.65</v>
      </c>
      <c r="R114" s="21">
        <f>VLOOKUP($B114,Sched!$A:$Z,MATCH(R$1,Sched!$6:$6,0),FALSE)</f>
        <v>0.8</v>
      </c>
      <c r="S114" s="21" t="str">
        <f>VLOOKUP($B114,Sched!$A:$Z,MATCH(S$1,Sched!$6:$6,0),FALSE)</f>
        <v>N</v>
      </c>
    </row>
    <row r="115" spans="1:19" x14ac:dyDescent="0.25">
      <c r="A115" s="21">
        <v>377</v>
      </c>
      <c r="B115" s="21" t="s">
        <v>3047</v>
      </c>
      <c r="C115" s="21" t="s">
        <v>2512</v>
      </c>
      <c r="D115" s="21" t="s">
        <v>2917</v>
      </c>
      <c r="E115" s="21" t="str">
        <f>VLOOKUP($B115,Sched!$A:$Z,MATCH(E$1,Sched!$6:$6,0),FALSE)</f>
        <v>CatSubcat</v>
      </c>
      <c r="F115" s="21" t="str">
        <f>VLOOKUP($B115,Sched!$A:$Z,MATCH(F$1,Sched!$6:$6,0),FALSE)</f>
        <v>SubcatGroup</v>
      </c>
      <c r="G115" s="15">
        <f>VLOOKUP($A115,Schid!$A:$J,MATCH(G$1,Schid!$6:$6,0),FALSE)</f>
        <v>314</v>
      </c>
      <c r="H115" s="15">
        <f>VLOOKUP($A115,Schid!$A:$J,MATCH(H$1,Schid!$6:$6,0),FALSE)</f>
        <v>480</v>
      </c>
      <c r="I115" s="15" t="str">
        <f>VLOOKUP($A115,Schid!$A:$J,MATCH(I$1,Schid!$6:$6,0),FALSE)</f>
        <v>NULL</v>
      </c>
      <c r="J115" s="21" t="str">
        <f>VLOOKUP($A115,Schid!$A:$J,MATCH(J$1,Schid!$6:$6,0),FALSE)</f>
        <v>Vertical Mast Lifts</v>
      </c>
      <c r="K115" s="21" t="str">
        <f>VLOOKUP($A115,Schid!$A:$J,MATCH(K$1,Schid!$6:$6,0),FALSE)</f>
        <v>Self-Propelled Mast Lifts</v>
      </c>
      <c r="L115" s="21" t="str">
        <f>VLOOKUP($A115,Schid!$A:$J,MATCH(L$1,Schid!$6:$6,0),FALSE)</f>
        <v>NULL</v>
      </c>
      <c r="M115" s="21" t="str">
        <f>VLOOKUP($A115,Schid!$A:$J,MATCH(M$1,Schid!$6:$6,0),FALSE)</f>
        <v>Vertical Mast Lifts|Self-Propelled Mast Lifts||</v>
      </c>
      <c r="N115" s="21">
        <f>IF(ISERROR(VLOOKUP(B115,Sched!A:A,1,FALSE)),0,1)</f>
        <v>1</v>
      </c>
      <c r="O115" s="21">
        <f>VLOOKUP($B115,Sched!$A:$Z,MATCH(O$1,Sched!$6:$6,0),FALSE)</f>
        <v>0.95</v>
      </c>
      <c r="P115" s="21">
        <f>VLOOKUP($B115,Sched!$A:$Z,MATCH(P$1,Sched!$6:$6,0),FALSE)</f>
        <v>1.33</v>
      </c>
      <c r="Q115" s="21">
        <f>VLOOKUP($B115,Sched!$A:$Z,MATCH(Q$1,Sched!$6:$6,0),FALSE)</f>
        <v>0.65</v>
      </c>
      <c r="R115" s="21">
        <f>VLOOKUP($B115,Sched!$A:$Z,MATCH(R$1,Sched!$6:$6,0),FALSE)</f>
        <v>0.8</v>
      </c>
      <c r="S115" s="21" t="str">
        <f>VLOOKUP($B115,Sched!$A:$Z,MATCH(S$1,Sched!$6:$6,0),FALSE)</f>
        <v>N</v>
      </c>
    </row>
    <row r="116" spans="1:19" x14ac:dyDescent="0.25">
      <c r="A116" s="21">
        <v>62</v>
      </c>
      <c r="B116" s="21" t="s">
        <v>2976</v>
      </c>
      <c r="C116" s="21" t="s">
        <v>2512</v>
      </c>
      <c r="D116" s="21" t="s">
        <v>2917</v>
      </c>
      <c r="E116" s="21" t="str">
        <f>VLOOKUP($B116,Sched!$A:$Z,MATCH(E$1,Sched!$6:$6,0),FALSE)</f>
        <v>CatSubcat</v>
      </c>
      <c r="F116" s="21" t="str">
        <f>VLOOKUP($B116,Sched!$A:$Z,MATCH(F$1,Sched!$6:$6,0),FALSE)</f>
        <v>Category</v>
      </c>
      <c r="G116" s="15">
        <f>VLOOKUP($A116,Schid!$A:$J,MATCH(G$1,Schid!$6:$6,0),FALSE)</f>
        <v>314</v>
      </c>
      <c r="H116" s="15" t="str">
        <f>VLOOKUP($A116,Schid!$A:$J,MATCH(H$1,Schid!$6:$6,0),FALSE)</f>
        <v>NULL</v>
      </c>
      <c r="I116" s="15" t="str">
        <f>VLOOKUP($A116,Schid!$A:$J,MATCH(I$1,Schid!$6:$6,0),FALSE)</f>
        <v>NULL</v>
      </c>
      <c r="J116" s="21" t="str">
        <f>VLOOKUP($A116,Schid!$A:$J,MATCH(J$1,Schid!$6:$6,0),FALSE)</f>
        <v>Vertical Mast Lifts</v>
      </c>
      <c r="K116" s="21" t="str">
        <f>VLOOKUP($A116,Schid!$A:$J,MATCH(K$1,Schid!$6:$6,0),FALSE)</f>
        <v>NULL</v>
      </c>
      <c r="L116" s="21" t="str">
        <f>VLOOKUP($A116,Schid!$A:$J,MATCH(L$1,Schid!$6:$6,0),FALSE)</f>
        <v>NULL</v>
      </c>
      <c r="M116" s="21" t="str">
        <f>VLOOKUP($A116,Schid!$A:$J,MATCH(M$1,Schid!$6:$6,0),FALSE)</f>
        <v>Vertical Mast Lifts|||</v>
      </c>
      <c r="N116" s="21">
        <f>IF(ISERROR(VLOOKUP(B116,Sched!A:A,1,FALSE)),0,1)</f>
        <v>1</v>
      </c>
      <c r="O116" s="21">
        <f>VLOOKUP($B116,Sched!$A:$Z,MATCH(O$1,Sched!$6:$6,0),FALSE)</f>
        <v>0.95</v>
      </c>
      <c r="P116" s="21">
        <f>VLOOKUP($B116,Sched!$A:$Z,MATCH(P$1,Sched!$6:$6,0),FALSE)</f>
        <v>1.33</v>
      </c>
      <c r="Q116" s="21">
        <f>VLOOKUP($B116,Sched!$A:$Z,MATCH(Q$1,Sched!$6:$6,0),FALSE)</f>
        <v>0.65</v>
      </c>
      <c r="R116" s="21">
        <f>VLOOKUP($B116,Sched!$A:$Z,MATCH(R$1,Sched!$6:$6,0),FALSE)</f>
        <v>0.8</v>
      </c>
      <c r="S116" s="21" t="str">
        <f>VLOOKUP($B116,Sched!$A:$Z,MATCH(S$1,Sched!$6:$6,0),FALSE)</f>
        <v>N</v>
      </c>
    </row>
    <row r="117" spans="1:19" x14ac:dyDescent="0.25">
      <c r="A117" s="21">
        <v>82185</v>
      </c>
      <c r="B117" s="21" t="s">
        <v>2977</v>
      </c>
      <c r="C117" s="21" t="s">
        <v>2512</v>
      </c>
      <c r="D117" s="21" t="s">
        <v>2917</v>
      </c>
      <c r="E117" s="21" t="str">
        <f>VLOOKUP($B117,Sched!$A:$Z,MATCH(E$1,Sched!$6:$6,0),FALSE)</f>
        <v>CatSubcat</v>
      </c>
      <c r="F117" s="21" t="str">
        <f>VLOOKUP($B117,Sched!$A:$Z,MATCH(F$1,Sched!$6:$6,0),FALSE)</f>
        <v>SubcatGroup</v>
      </c>
      <c r="G117" s="15">
        <f>VLOOKUP($A117,Schid!$A:$J,MATCH(G$1,Schid!$6:$6,0),FALSE)</f>
        <v>2558</v>
      </c>
      <c r="H117" s="15">
        <f>VLOOKUP($A117,Schid!$A:$J,MATCH(H$1,Schid!$6:$6,0),FALSE)</f>
        <v>2588</v>
      </c>
      <c r="I117" s="15" t="str">
        <f>VLOOKUP($A117,Schid!$A:$J,MATCH(I$1,Schid!$6:$6,0),FALSE)</f>
        <v>NULL</v>
      </c>
      <c r="J117" s="21" t="str">
        <f>VLOOKUP($A117,Schid!$A:$J,MATCH(J$1,Schid!$6:$6,0),FALSE)</f>
        <v>Material Handling</v>
      </c>
      <c r="K117" s="21" t="str">
        <f>VLOOKUP($A117,Schid!$A:$J,MATCH(K$1,Schid!$6:$6,0),FALSE)</f>
        <v>Material Lifts</v>
      </c>
      <c r="L117" s="21" t="str">
        <f>VLOOKUP($A117,Schid!$A:$J,MATCH(L$1,Schid!$6:$6,0),FALSE)</f>
        <v>NULL</v>
      </c>
      <c r="M117" s="21" t="str">
        <f>VLOOKUP($A117,Schid!$A:$J,MATCH(M$1,Schid!$6:$6,0),FALSE)</f>
        <v>Material Handling|Material Lifts||</v>
      </c>
      <c r="N117" s="21">
        <f>IF(ISERROR(VLOOKUP(B117,Sched!A:A,1,FALSE)),0,1)</f>
        <v>1</v>
      </c>
      <c r="O117" s="21">
        <f>VLOOKUP($B117,Sched!$A:$Z,MATCH(O$1,Sched!$6:$6,0),FALSE)</f>
        <v>0.95</v>
      </c>
      <c r="P117" s="21">
        <f>VLOOKUP($B117,Sched!$A:$Z,MATCH(P$1,Sched!$6:$6,0),FALSE)</f>
        <v>1.33</v>
      </c>
      <c r="Q117" s="21">
        <f>VLOOKUP($B117,Sched!$A:$Z,MATCH(Q$1,Sched!$6:$6,0),FALSE)</f>
        <v>0.6</v>
      </c>
      <c r="R117" s="21">
        <f>VLOOKUP($B117,Sched!$A:$Z,MATCH(R$1,Sched!$6:$6,0),FALSE)</f>
        <v>0.8</v>
      </c>
      <c r="S117" s="21" t="str">
        <f>VLOOKUP($B117,Sched!$A:$Z,MATCH(S$1,Sched!$6:$6,0),FALSE)</f>
        <v>N</v>
      </c>
    </row>
    <row r="118" spans="1:19" x14ac:dyDescent="0.25">
      <c r="A118" s="21">
        <v>71819</v>
      </c>
      <c r="B118" s="21" t="s">
        <v>2978</v>
      </c>
      <c r="C118" s="21" t="s">
        <v>2512</v>
      </c>
      <c r="D118" s="21" t="s">
        <v>2917</v>
      </c>
      <c r="E118" s="21" t="str">
        <f>VLOOKUP($B118,Sched!$A:$Z,MATCH(E$1,Sched!$6:$6,0),FALSE)</f>
        <v>CatSubcat</v>
      </c>
      <c r="F118" s="21" t="str">
        <f>VLOOKUP($B118,Sched!$A:$Z,MATCH(F$1,Sched!$6:$6,0),FALSE)</f>
        <v>Category</v>
      </c>
      <c r="G118" s="15">
        <f>VLOOKUP($A118,Schid!$A:$J,MATCH(G$1,Schid!$6:$6,0),FALSE)</f>
        <v>2558</v>
      </c>
      <c r="H118" s="15" t="str">
        <f>VLOOKUP($A118,Schid!$A:$J,MATCH(H$1,Schid!$6:$6,0),FALSE)</f>
        <v>NULL</v>
      </c>
      <c r="I118" s="15" t="str">
        <f>VLOOKUP($A118,Schid!$A:$J,MATCH(I$1,Schid!$6:$6,0),FALSE)</f>
        <v>NULL</v>
      </c>
      <c r="J118" s="21" t="str">
        <f>VLOOKUP($A118,Schid!$A:$J,MATCH(J$1,Schid!$6:$6,0),FALSE)</f>
        <v>Material Handling</v>
      </c>
      <c r="K118" s="21" t="str">
        <f>VLOOKUP($A118,Schid!$A:$J,MATCH(K$1,Schid!$6:$6,0),FALSE)</f>
        <v>NULL</v>
      </c>
      <c r="L118" s="21" t="str">
        <f>VLOOKUP($A118,Schid!$A:$J,MATCH(L$1,Schid!$6:$6,0),FALSE)</f>
        <v>NULL</v>
      </c>
      <c r="M118" s="21" t="str">
        <f>VLOOKUP($A118,Schid!$A:$J,MATCH(M$1,Schid!$6:$6,0),FALSE)</f>
        <v>Material Handling|||</v>
      </c>
      <c r="N118" s="21">
        <f>IF(ISERROR(VLOOKUP(B118,Sched!A:A,1,FALSE)),0,1)</f>
        <v>1</v>
      </c>
      <c r="O118" s="21">
        <f>VLOOKUP($B118,Sched!$A:$Z,MATCH(O$1,Sched!$6:$6,0),FALSE)</f>
        <v>0.95</v>
      </c>
      <c r="P118" s="21">
        <f>VLOOKUP($B118,Sched!$A:$Z,MATCH(P$1,Sched!$6:$6,0),FALSE)</f>
        <v>1.33</v>
      </c>
      <c r="Q118" s="21">
        <f>VLOOKUP($B118,Sched!$A:$Z,MATCH(Q$1,Sched!$6:$6,0),FALSE)</f>
        <v>0.6</v>
      </c>
      <c r="R118" s="21">
        <f>VLOOKUP($B118,Sched!$A:$Z,MATCH(R$1,Sched!$6:$6,0),FALSE)</f>
        <v>0.8</v>
      </c>
      <c r="S118" s="21" t="str">
        <f>VLOOKUP($B118,Sched!$A:$Z,MATCH(S$1,Sched!$6:$6,0),FALSE)</f>
        <v>N</v>
      </c>
    </row>
    <row r="119" spans="1:19" x14ac:dyDescent="0.25">
      <c r="A119" s="21">
        <v>147</v>
      </c>
      <c r="B119" s="21" t="s">
        <v>5108</v>
      </c>
      <c r="C119" s="21" t="s">
        <v>2512</v>
      </c>
      <c r="D119" s="21" t="s">
        <v>2917</v>
      </c>
      <c r="E119" s="21" t="str">
        <f>VLOOKUP($B119,Sched!$A:$Z,MATCH(E$1,Sched!$6:$6,0),FALSE)</f>
        <v>CatSubcat</v>
      </c>
      <c r="F119" s="21" t="str">
        <f>VLOOKUP($B119,Sched!$A:$Z,MATCH(F$1,Sched!$6:$6,0),FALSE)</f>
        <v>Category</v>
      </c>
      <c r="G119" s="15">
        <f>VLOOKUP($A119,Schid!$A:$J,MATCH(G$1,Schid!$6:$6,0),FALSE)</f>
        <v>2613</v>
      </c>
      <c r="H119" s="15">
        <f>VLOOKUP($A119,Schid!$A:$J,MATCH(H$1,Schid!$6:$6,0),FALSE)</f>
        <v>1985</v>
      </c>
      <c r="I119" s="15" t="str">
        <f>VLOOKUP($A119,Schid!$A:$J,MATCH(I$1,Schid!$6:$6,0),FALSE)</f>
        <v>NULL</v>
      </c>
      <c r="J119" s="21" t="str">
        <f>VLOOKUP($A119,Schid!$A:$J,MATCH(J$1,Schid!$6:$6,0),FALSE)</f>
        <v>Service Trucks</v>
      </c>
      <c r="K119" s="21" t="str">
        <f>VLOOKUP($A119,Schid!$A:$J,MATCH(K$1,Schid!$6:$6,0),FALSE)</f>
        <v>Mechanics Trucks</v>
      </c>
      <c r="L119" s="21" t="str">
        <f>VLOOKUP($A119,Schid!$A:$J,MATCH(L$1,Schid!$6:$6,0),FALSE)</f>
        <v>NULL</v>
      </c>
      <c r="M119" s="21" t="str">
        <f>VLOOKUP($A119,Schid!$A:$J,MATCH(M$1,Schid!$6:$6,0),FALSE)</f>
        <v>Service Trucks|Mechanics Trucks||</v>
      </c>
      <c r="N119" s="21">
        <f>IF(ISERROR(VLOOKUP(B119,Sched!A:A,1,FALSE)),0,1)</f>
        <v>1</v>
      </c>
      <c r="O119" s="21">
        <f>VLOOKUP($B119,Sched!$A:$Z,MATCH(O$1,Sched!$6:$6,0),FALSE)</f>
        <v>0.95</v>
      </c>
      <c r="P119" s="21">
        <f>VLOOKUP($B119,Sched!$A:$Z,MATCH(P$1,Sched!$6:$6,0),FALSE)</f>
        <v>1.33</v>
      </c>
      <c r="Q119" s="21">
        <f>VLOOKUP($B119,Sched!$A:$Z,MATCH(Q$1,Sched!$6:$6,0),FALSE)</f>
        <v>0.75</v>
      </c>
      <c r="R119" s="21">
        <f>VLOOKUP($B119,Sched!$A:$Z,MATCH(R$1,Sched!$6:$6,0),FALSE)</f>
        <v>0.9</v>
      </c>
      <c r="S119" s="21" t="str">
        <f>VLOOKUP($B119,Sched!$A:$Z,MATCH(S$1,Sched!$6:$6,0),FALSE)</f>
        <v>N</v>
      </c>
    </row>
    <row r="120" spans="1:19" x14ac:dyDescent="0.25">
      <c r="A120" s="21">
        <v>101793</v>
      </c>
      <c r="B120" s="21" t="s">
        <v>3504</v>
      </c>
      <c r="C120" s="21" t="s">
        <v>2512</v>
      </c>
      <c r="D120" s="21" t="s">
        <v>2917</v>
      </c>
      <c r="E120" s="21" t="str">
        <f>VLOOKUP($B120,Sched!$A:$Z,MATCH(E$1,Sched!$6:$6,0),FALSE)</f>
        <v>CatSubcat</v>
      </c>
      <c r="F120" s="21" t="str">
        <f>VLOOKUP($B120,Sched!$A:$Z,MATCH(F$1,Sched!$6:$6,0),FALSE)</f>
        <v>SubcatGroup</v>
      </c>
      <c r="G120" s="15">
        <f>VLOOKUP($A120,Schid!$A:$J,MATCH(G$1,Schid!$6:$6,0),FALSE)</f>
        <v>2510</v>
      </c>
      <c r="H120" s="15">
        <f>VLOOKUP($A120,Schid!$A:$J,MATCH(H$1,Schid!$6:$6,0),FALSE)</f>
        <v>2834</v>
      </c>
      <c r="I120" s="15" t="str">
        <f>VLOOKUP($A120,Schid!$A:$J,MATCH(I$1,Schid!$6:$6,0),FALSE)</f>
        <v>NULL</v>
      </c>
      <c r="J120" s="21" t="str">
        <f>VLOOKUP($A120,Schid!$A:$J,MATCH(J$1,Schid!$6:$6,0),FALSE)</f>
        <v>Mini Dumpers And Loaders</v>
      </c>
      <c r="K120" s="21" t="str">
        <f>VLOOKUP($A120,Schid!$A:$J,MATCH(K$1,Schid!$6:$6,0),FALSE)</f>
        <v>Walk-Behind Skid Steers</v>
      </c>
      <c r="L120" s="21" t="str">
        <f>VLOOKUP($A120,Schid!$A:$J,MATCH(L$1,Schid!$6:$6,0),FALSE)</f>
        <v>NULL</v>
      </c>
      <c r="M120" s="21" t="str">
        <f>VLOOKUP($A120,Schid!$A:$J,MATCH(M$1,Schid!$6:$6,0),FALSE)</f>
        <v>Mini Dumpers And Loaders|Walk-Behind Skid Steers||</v>
      </c>
      <c r="N120" s="21">
        <f>IF(ISERROR(VLOOKUP(B120,Sched!A:A,1,FALSE)),0,1)</f>
        <v>1</v>
      </c>
      <c r="O120" s="21">
        <f>VLOOKUP($B120,Sched!$A:$Z,MATCH(O$1,Sched!$6:$6,0),FALSE)</f>
        <v>0.95</v>
      </c>
      <c r="P120" s="21">
        <f>VLOOKUP($B120,Sched!$A:$Z,MATCH(P$1,Sched!$6:$6,0),FALSE)</f>
        <v>1.33</v>
      </c>
      <c r="Q120" s="21">
        <f>VLOOKUP($B120,Sched!$A:$Z,MATCH(Q$1,Sched!$6:$6,0),FALSE)</f>
        <v>0.65</v>
      </c>
      <c r="R120" s="21">
        <f>VLOOKUP($B120,Sched!$A:$Z,MATCH(R$1,Sched!$6:$6,0),FALSE)</f>
        <v>0.9</v>
      </c>
      <c r="S120" s="21" t="str">
        <f>VLOOKUP($B120,Sched!$A:$Z,MATCH(S$1,Sched!$6:$6,0),FALSE)</f>
        <v>N</v>
      </c>
    </row>
    <row r="121" spans="1:19" x14ac:dyDescent="0.25">
      <c r="A121" s="21">
        <v>372</v>
      </c>
      <c r="B121" s="21" t="s">
        <v>3504</v>
      </c>
      <c r="C121" s="21" t="s">
        <v>2512</v>
      </c>
      <c r="D121" s="21" t="s">
        <v>2917</v>
      </c>
      <c r="E121" s="21" t="str">
        <f>VLOOKUP($B121,Sched!$A:$Z,MATCH(E$1,Sched!$6:$6,0),FALSE)</f>
        <v>CatSubcat</v>
      </c>
      <c r="F121" s="21" t="str">
        <f>VLOOKUP($B121,Sched!$A:$Z,MATCH(F$1,Sched!$6:$6,0),FALSE)</f>
        <v>SubcatGroup</v>
      </c>
      <c r="G121" s="15">
        <f>VLOOKUP($A121,Schid!$A:$J,MATCH(G$1,Schid!$6:$6,0),FALSE)</f>
        <v>2510</v>
      </c>
      <c r="H121" s="15">
        <f>VLOOKUP($A121,Schid!$A:$J,MATCH(H$1,Schid!$6:$6,0),FALSE)</f>
        <v>294</v>
      </c>
      <c r="I121" s="15" t="str">
        <f>VLOOKUP($A121,Schid!$A:$J,MATCH(I$1,Schid!$6:$6,0),FALSE)</f>
        <v>NULL</v>
      </c>
      <c r="J121" s="21" t="str">
        <f>VLOOKUP($A121,Schid!$A:$J,MATCH(J$1,Schid!$6:$6,0),FALSE)</f>
        <v>Mini Dumpers And Loaders</v>
      </c>
      <c r="K121" s="21" t="str">
        <f>VLOOKUP($A121,Schid!$A:$J,MATCH(K$1,Schid!$6:$6,0),FALSE)</f>
        <v>Walk-Behind Track Dumpers</v>
      </c>
      <c r="L121" s="21" t="str">
        <f>VLOOKUP($A121,Schid!$A:$J,MATCH(L$1,Schid!$6:$6,0),FALSE)</f>
        <v>NULL</v>
      </c>
      <c r="M121" s="21" t="str">
        <f>VLOOKUP($A121,Schid!$A:$J,MATCH(M$1,Schid!$6:$6,0),FALSE)</f>
        <v>Mini Dumpers And Loaders|Walk-Behind Track Dumpers||</v>
      </c>
      <c r="N121" s="21">
        <f>IF(ISERROR(VLOOKUP(B121,Sched!A:A,1,FALSE)),0,1)</f>
        <v>1</v>
      </c>
      <c r="O121" s="21">
        <f>VLOOKUP($B121,Sched!$A:$Z,MATCH(O$1,Sched!$6:$6,0),FALSE)</f>
        <v>0.95</v>
      </c>
      <c r="P121" s="21">
        <f>VLOOKUP($B121,Sched!$A:$Z,MATCH(P$1,Sched!$6:$6,0),FALSE)</f>
        <v>1.33</v>
      </c>
      <c r="Q121" s="21">
        <f>VLOOKUP($B121,Sched!$A:$Z,MATCH(Q$1,Sched!$6:$6,0),FALSE)</f>
        <v>0.65</v>
      </c>
      <c r="R121" s="21">
        <f>VLOOKUP($B121,Sched!$A:$Z,MATCH(R$1,Sched!$6:$6,0),FALSE)</f>
        <v>0.9</v>
      </c>
      <c r="S121" s="21" t="str">
        <f>VLOOKUP($B121,Sched!$A:$Z,MATCH(S$1,Sched!$6:$6,0),FALSE)</f>
        <v>N</v>
      </c>
    </row>
    <row r="122" spans="1:19" x14ac:dyDescent="0.25">
      <c r="A122" s="21">
        <v>190</v>
      </c>
      <c r="B122" s="21" t="s">
        <v>3504</v>
      </c>
      <c r="C122" s="21" t="s">
        <v>2512</v>
      </c>
      <c r="D122" s="21" t="s">
        <v>2917</v>
      </c>
      <c r="E122" s="21" t="str">
        <f>VLOOKUP($B122,Sched!$A:$Z,MATCH(E$1,Sched!$6:$6,0),FALSE)</f>
        <v>CatSubcat</v>
      </c>
      <c r="F122" s="21" t="str">
        <f>VLOOKUP($B122,Sched!$A:$Z,MATCH(F$1,Sched!$6:$6,0),FALSE)</f>
        <v>SubcatGroup</v>
      </c>
      <c r="G122" s="15">
        <f>VLOOKUP($A122,Schid!$A:$J,MATCH(G$1,Schid!$6:$6,0),FALSE)</f>
        <v>2510</v>
      </c>
      <c r="H122" s="15">
        <f>VLOOKUP($A122,Schid!$A:$J,MATCH(H$1,Schid!$6:$6,0),FALSE)</f>
        <v>1968</v>
      </c>
      <c r="I122" s="15" t="str">
        <f>VLOOKUP($A122,Schid!$A:$J,MATCH(I$1,Schid!$6:$6,0),FALSE)</f>
        <v>NULL</v>
      </c>
      <c r="J122" s="21" t="str">
        <f>VLOOKUP($A122,Schid!$A:$J,MATCH(J$1,Schid!$6:$6,0),FALSE)</f>
        <v>Mini Dumpers And Loaders</v>
      </c>
      <c r="K122" s="21" t="str">
        <f>VLOOKUP($A122,Schid!$A:$J,MATCH(K$1,Schid!$6:$6,0),FALSE)</f>
        <v>Walk-Behind Track Loaders</v>
      </c>
      <c r="L122" s="21" t="str">
        <f>VLOOKUP($A122,Schid!$A:$J,MATCH(L$1,Schid!$6:$6,0),FALSE)</f>
        <v>NULL</v>
      </c>
      <c r="M122" s="21" t="str">
        <f>VLOOKUP($A122,Schid!$A:$J,MATCH(M$1,Schid!$6:$6,0),FALSE)</f>
        <v>Mini Dumpers And Loaders|Walk-Behind Track Loaders||</v>
      </c>
      <c r="N122" s="21">
        <f>IF(ISERROR(VLOOKUP(B122,Sched!A:A,1,FALSE)),0,1)</f>
        <v>1</v>
      </c>
      <c r="O122" s="21">
        <f>VLOOKUP($B122,Sched!$A:$Z,MATCH(O$1,Sched!$6:$6,0),FALSE)</f>
        <v>0.95</v>
      </c>
      <c r="P122" s="21">
        <f>VLOOKUP($B122,Sched!$A:$Z,MATCH(P$1,Sched!$6:$6,0),FALSE)</f>
        <v>1.33</v>
      </c>
      <c r="Q122" s="21">
        <f>VLOOKUP($B122,Sched!$A:$Z,MATCH(Q$1,Sched!$6:$6,0),FALSE)</f>
        <v>0.65</v>
      </c>
      <c r="R122" s="21">
        <f>VLOOKUP($B122,Sched!$A:$Z,MATCH(R$1,Sched!$6:$6,0),FALSE)</f>
        <v>0.9</v>
      </c>
      <c r="S122" s="21" t="str">
        <f>VLOOKUP($B122,Sched!$A:$Z,MATCH(S$1,Sched!$6:$6,0),FALSE)</f>
        <v>N</v>
      </c>
    </row>
    <row r="123" spans="1:19" x14ac:dyDescent="0.25">
      <c r="A123" s="21">
        <v>66825</v>
      </c>
      <c r="B123" s="21" t="s">
        <v>2979</v>
      </c>
      <c r="C123" s="21" t="s">
        <v>2512</v>
      </c>
      <c r="D123" s="21" t="s">
        <v>2917</v>
      </c>
      <c r="E123" s="21" t="str">
        <f>VLOOKUP($B123,Sched!$A:$Z,MATCH(E$1,Sched!$6:$6,0),FALSE)</f>
        <v>CatSubcat</v>
      </c>
      <c r="F123" s="21" t="str">
        <f>VLOOKUP($B123,Sched!$A:$Z,MATCH(F$1,Sched!$6:$6,0),FALSE)</f>
        <v>Category</v>
      </c>
      <c r="G123" s="15">
        <f>VLOOKUP($A123,Schid!$A:$J,MATCH(G$1,Schid!$6:$6,0),FALSE)</f>
        <v>2510</v>
      </c>
      <c r="H123" s="15" t="str">
        <f>VLOOKUP($A123,Schid!$A:$J,MATCH(H$1,Schid!$6:$6,0),FALSE)</f>
        <v>NULL</v>
      </c>
      <c r="I123" s="15" t="str">
        <f>VLOOKUP($A123,Schid!$A:$J,MATCH(I$1,Schid!$6:$6,0),FALSE)</f>
        <v>NULL</v>
      </c>
      <c r="J123" s="21" t="str">
        <f>VLOOKUP($A123,Schid!$A:$J,MATCH(J$1,Schid!$6:$6,0),FALSE)</f>
        <v>Mini Dumpers And Loaders</v>
      </c>
      <c r="K123" s="21" t="str">
        <f>VLOOKUP($A123,Schid!$A:$J,MATCH(K$1,Schid!$6:$6,0),FALSE)</f>
        <v>NULL</v>
      </c>
      <c r="L123" s="21" t="str">
        <f>VLOOKUP($A123,Schid!$A:$J,MATCH(L$1,Schid!$6:$6,0),FALSE)</f>
        <v>NULL</v>
      </c>
      <c r="M123" s="21" t="str">
        <f>VLOOKUP($A123,Schid!$A:$J,MATCH(M$1,Schid!$6:$6,0),FALSE)</f>
        <v>Mini Dumpers And Loaders|||</v>
      </c>
      <c r="N123" s="21">
        <f>IF(ISERROR(VLOOKUP(B123,Sched!A:A,1,FALSE)),0,1)</f>
        <v>1</v>
      </c>
      <c r="O123" s="21">
        <f>VLOOKUP($B123,Sched!$A:$Z,MATCH(O$1,Sched!$6:$6,0),FALSE)</f>
        <v>0.95</v>
      </c>
      <c r="P123" s="21">
        <f>VLOOKUP($B123,Sched!$A:$Z,MATCH(P$1,Sched!$6:$6,0),FALSE)</f>
        <v>1.33</v>
      </c>
      <c r="Q123" s="21">
        <f>VLOOKUP($B123,Sched!$A:$Z,MATCH(Q$1,Sched!$6:$6,0),FALSE)</f>
        <v>0.65</v>
      </c>
      <c r="R123" s="21">
        <f>VLOOKUP($B123,Sched!$A:$Z,MATCH(R$1,Sched!$6:$6,0),FALSE)</f>
        <v>0.9</v>
      </c>
      <c r="S123" s="21" t="str">
        <f>VLOOKUP($B123,Sched!$A:$Z,MATCH(S$1,Sched!$6:$6,0),FALSE)</f>
        <v>N</v>
      </c>
    </row>
    <row r="124" spans="1:19" x14ac:dyDescent="0.25">
      <c r="A124" s="21">
        <v>1423</v>
      </c>
      <c r="B124" s="21" t="s">
        <v>2980</v>
      </c>
      <c r="C124" s="21" t="s">
        <v>2512</v>
      </c>
      <c r="D124" s="21" t="s">
        <v>2917</v>
      </c>
      <c r="E124" s="21" t="str">
        <f>VLOOKUP($B124,Sched!$A:$Z,MATCH(E$1,Sched!$6:$6,0),FALSE)</f>
        <v>Make</v>
      </c>
      <c r="F124" s="21" t="str">
        <f>VLOOKUP($B124,Sched!$A:$Z,MATCH(F$1,Sched!$6:$6,0),FALSE)</f>
        <v>Make</v>
      </c>
      <c r="G124" s="15">
        <f>VLOOKUP($A124,Schid!$A:$J,MATCH(G$1,Schid!$6:$6,0),FALSE)</f>
        <v>32</v>
      </c>
      <c r="H124" s="15">
        <f>VLOOKUP($A124,Schid!$A:$J,MATCH(H$1,Schid!$6:$6,0),FALSE)</f>
        <v>1991</v>
      </c>
      <c r="I124" s="15">
        <f>VLOOKUP($A124,Schid!$A:$J,MATCH(I$1,Schid!$6:$6,0),FALSE)</f>
        <v>31</v>
      </c>
      <c r="J124" s="21" t="str">
        <f>VLOOKUP($A124,Schid!$A:$J,MATCH(J$1,Schid!$6:$6,0),FALSE)</f>
        <v>Motor Graders</v>
      </c>
      <c r="K124" s="21" t="str">
        <f>VLOOKUP($A124,Schid!$A:$J,MATCH(K$1,Schid!$6:$6,0),FALSE)</f>
        <v>Motor Graders</v>
      </c>
      <c r="L124" s="21" t="str">
        <f>VLOOKUP($A124,Schid!$A:$J,MATCH(L$1,Schid!$6:$6,0),FALSE)</f>
        <v>Caterpillar</v>
      </c>
      <c r="M124" s="21" t="str">
        <f>VLOOKUP($A124,Schid!$A:$J,MATCH(M$1,Schid!$6:$6,0),FALSE)</f>
        <v>Motor Graders|Motor Graders|Caterpillar|</v>
      </c>
      <c r="N124" s="21">
        <f>IF(ISERROR(VLOOKUP(B124,Sched!A:A,1,FALSE)),0,1)</f>
        <v>1</v>
      </c>
      <c r="O124" s="21">
        <f>VLOOKUP($B124,Sched!$A:$Z,MATCH(O$1,Sched!$6:$6,0),FALSE)</f>
        <v>0.95</v>
      </c>
      <c r="P124" s="21">
        <f>VLOOKUP($B124,Sched!$A:$Z,MATCH(P$1,Sched!$6:$6,0),FALSE)</f>
        <v>1.24</v>
      </c>
      <c r="Q124" s="21">
        <f>VLOOKUP($B124,Sched!$A:$Z,MATCH(Q$1,Sched!$6:$6,0),FALSE)</f>
        <v>0.75</v>
      </c>
      <c r="R124" s="21">
        <f>VLOOKUP($B124,Sched!$A:$Z,MATCH(R$1,Sched!$6:$6,0),FALSE)</f>
        <v>0.9</v>
      </c>
      <c r="S124" s="21" t="str">
        <f>VLOOKUP($B124,Sched!$A:$Z,MATCH(S$1,Sched!$6:$6,0),FALSE)</f>
        <v>N</v>
      </c>
    </row>
    <row r="125" spans="1:19" x14ac:dyDescent="0.25">
      <c r="A125" s="21">
        <v>4281</v>
      </c>
      <c r="B125" s="21" t="s">
        <v>2981</v>
      </c>
      <c r="C125" s="21" t="s">
        <v>2512</v>
      </c>
      <c r="D125" s="21" t="s">
        <v>2917</v>
      </c>
      <c r="E125" s="21" t="str">
        <f>VLOOKUP($B125,Sched!$A:$Z,MATCH(E$1,Sched!$6:$6,0),FALSE)</f>
        <v>Make</v>
      </c>
      <c r="F125" s="21" t="str">
        <f>VLOOKUP($B125,Sched!$A:$Z,MATCH(F$1,Sched!$6:$6,0),FALSE)</f>
        <v>Make</v>
      </c>
      <c r="G125" s="15">
        <f>VLOOKUP($A125,Schid!$A:$J,MATCH(G$1,Schid!$6:$6,0),FALSE)</f>
        <v>32</v>
      </c>
      <c r="H125" s="15">
        <f>VLOOKUP($A125,Schid!$A:$J,MATCH(H$1,Schid!$6:$6,0),FALSE)</f>
        <v>1991</v>
      </c>
      <c r="I125" s="15">
        <f>VLOOKUP($A125,Schid!$A:$J,MATCH(I$1,Schid!$6:$6,0),FALSE)</f>
        <v>93</v>
      </c>
      <c r="J125" s="21" t="str">
        <f>VLOOKUP($A125,Schid!$A:$J,MATCH(J$1,Schid!$6:$6,0),FALSE)</f>
        <v>Motor Graders</v>
      </c>
      <c r="K125" s="21" t="str">
        <f>VLOOKUP($A125,Schid!$A:$J,MATCH(K$1,Schid!$6:$6,0),FALSE)</f>
        <v>Motor Graders</v>
      </c>
      <c r="L125" s="21" t="str">
        <f>VLOOKUP($A125,Schid!$A:$J,MATCH(L$1,Schid!$6:$6,0),FALSE)</f>
        <v>John Deere</v>
      </c>
      <c r="M125" s="21" t="str">
        <f>VLOOKUP($A125,Schid!$A:$J,MATCH(M$1,Schid!$6:$6,0),FALSE)</f>
        <v>Motor Graders|Motor Graders|John Deere|</v>
      </c>
      <c r="N125" s="21">
        <f>IF(ISERROR(VLOOKUP(B125,Sched!A:A,1,FALSE)),0,1)</f>
        <v>1</v>
      </c>
      <c r="O125" s="21">
        <f>VLOOKUP($B125,Sched!$A:$Z,MATCH(O$1,Sched!$6:$6,0),FALSE)</f>
        <v>0.75</v>
      </c>
      <c r="P125" s="21">
        <f>VLOOKUP($B125,Sched!$A:$Z,MATCH(P$1,Sched!$6:$6,0),FALSE)</f>
        <v>1.28</v>
      </c>
      <c r="Q125" s="21">
        <f>VLOOKUP($B125,Sched!$A:$Z,MATCH(Q$1,Sched!$6:$6,0),FALSE)</f>
        <v>0.55000000000000004</v>
      </c>
      <c r="R125" s="21">
        <f>VLOOKUP($B125,Sched!$A:$Z,MATCH(R$1,Sched!$6:$6,0),FALSE)</f>
        <v>0.85</v>
      </c>
      <c r="S125" s="21" t="str">
        <f>VLOOKUP($B125,Sched!$A:$Z,MATCH(S$1,Sched!$6:$6,0),FALSE)</f>
        <v>N</v>
      </c>
    </row>
    <row r="126" spans="1:19" x14ac:dyDescent="0.25">
      <c r="A126" s="21">
        <v>547</v>
      </c>
      <c r="B126" s="21" t="s">
        <v>3049</v>
      </c>
      <c r="C126" s="21" t="s">
        <v>2512</v>
      </c>
      <c r="D126" s="21" t="s">
        <v>2917</v>
      </c>
      <c r="E126" s="21" t="str">
        <f>VLOOKUP($B126,Sched!$A:$Z,MATCH(E$1,Sched!$6:$6,0),FALSE)</f>
        <v>CatSubcat</v>
      </c>
      <c r="F126" s="21" t="str">
        <f>VLOOKUP($B126,Sched!$A:$Z,MATCH(F$1,Sched!$6:$6,0),FALSE)</f>
        <v>SubcatGroup</v>
      </c>
      <c r="G126" s="15">
        <f>VLOOKUP($A126,Schid!$A:$J,MATCH(G$1,Schid!$6:$6,0),FALSE)</f>
        <v>32</v>
      </c>
      <c r="H126" s="15">
        <f>VLOOKUP($A126,Schid!$A:$J,MATCH(H$1,Schid!$6:$6,0),FALSE)</f>
        <v>1991</v>
      </c>
      <c r="I126" s="15" t="str">
        <f>VLOOKUP($A126,Schid!$A:$J,MATCH(I$1,Schid!$6:$6,0),FALSE)</f>
        <v>NULL</v>
      </c>
      <c r="J126" s="21" t="str">
        <f>VLOOKUP($A126,Schid!$A:$J,MATCH(J$1,Schid!$6:$6,0),FALSE)</f>
        <v>Motor Graders</v>
      </c>
      <c r="K126" s="21" t="str">
        <f>VLOOKUP($A126,Schid!$A:$J,MATCH(K$1,Schid!$6:$6,0),FALSE)</f>
        <v>Motor Graders</v>
      </c>
      <c r="L126" s="21" t="str">
        <f>VLOOKUP($A126,Schid!$A:$J,MATCH(L$1,Schid!$6:$6,0),FALSE)</f>
        <v>NULL</v>
      </c>
      <c r="M126" s="21" t="str">
        <f>VLOOKUP($A126,Schid!$A:$J,MATCH(M$1,Schid!$6:$6,0),FALSE)</f>
        <v>Motor Graders|Motor Graders||</v>
      </c>
      <c r="N126" s="21">
        <f>IF(ISERROR(VLOOKUP(B126,Sched!A:A,1,FALSE)),0,1)</f>
        <v>1</v>
      </c>
      <c r="O126" s="21">
        <f>VLOOKUP($B126,Sched!$A:$Z,MATCH(O$1,Sched!$6:$6,0),FALSE)</f>
        <v>0.95</v>
      </c>
      <c r="P126" s="21">
        <f>VLOOKUP($B126,Sched!$A:$Z,MATCH(P$1,Sched!$6:$6,0),FALSE)</f>
        <v>1.24</v>
      </c>
      <c r="Q126" s="21">
        <f>VLOOKUP($B126,Sched!$A:$Z,MATCH(Q$1,Sched!$6:$6,0),FALSE)</f>
        <v>0.75</v>
      </c>
      <c r="R126" s="21">
        <f>VLOOKUP($B126,Sched!$A:$Z,MATCH(R$1,Sched!$6:$6,0),FALSE)</f>
        <v>0.9</v>
      </c>
      <c r="S126" s="21" t="str">
        <f>VLOOKUP($B126,Sched!$A:$Z,MATCH(S$1,Sched!$6:$6,0),FALSE)</f>
        <v>N</v>
      </c>
    </row>
    <row r="127" spans="1:19" x14ac:dyDescent="0.25">
      <c r="A127" s="21">
        <v>61</v>
      </c>
      <c r="B127" s="21" t="s">
        <v>2982</v>
      </c>
      <c r="C127" s="21" t="s">
        <v>2512</v>
      </c>
      <c r="D127" s="21" t="s">
        <v>2917</v>
      </c>
      <c r="E127" s="21" t="str">
        <f>VLOOKUP($B127,Sched!$A:$Z,MATCH(E$1,Sched!$6:$6,0),FALSE)</f>
        <v>CatSubcat</v>
      </c>
      <c r="F127" s="21" t="str">
        <f>VLOOKUP($B127,Sched!$A:$Z,MATCH(F$1,Sched!$6:$6,0),FALSE)</f>
        <v>Category</v>
      </c>
      <c r="G127" s="15">
        <f>VLOOKUP($A127,Schid!$A:$J,MATCH(G$1,Schid!$6:$6,0),FALSE)</f>
        <v>32</v>
      </c>
      <c r="H127" s="15" t="str">
        <f>VLOOKUP($A127,Schid!$A:$J,MATCH(H$1,Schid!$6:$6,0),FALSE)</f>
        <v>NULL</v>
      </c>
      <c r="I127" s="15" t="str">
        <f>VLOOKUP($A127,Schid!$A:$J,MATCH(I$1,Schid!$6:$6,0),FALSE)</f>
        <v>NULL</v>
      </c>
      <c r="J127" s="21" t="str">
        <f>VLOOKUP($A127,Schid!$A:$J,MATCH(J$1,Schid!$6:$6,0),FALSE)</f>
        <v>Motor Graders</v>
      </c>
      <c r="K127" s="21" t="str">
        <f>VLOOKUP($A127,Schid!$A:$J,MATCH(K$1,Schid!$6:$6,0),FALSE)</f>
        <v>NULL</v>
      </c>
      <c r="L127" s="21" t="str">
        <f>VLOOKUP($A127,Schid!$A:$J,MATCH(L$1,Schid!$6:$6,0),FALSE)</f>
        <v>NULL</v>
      </c>
      <c r="M127" s="21" t="str">
        <f>VLOOKUP($A127,Schid!$A:$J,MATCH(M$1,Schid!$6:$6,0),FALSE)</f>
        <v>Motor Graders|||</v>
      </c>
      <c r="N127" s="21">
        <f>IF(ISERROR(VLOOKUP(B127,Sched!A:A,1,FALSE)),0,1)</f>
        <v>1</v>
      </c>
      <c r="O127" s="21">
        <f>VLOOKUP($B127,Sched!$A:$Z,MATCH(O$1,Sched!$6:$6,0),FALSE)</f>
        <v>0.95</v>
      </c>
      <c r="P127" s="21">
        <f>VLOOKUP($B127,Sched!$A:$Z,MATCH(P$1,Sched!$6:$6,0),FALSE)</f>
        <v>1.24</v>
      </c>
      <c r="Q127" s="21">
        <f>VLOOKUP($B127,Sched!$A:$Z,MATCH(Q$1,Sched!$6:$6,0),FALSE)</f>
        <v>0.75</v>
      </c>
      <c r="R127" s="21">
        <f>VLOOKUP($B127,Sched!$A:$Z,MATCH(R$1,Sched!$6:$6,0),FALSE)</f>
        <v>0.9</v>
      </c>
      <c r="S127" s="21" t="str">
        <f>VLOOKUP($B127,Sched!$A:$Z,MATCH(S$1,Sched!$6:$6,0),FALSE)</f>
        <v>N</v>
      </c>
    </row>
    <row r="128" spans="1:19" x14ac:dyDescent="0.25">
      <c r="A128" s="21">
        <v>84</v>
      </c>
      <c r="B128" s="21" t="s">
        <v>2983</v>
      </c>
      <c r="C128" s="21" t="s">
        <v>2512</v>
      </c>
      <c r="D128" s="21" t="s">
        <v>2917</v>
      </c>
      <c r="E128" s="21" t="str">
        <f>VLOOKUP($B128,Sched!$A:$Z,MATCH(E$1,Sched!$6:$6,0),FALSE)</f>
        <v>CatSubcat</v>
      </c>
      <c r="F128" s="21" t="str">
        <f>VLOOKUP($B128,Sched!$A:$Z,MATCH(F$1,Sched!$6:$6,0),FALSE)</f>
        <v>SubcatGroup</v>
      </c>
      <c r="G128" s="15">
        <f>VLOOKUP($A128,Schid!$A:$J,MATCH(G$1,Schid!$6:$6,0),FALSE)</f>
        <v>191</v>
      </c>
      <c r="H128" s="15">
        <f>VLOOKUP($A128,Schid!$A:$J,MATCH(H$1,Schid!$6:$6,0),FALSE)</f>
        <v>214</v>
      </c>
      <c r="I128" s="15" t="str">
        <f>VLOOKUP($A128,Schid!$A:$J,MATCH(I$1,Schid!$6:$6,0),FALSE)</f>
        <v>NULL</v>
      </c>
      <c r="J128" s="21" t="str">
        <f>VLOOKUP($A128,Schid!$A:$J,MATCH(J$1,Schid!$6:$6,0),FALSE)</f>
        <v>Paving Equipment</v>
      </c>
      <c r="K128" s="21" t="str">
        <f>VLOOKUP($A128,Schid!$A:$J,MATCH(K$1,Schid!$6:$6,0),FALSE)</f>
        <v>Pavers</v>
      </c>
      <c r="L128" s="21" t="str">
        <f>VLOOKUP($A128,Schid!$A:$J,MATCH(L$1,Schid!$6:$6,0),FALSE)</f>
        <v>NULL</v>
      </c>
      <c r="M128" s="21" t="str">
        <f>VLOOKUP($A128,Schid!$A:$J,MATCH(M$1,Schid!$6:$6,0),FALSE)</f>
        <v>Paving Equipment|Pavers||</v>
      </c>
      <c r="N128" s="21">
        <f>IF(ISERROR(VLOOKUP(B128,Sched!A:A,1,FALSE)),0,1)</f>
        <v>1</v>
      </c>
      <c r="O128" s="21">
        <f>VLOOKUP($B128,Sched!$A:$Z,MATCH(O$1,Sched!$6:$6,0),FALSE)</f>
        <v>0.95</v>
      </c>
      <c r="P128" s="21">
        <f>VLOOKUP($B128,Sched!$A:$Z,MATCH(P$1,Sched!$6:$6,0),FALSE)</f>
        <v>1.24</v>
      </c>
      <c r="Q128" s="21">
        <f>VLOOKUP($B128,Sched!$A:$Z,MATCH(Q$1,Sched!$6:$6,0),FALSE)</f>
        <v>0.75</v>
      </c>
      <c r="R128" s="21">
        <f>VLOOKUP($B128,Sched!$A:$Z,MATCH(R$1,Sched!$6:$6,0),FALSE)</f>
        <v>0.9</v>
      </c>
      <c r="S128" s="21" t="str">
        <f>VLOOKUP($B128,Sched!$A:$Z,MATCH(S$1,Sched!$6:$6,0),FALSE)</f>
        <v>N</v>
      </c>
    </row>
    <row r="129" spans="1:19" x14ac:dyDescent="0.25">
      <c r="A129" s="21">
        <v>284</v>
      </c>
      <c r="B129" s="21" t="s">
        <v>2984</v>
      </c>
      <c r="C129" s="21" t="s">
        <v>2512</v>
      </c>
      <c r="D129" s="21" t="s">
        <v>2917</v>
      </c>
      <c r="E129" s="21" t="str">
        <f>VLOOKUP($B129,Sched!$A:$Z,MATCH(E$1,Sched!$6:$6,0),FALSE)</f>
        <v>CatSubcat</v>
      </c>
      <c r="F129" s="21" t="str">
        <f>VLOOKUP($B129,Sched!$A:$Z,MATCH(F$1,Sched!$6:$6,0),FALSE)</f>
        <v>Category</v>
      </c>
      <c r="G129" s="15">
        <f>VLOOKUP($A129,Schid!$A:$J,MATCH(G$1,Schid!$6:$6,0),FALSE)</f>
        <v>9</v>
      </c>
      <c r="H129" s="15">
        <f>VLOOKUP($A129,Schid!$A:$J,MATCH(H$1,Schid!$6:$6,0),FALSE)</f>
        <v>424</v>
      </c>
      <c r="I129" s="15" t="str">
        <f>VLOOKUP($A129,Schid!$A:$J,MATCH(I$1,Schid!$6:$6,0),FALSE)</f>
        <v>NULL</v>
      </c>
      <c r="J129" s="21" t="str">
        <f>VLOOKUP($A129,Schid!$A:$J,MATCH(J$1,Schid!$6:$6,0),FALSE)</f>
        <v>Concrete Equipment</v>
      </c>
      <c r="K129" s="21" t="str">
        <f>VLOOKUP($A129,Schid!$A:$J,MATCH(K$1,Schid!$6:$6,0),FALSE)</f>
        <v>Concrete Paving Equipment</v>
      </c>
      <c r="L129" s="21" t="str">
        <f>VLOOKUP($A129,Schid!$A:$J,MATCH(L$1,Schid!$6:$6,0),FALSE)</f>
        <v>NULL</v>
      </c>
      <c r="M129" s="21" t="str">
        <f>VLOOKUP($A129,Schid!$A:$J,MATCH(M$1,Schid!$6:$6,0),FALSE)</f>
        <v>Concrete Equipment|Concrete Paving Equipment||</v>
      </c>
      <c r="N129" s="21">
        <f>IF(ISERROR(VLOOKUP(B129,Sched!A:A,1,FALSE)),0,1)</f>
        <v>1</v>
      </c>
      <c r="O129" s="21">
        <f>VLOOKUP($B129,Sched!$A:$Z,MATCH(O$1,Sched!$6:$6,0),FALSE)</f>
        <v>0.95</v>
      </c>
      <c r="P129" s="21">
        <f>VLOOKUP($B129,Sched!$A:$Z,MATCH(P$1,Sched!$6:$6,0),FALSE)</f>
        <v>1.24</v>
      </c>
      <c r="Q129" s="21">
        <f>VLOOKUP($B129,Sched!$A:$Z,MATCH(Q$1,Sched!$6:$6,0),FALSE)</f>
        <v>0.75</v>
      </c>
      <c r="R129" s="21">
        <f>VLOOKUP($B129,Sched!$A:$Z,MATCH(R$1,Sched!$6:$6,0),FALSE)</f>
        <v>0.9</v>
      </c>
      <c r="S129" s="21" t="str">
        <f>VLOOKUP($B129,Sched!$A:$Z,MATCH(S$1,Sched!$6:$6,0),FALSE)</f>
        <v>N</v>
      </c>
    </row>
    <row r="130" spans="1:19" x14ac:dyDescent="0.25">
      <c r="A130" s="21">
        <v>15</v>
      </c>
      <c r="B130" s="21" t="s">
        <v>2984</v>
      </c>
      <c r="C130" s="21" t="s">
        <v>2512</v>
      </c>
      <c r="D130" s="21" t="s">
        <v>2917</v>
      </c>
      <c r="E130" s="21" t="str">
        <f>VLOOKUP($B130,Sched!$A:$Z,MATCH(E$1,Sched!$6:$6,0),FALSE)</f>
        <v>CatSubcat</v>
      </c>
      <c r="F130" s="21" t="str">
        <f>VLOOKUP($B130,Sched!$A:$Z,MATCH(F$1,Sched!$6:$6,0),FALSE)</f>
        <v>Category</v>
      </c>
      <c r="G130" s="15">
        <f>VLOOKUP($A130,Schid!$A:$J,MATCH(G$1,Schid!$6:$6,0),FALSE)</f>
        <v>191</v>
      </c>
      <c r="H130" s="15" t="str">
        <f>VLOOKUP($A130,Schid!$A:$J,MATCH(H$1,Schid!$6:$6,0),FALSE)</f>
        <v>NULL</v>
      </c>
      <c r="I130" s="15" t="str">
        <f>VLOOKUP($A130,Schid!$A:$J,MATCH(I$1,Schid!$6:$6,0),FALSE)</f>
        <v>NULL</v>
      </c>
      <c r="J130" s="21" t="str">
        <f>VLOOKUP($A130,Schid!$A:$J,MATCH(J$1,Schid!$6:$6,0),FALSE)</f>
        <v>Paving Equipment</v>
      </c>
      <c r="K130" s="21" t="str">
        <f>VLOOKUP($A130,Schid!$A:$J,MATCH(K$1,Schid!$6:$6,0),FALSE)</f>
        <v>NULL</v>
      </c>
      <c r="L130" s="21" t="str">
        <f>VLOOKUP($A130,Schid!$A:$J,MATCH(L$1,Schid!$6:$6,0),FALSE)</f>
        <v>NULL</v>
      </c>
      <c r="M130" s="21" t="str">
        <f>VLOOKUP($A130,Schid!$A:$J,MATCH(M$1,Schid!$6:$6,0),FALSE)</f>
        <v>Paving Equipment|||</v>
      </c>
      <c r="N130" s="21">
        <f>IF(ISERROR(VLOOKUP(B130,Sched!A:A,1,FALSE)),0,1)</f>
        <v>1</v>
      </c>
      <c r="O130" s="21">
        <f>VLOOKUP($B130,Sched!$A:$Z,MATCH(O$1,Sched!$6:$6,0),FALSE)</f>
        <v>0.95</v>
      </c>
      <c r="P130" s="21">
        <f>VLOOKUP($B130,Sched!$A:$Z,MATCH(P$1,Sched!$6:$6,0),FALSE)</f>
        <v>1.24</v>
      </c>
      <c r="Q130" s="21">
        <f>VLOOKUP($B130,Sched!$A:$Z,MATCH(Q$1,Sched!$6:$6,0),FALSE)</f>
        <v>0.75</v>
      </c>
      <c r="R130" s="21">
        <f>VLOOKUP($B130,Sched!$A:$Z,MATCH(R$1,Sched!$6:$6,0),FALSE)</f>
        <v>0.9</v>
      </c>
      <c r="S130" s="21" t="str">
        <f>VLOOKUP($B130,Sched!$A:$Z,MATCH(S$1,Sched!$6:$6,0),FALSE)</f>
        <v>N</v>
      </c>
    </row>
    <row r="131" spans="1:19" x14ac:dyDescent="0.25">
      <c r="A131" s="21">
        <v>83869</v>
      </c>
      <c r="B131" s="21" t="s">
        <v>2985</v>
      </c>
      <c r="C131" s="21" t="s">
        <v>2512</v>
      </c>
      <c r="D131" s="21" t="s">
        <v>2917</v>
      </c>
      <c r="E131" s="21" t="str">
        <f>VLOOKUP($B131,Sched!$A:$Z,MATCH(E$1,Sched!$6:$6,0),FALSE)</f>
        <v>CatSubcat</v>
      </c>
      <c r="F131" s="21" t="str">
        <f>VLOOKUP($B131,Sched!$A:$Z,MATCH(F$1,Sched!$6:$6,0),FALSE)</f>
        <v>Category</v>
      </c>
      <c r="G131" s="15">
        <f>VLOOKUP($A131,Schid!$A:$J,MATCH(G$1,Schid!$6:$6,0),FALSE)</f>
        <v>2614</v>
      </c>
      <c r="H131" s="15" t="str">
        <f>VLOOKUP($A131,Schid!$A:$J,MATCH(H$1,Schid!$6:$6,0),FALSE)</f>
        <v>NULL</v>
      </c>
      <c r="I131" s="15" t="str">
        <f>VLOOKUP($A131,Schid!$A:$J,MATCH(I$1,Schid!$6:$6,0),FALSE)</f>
        <v>NULL</v>
      </c>
      <c r="J131" s="21" t="str">
        <f>VLOOKUP($A131,Schid!$A:$J,MATCH(J$1,Schid!$6:$6,0),FALSE)</f>
        <v>Pickup Trucks</v>
      </c>
      <c r="K131" s="21" t="str">
        <f>VLOOKUP($A131,Schid!$A:$J,MATCH(K$1,Schid!$6:$6,0),FALSE)</f>
        <v>NULL</v>
      </c>
      <c r="L131" s="21" t="str">
        <f>VLOOKUP($A131,Schid!$A:$J,MATCH(L$1,Schid!$6:$6,0),FALSE)</f>
        <v>NULL</v>
      </c>
      <c r="M131" s="21" t="str">
        <f>VLOOKUP($A131,Schid!$A:$J,MATCH(M$1,Schid!$6:$6,0),FALSE)</f>
        <v>Pickup Trucks|||</v>
      </c>
      <c r="N131" s="21">
        <f>IF(ISERROR(VLOOKUP(B131,Sched!A:A,1,FALSE)),0,1)</f>
        <v>1</v>
      </c>
      <c r="O131" s="21">
        <f>VLOOKUP($B131,Sched!$A:$Z,MATCH(O$1,Sched!$6:$6,0),FALSE)</f>
        <v>0.95</v>
      </c>
      <c r="P131" s="21">
        <f>VLOOKUP($B131,Sched!$A:$Z,MATCH(P$1,Sched!$6:$6,0),FALSE)</f>
        <v>1.33</v>
      </c>
      <c r="Q131" s="21">
        <f>VLOOKUP($B131,Sched!$A:$Z,MATCH(Q$1,Sched!$6:$6,0),FALSE)</f>
        <v>0.75</v>
      </c>
      <c r="R131" s="21">
        <f>VLOOKUP($B131,Sched!$A:$Z,MATCH(R$1,Sched!$6:$6,0),FALSE)</f>
        <v>0.9</v>
      </c>
      <c r="S131" s="21" t="str">
        <f>VLOOKUP($B131,Sched!$A:$Z,MATCH(S$1,Sched!$6:$6,0),FALSE)</f>
        <v>Y</v>
      </c>
    </row>
    <row r="132" spans="1:19" x14ac:dyDescent="0.25">
      <c r="A132" s="21">
        <v>219</v>
      </c>
      <c r="B132" s="21" t="s">
        <v>2986</v>
      </c>
      <c r="C132" s="21" t="s">
        <v>2512</v>
      </c>
      <c r="D132" s="21" t="s">
        <v>2917</v>
      </c>
      <c r="E132" s="21" t="str">
        <f>VLOOKUP($B132,Sched!$A:$Z,MATCH(E$1,Sched!$6:$6,0),FALSE)</f>
        <v>CatSubcat</v>
      </c>
      <c r="F132" s="21" t="str">
        <f>VLOOKUP($B132,Sched!$A:$Z,MATCH(F$1,Sched!$6:$6,0),FALSE)</f>
        <v>SubcatGroup</v>
      </c>
      <c r="G132" s="15">
        <f>VLOOKUP($A132,Schid!$A:$J,MATCH(G$1,Schid!$6:$6,0),FALSE)</f>
        <v>35</v>
      </c>
      <c r="H132" s="15">
        <f>VLOOKUP($A132,Schid!$A:$J,MATCH(H$1,Schid!$6:$6,0),FALSE)</f>
        <v>144</v>
      </c>
      <c r="I132" s="15" t="str">
        <f>VLOOKUP($A132,Schid!$A:$J,MATCH(I$1,Schid!$6:$6,0),FALSE)</f>
        <v>NULL</v>
      </c>
      <c r="J132" s="21" t="str">
        <f>VLOOKUP($A132,Schid!$A:$J,MATCH(J$1,Schid!$6:$6,0),FALSE)</f>
        <v>Pumps</v>
      </c>
      <c r="K132" s="21" t="str">
        <f>VLOOKUP($A132,Schid!$A:$J,MATCH(K$1,Schid!$6:$6,0),FALSE)</f>
        <v>Centrifugal Pumps</v>
      </c>
      <c r="L132" s="21" t="str">
        <f>VLOOKUP($A132,Schid!$A:$J,MATCH(L$1,Schid!$6:$6,0),FALSE)</f>
        <v>NULL</v>
      </c>
      <c r="M132" s="21" t="str">
        <f>VLOOKUP($A132,Schid!$A:$J,MATCH(M$1,Schid!$6:$6,0),FALSE)</f>
        <v>Pumps|Centrifugal Pumps||</v>
      </c>
      <c r="N132" s="21">
        <f>IF(ISERROR(VLOOKUP(B132,Sched!A:A,1,FALSE)),0,1)</f>
        <v>1</v>
      </c>
      <c r="O132" s="21">
        <f>VLOOKUP($B132,Sched!$A:$Z,MATCH(O$1,Sched!$6:$6,0),FALSE)</f>
        <v>0.95</v>
      </c>
      <c r="P132" s="21">
        <f>VLOOKUP($B132,Sched!$A:$Z,MATCH(P$1,Sched!$6:$6,0),FALSE)</f>
        <v>1.33</v>
      </c>
      <c r="Q132" s="21">
        <f>VLOOKUP($B132,Sched!$A:$Z,MATCH(Q$1,Sched!$6:$6,0),FALSE)</f>
        <v>0.65</v>
      </c>
      <c r="R132" s="21">
        <f>VLOOKUP($B132,Sched!$A:$Z,MATCH(R$1,Sched!$6:$6,0),FALSE)</f>
        <v>0.8</v>
      </c>
      <c r="S132" s="21" t="str">
        <f>VLOOKUP($B132,Sched!$A:$Z,MATCH(S$1,Sched!$6:$6,0),FALSE)</f>
        <v>N</v>
      </c>
    </row>
    <row r="133" spans="1:19" x14ac:dyDescent="0.25">
      <c r="A133" s="21">
        <v>40</v>
      </c>
      <c r="B133" s="21" t="s">
        <v>2987</v>
      </c>
      <c r="C133" s="21" t="s">
        <v>2512</v>
      </c>
      <c r="D133" s="21" t="s">
        <v>2917</v>
      </c>
      <c r="E133" s="21" t="str">
        <f>VLOOKUP($B133,Sched!$A:$Z,MATCH(E$1,Sched!$6:$6,0),FALSE)</f>
        <v>CatSubcat</v>
      </c>
      <c r="F133" s="21" t="str">
        <f>VLOOKUP($B133,Sched!$A:$Z,MATCH(F$1,Sched!$6:$6,0),FALSE)</f>
        <v>Category</v>
      </c>
      <c r="G133" s="15">
        <f>VLOOKUP($A133,Schid!$A:$J,MATCH(G$1,Schid!$6:$6,0),FALSE)</f>
        <v>35</v>
      </c>
      <c r="H133" s="15" t="str">
        <f>VLOOKUP($A133,Schid!$A:$J,MATCH(H$1,Schid!$6:$6,0),FALSE)</f>
        <v>NULL</v>
      </c>
      <c r="I133" s="15" t="str">
        <f>VLOOKUP($A133,Schid!$A:$J,MATCH(I$1,Schid!$6:$6,0),FALSE)</f>
        <v>NULL</v>
      </c>
      <c r="J133" s="21" t="str">
        <f>VLOOKUP($A133,Schid!$A:$J,MATCH(J$1,Schid!$6:$6,0),FALSE)</f>
        <v>Pumps</v>
      </c>
      <c r="K133" s="21" t="str">
        <f>VLOOKUP($A133,Schid!$A:$J,MATCH(K$1,Schid!$6:$6,0),FALSE)</f>
        <v>NULL</v>
      </c>
      <c r="L133" s="21" t="str">
        <f>VLOOKUP($A133,Schid!$A:$J,MATCH(L$1,Schid!$6:$6,0),FALSE)</f>
        <v>NULL</v>
      </c>
      <c r="M133" s="21" t="str">
        <f>VLOOKUP($A133,Schid!$A:$J,MATCH(M$1,Schid!$6:$6,0),FALSE)</f>
        <v>Pumps|||</v>
      </c>
      <c r="N133" s="21">
        <f>IF(ISERROR(VLOOKUP(B133,Sched!A:A,1,FALSE)),0,1)</f>
        <v>1</v>
      </c>
      <c r="O133" s="21">
        <f>VLOOKUP($B133,Sched!$A:$Z,MATCH(O$1,Sched!$6:$6,0),FALSE)</f>
        <v>0.95</v>
      </c>
      <c r="P133" s="21">
        <f>VLOOKUP($B133,Sched!$A:$Z,MATCH(P$1,Sched!$6:$6,0),FALSE)</f>
        <v>1.33</v>
      </c>
      <c r="Q133" s="21">
        <f>VLOOKUP($B133,Sched!$A:$Z,MATCH(Q$1,Sched!$6:$6,0),FALSE)</f>
        <v>0.65</v>
      </c>
      <c r="R133" s="21">
        <f>VLOOKUP($B133,Sched!$A:$Z,MATCH(R$1,Sched!$6:$6,0),FALSE)</f>
        <v>0.8</v>
      </c>
      <c r="S133" s="21" t="str">
        <f>VLOOKUP($B133,Sched!$A:$Z,MATCH(S$1,Sched!$6:$6,0),FALSE)</f>
        <v>Y</v>
      </c>
    </row>
    <row r="134" spans="1:19" x14ac:dyDescent="0.25">
      <c r="A134" s="21">
        <v>433</v>
      </c>
      <c r="B134" s="21" t="s">
        <v>3050</v>
      </c>
      <c r="C134" s="21" t="s">
        <v>2512</v>
      </c>
      <c r="D134" s="21" t="s">
        <v>2917</v>
      </c>
      <c r="E134" s="21" t="str">
        <f>VLOOKUP($B134,Sched!$A:$Z,MATCH(E$1,Sched!$6:$6,0),FALSE)</f>
        <v>CatSubcat</v>
      </c>
      <c r="F134" s="21" t="str">
        <f>VLOOKUP($B134,Sched!$A:$Z,MATCH(F$1,Sched!$6:$6,0),FALSE)</f>
        <v>SubcatGroup</v>
      </c>
      <c r="G134" s="15">
        <f>VLOOKUP($A134,Schid!$A:$J,MATCH(G$1,Schid!$6:$6,0),FALSE)</f>
        <v>452</v>
      </c>
      <c r="H134" s="15">
        <f>VLOOKUP($A134,Schid!$A:$J,MATCH(H$1,Schid!$6:$6,0),FALSE)</f>
        <v>468</v>
      </c>
      <c r="I134" s="15" t="str">
        <f>VLOOKUP($A134,Schid!$A:$J,MATCH(I$1,Schid!$6:$6,0),FALSE)</f>
        <v>NULL</v>
      </c>
      <c r="J134" s="21" t="str">
        <f>VLOOKUP($A134,Schid!$A:$J,MATCH(J$1,Schid!$6:$6,0),FALSE)</f>
        <v>Rough Terrain Forklifts</v>
      </c>
      <c r="K134" s="21" t="str">
        <f>VLOOKUP($A134,Schid!$A:$J,MATCH(K$1,Schid!$6:$6,0),FALSE)</f>
        <v>Rough Terrain Forklifts</v>
      </c>
      <c r="L134" s="21" t="str">
        <f>VLOOKUP($A134,Schid!$A:$J,MATCH(L$1,Schid!$6:$6,0),FALSE)</f>
        <v>NULL</v>
      </c>
      <c r="M134" s="21" t="str">
        <f>VLOOKUP($A134,Schid!$A:$J,MATCH(M$1,Schid!$6:$6,0),FALSE)</f>
        <v>Rough Terrain Forklifts|Rough Terrain Forklifts||</v>
      </c>
      <c r="N134" s="21">
        <f>IF(ISERROR(VLOOKUP(B134,Sched!A:A,1,FALSE)),0,1)</f>
        <v>1</v>
      </c>
      <c r="O134" s="21">
        <f>VLOOKUP($B134,Sched!$A:$Z,MATCH(O$1,Sched!$6:$6,0),FALSE)</f>
        <v>0.95</v>
      </c>
      <c r="P134" s="21">
        <f>VLOOKUP($B134,Sched!$A:$Z,MATCH(P$1,Sched!$6:$6,0),FALSE)</f>
        <v>1.24</v>
      </c>
      <c r="Q134" s="21">
        <f>VLOOKUP($B134,Sched!$A:$Z,MATCH(Q$1,Sched!$6:$6,0),FALSE)</f>
        <v>0.75</v>
      </c>
      <c r="R134" s="21">
        <f>VLOOKUP($B134,Sched!$A:$Z,MATCH(R$1,Sched!$6:$6,0),FALSE)</f>
        <v>0.9</v>
      </c>
      <c r="S134" s="21" t="str">
        <f>VLOOKUP($B134,Sched!$A:$Z,MATCH(S$1,Sched!$6:$6,0),FALSE)</f>
        <v>N</v>
      </c>
    </row>
    <row r="135" spans="1:19" x14ac:dyDescent="0.25">
      <c r="A135" s="21">
        <v>14</v>
      </c>
      <c r="B135" s="21" t="s">
        <v>2988</v>
      </c>
      <c r="C135" s="21" t="s">
        <v>2512</v>
      </c>
      <c r="D135" s="21" t="s">
        <v>2917</v>
      </c>
      <c r="E135" s="21" t="str">
        <f>VLOOKUP($B135,Sched!$A:$Z,MATCH(E$1,Sched!$6:$6,0),FALSE)</f>
        <v>CatSubcat</v>
      </c>
      <c r="F135" s="21" t="str">
        <f>VLOOKUP($B135,Sched!$A:$Z,MATCH(F$1,Sched!$6:$6,0),FALSE)</f>
        <v>Category</v>
      </c>
      <c r="G135" s="15">
        <f>VLOOKUP($A135,Schid!$A:$J,MATCH(G$1,Schid!$6:$6,0),FALSE)</f>
        <v>452</v>
      </c>
      <c r="H135" s="15" t="str">
        <f>VLOOKUP($A135,Schid!$A:$J,MATCH(H$1,Schid!$6:$6,0),FALSE)</f>
        <v>NULL</v>
      </c>
      <c r="I135" s="15" t="str">
        <f>VLOOKUP($A135,Schid!$A:$J,MATCH(I$1,Schid!$6:$6,0),FALSE)</f>
        <v>NULL</v>
      </c>
      <c r="J135" s="21" t="str">
        <f>VLOOKUP($A135,Schid!$A:$J,MATCH(J$1,Schid!$6:$6,0),FALSE)</f>
        <v>Rough Terrain Forklifts</v>
      </c>
      <c r="K135" s="21" t="str">
        <f>VLOOKUP($A135,Schid!$A:$J,MATCH(K$1,Schid!$6:$6,0),FALSE)</f>
        <v>NULL</v>
      </c>
      <c r="L135" s="21" t="str">
        <f>VLOOKUP($A135,Schid!$A:$J,MATCH(L$1,Schid!$6:$6,0),FALSE)</f>
        <v>NULL</v>
      </c>
      <c r="M135" s="21" t="str">
        <f>VLOOKUP($A135,Schid!$A:$J,MATCH(M$1,Schid!$6:$6,0),FALSE)</f>
        <v>Rough Terrain Forklifts|||</v>
      </c>
      <c r="N135" s="21">
        <f>IF(ISERROR(VLOOKUP(B135,Sched!A:A,1,FALSE)),0,1)</f>
        <v>1</v>
      </c>
      <c r="O135" s="21">
        <f>VLOOKUP($B135,Sched!$A:$Z,MATCH(O$1,Sched!$6:$6,0),FALSE)</f>
        <v>0.95</v>
      </c>
      <c r="P135" s="21">
        <f>VLOOKUP($B135,Sched!$A:$Z,MATCH(P$1,Sched!$6:$6,0),FALSE)</f>
        <v>1.24</v>
      </c>
      <c r="Q135" s="21">
        <f>VLOOKUP($B135,Sched!$A:$Z,MATCH(Q$1,Sched!$6:$6,0),FALSE)</f>
        <v>0.75</v>
      </c>
      <c r="R135" s="21">
        <f>VLOOKUP($B135,Sched!$A:$Z,MATCH(R$1,Sched!$6:$6,0),FALSE)</f>
        <v>0.9</v>
      </c>
      <c r="S135" s="21" t="str">
        <f>VLOOKUP($B135,Sched!$A:$Z,MATCH(S$1,Sched!$6:$6,0),FALSE)</f>
        <v>N</v>
      </c>
    </row>
    <row r="136" spans="1:19" x14ac:dyDescent="0.25">
      <c r="A136" s="21">
        <v>83859</v>
      </c>
      <c r="B136" s="21" t="s">
        <v>3293</v>
      </c>
      <c r="C136" s="21" t="s">
        <v>2512</v>
      </c>
      <c r="D136" s="21" t="s">
        <v>2917</v>
      </c>
      <c r="E136" s="21" t="str">
        <f>VLOOKUP($B136,Sched!$A:$Z,MATCH(E$1,Sched!$6:$6,0),FALSE)</f>
        <v>CatSubcat</v>
      </c>
      <c r="F136" s="21" t="str">
        <f>VLOOKUP($B136,Sched!$A:$Z,MATCH(F$1,Sched!$6:$6,0),FALSE)</f>
        <v>Category</v>
      </c>
      <c r="G136" s="15">
        <f>VLOOKUP($A136,Schid!$A:$J,MATCH(G$1,Schid!$6:$6,0),FALSE)</f>
        <v>2604</v>
      </c>
      <c r="H136" s="15" t="str">
        <f>VLOOKUP($A136,Schid!$A:$J,MATCH(H$1,Schid!$6:$6,0),FALSE)</f>
        <v>NULL</v>
      </c>
      <c r="I136" s="15" t="str">
        <f>VLOOKUP($A136,Schid!$A:$J,MATCH(I$1,Schid!$6:$6,0),FALSE)</f>
        <v>NULL</v>
      </c>
      <c r="J136" s="21" t="str">
        <f>VLOOKUP($A136,Schid!$A:$J,MATCH(J$1,Schid!$6:$6,0),FALSE)</f>
        <v>Rough Terrain Cranes</v>
      </c>
      <c r="K136" s="21" t="str">
        <f>VLOOKUP($A136,Schid!$A:$J,MATCH(K$1,Schid!$6:$6,0),FALSE)</f>
        <v>NULL</v>
      </c>
      <c r="L136" s="21" t="str">
        <f>VLOOKUP($A136,Schid!$A:$J,MATCH(L$1,Schid!$6:$6,0),FALSE)</f>
        <v>NULL</v>
      </c>
      <c r="M136" s="21" t="str">
        <f>VLOOKUP($A136,Schid!$A:$J,MATCH(M$1,Schid!$6:$6,0),FALSE)</f>
        <v>Rough Terrain Cranes|||</v>
      </c>
      <c r="N136" s="21">
        <f>IF(ISERROR(VLOOKUP(B136,Sched!A:A,1,FALSE)),0,1)</f>
        <v>1</v>
      </c>
      <c r="O136" s="21">
        <f>VLOOKUP($B136,Sched!$A:$Z,MATCH(O$1,Sched!$6:$6,0),FALSE)</f>
        <v>0.95</v>
      </c>
      <c r="P136" s="21">
        <f>VLOOKUP($B136,Sched!$A:$Z,MATCH(P$1,Sched!$6:$6,0),FALSE)</f>
        <v>1.33</v>
      </c>
      <c r="Q136" s="21">
        <f>VLOOKUP($B136,Sched!$A:$Z,MATCH(Q$1,Sched!$6:$6,0),FALSE)</f>
        <v>0.85</v>
      </c>
      <c r="R136" s="21">
        <f>VLOOKUP($B136,Sched!$A:$Z,MATCH(R$1,Sched!$6:$6,0),FALSE)</f>
        <v>0.95</v>
      </c>
      <c r="S136" s="21" t="str">
        <f>VLOOKUP($B136,Sched!$A:$Z,MATCH(S$1,Sched!$6:$6,0),FALSE)</f>
        <v>N</v>
      </c>
    </row>
    <row r="137" spans="1:19" x14ac:dyDescent="0.25">
      <c r="A137" s="21">
        <v>3659</v>
      </c>
      <c r="B137" s="21" t="s">
        <v>2989</v>
      </c>
      <c r="C137" s="21" t="s">
        <v>2512</v>
      </c>
      <c r="D137" s="21" t="s">
        <v>2917</v>
      </c>
      <c r="E137" s="21" t="str">
        <f>VLOOKUP($B137,Sched!$A:$Z,MATCH(E$1,Sched!$6:$6,0),FALSE)</f>
        <v>Make</v>
      </c>
      <c r="F137" s="21" t="str">
        <f>VLOOKUP($B137,Sched!$A:$Z,MATCH(F$1,Sched!$6:$6,0),FALSE)</f>
        <v>Make</v>
      </c>
      <c r="G137" s="15">
        <f>VLOOKUP($A137,Schid!$A:$J,MATCH(G$1,Schid!$6:$6,0),FALSE)</f>
        <v>315</v>
      </c>
      <c r="H137" s="15">
        <f>VLOOKUP($A137,Schid!$A:$J,MATCH(H$1,Schid!$6:$6,0),FALSE)</f>
        <v>348</v>
      </c>
      <c r="I137" s="15">
        <f>VLOOKUP($A137,Schid!$A:$J,MATCH(I$1,Schid!$6:$6,0),FALSE)</f>
        <v>47</v>
      </c>
      <c r="J137" s="21" t="str">
        <f>VLOOKUP($A137,Schid!$A:$J,MATCH(J$1,Schid!$6:$6,0),FALSE)</f>
        <v>Scissor Lifts</v>
      </c>
      <c r="K137" s="21" t="str">
        <f>VLOOKUP($A137,Schid!$A:$J,MATCH(K$1,Schid!$6:$6,0),FALSE)</f>
        <v>19+ Ft Electric Scissor Lifts</v>
      </c>
      <c r="L137" s="21" t="str">
        <f>VLOOKUP($A137,Schid!$A:$J,MATCH(L$1,Schid!$6:$6,0),FALSE)</f>
        <v>Genie</v>
      </c>
      <c r="M137" s="21" t="str">
        <f>VLOOKUP($A137,Schid!$A:$J,MATCH(M$1,Schid!$6:$6,0),FALSE)</f>
        <v>Scissor Lifts|19+ Ft Electric Scissor Lifts|Genie|</v>
      </c>
      <c r="N137" s="21">
        <f>IF(ISERROR(VLOOKUP(B137,Sched!A:A,1,FALSE)),0,1)</f>
        <v>1</v>
      </c>
      <c r="O137" s="21">
        <f>VLOOKUP($B137,Sched!$A:$Z,MATCH(O$1,Sched!$6:$6,0),FALSE)</f>
        <v>0.95</v>
      </c>
      <c r="P137" s="21">
        <f>VLOOKUP($B137,Sched!$A:$Z,MATCH(P$1,Sched!$6:$6,0),FALSE)</f>
        <v>1.24</v>
      </c>
      <c r="Q137" s="21">
        <f>VLOOKUP($B137,Sched!$A:$Z,MATCH(Q$1,Sched!$6:$6,0),FALSE)</f>
        <v>0.75</v>
      </c>
      <c r="R137" s="21">
        <f>VLOOKUP($B137,Sched!$A:$Z,MATCH(R$1,Sched!$6:$6,0),FALSE)</f>
        <v>0.9</v>
      </c>
      <c r="S137" s="21" t="str">
        <f>VLOOKUP($B137,Sched!$A:$Z,MATCH(S$1,Sched!$6:$6,0),FALSE)</f>
        <v>N</v>
      </c>
    </row>
    <row r="138" spans="1:19" x14ac:dyDescent="0.25">
      <c r="A138" s="21">
        <v>1756</v>
      </c>
      <c r="B138" s="21" t="s">
        <v>2990</v>
      </c>
      <c r="C138" s="21" t="s">
        <v>2512</v>
      </c>
      <c r="D138" s="21" t="s">
        <v>2917</v>
      </c>
      <c r="E138" s="21" t="str">
        <f>VLOOKUP($B138,Sched!$A:$Z,MATCH(E$1,Sched!$6:$6,0),FALSE)</f>
        <v>Make</v>
      </c>
      <c r="F138" s="21" t="str">
        <f>VLOOKUP($B138,Sched!$A:$Z,MATCH(F$1,Sched!$6:$6,0),FALSE)</f>
        <v>Make</v>
      </c>
      <c r="G138" s="15">
        <f>VLOOKUP($A138,Schid!$A:$J,MATCH(G$1,Schid!$6:$6,0),FALSE)</f>
        <v>315</v>
      </c>
      <c r="H138" s="15">
        <f>VLOOKUP($A138,Schid!$A:$J,MATCH(H$1,Schid!$6:$6,0),FALSE)</f>
        <v>348</v>
      </c>
      <c r="I138" s="15">
        <f>VLOOKUP($A138,Schid!$A:$J,MATCH(I$1,Schid!$6:$6,0),FALSE)</f>
        <v>44</v>
      </c>
      <c r="J138" s="21" t="str">
        <f>VLOOKUP($A138,Schid!$A:$J,MATCH(J$1,Schid!$6:$6,0),FALSE)</f>
        <v>Scissor Lifts</v>
      </c>
      <c r="K138" s="21" t="str">
        <f>VLOOKUP($A138,Schid!$A:$J,MATCH(K$1,Schid!$6:$6,0),FALSE)</f>
        <v>19+ Ft Electric Scissor Lifts</v>
      </c>
      <c r="L138" s="21" t="str">
        <f>VLOOKUP($A138,Schid!$A:$J,MATCH(L$1,Schid!$6:$6,0),FALSE)</f>
        <v>JLG</v>
      </c>
      <c r="M138" s="21" t="str">
        <f>VLOOKUP($A138,Schid!$A:$J,MATCH(M$1,Schid!$6:$6,0),FALSE)</f>
        <v>Scissor Lifts|19+ Ft Electric Scissor Lifts|JLG|</v>
      </c>
      <c r="N138" s="21">
        <f>IF(ISERROR(VLOOKUP(B138,Sched!A:A,1,FALSE)),0,1)</f>
        <v>1</v>
      </c>
      <c r="O138" s="21">
        <f>VLOOKUP($B138,Sched!$A:$Z,MATCH(O$1,Sched!$6:$6,0),FALSE)</f>
        <v>0.95</v>
      </c>
      <c r="P138" s="21">
        <f>VLOOKUP($B138,Sched!$A:$Z,MATCH(P$1,Sched!$6:$6,0),FALSE)</f>
        <v>1.24</v>
      </c>
      <c r="Q138" s="21">
        <f>VLOOKUP($B138,Sched!$A:$Z,MATCH(Q$1,Sched!$6:$6,0),FALSE)</f>
        <v>0.75</v>
      </c>
      <c r="R138" s="21">
        <f>VLOOKUP($B138,Sched!$A:$Z,MATCH(R$1,Sched!$6:$6,0),FALSE)</f>
        <v>0.9</v>
      </c>
      <c r="S138" s="21" t="str">
        <f>VLOOKUP($B138,Sched!$A:$Z,MATCH(S$1,Sched!$6:$6,0),FALSE)</f>
        <v>N</v>
      </c>
    </row>
    <row r="139" spans="1:19" x14ac:dyDescent="0.25">
      <c r="A139" s="21">
        <v>3422</v>
      </c>
      <c r="B139" s="21" t="s">
        <v>2991</v>
      </c>
      <c r="C139" s="21" t="s">
        <v>2512</v>
      </c>
      <c r="D139" s="21" t="s">
        <v>2917</v>
      </c>
      <c r="E139" s="21" t="str">
        <f>VLOOKUP($B139,Sched!$A:$Z,MATCH(E$1,Sched!$6:$6,0),FALSE)</f>
        <v>Make</v>
      </c>
      <c r="F139" s="21" t="str">
        <f>VLOOKUP($B139,Sched!$A:$Z,MATCH(F$1,Sched!$6:$6,0),FALSE)</f>
        <v>Make</v>
      </c>
      <c r="G139" s="15">
        <f>VLOOKUP($A139,Schid!$A:$J,MATCH(G$1,Schid!$6:$6,0),FALSE)</f>
        <v>315</v>
      </c>
      <c r="H139" s="15">
        <f>VLOOKUP($A139,Schid!$A:$J,MATCH(H$1,Schid!$6:$6,0),FALSE)</f>
        <v>348</v>
      </c>
      <c r="I139" s="15">
        <f>VLOOKUP($A139,Schid!$A:$J,MATCH(I$1,Schid!$6:$6,0),FALSE)</f>
        <v>56</v>
      </c>
      <c r="J139" s="21" t="str">
        <f>VLOOKUP($A139,Schid!$A:$J,MATCH(J$1,Schid!$6:$6,0),FALSE)</f>
        <v>Scissor Lifts</v>
      </c>
      <c r="K139" s="21" t="str">
        <f>VLOOKUP($A139,Schid!$A:$J,MATCH(K$1,Schid!$6:$6,0),FALSE)</f>
        <v>19+ Ft Electric Scissor Lifts</v>
      </c>
      <c r="L139" s="21" t="str">
        <f>VLOOKUP($A139,Schid!$A:$J,MATCH(L$1,Schid!$6:$6,0),FALSE)</f>
        <v>Skyjack</v>
      </c>
      <c r="M139" s="21" t="str">
        <f>VLOOKUP($A139,Schid!$A:$J,MATCH(M$1,Schid!$6:$6,0),FALSE)</f>
        <v>Scissor Lifts|19+ Ft Electric Scissor Lifts|Skyjack|</v>
      </c>
      <c r="N139" s="21">
        <f>IF(ISERROR(VLOOKUP(B139,Sched!A:A,1,FALSE)),0,1)</f>
        <v>1</v>
      </c>
      <c r="O139" s="21">
        <f>VLOOKUP($B139,Sched!$A:$Z,MATCH(O$1,Sched!$6:$6,0),FALSE)</f>
        <v>0.95</v>
      </c>
      <c r="P139" s="21">
        <f>VLOOKUP($B139,Sched!$A:$Z,MATCH(P$1,Sched!$6:$6,0),FALSE)</f>
        <v>1.24</v>
      </c>
      <c r="Q139" s="21">
        <f>VLOOKUP($B139,Sched!$A:$Z,MATCH(Q$1,Sched!$6:$6,0),FALSE)</f>
        <v>0.75</v>
      </c>
      <c r="R139" s="21">
        <f>VLOOKUP($B139,Sched!$A:$Z,MATCH(R$1,Sched!$6:$6,0),FALSE)</f>
        <v>0.9</v>
      </c>
      <c r="S139" s="21" t="str">
        <f>VLOOKUP($B139,Sched!$A:$Z,MATCH(S$1,Sched!$6:$6,0),FALSE)</f>
        <v>N</v>
      </c>
    </row>
    <row r="140" spans="1:19" x14ac:dyDescent="0.25">
      <c r="A140" s="21">
        <v>474</v>
      </c>
      <c r="B140" s="21" t="s">
        <v>2992</v>
      </c>
      <c r="C140" s="21" t="s">
        <v>2512</v>
      </c>
      <c r="D140" s="21" t="s">
        <v>2917</v>
      </c>
      <c r="E140" s="21" t="str">
        <f>VLOOKUP($B140,Sched!$A:$Z,MATCH(E$1,Sched!$6:$6,0),FALSE)</f>
        <v>CatSubcat</v>
      </c>
      <c r="F140" s="21" t="str">
        <f>VLOOKUP($B140,Sched!$A:$Z,MATCH(F$1,Sched!$6:$6,0),FALSE)</f>
        <v>SubcatGroup</v>
      </c>
      <c r="G140" s="15">
        <f>VLOOKUP($A140,Schid!$A:$J,MATCH(G$1,Schid!$6:$6,0),FALSE)</f>
        <v>315</v>
      </c>
      <c r="H140" s="15">
        <f>VLOOKUP($A140,Schid!$A:$J,MATCH(H$1,Schid!$6:$6,0),FALSE)</f>
        <v>348</v>
      </c>
      <c r="I140" s="15" t="str">
        <f>VLOOKUP($A140,Schid!$A:$J,MATCH(I$1,Schid!$6:$6,0),FALSE)</f>
        <v>NULL</v>
      </c>
      <c r="J140" s="21" t="str">
        <f>VLOOKUP($A140,Schid!$A:$J,MATCH(J$1,Schid!$6:$6,0),FALSE)</f>
        <v>Scissor Lifts</v>
      </c>
      <c r="K140" s="21" t="str">
        <f>VLOOKUP($A140,Schid!$A:$J,MATCH(K$1,Schid!$6:$6,0),FALSE)</f>
        <v>19+ Ft Electric Scissor Lifts</v>
      </c>
      <c r="L140" s="21" t="str">
        <f>VLOOKUP($A140,Schid!$A:$J,MATCH(L$1,Schid!$6:$6,0),FALSE)</f>
        <v>NULL</v>
      </c>
      <c r="M140" s="21" t="str">
        <f>VLOOKUP($A140,Schid!$A:$J,MATCH(M$1,Schid!$6:$6,0),FALSE)</f>
        <v>Scissor Lifts|19+ Ft Electric Scissor Lifts||</v>
      </c>
      <c r="N140" s="21">
        <f>IF(ISERROR(VLOOKUP(B140,Sched!A:A,1,FALSE)),0,1)</f>
        <v>1</v>
      </c>
      <c r="O140" s="21">
        <f>VLOOKUP($B140,Sched!$A:$Z,MATCH(O$1,Sched!$6:$6,0),FALSE)</f>
        <v>0.95</v>
      </c>
      <c r="P140" s="21">
        <f>VLOOKUP($B140,Sched!$A:$Z,MATCH(P$1,Sched!$6:$6,0),FALSE)</f>
        <v>1.24</v>
      </c>
      <c r="Q140" s="21">
        <f>VLOOKUP($B140,Sched!$A:$Z,MATCH(Q$1,Sched!$6:$6,0),FALSE)</f>
        <v>0.75</v>
      </c>
      <c r="R140" s="21">
        <f>VLOOKUP($B140,Sched!$A:$Z,MATCH(R$1,Sched!$6:$6,0),FALSE)</f>
        <v>0.9</v>
      </c>
      <c r="S140" s="21" t="str">
        <f>VLOOKUP($B140,Sched!$A:$Z,MATCH(S$1,Sched!$6:$6,0),FALSE)</f>
        <v>N</v>
      </c>
    </row>
    <row r="141" spans="1:19" x14ac:dyDescent="0.25">
      <c r="A141" s="21">
        <v>485</v>
      </c>
      <c r="B141" s="21" t="s">
        <v>2993</v>
      </c>
      <c r="C141" s="21" t="s">
        <v>2512</v>
      </c>
      <c r="D141" s="21" t="s">
        <v>2917</v>
      </c>
      <c r="E141" s="21" t="str">
        <f>VLOOKUP($B141,Sched!$A:$Z,MATCH(E$1,Sched!$6:$6,0),FALSE)</f>
        <v>CatSubcat</v>
      </c>
      <c r="F141" s="21" t="str">
        <f>VLOOKUP($B141,Sched!$A:$Z,MATCH(F$1,Sched!$6:$6,0),FALSE)</f>
        <v>SubcatGroup</v>
      </c>
      <c r="G141" s="15">
        <f>VLOOKUP($A141,Schid!$A:$J,MATCH(G$1,Schid!$6:$6,0),FALSE)</f>
        <v>315</v>
      </c>
      <c r="H141" s="15">
        <f>VLOOKUP($A141,Schid!$A:$J,MATCH(H$1,Schid!$6:$6,0),FALSE)</f>
        <v>2215</v>
      </c>
      <c r="I141" s="15" t="str">
        <f>VLOOKUP($A141,Schid!$A:$J,MATCH(I$1,Schid!$6:$6,0),FALSE)</f>
        <v>NULL</v>
      </c>
      <c r="J141" s="21" t="str">
        <f>VLOOKUP($A141,Schid!$A:$J,MATCH(J$1,Schid!$6:$6,0),FALSE)</f>
        <v>Scissor Lifts</v>
      </c>
      <c r="K141" s="21" t="str">
        <f>VLOOKUP($A141,Schid!$A:$J,MATCH(K$1,Schid!$6:$6,0),FALSE)</f>
        <v>Engine-Driven Scissor Lifts</v>
      </c>
      <c r="L141" s="21" t="str">
        <f>VLOOKUP($A141,Schid!$A:$J,MATCH(L$1,Schid!$6:$6,0),FALSE)</f>
        <v>NULL</v>
      </c>
      <c r="M141" s="21" t="str">
        <f>VLOOKUP($A141,Schid!$A:$J,MATCH(M$1,Schid!$6:$6,0),FALSE)</f>
        <v>Scissor Lifts|Engine-Driven Scissor Lifts||</v>
      </c>
      <c r="N141" s="21">
        <f>IF(ISERROR(VLOOKUP(B141,Sched!A:A,1,FALSE)),0,1)</f>
        <v>1</v>
      </c>
      <c r="O141" s="21">
        <f>VLOOKUP($B141,Sched!$A:$Z,MATCH(O$1,Sched!$6:$6,0),FALSE)</f>
        <v>0.95</v>
      </c>
      <c r="P141" s="21">
        <f>VLOOKUP($B141,Sched!$A:$Z,MATCH(P$1,Sched!$6:$6,0),FALSE)</f>
        <v>1.24</v>
      </c>
      <c r="Q141" s="21">
        <f>VLOOKUP($B141,Sched!$A:$Z,MATCH(Q$1,Sched!$6:$6,0),FALSE)</f>
        <v>0.7</v>
      </c>
      <c r="R141" s="21">
        <f>VLOOKUP($B141,Sched!$A:$Z,MATCH(R$1,Sched!$6:$6,0),FALSE)</f>
        <v>0.9</v>
      </c>
      <c r="S141" s="21" t="str">
        <f>VLOOKUP($B141,Sched!$A:$Z,MATCH(S$1,Sched!$6:$6,0),FALSE)</f>
        <v>N</v>
      </c>
    </row>
    <row r="142" spans="1:19" x14ac:dyDescent="0.25">
      <c r="A142" s="21">
        <v>8</v>
      </c>
      <c r="B142" s="21" t="s">
        <v>2994</v>
      </c>
      <c r="C142" s="21" t="s">
        <v>2512</v>
      </c>
      <c r="D142" s="21" t="s">
        <v>2917</v>
      </c>
      <c r="E142" s="21" t="str">
        <f>VLOOKUP($B142,Sched!$A:$Z,MATCH(E$1,Sched!$6:$6,0),FALSE)</f>
        <v>CatSubcat</v>
      </c>
      <c r="F142" s="21" t="str">
        <f>VLOOKUP($B142,Sched!$A:$Z,MATCH(F$1,Sched!$6:$6,0),FALSE)</f>
        <v>Category</v>
      </c>
      <c r="G142" s="15">
        <f>VLOOKUP($A142,Schid!$A:$J,MATCH(G$1,Schid!$6:$6,0),FALSE)</f>
        <v>315</v>
      </c>
      <c r="H142" s="15" t="str">
        <f>VLOOKUP($A142,Schid!$A:$J,MATCH(H$1,Schid!$6:$6,0),FALSE)</f>
        <v>NULL</v>
      </c>
      <c r="I142" s="15" t="str">
        <f>VLOOKUP($A142,Schid!$A:$J,MATCH(I$1,Schid!$6:$6,0),FALSE)</f>
        <v>NULL</v>
      </c>
      <c r="J142" s="21" t="str">
        <f>VLOOKUP($A142,Schid!$A:$J,MATCH(J$1,Schid!$6:$6,0),FALSE)</f>
        <v>Scissor Lifts</v>
      </c>
      <c r="K142" s="21" t="str">
        <f>VLOOKUP($A142,Schid!$A:$J,MATCH(K$1,Schid!$6:$6,0),FALSE)</f>
        <v>NULL</v>
      </c>
      <c r="L142" s="21" t="str">
        <f>VLOOKUP($A142,Schid!$A:$J,MATCH(L$1,Schid!$6:$6,0),FALSE)</f>
        <v>NULL</v>
      </c>
      <c r="M142" s="21" t="str">
        <f>VLOOKUP($A142,Schid!$A:$J,MATCH(M$1,Schid!$6:$6,0),FALSE)</f>
        <v>Scissor Lifts|||</v>
      </c>
      <c r="N142" s="21">
        <f>IF(ISERROR(VLOOKUP(B142,Sched!A:A,1,FALSE)),0,1)</f>
        <v>1</v>
      </c>
      <c r="O142" s="21">
        <f>VLOOKUP($B142,Sched!$A:$Z,MATCH(O$1,Sched!$6:$6,0),FALSE)</f>
        <v>0.95</v>
      </c>
      <c r="P142" s="21">
        <f>VLOOKUP($B142,Sched!$A:$Z,MATCH(P$1,Sched!$6:$6,0),FALSE)</f>
        <v>1.24</v>
      </c>
      <c r="Q142" s="21">
        <f>VLOOKUP($B142,Sched!$A:$Z,MATCH(Q$1,Sched!$6:$6,0),FALSE)</f>
        <v>0.75</v>
      </c>
      <c r="R142" s="21">
        <f>VLOOKUP($B142,Sched!$A:$Z,MATCH(R$1,Sched!$6:$6,0),FALSE)</f>
        <v>0.9</v>
      </c>
      <c r="S142" s="21" t="str">
        <f>VLOOKUP($B142,Sched!$A:$Z,MATCH(S$1,Sched!$6:$6,0),FALSE)</f>
        <v>Y</v>
      </c>
    </row>
    <row r="143" spans="1:19" x14ac:dyDescent="0.25">
      <c r="A143" s="21">
        <v>90458</v>
      </c>
      <c r="B143" s="21" t="s">
        <v>2995</v>
      </c>
      <c r="C143" s="21" t="s">
        <v>2512</v>
      </c>
      <c r="D143" s="21" t="s">
        <v>2917</v>
      </c>
      <c r="E143" s="21" t="str">
        <f>VLOOKUP($B143,Sched!$A:$Z,MATCH(E$1,Sched!$6:$6,0),FALSE)</f>
        <v>CatSubcat</v>
      </c>
      <c r="F143" s="21" t="str">
        <f>VLOOKUP($B143,Sched!$A:$Z,MATCH(F$1,Sched!$6:$6,0),FALSE)</f>
        <v>Category</v>
      </c>
      <c r="G143" s="15">
        <f>VLOOKUP($A143,Schid!$A:$J,MATCH(G$1,Schid!$6:$6,0),FALSE)</f>
        <v>2754</v>
      </c>
      <c r="H143" s="15" t="str">
        <f>VLOOKUP($A143,Schid!$A:$J,MATCH(H$1,Schid!$6:$6,0),FALSE)</f>
        <v>NULL</v>
      </c>
      <c r="I143" s="15" t="str">
        <f>VLOOKUP($A143,Schid!$A:$J,MATCH(I$1,Schid!$6:$6,0),FALSE)</f>
        <v>NULL</v>
      </c>
      <c r="J143" s="21" t="str">
        <f>VLOOKUP($A143,Schid!$A:$J,MATCH(J$1,Schid!$6:$6,0),FALSE)</f>
        <v>Semi Trailers</v>
      </c>
      <c r="K143" s="21" t="str">
        <f>VLOOKUP($A143,Schid!$A:$J,MATCH(K$1,Schid!$6:$6,0),FALSE)</f>
        <v>NULL</v>
      </c>
      <c r="L143" s="21" t="str">
        <f>VLOOKUP($A143,Schid!$A:$J,MATCH(L$1,Schid!$6:$6,0),FALSE)</f>
        <v>NULL</v>
      </c>
      <c r="M143" s="21" t="str">
        <f>VLOOKUP($A143,Schid!$A:$J,MATCH(M$1,Schid!$6:$6,0),FALSE)</f>
        <v>Semi Trailers|||</v>
      </c>
      <c r="N143" s="21">
        <f>IF(ISERROR(VLOOKUP(B143,Sched!A:A,1,FALSE)),0,1)</f>
        <v>1</v>
      </c>
      <c r="O143" s="21">
        <f>VLOOKUP($B143,Sched!$A:$Z,MATCH(O$1,Sched!$6:$6,0),FALSE)</f>
        <v>0.95</v>
      </c>
      <c r="P143" s="21">
        <f>VLOOKUP($B143,Sched!$A:$Z,MATCH(P$1,Sched!$6:$6,0),FALSE)</f>
        <v>1.33</v>
      </c>
      <c r="Q143" s="21">
        <f>VLOOKUP($B143,Sched!$A:$Z,MATCH(Q$1,Sched!$6:$6,0),FALSE)</f>
        <v>0.6</v>
      </c>
      <c r="R143" s="21">
        <f>VLOOKUP($B143,Sched!$A:$Z,MATCH(R$1,Sched!$6:$6,0),FALSE)</f>
        <v>0.9</v>
      </c>
      <c r="S143" s="21" t="str">
        <f>VLOOKUP($B143,Sched!$A:$Z,MATCH(S$1,Sched!$6:$6,0),FALSE)</f>
        <v>N</v>
      </c>
    </row>
    <row r="144" spans="1:19" x14ac:dyDescent="0.25">
      <c r="A144" s="21">
        <v>83868</v>
      </c>
      <c r="B144" s="21" t="s">
        <v>3313</v>
      </c>
      <c r="C144" s="21" t="s">
        <v>2512</v>
      </c>
      <c r="D144" s="21" t="s">
        <v>2917</v>
      </c>
      <c r="E144" s="21" t="str">
        <f>VLOOKUP($B144,Sched!$A:$Z,MATCH(E$1,Sched!$6:$6,0),FALSE)</f>
        <v>CatSubcat</v>
      </c>
      <c r="F144" s="21" t="str">
        <f>VLOOKUP($B144,Sched!$A:$Z,MATCH(F$1,Sched!$6:$6,0),FALSE)</f>
        <v>Category</v>
      </c>
      <c r="G144" s="15">
        <f>VLOOKUP($A144,Schid!$A:$J,MATCH(G$1,Schid!$6:$6,0),FALSE)</f>
        <v>2613</v>
      </c>
      <c r="H144" s="15" t="str">
        <f>VLOOKUP($A144,Schid!$A:$J,MATCH(H$1,Schid!$6:$6,0),FALSE)</f>
        <v>NULL</v>
      </c>
      <c r="I144" s="15" t="str">
        <f>VLOOKUP($A144,Schid!$A:$J,MATCH(I$1,Schid!$6:$6,0),FALSE)</f>
        <v>NULL</v>
      </c>
      <c r="J144" s="21" t="str">
        <f>VLOOKUP($A144,Schid!$A:$J,MATCH(J$1,Schid!$6:$6,0),FALSE)</f>
        <v>Service Trucks</v>
      </c>
      <c r="K144" s="21" t="str">
        <f>VLOOKUP($A144,Schid!$A:$J,MATCH(K$1,Schid!$6:$6,0),FALSE)</f>
        <v>NULL</v>
      </c>
      <c r="L144" s="21" t="str">
        <f>VLOOKUP($A144,Schid!$A:$J,MATCH(L$1,Schid!$6:$6,0),FALSE)</f>
        <v>NULL</v>
      </c>
      <c r="M144" s="21" t="str">
        <f>VLOOKUP($A144,Schid!$A:$J,MATCH(M$1,Schid!$6:$6,0),FALSE)</f>
        <v>Service Trucks|||</v>
      </c>
      <c r="N144" s="21">
        <f>IF(ISERROR(VLOOKUP(B144,Sched!A:A,1,FALSE)),0,1)</f>
        <v>1</v>
      </c>
      <c r="O144" s="21">
        <f>VLOOKUP($B144,Sched!$A:$Z,MATCH(O$1,Sched!$6:$6,0),FALSE)</f>
        <v>0.95</v>
      </c>
      <c r="P144" s="21">
        <f>VLOOKUP($B144,Sched!$A:$Z,MATCH(P$1,Sched!$6:$6,0),FALSE)</f>
        <v>1.33</v>
      </c>
      <c r="Q144" s="21">
        <f>VLOOKUP($B144,Sched!$A:$Z,MATCH(Q$1,Sched!$6:$6,0),FALSE)</f>
        <v>0.75</v>
      </c>
      <c r="R144" s="21">
        <f>VLOOKUP($B144,Sched!$A:$Z,MATCH(R$1,Sched!$6:$6,0),FALSE)</f>
        <v>0.9</v>
      </c>
      <c r="S144" s="21" t="str">
        <f>VLOOKUP($B144,Sched!$A:$Z,MATCH(S$1,Sched!$6:$6,0),FALSE)</f>
        <v>N</v>
      </c>
    </row>
    <row r="145" spans="1:19" x14ac:dyDescent="0.25">
      <c r="A145" s="21">
        <v>3273</v>
      </c>
      <c r="B145" s="21" t="s">
        <v>2996</v>
      </c>
      <c r="C145" s="21" t="s">
        <v>2512</v>
      </c>
      <c r="D145" s="21" t="s">
        <v>2917</v>
      </c>
      <c r="E145" s="21" t="str">
        <f>VLOOKUP($B145,Sched!$A:$Z,MATCH(E$1,Sched!$6:$6,0),FALSE)</f>
        <v>Make</v>
      </c>
      <c r="F145" s="21" t="str">
        <f>VLOOKUP($B145,Sched!$A:$Z,MATCH(F$1,Sched!$6:$6,0),FALSE)</f>
        <v>Make</v>
      </c>
      <c r="G145" s="15">
        <f>VLOOKUP($A145,Schid!$A:$J,MATCH(G$1,Schid!$6:$6,0),FALSE)</f>
        <v>2511</v>
      </c>
      <c r="H145" s="15">
        <f>VLOOKUP($A145,Schid!$A:$J,MATCH(H$1,Schid!$6:$6,0),FALSE)</f>
        <v>428</v>
      </c>
      <c r="I145" s="15">
        <f>VLOOKUP($A145,Schid!$A:$J,MATCH(I$1,Schid!$6:$6,0),FALSE)</f>
        <v>31</v>
      </c>
      <c r="J145" s="21" t="str">
        <f>VLOOKUP($A145,Schid!$A:$J,MATCH(J$1,Schid!$6:$6,0),FALSE)</f>
        <v>Single Drum Rollers</v>
      </c>
      <c r="K145" s="21" t="str">
        <f>VLOOKUP($A145,Schid!$A:$J,MATCH(K$1,Schid!$6:$6,0),FALSE)</f>
        <v>Padfoot Single Drum Rollers</v>
      </c>
      <c r="L145" s="21" t="str">
        <f>VLOOKUP($A145,Schid!$A:$J,MATCH(L$1,Schid!$6:$6,0),FALSE)</f>
        <v>Caterpillar</v>
      </c>
      <c r="M145" s="21" t="str">
        <f>VLOOKUP($A145,Schid!$A:$J,MATCH(M$1,Schid!$6:$6,0),FALSE)</f>
        <v>Single Drum Rollers|Padfoot Single Drum Rollers|Caterpillar|</v>
      </c>
      <c r="N145" s="21">
        <f>IF(ISERROR(VLOOKUP(B145,Sched!A:A,1,FALSE)),0,1)</f>
        <v>1</v>
      </c>
      <c r="O145" s="21">
        <f>VLOOKUP($B145,Sched!$A:$Z,MATCH(O$1,Sched!$6:$6,0),FALSE)</f>
        <v>0.95</v>
      </c>
      <c r="P145" s="21">
        <f>VLOOKUP($B145,Sched!$A:$Z,MATCH(P$1,Sched!$6:$6,0),FALSE)</f>
        <v>1.24</v>
      </c>
      <c r="Q145" s="21">
        <f>VLOOKUP($B145,Sched!$A:$Z,MATCH(Q$1,Sched!$6:$6,0),FALSE)</f>
        <v>0.75</v>
      </c>
      <c r="R145" s="21">
        <f>VLOOKUP($B145,Sched!$A:$Z,MATCH(R$1,Sched!$6:$6,0),FALSE)</f>
        <v>0.95</v>
      </c>
      <c r="S145" s="21" t="str">
        <f>VLOOKUP($B145,Sched!$A:$Z,MATCH(S$1,Sched!$6:$6,0),FALSE)</f>
        <v>N</v>
      </c>
    </row>
    <row r="146" spans="1:19" x14ac:dyDescent="0.25">
      <c r="A146" s="21">
        <v>1789</v>
      </c>
      <c r="B146" s="21" t="s">
        <v>2996</v>
      </c>
      <c r="C146" s="21" t="s">
        <v>2512</v>
      </c>
      <c r="D146" s="21" t="s">
        <v>2917</v>
      </c>
      <c r="E146" s="21" t="str">
        <f>VLOOKUP($B146,Sched!$A:$Z,MATCH(E$1,Sched!$6:$6,0),FALSE)</f>
        <v>Make</v>
      </c>
      <c r="F146" s="21" t="str">
        <f>VLOOKUP($B146,Sched!$A:$Z,MATCH(F$1,Sched!$6:$6,0),FALSE)</f>
        <v>Make</v>
      </c>
      <c r="G146" s="15">
        <f>VLOOKUP($A146,Schid!$A:$J,MATCH(G$1,Schid!$6:$6,0),FALSE)</f>
        <v>2511</v>
      </c>
      <c r="H146" s="15">
        <f>VLOOKUP($A146,Schid!$A:$J,MATCH(H$1,Schid!$6:$6,0),FALSE)</f>
        <v>430</v>
      </c>
      <c r="I146" s="15">
        <f>VLOOKUP($A146,Schid!$A:$J,MATCH(I$1,Schid!$6:$6,0),FALSE)</f>
        <v>31</v>
      </c>
      <c r="J146" s="21" t="str">
        <f>VLOOKUP($A146,Schid!$A:$J,MATCH(J$1,Schid!$6:$6,0),FALSE)</f>
        <v>Single Drum Rollers</v>
      </c>
      <c r="K146" s="21" t="str">
        <f>VLOOKUP($A146,Schid!$A:$J,MATCH(K$1,Schid!$6:$6,0),FALSE)</f>
        <v>Smooth Single Drum Rollers</v>
      </c>
      <c r="L146" s="21" t="str">
        <f>VLOOKUP($A146,Schid!$A:$J,MATCH(L$1,Schid!$6:$6,0),FALSE)</f>
        <v>Caterpillar</v>
      </c>
      <c r="M146" s="21" t="str">
        <f>VLOOKUP($A146,Schid!$A:$J,MATCH(M$1,Schid!$6:$6,0),FALSE)</f>
        <v>Single Drum Rollers|Smooth Single Drum Rollers|Caterpillar|</v>
      </c>
      <c r="N146" s="21">
        <f>IF(ISERROR(VLOOKUP(B146,Sched!A:A,1,FALSE)),0,1)</f>
        <v>1</v>
      </c>
      <c r="O146" s="21">
        <f>VLOOKUP($B146,Sched!$A:$Z,MATCH(O$1,Sched!$6:$6,0),FALSE)</f>
        <v>0.95</v>
      </c>
      <c r="P146" s="21">
        <f>VLOOKUP($B146,Sched!$A:$Z,MATCH(P$1,Sched!$6:$6,0),FALSE)</f>
        <v>1.24</v>
      </c>
      <c r="Q146" s="21">
        <f>VLOOKUP($B146,Sched!$A:$Z,MATCH(Q$1,Sched!$6:$6,0),FALSE)</f>
        <v>0.75</v>
      </c>
      <c r="R146" s="21">
        <f>VLOOKUP($B146,Sched!$A:$Z,MATCH(R$1,Sched!$6:$6,0),FALSE)</f>
        <v>0.95</v>
      </c>
      <c r="S146" s="21" t="str">
        <f>VLOOKUP($B146,Sched!$A:$Z,MATCH(S$1,Sched!$6:$6,0),FALSE)</f>
        <v>N</v>
      </c>
    </row>
    <row r="147" spans="1:19" x14ac:dyDescent="0.25">
      <c r="A147" s="21">
        <v>98</v>
      </c>
      <c r="B147" s="21" t="s">
        <v>3051</v>
      </c>
      <c r="C147" s="21" t="s">
        <v>2512</v>
      </c>
      <c r="D147" s="21" t="s">
        <v>2917</v>
      </c>
      <c r="E147" s="21" t="str">
        <f>VLOOKUP($B147,Sched!$A:$Z,MATCH(E$1,Sched!$6:$6,0),FALSE)</f>
        <v>CatSubcat</v>
      </c>
      <c r="F147" s="21" t="str">
        <f>VLOOKUP($B147,Sched!$A:$Z,MATCH(F$1,Sched!$6:$6,0),FALSE)</f>
        <v>SubcatGroup</v>
      </c>
      <c r="G147" s="15">
        <f>VLOOKUP($A147,Schid!$A:$J,MATCH(G$1,Schid!$6:$6,0),FALSE)</f>
        <v>2511</v>
      </c>
      <c r="H147" s="15">
        <f>VLOOKUP($A147,Schid!$A:$J,MATCH(H$1,Schid!$6:$6,0),FALSE)</f>
        <v>428</v>
      </c>
      <c r="I147" s="15" t="str">
        <f>VLOOKUP($A147,Schid!$A:$J,MATCH(I$1,Schid!$6:$6,0),FALSE)</f>
        <v>NULL</v>
      </c>
      <c r="J147" s="21" t="str">
        <f>VLOOKUP($A147,Schid!$A:$J,MATCH(J$1,Schid!$6:$6,0),FALSE)</f>
        <v>Single Drum Rollers</v>
      </c>
      <c r="K147" s="21" t="str">
        <f>VLOOKUP($A147,Schid!$A:$J,MATCH(K$1,Schid!$6:$6,0),FALSE)</f>
        <v>Padfoot Single Drum Rollers</v>
      </c>
      <c r="L147" s="21" t="str">
        <f>VLOOKUP($A147,Schid!$A:$J,MATCH(L$1,Schid!$6:$6,0),FALSE)</f>
        <v>NULL</v>
      </c>
      <c r="M147" s="21" t="str">
        <f>VLOOKUP($A147,Schid!$A:$J,MATCH(M$1,Schid!$6:$6,0),FALSE)</f>
        <v>Single Drum Rollers|Padfoot Single Drum Rollers||</v>
      </c>
      <c r="N147" s="21">
        <f>IF(ISERROR(VLOOKUP(B147,Sched!A:A,1,FALSE)),0,1)</f>
        <v>1</v>
      </c>
      <c r="O147" s="21">
        <f>VLOOKUP($B147,Sched!$A:$Z,MATCH(O$1,Sched!$6:$6,0),FALSE)</f>
        <v>0.95</v>
      </c>
      <c r="P147" s="21">
        <f>VLOOKUP($B147,Sched!$A:$Z,MATCH(P$1,Sched!$6:$6,0),FALSE)</f>
        <v>1.24</v>
      </c>
      <c r="Q147" s="21">
        <f>VLOOKUP($B147,Sched!$A:$Z,MATCH(Q$1,Sched!$6:$6,0),FALSE)</f>
        <v>0.75</v>
      </c>
      <c r="R147" s="21">
        <f>VLOOKUP($B147,Sched!$A:$Z,MATCH(R$1,Sched!$6:$6,0),FALSE)</f>
        <v>0.95</v>
      </c>
      <c r="S147" s="21" t="str">
        <f>VLOOKUP($B147,Sched!$A:$Z,MATCH(S$1,Sched!$6:$6,0),FALSE)</f>
        <v>N</v>
      </c>
    </row>
    <row r="148" spans="1:19" x14ac:dyDescent="0.25">
      <c r="A148" s="21">
        <v>66</v>
      </c>
      <c r="B148" s="21" t="s">
        <v>3051</v>
      </c>
      <c r="C148" s="21" t="s">
        <v>2512</v>
      </c>
      <c r="D148" s="21" t="s">
        <v>2917</v>
      </c>
      <c r="E148" s="21" t="str">
        <f>VLOOKUP($B148,Sched!$A:$Z,MATCH(E$1,Sched!$6:$6,0),FALSE)</f>
        <v>CatSubcat</v>
      </c>
      <c r="F148" s="21" t="str">
        <f>VLOOKUP($B148,Sched!$A:$Z,MATCH(F$1,Sched!$6:$6,0),FALSE)</f>
        <v>SubcatGroup</v>
      </c>
      <c r="G148" s="15">
        <f>VLOOKUP($A148,Schid!$A:$J,MATCH(G$1,Schid!$6:$6,0),FALSE)</f>
        <v>2511</v>
      </c>
      <c r="H148" s="15">
        <f>VLOOKUP($A148,Schid!$A:$J,MATCH(H$1,Schid!$6:$6,0),FALSE)</f>
        <v>430</v>
      </c>
      <c r="I148" s="15" t="str">
        <f>VLOOKUP($A148,Schid!$A:$J,MATCH(I$1,Schid!$6:$6,0),FALSE)</f>
        <v>NULL</v>
      </c>
      <c r="J148" s="21" t="str">
        <f>VLOOKUP($A148,Schid!$A:$J,MATCH(J$1,Schid!$6:$6,0),FALSE)</f>
        <v>Single Drum Rollers</v>
      </c>
      <c r="K148" s="21" t="str">
        <f>VLOOKUP($A148,Schid!$A:$J,MATCH(K$1,Schid!$6:$6,0),FALSE)</f>
        <v>Smooth Single Drum Rollers</v>
      </c>
      <c r="L148" s="21" t="str">
        <f>VLOOKUP($A148,Schid!$A:$J,MATCH(L$1,Schid!$6:$6,0),FALSE)</f>
        <v>NULL</v>
      </c>
      <c r="M148" s="21" t="str">
        <f>VLOOKUP($A148,Schid!$A:$J,MATCH(M$1,Schid!$6:$6,0),FALSE)</f>
        <v>Single Drum Rollers|Smooth Single Drum Rollers||</v>
      </c>
      <c r="N148" s="21">
        <f>IF(ISERROR(VLOOKUP(B148,Sched!A:A,1,FALSE)),0,1)</f>
        <v>1</v>
      </c>
      <c r="O148" s="21">
        <f>VLOOKUP($B148,Sched!$A:$Z,MATCH(O$1,Sched!$6:$6,0),FALSE)</f>
        <v>0.95</v>
      </c>
      <c r="P148" s="21">
        <f>VLOOKUP($B148,Sched!$A:$Z,MATCH(P$1,Sched!$6:$6,0),FALSE)</f>
        <v>1.24</v>
      </c>
      <c r="Q148" s="21">
        <f>VLOOKUP($B148,Sched!$A:$Z,MATCH(Q$1,Sched!$6:$6,0),FALSE)</f>
        <v>0.75</v>
      </c>
      <c r="R148" s="21">
        <f>VLOOKUP($B148,Sched!$A:$Z,MATCH(R$1,Sched!$6:$6,0),FALSE)</f>
        <v>0.95</v>
      </c>
      <c r="S148" s="21" t="str">
        <f>VLOOKUP($B148,Sched!$A:$Z,MATCH(S$1,Sched!$6:$6,0),FALSE)</f>
        <v>N</v>
      </c>
    </row>
    <row r="149" spans="1:19" x14ac:dyDescent="0.25">
      <c r="A149" s="21">
        <v>66826</v>
      </c>
      <c r="B149" s="21" t="s">
        <v>2997</v>
      </c>
      <c r="C149" s="21" t="s">
        <v>2512</v>
      </c>
      <c r="D149" s="21" t="s">
        <v>2917</v>
      </c>
      <c r="E149" s="21" t="str">
        <f>VLOOKUP($B149,Sched!$A:$Z,MATCH(E$1,Sched!$6:$6,0),FALSE)</f>
        <v>CatSubcat</v>
      </c>
      <c r="F149" s="21" t="str">
        <f>VLOOKUP($B149,Sched!$A:$Z,MATCH(F$1,Sched!$6:$6,0),FALSE)</f>
        <v>Category</v>
      </c>
      <c r="G149" s="15">
        <f>VLOOKUP($A149,Schid!$A:$J,MATCH(G$1,Schid!$6:$6,0),FALSE)</f>
        <v>2511</v>
      </c>
      <c r="H149" s="15" t="str">
        <f>VLOOKUP($A149,Schid!$A:$J,MATCH(H$1,Schid!$6:$6,0),FALSE)</f>
        <v>NULL</v>
      </c>
      <c r="I149" s="15" t="str">
        <f>VLOOKUP($A149,Schid!$A:$J,MATCH(I$1,Schid!$6:$6,0),FALSE)</f>
        <v>NULL</v>
      </c>
      <c r="J149" s="21" t="str">
        <f>VLOOKUP($A149,Schid!$A:$J,MATCH(J$1,Schid!$6:$6,0),FALSE)</f>
        <v>Single Drum Rollers</v>
      </c>
      <c r="K149" s="21" t="str">
        <f>VLOOKUP($A149,Schid!$A:$J,MATCH(K$1,Schid!$6:$6,0),FALSE)</f>
        <v>NULL</v>
      </c>
      <c r="L149" s="21" t="str">
        <f>VLOOKUP($A149,Schid!$A:$J,MATCH(L$1,Schid!$6:$6,0),FALSE)</f>
        <v>NULL</v>
      </c>
      <c r="M149" s="21" t="str">
        <f>VLOOKUP($A149,Schid!$A:$J,MATCH(M$1,Schid!$6:$6,0),FALSE)</f>
        <v>Single Drum Rollers|||</v>
      </c>
      <c r="N149" s="21">
        <f>IF(ISERROR(VLOOKUP(B149,Sched!A:A,1,FALSE)),0,1)</f>
        <v>1</v>
      </c>
      <c r="O149" s="21">
        <f>VLOOKUP($B149,Sched!$A:$Z,MATCH(O$1,Sched!$6:$6,0),FALSE)</f>
        <v>0.95</v>
      </c>
      <c r="P149" s="21">
        <f>VLOOKUP($B149,Sched!$A:$Z,MATCH(P$1,Sched!$6:$6,0),FALSE)</f>
        <v>1.24</v>
      </c>
      <c r="Q149" s="21">
        <f>VLOOKUP($B149,Sched!$A:$Z,MATCH(Q$1,Sched!$6:$6,0),FALSE)</f>
        <v>0.75</v>
      </c>
      <c r="R149" s="21">
        <f>VLOOKUP($B149,Sched!$A:$Z,MATCH(R$1,Sched!$6:$6,0),FALSE)</f>
        <v>0.95</v>
      </c>
      <c r="S149" s="21" t="str">
        <f>VLOOKUP($B149,Sched!$A:$Z,MATCH(S$1,Sched!$6:$6,0),FALSE)</f>
        <v>N</v>
      </c>
    </row>
    <row r="150" spans="1:19" s="21" customFormat="1" x14ac:dyDescent="0.25">
      <c r="A150" s="21">
        <v>5466</v>
      </c>
      <c r="B150" s="21" t="s">
        <v>3566</v>
      </c>
      <c r="C150" s="21" t="s">
        <v>2512</v>
      </c>
      <c r="D150" s="21" t="s">
        <v>2917</v>
      </c>
      <c r="E150" s="21" t="str">
        <f>VLOOKUP($B150,Sched!$A:$Z,MATCH(E$1,Sched!$6:$6,0),FALSE)</f>
        <v>Make</v>
      </c>
      <c r="F150" s="21" t="str">
        <f>VLOOKUP($B150,Sched!$A:$Z,MATCH(F$1,Sched!$6:$6,0),FALSE)</f>
        <v>Make</v>
      </c>
      <c r="G150" s="15">
        <f>VLOOKUP($A150,Schid!$A:$J,MATCH(G$1,Schid!$6:$6,0),FALSE)</f>
        <v>360</v>
      </c>
      <c r="H150" s="15">
        <f>VLOOKUP($A150,Schid!$A:$J,MATCH(H$1,Schid!$6:$6,0),FALSE)</f>
        <v>2009</v>
      </c>
      <c r="I150" s="15">
        <f>VLOOKUP($A150,Schid!$A:$J,MATCH(I$1,Schid!$6:$6,0),FALSE)</f>
        <v>85</v>
      </c>
      <c r="J150" s="21" t="str">
        <f>VLOOKUP($A150,Schid!$A:$J,MATCH(J$1,Schid!$6:$6,0),FALSE)</f>
        <v>Skid Steer Loaders</v>
      </c>
      <c r="K150" s="21" t="str">
        <f>VLOOKUP($A150,Schid!$A:$J,MATCH(K$1,Schid!$6:$6,0),FALSE)</f>
        <v>1,100-2,999 Lb Skid Steer Loaders</v>
      </c>
      <c r="L150" s="21" t="str">
        <f>VLOOKUP($A150,Schid!$A:$J,MATCH(L$1,Schid!$6:$6,0),FALSE)</f>
        <v>Bobcat</v>
      </c>
      <c r="M150" s="21" t="str">
        <f>VLOOKUP($A150,Schid!$A:$J,MATCH(M$1,Schid!$6:$6,0),FALSE)</f>
        <v>Skid Steer Loaders|1,100-2,999 Lb Skid Steer Loaders|Bobcat|</v>
      </c>
      <c r="N150" s="21">
        <f>IF(ISERROR(VLOOKUP(B150,Sched!A:A,1,FALSE)),0,1)</f>
        <v>1</v>
      </c>
      <c r="O150" s="21">
        <f>VLOOKUP($B150,Sched!$A:$Z,MATCH(O$1,Sched!$6:$6,0),FALSE)</f>
        <v>0.95</v>
      </c>
      <c r="P150" s="21">
        <f>VLOOKUP($B150,Sched!$A:$Z,MATCH(P$1,Sched!$6:$6,0),FALSE)</f>
        <v>1.24</v>
      </c>
      <c r="Q150" s="21">
        <f>VLOOKUP($B150,Sched!$A:$Z,MATCH(Q$1,Sched!$6:$6,0),FALSE)</f>
        <v>0.75</v>
      </c>
      <c r="R150" s="21">
        <f>VLOOKUP($B150,Sched!$A:$Z,MATCH(R$1,Sched!$6:$6,0),FALSE)</f>
        <v>0.95</v>
      </c>
      <c r="S150" s="21" t="str">
        <f>VLOOKUP($B150,Sched!$A:$Z,MATCH(S$1,Sched!$6:$6,0),FALSE)</f>
        <v>N</v>
      </c>
    </row>
    <row r="151" spans="1:19" s="21" customFormat="1" x14ac:dyDescent="0.25">
      <c r="A151" s="21">
        <v>4463</v>
      </c>
      <c r="B151" s="21" t="s">
        <v>3569</v>
      </c>
      <c r="C151" s="21" t="s">
        <v>2512</v>
      </c>
      <c r="D151" s="21" t="s">
        <v>2917</v>
      </c>
      <c r="E151" s="21" t="str">
        <f>VLOOKUP($B151,Sched!$A:$Z,MATCH(E$1,Sched!$6:$6,0),FALSE)</f>
        <v>Make</v>
      </c>
      <c r="F151" s="21" t="str">
        <f>VLOOKUP($B151,Sched!$A:$Z,MATCH(F$1,Sched!$6:$6,0),FALSE)</f>
        <v>Make</v>
      </c>
      <c r="G151" s="15">
        <f>VLOOKUP($A151,Schid!$A:$J,MATCH(G$1,Schid!$6:$6,0),FALSE)</f>
        <v>360</v>
      </c>
      <c r="H151" s="15">
        <f>VLOOKUP($A151,Schid!$A:$J,MATCH(H$1,Schid!$6:$6,0),FALSE)</f>
        <v>2009</v>
      </c>
      <c r="I151" s="15">
        <f>VLOOKUP($A151,Schid!$A:$J,MATCH(I$1,Schid!$6:$6,0),FALSE)</f>
        <v>12</v>
      </c>
      <c r="J151" s="21" t="str">
        <f>VLOOKUP($A151,Schid!$A:$J,MATCH(J$1,Schid!$6:$6,0),FALSE)</f>
        <v>Skid Steer Loaders</v>
      </c>
      <c r="K151" s="21" t="str">
        <f>VLOOKUP($A151,Schid!$A:$J,MATCH(K$1,Schid!$6:$6,0),FALSE)</f>
        <v>1,100-2,999 Lb Skid Steer Loaders</v>
      </c>
      <c r="L151" s="21" t="str">
        <f>VLOOKUP($A151,Schid!$A:$J,MATCH(L$1,Schid!$6:$6,0),FALSE)</f>
        <v>Case</v>
      </c>
      <c r="M151" s="21" t="str">
        <f>VLOOKUP($A151,Schid!$A:$J,MATCH(M$1,Schid!$6:$6,0),FALSE)</f>
        <v>Skid Steer Loaders|1,100-2,999 Lb Skid Steer Loaders|Case|</v>
      </c>
      <c r="N151" s="21">
        <f>IF(ISERROR(VLOOKUP(B151,Sched!A:A,1,FALSE)),0,1)</f>
        <v>1</v>
      </c>
      <c r="O151" s="21">
        <f>VLOOKUP($B151,Sched!$A:$Z,MATCH(O$1,Sched!$6:$6,0),FALSE)</f>
        <v>0.95</v>
      </c>
      <c r="P151" s="21">
        <f>VLOOKUP($B151,Sched!$A:$Z,MATCH(P$1,Sched!$6:$6,0),FALSE)</f>
        <v>1.24</v>
      </c>
      <c r="Q151" s="21">
        <f>VLOOKUP($B151,Sched!$A:$Z,MATCH(Q$1,Sched!$6:$6,0),FALSE)</f>
        <v>0.75</v>
      </c>
      <c r="R151" s="21">
        <f>VLOOKUP($B151,Sched!$A:$Z,MATCH(R$1,Sched!$6:$6,0),FALSE)</f>
        <v>0.95</v>
      </c>
      <c r="S151" s="21" t="str">
        <f>VLOOKUP($B151,Sched!$A:$Z,MATCH(S$1,Sched!$6:$6,0),FALSE)</f>
        <v>N</v>
      </c>
    </row>
    <row r="152" spans="1:19" x14ac:dyDescent="0.25">
      <c r="A152" s="21">
        <v>1278</v>
      </c>
      <c r="B152" s="21" t="s">
        <v>3567</v>
      </c>
      <c r="C152" s="21" t="s">
        <v>2512</v>
      </c>
      <c r="D152" s="21" t="s">
        <v>2917</v>
      </c>
      <c r="E152" s="21" t="str">
        <f>VLOOKUP($B152,Sched!$A:$Z,MATCH(E$1,Sched!$6:$6,0),FALSE)</f>
        <v>Make</v>
      </c>
      <c r="F152" s="21" t="str">
        <f>VLOOKUP($B152,Sched!$A:$Z,MATCH(F$1,Sched!$6:$6,0),FALSE)</f>
        <v>Make</v>
      </c>
      <c r="G152" s="15">
        <f>VLOOKUP($A152,Schid!$A:$J,MATCH(G$1,Schid!$6:$6,0),FALSE)</f>
        <v>360</v>
      </c>
      <c r="H152" s="15">
        <f>VLOOKUP($A152,Schid!$A:$J,MATCH(H$1,Schid!$6:$6,0),FALSE)</f>
        <v>2009</v>
      </c>
      <c r="I152" s="15">
        <f>VLOOKUP($A152,Schid!$A:$J,MATCH(I$1,Schid!$6:$6,0),FALSE)</f>
        <v>31</v>
      </c>
      <c r="J152" s="21" t="str">
        <f>VLOOKUP($A152,Schid!$A:$J,MATCH(J$1,Schid!$6:$6,0),FALSE)</f>
        <v>Skid Steer Loaders</v>
      </c>
      <c r="K152" s="21" t="str">
        <f>VLOOKUP($A152,Schid!$A:$J,MATCH(K$1,Schid!$6:$6,0),FALSE)</f>
        <v>1,100-2,999 Lb Skid Steer Loaders</v>
      </c>
      <c r="L152" s="21" t="str">
        <f>VLOOKUP($A152,Schid!$A:$J,MATCH(L$1,Schid!$6:$6,0),FALSE)</f>
        <v>Caterpillar</v>
      </c>
      <c r="M152" s="21" t="str">
        <f>VLOOKUP($A152,Schid!$A:$J,MATCH(M$1,Schid!$6:$6,0),FALSE)</f>
        <v>Skid Steer Loaders|1,100-2,999 Lb Skid Steer Loaders|Caterpillar|</v>
      </c>
      <c r="N152" s="21">
        <f>IF(ISERROR(VLOOKUP(B152,Sched!A:A,1,FALSE)),0,1)</f>
        <v>1</v>
      </c>
      <c r="O152" s="21">
        <f>VLOOKUP($B152,Sched!$A:$Z,MATCH(O$1,Sched!$6:$6,0),FALSE)</f>
        <v>0.95</v>
      </c>
      <c r="P152" s="21">
        <f>VLOOKUP($B152,Sched!$A:$Z,MATCH(P$1,Sched!$6:$6,0),FALSE)</f>
        <v>1.24</v>
      </c>
      <c r="Q152" s="21">
        <f>VLOOKUP($B152,Sched!$A:$Z,MATCH(Q$1,Sched!$6:$6,0),FALSE)</f>
        <v>0.75</v>
      </c>
      <c r="R152" s="21">
        <f>VLOOKUP($B152,Sched!$A:$Z,MATCH(R$1,Sched!$6:$6,0),FALSE)</f>
        <v>0.95</v>
      </c>
      <c r="S152" s="21" t="str">
        <f>VLOOKUP($B152,Sched!$A:$Z,MATCH(S$1,Sched!$6:$6,0),FALSE)</f>
        <v>N</v>
      </c>
    </row>
    <row r="153" spans="1:19" x14ac:dyDescent="0.25">
      <c r="A153" s="21">
        <v>4084</v>
      </c>
      <c r="B153" s="21" t="s">
        <v>3568</v>
      </c>
      <c r="C153" s="21" t="s">
        <v>2512</v>
      </c>
      <c r="D153" s="21" t="s">
        <v>2917</v>
      </c>
      <c r="E153" s="21" t="str">
        <f>VLOOKUP($B153,Sched!$A:$Z,MATCH(E$1,Sched!$6:$6,0),FALSE)</f>
        <v>Make</v>
      </c>
      <c r="F153" s="21" t="str">
        <f>VLOOKUP($B153,Sched!$A:$Z,MATCH(F$1,Sched!$6:$6,0),FALSE)</f>
        <v>Make</v>
      </c>
      <c r="G153" s="15">
        <f>VLOOKUP($A153,Schid!$A:$J,MATCH(G$1,Schid!$6:$6,0),FALSE)</f>
        <v>360</v>
      </c>
      <c r="H153" s="15">
        <f>VLOOKUP($A153,Schid!$A:$J,MATCH(H$1,Schid!$6:$6,0),FALSE)</f>
        <v>2009</v>
      </c>
      <c r="I153" s="15">
        <f>VLOOKUP($A153,Schid!$A:$J,MATCH(I$1,Schid!$6:$6,0),FALSE)</f>
        <v>93</v>
      </c>
      <c r="J153" s="21" t="str">
        <f>VLOOKUP($A153,Schid!$A:$J,MATCH(J$1,Schid!$6:$6,0),FALSE)</f>
        <v>Skid Steer Loaders</v>
      </c>
      <c r="K153" s="21" t="str">
        <f>VLOOKUP($A153,Schid!$A:$J,MATCH(K$1,Schid!$6:$6,0),FALSE)</f>
        <v>1,100-2,999 Lb Skid Steer Loaders</v>
      </c>
      <c r="L153" s="21" t="str">
        <f>VLOOKUP($A153,Schid!$A:$J,MATCH(L$1,Schid!$6:$6,0),FALSE)</f>
        <v>John Deere</v>
      </c>
      <c r="M153" s="21" t="str">
        <f>VLOOKUP($A153,Schid!$A:$J,MATCH(M$1,Schid!$6:$6,0),FALSE)</f>
        <v>Skid Steer Loaders|1,100-2,999 Lb Skid Steer Loaders|John Deere|</v>
      </c>
      <c r="N153" s="21">
        <f>IF(ISERROR(VLOOKUP(B153,Sched!A:A,1,FALSE)),0,1)</f>
        <v>1</v>
      </c>
      <c r="O153" s="21">
        <f>VLOOKUP($B153,Sched!$A:$Z,MATCH(O$1,Sched!$6:$6,0),FALSE)</f>
        <v>0.95</v>
      </c>
      <c r="P153" s="21">
        <f>VLOOKUP($B153,Sched!$A:$Z,MATCH(P$1,Sched!$6:$6,0),FALSE)</f>
        <v>1.24</v>
      </c>
      <c r="Q153" s="21">
        <f>VLOOKUP($B153,Sched!$A:$Z,MATCH(Q$1,Sched!$6:$6,0),FALSE)</f>
        <v>0.75</v>
      </c>
      <c r="R153" s="21">
        <f>VLOOKUP($B153,Sched!$A:$Z,MATCH(R$1,Sched!$6:$6,0),FALSE)</f>
        <v>0.95</v>
      </c>
      <c r="S153" s="21" t="str">
        <f>VLOOKUP($B153,Sched!$A:$Z,MATCH(S$1,Sched!$6:$6,0),FALSE)</f>
        <v>N</v>
      </c>
    </row>
    <row r="154" spans="1:19" x14ac:dyDescent="0.25">
      <c r="A154" s="21">
        <v>2570</v>
      </c>
      <c r="B154" s="21" t="s">
        <v>3570</v>
      </c>
      <c r="C154" s="21" t="s">
        <v>2512</v>
      </c>
      <c r="D154" s="21" t="s">
        <v>2917</v>
      </c>
      <c r="E154" s="21" t="str">
        <f>VLOOKUP($B154,Sched!$A:$Z,MATCH(E$1,Sched!$6:$6,0),FALSE)</f>
        <v>Make</v>
      </c>
      <c r="F154" s="21" t="str">
        <f>VLOOKUP($B154,Sched!$A:$Z,MATCH(F$1,Sched!$6:$6,0),FALSE)</f>
        <v>Make</v>
      </c>
      <c r="G154" s="15">
        <f>VLOOKUP($A154,Schid!$A:$J,MATCH(G$1,Schid!$6:$6,0),FALSE)</f>
        <v>360</v>
      </c>
      <c r="H154" s="15">
        <f>VLOOKUP($A154,Schid!$A:$J,MATCH(H$1,Schid!$6:$6,0),FALSE)</f>
        <v>2009</v>
      </c>
      <c r="I154" s="15">
        <f>VLOOKUP($A154,Schid!$A:$J,MATCH(I$1,Schid!$6:$6,0),FALSE)</f>
        <v>83</v>
      </c>
      <c r="J154" s="21" t="str">
        <f>VLOOKUP($A154,Schid!$A:$J,MATCH(J$1,Schid!$6:$6,0),FALSE)</f>
        <v>Skid Steer Loaders</v>
      </c>
      <c r="K154" s="21" t="str">
        <f>VLOOKUP($A154,Schid!$A:$J,MATCH(K$1,Schid!$6:$6,0),FALSE)</f>
        <v>1,100-2,999 Lb Skid Steer Loaders</v>
      </c>
      <c r="L154" s="21" t="str">
        <f>VLOOKUP($A154,Schid!$A:$J,MATCH(L$1,Schid!$6:$6,0),FALSE)</f>
        <v>New Holland</v>
      </c>
      <c r="M154" s="21" t="str">
        <f>VLOOKUP($A154,Schid!$A:$J,MATCH(M$1,Schid!$6:$6,0),FALSE)</f>
        <v>Skid Steer Loaders|1,100-2,999 Lb Skid Steer Loaders|New Holland|</v>
      </c>
      <c r="N154" s="21">
        <f>IF(ISERROR(VLOOKUP(B154,Sched!A:A,1,FALSE)),0,1)</f>
        <v>1</v>
      </c>
      <c r="O154" s="21">
        <f>VLOOKUP($B154,Sched!$A:$Z,MATCH(O$1,Sched!$6:$6,0),FALSE)</f>
        <v>0.95</v>
      </c>
      <c r="P154" s="21">
        <f>VLOOKUP($B154,Sched!$A:$Z,MATCH(P$1,Sched!$6:$6,0),FALSE)</f>
        <v>1.24</v>
      </c>
      <c r="Q154" s="21">
        <f>VLOOKUP($B154,Sched!$A:$Z,MATCH(Q$1,Sched!$6:$6,0),FALSE)</f>
        <v>0.75</v>
      </c>
      <c r="R154" s="21">
        <f>VLOOKUP($B154,Sched!$A:$Z,MATCH(R$1,Sched!$6:$6,0),FALSE)</f>
        <v>0.95</v>
      </c>
      <c r="S154" s="21" t="str">
        <f>VLOOKUP($B154,Sched!$A:$Z,MATCH(S$1,Sched!$6:$6,0),FALSE)</f>
        <v>N</v>
      </c>
    </row>
    <row r="155" spans="1:19" x14ac:dyDescent="0.25">
      <c r="A155" s="21">
        <v>274</v>
      </c>
      <c r="B155" s="23" t="s">
        <v>3565</v>
      </c>
      <c r="C155" s="21" t="s">
        <v>2512</v>
      </c>
      <c r="D155" s="21" t="s">
        <v>2917</v>
      </c>
      <c r="E155" s="21" t="str">
        <f>VLOOKUP($B155,Sched!$A:$Z,MATCH(E$1,Sched!$6:$6,0),FALSE)</f>
        <v>CatSubcat</v>
      </c>
      <c r="F155" s="21" t="str">
        <f>VLOOKUP($B155,Sched!$A:$Z,MATCH(F$1,Sched!$6:$6,0),FALSE)</f>
        <v>SubcatGroup</v>
      </c>
      <c r="G155" s="15">
        <f>VLOOKUP($A155,Schid!$A:$J,MATCH(G$1,Schid!$6:$6,0),FALSE)</f>
        <v>360</v>
      </c>
      <c r="H155" s="15">
        <f>VLOOKUP($A155,Schid!$A:$J,MATCH(H$1,Schid!$6:$6,0),FALSE)</f>
        <v>2009</v>
      </c>
      <c r="I155" s="15" t="str">
        <f>VLOOKUP($A155,Schid!$A:$J,MATCH(I$1,Schid!$6:$6,0),FALSE)</f>
        <v>NULL</v>
      </c>
      <c r="J155" s="21" t="str">
        <f>VLOOKUP($A155,Schid!$A:$J,MATCH(J$1,Schid!$6:$6,0),FALSE)</f>
        <v>Skid Steer Loaders</v>
      </c>
      <c r="K155" s="21" t="str">
        <f>VLOOKUP($A155,Schid!$A:$J,MATCH(K$1,Schid!$6:$6,0),FALSE)</f>
        <v>1,100-2,999 Lb Skid Steer Loaders</v>
      </c>
      <c r="L155" s="21" t="str">
        <f>VLOOKUP($A155,Schid!$A:$J,MATCH(L$1,Schid!$6:$6,0),FALSE)</f>
        <v>NULL</v>
      </c>
      <c r="M155" s="21" t="str">
        <f>VLOOKUP($A155,Schid!$A:$J,MATCH(M$1,Schid!$6:$6,0),FALSE)</f>
        <v>Skid Steer Loaders|1,100-2,999 Lb Skid Steer Loaders||</v>
      </c>
      <c r="N155" s="21">
        <f>IF(ISERROR(VLOOKUP(B155,Sched!A:A,1,FALSE)),0,1)</f>
        <v>1</v>
      </c>
      <c r="O155" s="21">
        <f>VLOOKUP($B155,Sched!$A:$Z,MATCH(O$1,Sched!$6:$6,0),FALSE)</f>
        <v>0.95</v>
      </c>
      <c r="P155" s="21">
        <f>VLOOKUP($B155,Sched!$A:$Z,MATCH(P$1,Sched!$6:$6,0),FALSE)</f>
        <v>1.24</v>
      </c>
      <c r="Q155" s="21">
        <f>VLOOKUP($B155,Sched!$A:$Z,MATCH(Q$1,Sched!$6:$6,0),FALSE)</f>
        <v>0.75</v>
      </c>
      <c r="R155" s="21">
        <f>VLOOKUP($B155,Sched!$A:$Z,MATCH(R$1,Sched!$6:$6,0),FALSE)</f>
        <v>0.95</v>
      </c>
      <c r="S155" s="21" t="str">
        <f>VLOOKUP($B155,Sched!$A:$Z,MATCH(S$1,Sched!$6:$6,0),FALSE)</f>
        <v>Y</v>
      </c>
    </row>
    <row r="156" spans="1:19" x14ac:dyDescent="0.25">
      <c r="A156" s="21">
        <v>58</v>
      </c>
      <c r="B156" s="21" t="s">
        <v>2998</v>
      </c>
      <c r="C156" s="21" t="s">
        <v>2512</v>
      </c>
      <c r="D156" s="21" t="s">
        <v>2917</v>
      </c>
      <c r="E156" s="21" t="str">
        <f>VLOOKUP($B156,Sched!$A:$Z,MATCH(E$1,Sched!$6:$6,0),FALSE)</f>
        <v>CatSubcat</v>
      </c>
      <c r="F156" s="21" t="str">
        <f>VLOOKUP($B156,Sched!$A:$Z,MATCH(F$1,Sched!$6:$6,0),FALSE)</f>
        <v>Category</v>
      </c>
      <c r="G156" s="15">
        <f>VLOOKUP($A156,Schid!$A:$J,MATCH(G$1,Schid!$6:$6,0),FALSE)</f>
        <v>360</v>
      </c>
      <c r="H156" s="15" t="str">
        <f>VLOOKUP($A156,Schid!$A:$J,MATCH(H$1,Schid!$6:$6,0),FALSE)</f>
        <v>NULL</v>
      </c>
      <c r="I156" s="15" t="str">
        <f>VLOOKUP($A156,Schid!$A:$J,MATCH(I$1,Schid!$6:$6,0),FALSE)</f>
        <v>NULL</v>
      </c>
      <c r="J156" s="21" t="str">
        <f>VLOOKUP($A156,Schid!$A:$J,MATCH(J$1,Schid!$6:$6,0),FALSE)</f>
        <v>Skid Steer Loaders</v>
      </c>
      <c r="K156" s="21" t="str">
        <f>VLOOKUP($A156,Schid!$A:$J,MATCH(K$1,Schid!$6:$6,0),FALSE)</f>
        <v>NULL</v>
      </c>
      <c r="L156" s="21" t="str">
        <f>VLOOKUP($A156,Schid!$A:$J,MATCH(L$1,Schid!$6:$6,0),FALSE)</f>
        <v>NULL</v>
      </c>
      <c r="M156" s="21" t="str">
        <f>VLOOKUP($A156,Schid!$A:$J,MATCH(M$1,Schid!$6:$6,0),FALSE)</f>
        <v>Skid Steer Loaders|||</v>
      </c>
      <c r="N156" s="21">
        <f>IF(ISERROR(VLOOKUP(B156,Sched!A:A,1,FALSE)),0,1)</f>
        <v>1</v>
      </c>
      <c r="O156" s="21">
        <f>VLOOKUP($B156,Sched!$A:$Z,MATCH(O$1,Sched!$6:$6,0),FALSE)</f>
        <v>0.95</v>
      </c>
      <c r="P156" s="21">
        <f>VLOOKUP($B156,Sched!$A:$Z,MATCH(P$1,Sched!$6:$6,0),FALSE)</f>
        <v>1.24</v>
      </c>
      <c r="Q156" s="21">
        <f>VLOOKUP($B156,Sched!$A:$Z,MATCH(Q$1,Sched!$6:$6,0),FALSE)</f>
        <v>0.75</v>
      </c>
      <c r="R156" s="21">
        <f>VLOOKUP($B156,Sched!$A:$Z,MATCH(R$1,Sched!$6:$6,0),FALSE)</f>
        <v>0.95</v>
      </c>
      <c r="S156" s="21" t="str">
        <f>VLOOKUP($B156,Sched!$A:$Z,MATCH(S$1,Sched!$6:$6,0),FALSE)</f>
        <v>N</v>
      </c>
    </row>
    <row r="157" spans="1:19" x14ac:dyDescent="0.25">
      <c r="A157" s="21">
        <v>187</v>
      </c>
      <c r="B157" s="21" t="s">
        <v>2999</v>
      </c>
      <c r="C157" s="21" t="s">
        <v>2512</v>
      </c>
      <c r="D157" s="21" t="s">
        <v>2917</v>
      </c>
      <c r="E157" s="21" t="str">
        <f>VLOOKUP($B157,Sched!$A:$Z,MATCH(E$1,Sched!$6:$6,0),FALSE)</f>
        <v>CatSubcat</v>
      </c>
      <c r="F157" s="21" t="str">
        <f>VLOOKUP($B157,Sched!$A:$Z,MATCH(F$1,Sched!$6:$6,0),FALSE)</f>
        <v>SubcatGroup</v>
      </c>
      <c r="G157" s="15">
        <f>VLOOKUP($A157,Schid!$A:$J,MATCH(G$1,Schid!$6:$6,0),FALSE)</f>
        <v>2554</v>
      </c>
      <c r="H157" s="15">
        <f>VLOOKUP($A157,Schid!$A:$J,MATCH(H$1,Schid!$6:$6,0),FALSE)</f>
        <v>133</v>
      </c>
      <c r="I157" s="15" t="str">
        <f>VLOOKUP($A157,Schid!$A:$J,MATCH(I$1,Schid!$6:$6,0),FALSE)</f>
        <v>NULL</v>
      </c>
      <c r="J157" s="21" t="str">
        <f>VLOOKUP($A157,Schid!$A:$J,MATCH(J$1,Schid!$6:$6,0),FALSE)</f>
        <v>Surface Treatment</v>
      </c>
      <c r="K157" s="21" t="str">
        <f>VLOOKUP($A157,Schid!$A:$J,MATCH(K$1,Schid!$6:$6,0),FALSE)</f>
        <v>Pressure Washers</v>
      </c>
      <c r="L157" s="21" t="str">
        <f>VLOOKUP($A157,Schid!$A:$J,MATCH(L$1,Schid!$6:$6,0),FALSE)</f>
        <v>NULL</v>
      </c>
      <c r="M157" s="21" t="str">
        <f>VLOOKUP($A157,Schid!$A:$J,MATCH(M$1,Schid!$6:$6,0),FALSE)</f>
        <v>Surface Treatment|Pressure Washers||</v>
      </c>
      <c r="N157" s="21">
        <f>IF(ISERROR(VLOOKUP(B157,Sched!A:A,1,FALSE)),0,1)</f>
        <v>1</v>
      </c>
      <c r="O157" s="21">
        <f>VLOOKUP($B157,Sched!$A:$Z,MATCH(O$1,Sched!$6:$6,0),FALSE)</f>
        <v>0.95</v>
      </c>
      <c r="P157" s="21">
        <f>VLOOKUP($B157,Sched!$A:$Z,MATCH(P$1,Sched!$6:$6,0),FALSE)</f>
        <v>1.33</v>
      </c>
      <c r="Q157" s="21">
        <f>VLOOKUP($B157,Sched!$A:$Z,MATCH(Q$1,Sched!$6:$6,0),FALSE)</f>
        <v>0.6</v>
      </c>
      <c r="R157" s="21">
        <f>VLOOKUP($B157,Sched!$A:$Z,MATCH(R$1,Sched!$6:$6,0),FALSE)</f>
        <v>0.8</v>
      </c>
      <c r="S157" s="21" t="str">
        <f>VLOOKUP($B157,Sched!$A:$Z,MATCH(S$1,Sched!$6:$6,0),FALSE)</f>
        <v>N</v>
      </c>
    </row>
    <row r="158" spans="1:19" x14ac:dyDescent="0.25">
      <c r="A158" s="21">
        <v>71815</v>
      </c>
      <c r="B158" s="21" t="s">
        <v>3000</v>
      </c>
      <c r="C158" s="21" t="s">
        <v>2512</v>
      </c>
      <c r="D158" s="21" t="s">
        <v>2917</v>
      </c>
      <c r="E158" s="21" t="str">
        <f>VLOOKUP($B158,Sched!$A:$Z,MATCH(E$1,Sched!$6:$6,0),FALSE)</f>
        <v>CatSubcat</v>
      </c>
      <c r="F158" s="21" t="str">
        <f>VLOOKUP($B158,Sched!$A:$Z,MATCH(F$1,Sched!$6:$6,0),FALSE)</f>
        <v>Category</v>
      </c>
      <c r="G158" s="15">
        <f>VLOOKUP($A158,Schid!$A:$J,MATCH(G$1,Schid!$6:$6,0),FALSE)</f>
        <v>2554</v>
      </c>
      <c r="H158" s="15" t="str">
        <f>VLOOKUP($A158,Schid!$A:$J,MATCH(H$1,Schid!$6:$6,0),FALSE)</f>
        <v>NULL</v>
      </c>
      <c r="I158" s="15" t="str">
        <f>VLOOKUP($A158,Schid!$A:$J,MATCH(I$1,Schid!$6:$6,0),FALSE)</f>
        <v>NULL</v>
      </c>
      <c r="J158" s="21" t="str">
        <f>VLOOKUP($A158,Schid!$A:$J,MATCH(J$1,Schid!$6:$6,0),FALSE)</f>
        <v>Surface Treatment</v>
      </c>
      <c r="K158" s="21" t="str">
        <f>VLOOKUP($A158,Schid!$A:$J,MATCH(K$1,Schid!$6:$6,0),FALSE)</f>
        <v>NULL</v>
      </c>
      <c r="L158" s="21" t="str">
        <f>VLOOKUP($A158,Schid!$A:$J,MATCH(L$1,Schid!$6:$6,0),FALSE)</f>
        <v>NULL</v>
      </c>
      <c r="M158" s="21" t="str">
        <f>VLOOKUP($A158,Schid!$A:$J,MATCH(M$1,Schid!$6:$6,0),FALSE)</f>
        <v>Surface Treatment|||</v>
      </c>
      <c r="N158" s="21">
        <f>IF(ISERROR(VLOOKUP(B158,Sched!A:A,1,FALSE)),0,1)</f>
        <v>1</v>
      </c>
      <c r="O158" s="21">
        <f>VLOOKUP($B158,Sched!$A:$Z,MATCH(O$1,Sched!$6:$6,0),FALSE)</f>
        <v>0.95</v>
      </c>
      <c r="P158" s="21">
        <f>VLOOKUP($B158,Sched!$A:$Z,MATCH(P$1,Sched!$6:$6,0),FALSE)</f>
        <v>1.33</v>
      </c>
      <c r="Q158" s="21">
        <f>VLOOKUP($B158,Sched!$A:$Z,MATCH(Q$1,Sched!$6:$6,0),FALSE)</f>
        <v>0.6</v>
      </c>
      <c r="R158" s="21">
        <f>VLOOKUP($B158,Sched!$A:$Z,MATCH(R$1,Sched!$6:$6,0),FALSE)</f>
        <v>0.8</v>
      </c>
      <c r="S158" s="21" t="str">
        <f>VLOOKUP($B158,Sched!$A:$Z,MATCH(S$1,Sched!$6:$6,0),FALSE)</f>
        <v>N</v>
      </c>
    </row>
    <row r="159" spans="1:19" s="21" customFormat="1" x14ac:dyDescent="0.25">
      <c r="A159" s="21">
        <v>452</v>
      </c>
      <c r="B159" s="21" t="s">
        <v>3001</v>
      </c>
      <c r="C159" s="21" t="s">
        <v>2512</v>
      </c>
      <c r="D159" s="21" t="s">
        <v>2917</v>
      </c>
      <c r="E159" s="21" t="str">
        <f>VLOOKUP($B159,Sched!$A:$Z,MATCH(E$1,Sched!$6:$6,0),FALSE)</f>
        <v>CatSubcat</v>
      </c>
      <c r="F159" s="21" t="str">
        <f>VLOOKUP($B159,Sched!$A:$Z,MATCH(F$1,Sched!$6:$6,0),FALSE)</f>
        <v>SubcatGroup</v>
      </c>
      <c r="G159" s="15">
        <f>VLOOKUP($A159,Schid!$A:$J,MATCH(G$1,Schid!$6:$6,0),FALSE)</f>
        <v>36</v>
      </c>
      <c r="H159" s="15">
        <f>VLOOKUP($A159,Schid!$A:$J,MATCH(H$1,Schid!$6:$6,0),FALSE)</f>
        <v>1989</v>
      </c>
      <c r="I159" s="15" t="str">
        <f>VLOOKUP($A159,Schid!$A:$J,MATCH(I$1,Schid!$6:$6,0),FALSE)</f>
        <v>NULL</v>
      </c>
      <c r="J159" s="21" t="str">
        <f>VLOOKUP($A159,Schid!$A:$J,MATCH(J$1,Schid!$6:$6,0),FALSE)</f>
        <v>Sweepers And Brooms</v>
      </c>
      <c r="K159" s="21" t="str">
        <f>VLOOKUP($A159,Schid!$A:$J,MATCH(K$1,Schid!$6:$6,0),FALSE)</f>
        <v>Ride-On Sweepers And Brooms</v>
      </c>
      <c r="L159" s="21" t="str">
        <f>VLOOKUP($A159,Schid!$A:$J,MATCH(L$1,Schid!$6:$6,0),FALSE)</f>
        <v>NULL</v>
      </c>
      <c r="M159" s="21" t="str">
        <f>VLOOKUP($A159,Schid!$A:$J,MATCH(M$1,Schid!$6:$6,0),FALSE)</f>
        <v>Sweepers And Brooms|Ride-On Sweepers And Brooms||</v>
      </c>
      <c r="N159" s="21">
        <f>IF(ISERROR(VLOOKUP(B159,Sched!A:A,1,FALSE)),0,1)</f>
        <v>1</v>
      </c>
      <c r="O159" s="21">
        <f>VLOOKUP($B159,Sched!$A:$Z,MATCH(O$1,Sched!$6:$6,0),FALSE)</f>
        <v>0.95</v>
      </c>
      <c r="P159" s="21">
        <f>VLOOKUP($B159,Sched!$A:$Z,MATCH(P$1,Sched!$6:$6,0),FALSE)</f>
        <v>1.28</v>
      </c>
      <c r="Q159" s="21">
        <f>VLOOKUP($B159,Sched!$A:$Z,MATCH(Q$1,Sched!$6:$6,0),FALSE)</f>
        <v>0.75</v>
      </c>
      <c r="R159" s="21">
        <f>VLOOKUP($B159,Sched!$A:$Z,MATCH(R$1,Sched!$6:$6,0),FALSE)</f>
        <v>0.9</v>
      </c>
      <c r="S159" s="21" t="str">
        <f>VLOOKUP($B159,Sched!$A:$Z,MATCH(S$1,Sched!$6:$6,0),FALSE)</f>
        <v>N</v>
      </c>
    </row>
    <row r="160" spans="1:19" x14ac:dyDescent="0.25">
      <c r="A160" s="21">
        <v>30</v>
      </c>
      <c r="B160" s="21" t="s">
        <v>3002</v>
      </c>
      <c r="C160" s="21" t="s">
        <v>2512</v>
      </c>
      <c r="D160" s="21" t="s">
        <v>2917</v>
      </c>
      <c r="E160" s="21" t="str">
        <f>VLOOKUP($B160,Sched!$A:$Z,MATCH(E$1,Sched!$6:$6,0),FALSE)</f>
        <v>CatSubcat</v>
      </c>
      <c r="F160" s="21" t="str">
        <f>VLOOKUP($B160,Sched!$A:$Z,MATCH(F$1,Sched!$6:$6,0),FALSE)</f>
        <v>Category</v>
      </c>
      <c r="G160" s="15">
        <f>VLOOKUP($A160,Schid!$A:$J,MATCH(G$1,Schid!$6:$6,0),FALSE)</f>
        <v>36</v>
      </c>
      <c r="H160" s="15" t="str">
        <f>VLOOKUP($A160,Schid!$A:$J,MATCH(H$1,Schid!$6:$6,0),FALSE)</f>
        <v>NULL</v>
      </c>
      <c r="I160" s="15" t="str">
        <f>VLOOKUP($A160,Schid!$A:$J,MATCH(I$1,Schid!$6:$6,0),FALSE)</f>
        <v>NULL</v>
      </c>
      <c r="J160" s="21" t="str">
        <f>VLOOKUP($A160,Schid!$A:$J,MATCH(J$1,Schid!$6:$6,0),FALSE)</f>
        <v>Sweepers And Brooms</v>
      </c>
      <c r="K160" s="21" t="str">
        <f>VLOOKUP($A160,Schid!$A:$J,MATCH(K$1,Schid!$6:$6,0),FALSE)</f>
        <v>NULL</v>
      </c>
      <c r="L160" s="21" t="str">
        <f>VLOOKUP($A160,Schid!$A:$J,MATCH(L$1,Schid!$6:$6,0),FALSE)</f>
        <v>NULL</v>
      </c>
      <c r="M160" s="21" t="str">
        <f>VLOOKUP($A160,Schid!$A:$J,MATCH(M$1,Schid!$6:$6,0),FALSE)</f>
        <v>Sweepers And Brooms|||</v>
      </c>
      <c r="N160" s="21">
        <f>IF(ISERROR(VLOOKUP(B160,Sched!A:A,1,FALSE)),0,1)</f>
        <v>1</v>
      </c>
      <c r="O160" s="21">
        <f>VLOOKUP($B160,Sched!$A:$Z,MATCH(O$1,Sched!$6:$6,0),FALSE)</f>
        <v>0.95</v>
      </c>
      <c r="P160" s="21">
        <f>VLOOKUP($B160,Sched!$A:$Z,MATCH(P$1,Sched!$6:$6,0),FALSE)</f>
        <v>1.28</v>
      </c>
      <c r="Q160" s="21">
        <f>VLOOKUP($B160,Sched!$A:$Z,MATCH(Q$1,Sched!$6:$6,0),FALSE)</f>
        <v>0.75</v>
      </c>
      <c r="R160" s="21">
        <f>VLOOKUP($B160,Sched!$A:$Z,MATCH(R$1,Sched!$6:$6,0),FALSE)</f>
        <v>0.9</v>
      </c>
      <c r="S160" s="21" t="str">
        <f>VLOOKUP($B160,Sched!$A:$Z,MATCH(S$1,Sched!$6:$6,0),FALSE)</f>
        <v>N</v>
      </c>
    </row>
    <row r="161" spans="1:19" x14ac:dyDescent="0.25">
      <c r="A161" s="21">
        <v>90457</v>
      </c>
      <c r="B161" s="21" t="s">
        <v>3003</v>
      </c>
      <c r="C161" s="21" t="s">
        <v>2512</v>
      </c>
      <c r="D161" s="21" t="s">
        <v>2917</v>
      </c>
      <c r="E161" s="21" t="str">
        <f>VLOOKUP($B161,Sched!$A:$Z,MATCH(E$1,Sched!$6:$6,0),FALSE)</f>
        <v>CatSubcat</v>
      </c>
      <c r="F161" s="21" t="str">
        <f>VLOOKUP($B161,Sched!$A:$Z,MATCH(F$1,Sched!$6:$6,0),FALSE)</f>
        <v>Category</v>
      </c>
      <c r="G161" s="15">
        <f>VLOOKUP($A161,Schid!$A:$J,MATCH(G$1,Schid!$6:$6,0),FALSE)</f>
        <v>2753</v>
      </c>
      <c r="H161" s="15" t="str">
        <f>VLOOKUP($A161,Schid!$A:$J,MATCH(H$1,Schid!$6:$6,0),FALSE)</f>
        <v>NULL</v>
      </c>
      <c r="I161" s="15" t="str">
        <f>VLOOKUP($A161,Schid!$A:$J,MATCH(I$1,Schid!$6:$6,0),FALSE)</f>
        <v>NULL</v>
      </c>
      <c r="J161" s="21" t="str">
        <f>VLOOKUP($A161,Schid!$A:$J,MATCH(J$1,Schid!$6:$6,0),FALSE)</f>
        <v>Tag-Along Trailers</v>
      </c>
      <c r="K161" s="21" t="str">
        <f>VLOOKUP($A161,Schid!$A:$J,MATCH(K$1,Schid!$6:$6,0),FALSE)</f>
        <v>NULL</v>
      </c>
      <c r="L161" s="21" t="str">
        <f>VLOOKUP($A161,Schid!$A:$J,MATCH(L$1,Schid!$6:$6,0),FALSE)</f>
        <v>NULL</v>
      </c>
      <c r="M161" s="21" t="str">
        <f>VLOOKUP($A161,Schid!$A:$J,MATCH(M$1,Schid!$6:$6,0),FALSE)</f>
        <v>Tag-Along Trailers|||</v>
      </c>
      <c r="N161" s="21">
        <f>IF(ISERROR(VLOOKUP(B161,Sched!A:A,1,FALSE)),0,1)</f>
        <v>1</v>
      </c>
      <c r="O161" s="21">
        <f>VLOOKUP($B161,Sched!$A:$Z,MATCH(O$1,Sched!$6:$6,0),FALSE)</f>
        <v>0.95</v>
      </c>
      <c r="P161" s="21">
        <f>VLOOKUP($B161,Sched!$A:$Z,MATCH(P$1,Sched!$6:$6,0),FALSE)</f>
        <v>1.33</v>
      </c>
      <c r="Q161" s="21">
        <f>VLOOKUP($B161,Sched!$A:$Z,MATCH(Q$1,Sched!$6:$6,0),FALSE)</f>
        <v>0.6</v>
      </c>
      <c r="R161" s="21">
        <f>VLOOKUP($B161,Sched!$A:$Z,MATCH(R$1,Sched!$6:$6,0),FALSE)</f>
        <v>0.8</v>
      </c>
      <c r="S161" s="21" t="str">
        <f>VLOOKUP($B161,Sched!$A:$Z,MATCH(S$1,Sched!$6:$6,0),FALSE)</f>
        <v>N</v>
      </c>
    </row>
    <row r="162" spans="1:19" x14ac:dyDescent="0.25">
      <c r="A162" s="21">
        <v>101036</v>
      </c>
      <c r="B162" s="21" t="s">
        <v>3004</v>
      </c>
      <c r="C162" s="21" t="s">
        <v>2512</v>
      </c>
      <c r="D162" s="21" t="s">
        <v>2917</v>
      </c>
      <c r="E162" s="21" t="str">
        <f>VLOOKUP($B162,Sched!$A:$Z,MATCH(E$1,Sched!$6:$6,0),FALSE)</f>
        <v>CatSubcat</v>
      </c>
      <c r="F162" s="21" t="str">
        <f>VLOOKUP($B162,Sched!$A:$Z,MATCH(F$1,Sched!$6:$6,0),FALSE)</f>
        <v>SubcatGroup</v>
      </c>
      <c r="G162" s="15">
        <f>VLOOKUP($A162,Schid!$A:$J,MATCH(G$1,Schid!$6:$6,0),FALSE)</f>
        <v>451</v>
      </c>
      <c r="H162" s="15">
        <f>VLOOKUP($A162,Schid!$A:$J,MATCH(H$1,Schid!$6:$6,0),FALSE)</f>
        <v>2814</v>
      </c>
      <c r="I162" s="15" t="str">
        <f>VLOOKUP($A162,Schid!$A:$J,MATCH(I$1,Schid!$6:$6,0),FALSE)</f>
        <v>NULL</v>
      </c>
      <c r="J162" s="21" t="str">
        <f>VLOOKUP($A162,Schid!$A:$J,MATCH(J$1,Schid!$6:$6,0),FALSE)</f>
        <v>Telehandlers</v>
      </c>
      <c r="K162" s="21" t="str">
        <f>VLOOKUP($A162,Schid!$A:$J,MATCH(K$1,Schid!$6:$6,0),FALSE)</f>
        <v>10,000-10,999 Lb Telehandlers</v>
      </c>
      <c r="L162" s="21" t="str">
        <f>VLOOKUP($A162,Schid!$A:$J,MATCH(L$1,Schid!$6:$6,0),FALSE)</f>
        <v>NULL</v>
      </c>
      <c r="M162" s="21" t="str">
        <f>VLOOKUP($A162,Schid!$A:$J,MATCH(M$1,Schid!$6:$6,0),FALSE)</f>
        <v>Telehandlers|10,000-10,999 Lb Telehandlers||</v>
      </c>
      <c r="N162" s="21">
        <f>IF(ISERROR(VLOOKUP(B162,Sched!A:A,1,FALSE)),0,1)</f>
        <v>1</v>
      </c>
      <c r="O162" s="21">
        <f>VLOOKUP($B162,Sched!$A:$Z,MATCH(O$1,Sched!$6:$6,0),FALSE)</f>
        <v>0.95</v>
      </c>
      <c r="P162" s="21">
        <f>VLOOKUP($B162,Sched!$A:$Z,MATCH(P$1,Sched!$6:$6,0),FALSE)</f>
        <v>1.24</v>
      </c>
      <c r="Q162" s="21">
        <f>VLOOKUP($B162,Sched!$A:$Z,MATCH(Q$1,Sched!$6:$6,0),FALSE)</f>
        <v>0.75</v>
      </c>
      <c r="R162" s="21">
        <f>VLOOKUP($B162,Sched!$A:$Z,MATCH(R$1,Sched!$6:$6,0),FALSE)</f>
        <v>0.9</v>
      </c>
      <c r="S162" s="21" t="str">
        <f>VLOOKUP($B162,Sched!$A:$Z,MATCH(S$1,Sched!$6:$6,0),FALSE)</f>
        <v>N</v>
      </c>
    </row>
    <row r="163" spans="1:19" x14ac:dyDescent="0.25">
      <c r="A163" s="21">
        <v>101037</v>
      </c>
      <c r="B163" s="21" t="s">
        <v>3004</v>
      </c>
      <c r="C163" s="21" t="s">
        <v>2512</v>
      </c>
      <c r="D163" s="21" t="s">
        <v>2917</v>
      </c>
      <c r="E163" s="21" t="str">
        <f>VLOOKUP($B163,Sched!$A:$Z,MATCH(E$1,Sched!$6:$6,0),FALSE)</f>
        <v>CatSubcat</v>
      </c>
      <c r="F163" s="21" t="str">
        <f>VLOOKUP($B163,Sched!$A:$Z,MATCH(F$1,Sched!$6:$6,0),FALSE)</f>
        <v>SubcatGroup</v>
      </c>
      <c r="G163" s="15">
        <f>VLOOKUP($A163,Schid!$A:$J,MATCH(G$1,Schid!$6:$6,0),FALSE)</f>
        <v>451</v>
      </c>
      <c r="H163" s="15">
        <f>VLOOKUP($A163,Schid!$A:$J,MATCH(H$1,Schid!$6:$6,0),FALSE)</f>
        <v>2815</v>
      </c>
      <c r="I163" s="15" t="str">
        <f>VLOOKUP($A163,Schid!$A:$J,MATCH(I$1,Schid!$6:$6,0),FALSE)</f>
        <v>NULL</v>
      </c>
      <c r="J163" s="21" t="str">
        <f>VLOOKUP($A163,Schid!$A:$J,MATCH(J$1,Schid!$6:$6,0),FALSE)</f>
        <v>Telehandlers</v>
      </c>
      <c r="K163" s="21" t="str">
        <f>VLOOKUP($A163,Schid!$A:$J,MATCH(K$1,Schid!$6:$6,0),FALSE)</f>
        <v>11,000+ Lb Telehandlers</v>
      </c>
      <c r="L163" s="21" t="str">
        <f>VLOOKUP($A163,Schid!$A:$J,MATCH(L$1,Schid!$6:$6,0),FALSE)</f>
        <v>NULL</v>
      </c>
      <c r="M163" s="21" t="str">
        <f>VLOOKUP($A163,Schid!$A:$J,MATCH(M$1,Schid!$6:$6,0),FALSE)</f>
        <v>Telehandlers|11,000+ Lb Telehandlers||</v>
      </c>
      <c r="N163" s="21">
        <f>IF(ISERROR(VLOOKUP(B163,Sched!A:A,1,FALSE)),0,1)</f>
        <v>1</v>
      </c>
      <c r="O163" s="21">
        <f>VLOOKUP($B163,Sched!$A:$Z,MATCH(O$1,Sched!$6:$6,0),FALSE)</f>
        <v>0.95</v>
      </c>
      <c r="P163" s="21">
        <f>VLOOKUP($B163,Sched!$A:$Z,MATCH(P$1,Sched!$6:$6,0),FALSE)</f>
        <v>1.24</v>
      </c>
      <c r="Q163" s="21">
        <f>VLOOKUP($B163,Sched!$A:$Z,MATCH(Q$1,Sched!$6:$6,0),FALSE)</f>
        <v>0.75</v>
      </c>
      <c r="R163" s="21">
        <f>VLOOKUP($B163,Sched!$A:$Z,MATCH(R$1,Sched!$6:$6,0),FALSE)</f>
        <v>0.9</v>
      </c>
      <c r="S163" s="21" t="str">
        <f>VLOOKUP($B163,Sched!$A:$Z,MATCH(S$1,Sched!$6:$6,0),FALSE)</f>
        <v>N</v>
      </c>
    </row>
    <row r="164" spans="1:19" s="21" customFormat="1" x14ac:dyDescent="0.25">
      <c r="A164" s="21">
        <v>461</v>
      </c>
      <c r="B164" s="21" t="s">
        <v>3467</v>
      </c>
      <c r="C164" s="21" t="s">
        <v>2512</v>
      </c>
      <c r="D164" s="21" t="s">
        <v>2917</v>
      </c>
      <c r="E164" s="21" t="str">
        <f>VLOOKUP($B164,Sched!$A:$Z,MATCH(E$1,Sched!$6:$6,0),FALSE)</f>
        <v>CatSubcat</v>
      </c>
      <c r="F164" s="21" t="str">
        <f>VLOOKUP($B164,Sched!$A:$Z,MATCH(F$1,Sched!$6:$6,0),FALSE)</f>
        <v>SubcatGroup</v>
      </c>
      <c r="G164" s="15">
        <f>VLOOKUP($A164,Schid!$A:$J,MATCH(G$1,Schid!$6:$6,0),FALSE)</f>
        <v>451</v>
      </c>
      <c r="H164" s="15">
        <f>VLOOKUP($A164,Schid!$A:$J,MATCH(H$1,Schid!$6:$6,0),FALSE)</f>
        <v>466</v>
      </c>
      <c r="I164" s="15" t="str">
        <f>VLOOKUP($A164,Schid!$A:$J,MATCH(I$1,Schid!$6:$6,0),FALSE)</f>
        <v>NULL</v>
      </c>
      <c r="J164" s="21" t="str">
        <f>VLOOKUP($A164,Schid!$A:$J,MATCH(J$1,Schid!$6:$6,0),FALSE)</f>
        <v>Telehandlers</v>
      </c>
      <c r="K164" s="21" t="str">
        <f>VLOOKUP($A164,Schid!$A:$J,MATCH(K$1,Schid!$6:$6,0),FALSE)</f>
        <v>0-6,999 Lb Telehandlers</v>
      </c>
      <c r="L164" s="21" t="str">
        <f>VLOOKUP($A164,Schid!$A:$J,MATCH(L$1,Schid!$6:$6,0),FALSE)</f>
        <v>NULL</v>
      </c>
      <c r="M164" s="21" t="str">
        <f>VLOOKUP($A164,Schid!$A:$J,MATCH(M$1,Schid!$6:$6,0),FALSE)</f>
        <v>Telehandlers|0-6,999 Lb Telehandlers||</v>
      </c>
      <c r="N164" s="21">
        <f>IF(ISERROR(VLOOKUP(B164,Sched!A:A,1,FALSE)),0,1)</f>
        <v>1</v>
      </c>
      <c r="O164" s="21">
        <f>VLOOKUP($B164,Sched!$A:$Z,MATCH(O$1,Sched!$6:$6,0),FALSE)</f>
        <v>0.95</v>
      </c>
      <c r="P164" s="21">
        <f>VLOOKUP($B164,Sched!$A:$Z,MATCH(P$1,Sched!$6:$6,0),FALSE)</f>
        <v>1.24</v>
      </c>
      <c r="Q164" s="21">
        <f>VLOOKUP($B164,Sched!$A:$Z,MATCH(Q$1,Sched!$6:$6,0),FALSE)</f>
        <v>0.75</v>
      </c>
      <c r="R164" s="21">
        <f>VLOOKUP($B164,Sched!$A:$Z,MATCH(R$1,Sched!$6:$6,0),FALSE)</f>
        <v>0.95</v>
      </c>
      <c r="S164" s="21" t="str">
        <f>VLOOKUP($B164,Sched!$A:$Z,MATCH(S$1,Sched!$6:$6,0),FALSE)</f>
        <v>N</v>
      </c>
    </row>
    <row r="165" spans="1:19" x14ac:dyDescent="0.25">
      <c r="A165" s="21">
        <v>101035</v>
      </c>
      <c r="B165" s="21" t="s">
        <v>3467</v>
      </c>
      <c r="C165" s="21" t="s">
        <v>2512</v>
      </c>
      <c r="D165" s="21" t="s">
        <v>2917</v>
      </c>
      <c r="E165" s="21" t="str">
        <f>VLOOKUP($B165,Sched!$A:$Z,MATCH(E$1,Sched!$6:$6,0),FALSE)</f>
        <v>CatSubcat</v>
      </c>
      <c r="F165" s="21" t="str">
        <f>VLOOKUP($B165,Sched!$A:$Z,MATCH(F$1,Sched!$6:$6,0),FALSE)</f>
        <v>SubcatGroup</v>
      </c>
      <c r="G165" s="15">
        <f>VLOOKUP($A165,Schid!$A:$J,MATCH(G$1,Schid!$6:$6,0),FALSE)</f>
        <v>451</v>
      </c>
      <c r="H165" s="15">
        <f>VLOOKUP($A165,Schid!$A:$J,MATCH(H$1,Schid!$6:$6,0),FALSE)</f>
        <v>2813</v>
      </c>
      <c r="I165" s="15" t="str">
        <f>VLOOKUP($A165,Schid!$A:$J,MATCH(I$1,Schid!$6:$6,0),FALSE)</f>
        <v>NULL</v>
      </c>
      <c r="J165" s="21" t="str">
        <f>VLOOKUP($A165,Schid!$A:$J,MATCH(J$1,Schid!$6:$6,0),FALSE)</f>
        <v>Telehandlers</v>
      </c>
      <c r="K165" s="21" t="str">
        <f>VLOOKUP($A165,Schid!$A:$J,MATCH(K$1,Schid!$6:$6,0),FALSE)</f>
        <v>7,000-9,999 Lb Telehandlers</v>
      </c>
      <c r="L165" s="21" t="str">
        <f>VLOOKUP($A165,Schid!$A:$J,MATCH(L$1,Schid!$6:$6,0),FALSE)</f>
        <v>NULL</v>
      </c>
      <c r="M165" s="21" t="str">
        <f>VLOOKUP($A165,Schid!$A:$J,MATCH(M$1,Schid!$6:$6,0),FALSE)</f>
        <v>Telehandlers|7,000-9,999 Lb Telehandlers||</v>
      </c>
      <c r="N165" s="21">
        <f>IF(ISERROR(VLOOKUP(B165,Sched!A:A,1,FALSE)),0,1)</f>
        <v>1</v>
      </c>
      <c r="O165" s="21">
        <f>VLOOKUP($B165,Sched!$A:$Z,MATCH(O$1,Sched!$6:$6,0),FALSE)</f>
        <v>0.95</v>
      </c>
      <c r="P165" s="21">
        <f>VLOOKUP($B165,Sched!$A:$Z,MATCH(P$1,Sched!$6:$6,0),FALSE)</f>
        <v>1.24</v>
      </c>
      <c r="Q165" s="21">
        <f>VLOOKUP($B165,Sched!$A:$Z,MATCH(Q$1,Sched!$6:$6,0),FALSE)</f>
        <v>0.75</v>
      </c>
      <c r="R165" s="21">
        <f>VLOOKUP($B165,Sched!$A:$Z,MATCH(R$1,Sched!$6:$6,0),FALSE)</f>
        <v>0.95</v>
      </c>
      <c r="S165" s="21" t="str">
        <f>VLOOKUP($B165,Sched!$A:$Z,MATCH(S$1,Sched!$6:$6,0),FALSE)</f>
        <v>N</v>
      </c>
    </row>
    <row r="166" spans="1:19" x14ac:dyDescent="0.25">
      <c r="A166" s="21">
        <v>25</v>
      </c>
      <c r="B166" s="21" t="s">
        <v>3006</v>
      </c>
      <c r="C166" s="21" t="s">
        <v>2512</v>
      </c>
      <c r="D166" s="21" t="s">
        <v>2917</v>
      </c>
      <c r="E166" s="21" t="str">
        <f>VLOOKUP($B166,Sched!$A:$Z,MATCH(E$1,Sched!$6:$6,0),FALSE)</f>
        <v>CatSubcat</v>
      </c>
      <c r="F166" s="21" t="str">
        <f>VLOOKUP($B166,Sched!$A:$Z,MATCH(F$1,Sched!$6:$6,0),FALSE)</f>
        <v>Category</v>
      </c>
      <c r="G166" s="15">
        <f>VLOOKUP($A166,Schid!$A:$J,MATCH(G$1,Schid!$6:$6,0),FALSE)</f>
        <v>451</v>
      </c>
      <c r="H166" s="15" t="str">
        <f>VLOOKUP($A166,Schid!$A:$J,MATCH(H$1,Schid!$6:$6,0),FALSE)</f>
        <v>NULL</v>
      </c>
      <c r="I166" s="15" t="str">
        <f>VLOOKUP($A166,Schid!$A:$J,MATCH(I$1,Schid!$6:$6,0),FALSE)</f>
        <v>NULL</v>
      </c>
      <c r="J166" s="21" t="str">
        <f>VLOOKUP($A166,Schid!$A:$J,MATCH(J$1,Schid!$6:$6,0),FALSE)</f>
        <v>Telehandlers</v>
      </c>
      <c r="K166" s="21" t="str">
        <f>VLOOKUP($A166,Schid!$A:$J,MATCH(K$1,Schid!$6:$6,0),FALSE)</f>
        <v>NULL</v>
      </c>
      <c r="L166" s="21" t="str">
        <f>VLOOKUP($A166,Schid!$A:$J,MATCH(L$1,Schid!$6:$6,0),FALSE)</f>
        <v>NULL</v>
      </c>
      <c r="M166" s="21" t="str">
        <f>VLOOKUP($A166,Schid!$A:$J,MATCH(M$1,Schid!$6:$6,0),FALSE)</f>
        <v>Telehandlers|||</v>
      </c>
      <c r="N166" s="21">
        <f>IF(ISERROR(VLOOKUP(B166,Sched!A:A,1,FALSE)),0,1)</f>
        <v>1</v>
      </c>
      <c r="O166" s="21">
        <f>VLOOKUP($B166,Sched!$A:$Z,MATCH(O$1,Sched!$6:$6,0),FALSE)</f>
        <v>0.95</v>
      </c>
      <c r="P166" s="21">
        <f>VLOOKUP($B166,Sched!$A:$Z,MATCH(P$1,Sched!$6:$6,0),FALSE)</f>
        <v>1.24</v>
      </c>
      <c r="Q166" s="21">
        <f>VLOOKUP($B166,Sched!$A:$Z,MATCH(Q$1,Sched!$6:$6,0),FALSE)</f>
        <v>0.75</v>
      </c>
      <c r="R166" s="21">
        <f>VLOOKUP($B166,Sched!$A:$Z,MATCH(R$1,Sched!$6:$6,0),FALSE)</f>
        <v>0.95</v>
      </c>
      <c r="S166" s="21" t="str">
        <f>VLOOKUP($B166,Sched!$A:$Z,MATCH(S$1,Sched!$6:$6,0),FALSE)</f>
        <v>Y</v>
      </c>
    </row>
    <row r="167" spans="1:19" x14ac:dyDescent="0.25">
      <c r="A167" s="21">
        <v>115045</v>
      </c>
      <c r="B167" s="21" t="s">
        <v>3007</v>
      </c>
      <c r="C167" s="21" t="s">
        <v>2512</v>
      </c>
      <c r="D167" s="21" t="s">
        <v>2917</v>
      </c>
      <c r="E167" s="21" t="str">
        <f>VLOOKUP($B167,Sched!$A:$Z,MATCH(E$1,Sched!$6:$6,0),FALSE)</f>
        <v>CatSubcat</v>
      </c>
      <c r="F167" s="21" t="str">
        <f>VLOOKUP($B167,Sched!$A:$Z,MATCH(F$1,Sched!$6:$6,0),FALSE)</f>
        <v>SubcatGroup</v>
      </c>
      <c r="G167" s="15">
        <f>VLOOKUP($A167,Schid!$A:$J,MATCH(G$1,Schid!$6:$6,0),FALSE)</f>
        <v>316</v>
      </c>
      <c r="H167" s="15">
        <f>VLOOKUP($A167,Schid!$A:$J,MATCH(H$1,Schid!$6:$6,0),FALSE)</f>
        <v>2852</v>
      </c>
      <c r="I167" s="15" t="str">
        <f>VLOOKUP($A167,Schid!$A:$J,MATCH(I$1,Schid!$6:$6,0),FALSE)</f>
        <v>NULL</v>
      </c>
      <c r="J167" s="21" t="str">
        <f>VLOOKUP($A167,Schid!$A:$J,MATCH(J$1,Schid!$6:$6,0),FALSE)</f>
        <v>Telescopic Boom Lifts</v>
      </c>
      <c r="K167" s="21" t="str">
        <f>VLOOKUP($A167,Schid!$A:$J,MATCH(K$1,Schid!$6:$6,0),FALSE)</f>
        <v>80-129 Ft Telescopic Booms</v>
      </c>
      <c r="L167" s="21" t="str">
        <f>VLOOKUP($A167,Schid!$A:$J,MATCH(L$1,Schid!$6:$6,0),FALSE)</f>
        <v>NULL</v>
      </c>
      <c r="M167" s="21" t="str">
        <f>VLOOKUP($A167,Schid!$A:$J,MATCH(M$1,Schid!$6:$6,0),FALSE)</f>
        <v>Telescopic Boom Lifts|80-129 Ft Telescopic Booms||</v>
      </c>
      <c r="N167" s="21">
        <f>IF(ISERROR(VLOOKUP(B167,Sched!A:A,1,FALSE)),0,1)</f>
        <v>1</v>
      </c>
      <c r="O167" s="21">
        <f>VLOOKUP($B167,Sched!$A:$Z,MATCH(O$1,Sched!$6:$6,0),FALSE)</f>
        <v>0.95</v>
      </c>
      <c r="P167" s="21">
        <f>VLOOKUP($B167,Sched!$A:$Z,MATCH(P$1,Sched!$6:$6,0),FALSE)</f>
        <v>1.24</v>
      </c>
      <c r="Q167" s="21">
        <f>VLOOKUP($B167,Sched!$A:$Z,MATCH(Q$1,Sched!$6:$6,0),FALSE)</f>
        <v>0.7</v>
      </c>
      <c r="R167" s="21">
        <f>VLOOKUP($B167,Sched!$A:$Z,MATCH(R$1,Sched!$6:$6,0),FALSE)</f>
        <v>0.9</v>
      </c>
      <c r="S167" s="21" t="str">
        <f>VLOOKUP($B167,Sched!$A:$Z,MATCH(S$1,Sched!$6:$6,0),FALSE)</f>
        <v>N</v>
      </c>
    </row>
    <row r="168" spans="1:19" s="21" customFormat="1" x14ac:dyDescent="0.25">
      <c r="A168" s="21">
        <v>115044</v>
      </c>
      <c r="B168" s="21" t="s">
        <v>3008</v>
      </c>
      <c r="C168" s="21" t="s">
        <v>2512</v>
      </c>
      <c r="D168" s="21" t="s">
        <v>2917</v>
      </c>
      <c r="E168" s="21" t="str">
        <f>VLOOKUP($B168,Sched!$A:$Z,MATCH(E$1,Sched!$6:$6,0),FALSE)</f>
        <v>CatSubcat</v>
      </c>
      <c r="F168" s="21" t="str">
        <f>VLOOKUP($B168,Sched!$A:$Z,MATCH(F$1,Sched!$6:$6,0),FALSE)</f>
        <v>SubcatGroup</v>
      </c>
      <c r="G168" s="15">
        <f>VLOOKUP($A168,Schid!$A:$J,MATCH(G$1,Schid!$6:$6,0),FALSE)</f>
        <v>316</v>
      </c>
      <c r="H168" s="15">
        <f>VLOOKUP($A168,Schid!$A:$J,MATCH(H$1,Schid!$6:$6,0),FALSE)</f>
        <v>2851</v>
      </c>
      <c r="I168" s="15" t="str">
        <f>VLOOKUP($A168,Schid!$A:$J,MATCH(I$1,Schid!$6:$6,0),FALSE)</f>
        <v>NULL</v>
      </c>
      <c r="J168" s="21" t="str">
        <f>VLOOKUP($A168,Schid!$A:$J,MATCH(J$1,Schid!$6:$6,0),FALSE)</f>
        <v>Telescopic Boom Lifts</v>
      </c>
      <c r="K168" s="21" t="str">
        <f>VLOOKUP($A168,Schid!$A:$J,MATCH(K$1,Schid!$6:$6,0),FALSE)</f>
        <v>50-79 Ft Telescopic Booms</v>
      </c>
      <c r="L168" s="21" t="str">
        <f>VLOOKUP($A168,Schid!$A:$J,MATCH(L$1,Schid!$6:$6,0),FALSE)</f>
        <v>NULL</v>
      </c>
      <c r="M168" s="21" t="str">
        <f>VLOOKUP($A168,Schid!$A:$J,MATCH(M$1,Schid!$6:$6,0),FALSE)</f>
        <v>Telescopic Boom Lifts|50-79 Ft Telescopic Booms||</v>
      </c>
      <c r="N168" s="21">
        <f>IF(ISERROR(VLOOKUP(B168,Sched!A:A,1,FALSE)),0,1)</f>
        <v>1</v>
      </c>
      <c r="O168" s="21">
        <f>VLOOKUP($B168,Sched!$A:$Z,MATCH(O$1,Sched!$6:$6,0),FALSE)</f>
        <v>0.95</v>
      </c>
      <c r="P168" s="21">
        <f>VLOOKUP($B168,Sched!$A:$Z,MATCH(P$1,Sched!$6:$6,0),FALSE)</f>
        <v>1.24</v>
      </c>
      <c r="Q168" s="21">
        <f>VLOOKUP($B168,Sched!$A:$Z,MATCH(Q$1,Sched!$6:$6,0),FALSE)</f>
        <v>0.75</v>
      </c>
      <c r="R168" s="21">
        <f>VLOOKUP($B168,Sched!$A:$Z,MATCH(R$1,Sched!$6:$6,0),FALSE)</f>
        <v>0.9</v>
      </c>
      <c r="S168" s="21" t="str">
        <f>VLOOKUP($B168,Sched!$A:$Z,MATCH(S$1,Sched!$6:$6,0),FALSE)</f>
        <v>N</v>
      </c>
    </row>
    <row r="169" spans="1:19" s="21" customFormat="1" x14ac:dyDescent="0.25">
      <c r="A169" s="21">
        <v>115043</v>
      </c>
      <c r="B169" s="21" t="s">
        <v>3317</v>
      </c>
      <c r="C169" s="21" t="s">
        <v>2512</v>
      </c>
      <c r="D169" s="21" t="s">
        <v>2917</v>
      </c>
      <c r="E169" s="21" t="str">
        <f>VLOOKUP($B169,Sched!$A:$Z,MATCH(E$1,Sched!$6:$6,0),FALSE)</f>
        <v>CatSubcat</v>
      </c>
      <c r="F169" s="21" t="str">
        <f>VLOOKUP($B169,Sched!$A:$Z,MATCH(F$1,Sched!$6:$6,0),FALSE)</f>
        <v>SubcatGroup</v>
      </c>
      <c r="G169" s="15">
        <f>VLOOKUP($A169,Schid!$A:$J,MATCH(G$1,Schid!$6:$6,0),FALSE)</f>
        <v>316</v>
      </c>
      <c r="H169" s="15">
        <f>VLOOKUP($A169,Schid!$A:$J,MATCH(H$1,Schid!$6:$6,0),FALSE)</f>
        <v>2850</v>
      </c>
      <c r="I169" s="15" t="str">
        <f>VLOOKUP($A169,Schid!$A:$J,MATCH(I$1,Schid!$6:$6,0),FALSE)</f>
        <v>NULL</v>
      </c>
      <c r="J169" s="21" t="str">
        <f>VLOOKUP($A169,Schid!$A:$J,MATCH(J$1,Schid!$6:$6,0),FALSE)</f>
        <v>Telescopic Boom Lifts</v>
      </c>
      <c r="K169" s="21" t="str">
        <f>VLOOKUP($A169,Schid!$A:$J,MATCH(K$1,Schid!$6:$6,0),FALSE)</f>
        <v>0-49 Ft Telescopic Booms</v>
      </c>
      <c r="L169" s="21" t="str">
        <f>VLOOKUP($A169,Schid!$A:$J,MATCH(L$1,Schid!$6:$6,0),FALSE)</f>
        <v>NULL</v>
      </c>
      <c r="M169" s="21" t="str">
        <f>VLOOKUP($A169,Schid!$A:$J,MATCH(M$1,Schid!$6:$6,0),FALSE)</f>
        <v>Telescopic Boom Lifts|0-49 Ft Telescopic Booms||</v>
      </c>
      <c r="N169" s="21">
        <f>IF(ISERROR(VLOOKUP(B169,Sched!A:A,1,FALSE)),0,1)</f>
        <v>1</v>
      </c>
      <c r="O169" s="21">
        <f>VLOOKUP($B169,Sched!$A:$Z,MATCH(O$1,Sched!$6:$6,0),FALSE)</f>
        <v>0.95</v>
      </c>
      <c r="P169" s="21">
        <f>VLOOKUP($B169,Sched!$A:$Z,MATCH(P$1,Sched!$6:$6,0),FALSE)</f>
        <v>1.24</v>
      </c>
      <c r="Q169" s="21">
        <f>VLOOKUP($B169,Sched!$A:$Z,MATCH(Q$1,Sched!$6:$6,0),FALSE)</f>
        <v>0.75</v>
      </c>
      <c r="R169" s="21">
        <f>VLOOKUP($B169,Sched!$A:$Z,MATCH(R$1,Sched!$6:$6,0),FALSE)</f>
        <v>0.9</v>
      </c>
      <c r="S169" s="21" t="str">
        <f>VLOOKUP($B169,Sched!$A:$Z,MATCH(S$1,Sched!$6:$6,0),FALSE)</f>
        <v>N</v>
      </c>
    </row>
    <row r="170" spans="1:19" x14ac:dyDescent="0.25">
      <c r="A170" s="21">
        <v>20</v>
      </c>
      <c r="B170" s="21" t="s">
        <v>3009</v>
      </c>
      <c r="C170" s="21" t="s">
        <v>2512</v>
      </c>
      <c r="D170" s="21" t="s">
        <v>2917</v>
      </c>
      <c r="E170" s="21" t="str">
        <f>VLOOKUP($B170,Sched!$A:$Z,MATCH(E$1,Sched!$6:$6,0),FALSE)</f>
        <v>CatSubcat</v>
      </c>
      <c r="F170" s="21" t="str">
        <f>VLOOKUP($B170,Sched!$A:$Z,MATCH(F$1,Sched!$6:$6,0),FALSE)</f>
        <v>Category</v>
      </c>
      <c r="G170" s="15">
        <f>VLOOKUP($A170,Schid!$A:$J,MATCH(G$1,Schid!$6:$6,0),FALSE)</f>
        <v>316</v>
      </c>
      <c r="H170" s="15" t="str">
        <f>VLOOKUP($A170,Schid!$A:$J,MATCH(H$1,Schid!$6:$6,0),FALSE)</f>
        <v>NULL</v>
      </c>
      <c r="I170" s="15" t="str">
        <f>VLOOKUP($A170,Schid!$A:$J,MATCH(I$1,Schid!$6:$6,0),FALSE)</f>
        <v>NULL</v>
      </c>
      <c r="J170" s="21" t="str">
        <f>VLOOKUP($A170,Schid!$A:$J,MATCH(J$1,Schid!$6:$6,0),FALSE)</f>
        <v>Telescopic Boom Lifts</v>
      </c>
      <c r="K170" s="21" t="str">
        <f>VLOOKUP($A170,Schid!$A:$J,MATCH(K$1,Schid!$6:$6,0),FALSE)</f>
        <v>NULL</v>
      </c>
      <c r="L170" s="21" t="str">
        <f>VLOOKUP($A170,Schid!$A:$J,MATCH(L$1,Schid!$6:$6,0),FALSE)</f>
        <v>NULL</v>
      </c>
      <c r="M170" s="21" t="str">
        <f>VLOOKUP($A170,Schid!$A:$J,MATCH(M$1,Schid!$6:$6,0),FALSE)</f>
        <v>Telescopic Boom Lifts|||</v>
      </c>
      <c r="N170" s="21">
        <f>IF(ISERROR(VLOOKUP(B170,Sched!A:A,1,FALSE)),0,1)</f>
        <v>1</v>
      </c>
      <c r="O170" s="21">
        <f>VLOOKUP($B170,Sched!$A:$Z,MATCH(O$1,Sched!$6:$6,0),FALSE)</f>
        <v>0.95</v>
      </c>
      <c r="P170" s="21">
        <f>VLOOKUP($B170,Sched!$A:$Z,MATCH(P$1,Sched!$6:$6,0),FALSE)</f>
        <v>1.24</v>
      </c>
      <c r="Q170" s="21">
        <f>VLOOKUP($B170,Sched!$A:$Z,MATCH(Q$1,Sched!$6:$6,0),FALSE)</f>
        <v>0.75</v>
      </c>
      <c r="R170" s="21">
        <f>VLOOKUP($B170,Sched!$A:$Z,MATCH(R$1,Sched!$6:$6,0),FALSE)</f>
        <v>0.9</v>
      </c>
      <c r="S170" s="21" t="str">
        <f>VLOOKUP($B170,Sched!$A:$Z,MATCH(S$1,Sched!$6:$6,0),FALSE)</f>
        <v>N</v>
      </c>
    </row>
    <row r="171" spans="1:19" x14ac:dyDescent="0.25">
      <c r="A171" s="21">
        <v>29</v>
      </c>
      <c r="B171" s="21" t="s">
        <v>3010</v>
      </c>
      <c r="C171" s="21" t="s">
        <v>2512</v>
      </c>
      <c r="D171" s="21" t="s">
        <v>2917</v>
      </c>
      <c r="E171" s="21" t="str">
        <f>VLOOKUP($B171,Sched!$A:$Z,MATCH(E$1,Sched!$6:$6,0),FALSE)</f>
        <v>CatSubcat</v>
      </c>
      <c r="F171" s="21" t="str">
        <f>VLOOKUP($B171,Sched!$A:$Z,MATCH(F$1,Sched!$6:$6,0),FALSE)</f>
        <v>Category</v>
      </c>
      <c r="G171" s="15">
        <f>VLOOKUP($A171,Schid!$A:$J,MATCH(G$1,Schid!$6:$6,0),FALSE)</f>
        <v>317</v>
      </c>
      <c r="H171" s="15" t="str">
        <f>VLOOKUP($A171,Schid!$A:$J,MATCH(H$1,Schid!$6:$6,0),FALSE)</f>
        <v>NULL</v>
      </c>
      <c r="I171" s="15" t="str">
        <f>VLOOKUP($A171,Schid!$A:$J,MATCH(I$1,Schid!$6:$6,0),FALSE)</f>
        <v>NULL</v>
      </c>
      <c r="J171" s="21" t="str">
        <f>VLOOKUP($A171,Schid!$A:$J,MATCH(J$1,Schid!$6:$6,0),FALSE)</f>
        <v>Towable Boom Lifts</v>
      </c>
      <c r="K171" s="21" t="str">
        <f>VLOOKUP($A171,Schid!$A:$J,MATCH(K$1,Schid!$6:$6,0),FALSE)</f>
        <v>NULL</v>
      </c>
      <c r="L171" s="21" t="str">
        <f>VLOOKUP($A171,Schid!$A:$J,MATCH(L$1,Schid!$6:$6,0),FALSE)</f>
        <v>NULL</v>
      </c>
      <c r="M171" s="21" t="str">
        <f>VLOOKUP($A171,Schid!$A:$J,MATCH(M$1,Schid!$6:$6,0),FALSE)</f>
        <v>Towable Boom Lifts|||</v>
      </c>
      <c r="N171" s="21">
        <f>IF(ISERROR(VLOOKUP(B171,Sched!A:A,1,FALSE)),0,1)</f>
        <v>1</v>
      </c>
      <c r="O171" s="21">
        <f>VLOOKUP($B171,Sched!$A:$Z,MATCH(O$1,Sched!$6:$6,0),FALSE)</f>
        <v>0.95</v>
      </c>
      <c r="P171" s="21">
        <f>VLOOKUP($B171,Sched!$A:$Z,MATCH(P$1,Sched!$6:$6,0),FALSE)</f>
        <v>1.28</v>
      </c>
      <c r="Q171" s="21">
        <f>VLOOKUP($B171,Sched!$A:$Z,MATCH(Q$1,Sched!$6:$6,0),FALSE)</f>
        <v>0.75</v>
      </c>
      <c r="R171" s="21">
        <f>VLOOKUP($B171,Sched!$A:$Z,MATCH(R$1,Sched!$6:$6,0),FALSE)</f>
        <v>0.9</v>
      </c>
      <c r="S171" s="21" t="str">
        <f>VLOOKUP($B171,Sched!$A:$Z,MATCH(S$1,Sched!$6:$6,0),FALSE)</f>
        <v>N</v>
      </c>
    </row>
    <row r="172" spans="1:19" x14ac:dyDescent="0.25">
      <c r="A172" s="21">
        <v>37117</v>
      </c>
      <c r="B172" s="21" t="s">
        <v>3011</v>
      </c>
      <c r="C172" s="21" t="s">
        <v>2512</v>
      </c>
      <c r="D172" s="21" t="s">
        <v>2917</v>
      </c>
      <c r="E172" s="21" t="str">
        <f>VLOOKUP($B172,Sched!$A:$Z,MATCH(E$1,Sched!$6:$6,0),FALSE)</f>
        <v>CatSubcat</v>
      </c>
      <c r="F172" s="21" t="str">
        <f>VLOOKUP($B172,Sched!$A:$Z,MATCH(F$1,Sched!$6:$6,0),FALSE)</f>
        <v>Category</v>
      </c>
      <c r="G172" s="15">
        <f>VLOOKUP($A172,Schid!$A:$J,MATCH(G$1,Schid!$6:$6,0),FALSE)</f>
        <v>2300</v>
      </c>
      <c r="H172" s="15" t="str">
        <f>VLOOKUP($A172,Schid!$A:$J,MATCH(H$1,Schid!$6:$6,0),FALSE)</f>
        <v>NULL</v>
      </c>
      <c r="I172" s="15" t="str">
        <f>VLOOKUP($A172,Schid!$A:$J,MATCH(I$1,Schid!$6:$6,0),FALSE)</f>
        <v>NULL</v>
      </c>
      <c r="J172" s="21" t="str">
        <f>VLOOKUP($A172,Schid!$A:$J,MATCH(J$1,Schid!$6:$6,0),FALSE)</f>
        <v>Track-Driven Equipment</v>
      </c>
      <c r="K172" s="21" t="str">
        <f>VLOOKUP($A172,Schid!$A:$J,MATCH(K$1,Schid!$6:$6,0),FALSE)</f>
        <v>NULL</v>
      </c>
      <c r="L172" s="21" t="str">
        <f>VLOOKUP($A172,Schid!$A:$J,MATCH(L$1,Schid!$6:$6,0),FALSE)</f>
        <v>NULL</v>
      </c>
      <c r="M172" s="21" t="str">
        <f>VLOOKUP($A172,Schid!$A:$J,MATCH(M$1,Schid!$6:$6,0),FALSE)</f>
        <v>Track-Driven Equipment|||</v>
      </c>
      <c r="N172" s="21">
        <f>IF(ISERROR(VLOOKUP(B172,Sched!A:A,1,FALSE)),0,1)</f>
        <v>1</v>
      </c>
      <c r="O172" s="21">
        <f>VLOOKUP($B172,Sched!$A:$Z,MATCH(O$1,Sched!$6:$6,0),FALSE)</f>
        <v>0.95</v>
      </c>
      <c r="P172" s="21">
        <f>VLOOKUP($B172,Sched!$A:$Z,MATCH(P$1,Sched!$6:$6,0),FALSE)</f>
        <v>1.24</v>
      </c>
      <c r="Q172" s="21">
        <f>VLOOKUP($B172,Sched!$A:$Z,MATCH(Q$1,Sched!$6:$6,0),FALSE)</f>
        <v>0.75</v>
      </c>
      <c r="R172" s="21">
        <f>VLOOKUP($B172,Sched!$A:$Z,MATCH(R$1,Sched!$6:$6,0),FALSE)</f>
        <v>0.9</v>
      </c>
      <c r="S172" s="21" t="str">
        <f>VLOOKUP($B172,Sched!$A:$Z,MATCH(S$1,Sched!$6:$6,0),FALSE)</f>
        <v>N</v>
      </c>
    </row>
    <row r="173" spans="1:19" x14ac:dyDescent="0.25">
      <c r="A173" s="21">
        <v>405</v>
      </c>
      <c r="B173" s="21" t="s">
        <v>3012</v>
      </c>
      <c r="C173" s="21" t="s">
        <v>2512</v>
      </c>
      <c r="D173" s="21" t="s">
        <v>2917</v>
      </c>
      <c r="E173" s="21" t="str">
        <f>VLOOKUP($B173,Sched!$A:$Z,MATCH(E$1,Sched!$6:$6,0),FALSE)</f>
        <v>CatSubcat</v>
      </c>
      <c r="F173" s="21" t="str">
        <f>VLOOKUP($B173,Sched!$A:$Z,MATCH(F$1,Sched!$6:$6,0),FALSE)</f>
        <v>SubcatGroup</v>
      </c>
      <c r="G173" s="15">
        <f>VLOOKUP($A173,Schid!$A:$J,MATCH(G$1,Schid!$6:$6,0),FALSE)</f>
        <v>3</v>
      </c>
      <c r="H173" s="15">
        <f>VLOOKUP($A173,Schid!$A:$J,MATCH(H$1,Schid!$6:$6,0),FALSE)</f>
        <v>228</v>
      </c>
      <c r="I173" s="15" t="str">
        <f>VLOOKUP($A173,Schid!$A:$J,MATCH(I$1,Schid!$6:$6,0),FALSE)</f>
        <v>NULL</v>
      </c>
      <c r="J173" s="21" t="str">
        <f>VLOOKUP($A173,Schid!$A:$J,MATCH(J$1,Schid!$6:$6,0),FALSE)</f>
        <v>Tractors</v>
      </c>
      <c r="K173" s="21" t="str">
        <f>VLOOKUP($A173,Schid!$A:$J,MATCH(K$1,Schid!$6:$6,0),FALSE)</f>
        <v>Farm Tractors</v>
      </c>
      <c r="L173" s="21" t="str">
        <f>VLOOKUP($A173,Schid!$A:$J,MATCH(L$1,Schid!$6:$6,0),FALSE)</f>
        <v>NULL</v>
      </c>
      <c r="M173" s="21" t="str">
        <f>VLOOKUP($A173,Schid!$A:$J,MATCH(M$1,Schid!$6:$6,0),FALSE)</f>
        <v>Tractors|Farm Tractors||</v>
      </c>
      <c r="N173" s="21">
        <f>IF(ISERROR(VLOOKUP(B173,Sched!A:A,1,FALSE)),0,1)</f>
        <v>1</v>
      </c>
      <c r="O173" s="21">
        <f>VLOOKUP($B173,Sched!$A:$Z,MATCH(O$1,Sched!$6:$6,0),FALSE)</f>
        <v>0.95</v>
      </c>
      <c r="P173" s="21">
        <f>VLOOKUP($B173,Sched!$A:$Z,MATCH(P$1,Sched!$6:$6,0),FALSE)</f>
        <v>1.24</v>
      </c>
      <c r="Q173" s="21">
        <f>VLOOKUP($B173,Sched!$A:$Z,MATCH(Q$1,Sched!$6:$6,0),FALSE)</f>
        <v>0.75</v>
      </c>
      <c r="R173" s="21">
        <f>VLOOKUP($B173,Sched!$A:$Z,MATCH(R$1,Sched!$6:$6,0),FALSE)</f>
        <v>0.9</v>
      </c>
      <c r="S173" s="21" t="str">
        <f>VLOOKUP($B173,Sched!$A:$Z,MATCH(S$1,Sched!$6:$6,0),FALSE)</f>
        <v>N</v>
      </c>
    </row>
    <row r="174" spans="1:19" x14ac:dyDescent="0.25">
      <c r="A174" s="21">
        <v>46</v>
      </c>
      <c r="B174" s="21" t="s">
        <v>3014</v>
      </c>
      <c r="C174" s="21" t="s">
        <v>2512</v>
      </c>
      <c r="D174" s="21" t="s">
        <v>2917</v>
      </c>
      <c r="E174" s="21" t="str">
        <f>VLOOKUP($B174,Sched!$A:$Z,MATCH(E$1,Sched!$6:$6,0),FALSE)</f>
        <v>CatSubcat</v>
      </c>
      <c r="F174" s="21" t="str">
        <f>VLOOKUP($B174,Sched!$A:$Z,MATCH(F$1,Sched!$6:$6,0),FALSE)</f>
        <v>Category</v>
      </c>
      <c r="G174" s="15">
        <f>VLOOKUP($A174,Schid!$A:$J,MATCH(G$1,Schid!$6:$6,0),FALSE)</f>
        <v>3</v>
      </c>
      <c r="H174" s="15" t="str">
        <f>VLOOKUP($A174,Schid!$A:$J,MATCH(H$1,Schid!$6:$6,0),FALSE)</f>
        <v>NULL</v>
      </c>
      <c r="I174" s="15" t="str">
        <f>VLOOKUP($A174,Schid!$A:$J,MATCH(I$1,Schid!$6:$6,0),FALSE)</f>
        <v>NULL</v>
      </c>
      <c r="J174" s="21" t="str">
        <f>VLOOKUP($A174,Schid!$A:$J,MATCH(J$1,Schid!$6:$6,0),FALSE)</f>
        <v>Tractors</v>
      </c>
      <c r="K174" s="21" t="str">
        <f>VLOOKUP($A174,Schid!$A:$J,MATCH(K$1,Schid!$6:$6,0),FALSE)</f>
        <v>NULL</v>
      </c>
      <c r="L174" s="21" t="str">
        <f>VLOOKUP($A174,Schid!$A:$J,MATCH(L$1,Schid!$6:$6,0),FALSE)</f>
        <v>NULL</v>
      </c>
      <c r="M174" s="21" t="str">
        <f>VLOOKUP($A174,Schid!$A:$J,MATCH(M$1,Schid!$6:$6,0),FALSE)</f>
        <v>Tractors|||</v>
      </c>
      <c r="N174" s="21">
        <f>IF(ISERROR(VLOOKUP(B174,Sched!A:A,1,FALSE)),0,1)</f>
        <v>1</v>
      </c>
      <c r="O174" s="21">
        <f>VLOOKUP($B174,Sched!$A:$Z,MATCH(O$1,Sched!$6:$6,0),FALSE)</f>
        <v>0.95</v>
      </c>
      <c r="P174" s="21">
        <f>VLOOKUP($B174,Sched!$A:$Z,MATCH(P$1,Sched!$6:$6,0),FALSE)</f>
        <v>1.24</v>
      </c>
      <c r="Q174" s="21">
        <f>VLOOKUP($B174,Sched!$A:$Z,MATCH(Q$1,Sched!$6:$6,0),FALSE)</f>
        <v>0.75</v>
      </c>
      <c r="R174" s="21">
        <f>VLOOKUP($B174,Sched!$A:$Z,MATCH(R$1,Sched!$6:$6,0),FALSE)</f>
        <v>0.9</v>
      </c>
      <c r="S174" s="21" t="str">
        <f>VLOOKUP($B174,Sched!$A:$Z,MATCH(S$1,Sched!$6:$6,0),FALSE)</f>
        <v>N</v>
      </c>
    </row>
    <row r="175" spans="1:19" s="21" customFormat="1" x14ac:dyDescent="0.25">
      <c r="A175" s="21">
        <v>115048</v>
      </c>
      <c r="B175" s="21" t="s">
        <v>3013</v>
      </c>
      <c r="C175" s="21" t="s">
        <v>2512</v>
      </c>
      <c r="D175" s="21" t="s">
        <v>2917</v>
      </c>
      <c r="E175" s="21" t="str">
        <f>VLOOKUP($B175,Sched!$A:$Z,MATCH(E$1,Sched!$6:$6,0),FALSE)</f>
        <v>CatSubcat</v>
      </c>
      <c r="F175" s="21" t="str">
        <f>VLOOKUP($B175,Sched!$A:$Z,MATCH(F$1,Sched!$6:$6,0),FALSE)</f>
        <v>SubcatGroup</v>
      </c>
      <c r="G175" s="15">
        <f>VLOOKUP($A175,Schid!$A:$J,MATCH(G$1,Schid!$6:$6,0),FALSE)</f>
        <v>3</v>
      </c>
      <c r="H175" s="15">
        <f>VLOOKUP($A175,Schid!$A:$J,MATCH(H$1,Schid!$6:$6,0),FALSE)</f>
        <v>2854</v>
      </c>
      <c r="I175" s="15" t="str">
        <f>VLOOKUP($A175,Schid!$A:$J,MATCH(I$1,Schid!$6:$6,0),FALSE)</f>
        <v>NULL</v>
      </c>
      <c r="J175" s="21" t="str">
        <f>VLOOKUP($A175,Schid!$A:$J,MATCH(J$1,Schid!$6:$6,0),FALSE)</f>
        <v>Tractors</v>
      </c>
      <c r="K175" s="21" t="str">
        <f>VLOOKUP($A175,Schid!$A:$J,MATCH(K$1,Schid!$6:$6,0),FALSE)</f>
        <v>Utility Tractors</v>
      </c>
      <c r="L175" s="21" t="str">
        <f>VLOOKUP($A175,Schid!$A:$J,MATCH(L$1,Schid!$6:$6,0),FALSE)</f>
        <v>NULL</v>
      </c>
      <c r="M175" s="21" t="str">
        <f>VLOOKUP($A175,Schid!$A:$J,MATCH(M$1,Schid!$6:$6,0),FALSE)</f>
        <v>Tractors|Utility Tractors||</v>
      </c>
      <c r="N175" s="21">
        <f>IF(ISERROR(VLOOKUP(B175,Sched!A:A,1,FALSE)),0,1)</f>
        <v>1</v>
      </c>
      <c r="O175" s="21">
        <f>VLOOKUP($B175,Sched!$A:$Z,MATCH(O$1,Sched!$6:$6,0),FALSE)</f>
        <v>0.95</v>
      </c>
      <c r="P175" s="21">
        <f>VLOOKUP($B175,Sched!$A:$Z,MATCH(P$1,Sched!$6:$6,0),FALSE)</f>
        <v>1.24</v>
      </c>
      <c r="Q175" s="21">
        <f>VLOOKUP($B175,Sched!$A:$Z,MATCH(Q$1,Sched!$6:$6,0),FALSE)</f>
        <v>0.75</v>
      </c>
      <c r="R175" s="21">
        <f>VLOOKUP($B175,Sched!$A:$Z,MATCH(R$1,Sched!$6:$6,0),FALSE)</f>
        <v>0.9</v>
      </c>
      <c r="S175" s="21" t="str">
        <f>VLOOKUP($B175,Sched!$A:$Z,MATCH(S$1,Sched!$6:$6,0),FALSE)</f>
        <v>N</v>
      </c>
    </row>
    <row r="176" spans="1:19" x14ac:dyDescent="0.25">
      <c r="A176" s="21">
        <v>39</v>
      </c>
      <c r="B176" s="21" t="s">
        <v>3015</v>
      </c>
      <c r="C176" s="21" t="s">
        <v>2512</v>
      </c>
      <c r="D176" s="21" t="s">
        <v>2917</v>
      </c>
      <c r="E176" s="21" t="str">
        <f>VLOOKUP($B176,Sched!$A:$Z,MATCH(E$1,Sched!$6:$6,0),FALSE)</f>
        <v>CatSubcat</v>
      </c>
      <c r="F176" s="21" t="str">
        <f>VLOOKUP($B176,Sched!$A:$Z,MATCH(F$1,Sched!$6:$6,0),FALSE)</f>
        <v>Category</v>
      </c>
      <c r="G176" s="15">
        <f>VLOOKUP($A176,Schid!$A:$J,MATCH(G$1,Schid!$6:$6,0),FALSE)</f>
        <v>12</v>
      </c>
      <c r="H176" s="15" t="str">
        <f>VLOOKUP($A176,Schid!$A:$J,MATCH(H$1,Schid!$6:$6,0),FALSE)</f>
        <v>NULL</v>
      </c>
      <c r="I176" s="15" t="str">
        <f>VLOOKUP($A176,Schid!$A:$J,MATCH(I$1,Schid!$6:$6,0),FALSE)</f>
        <v>NULL</v>
      </c>
      <c r="J176" s="21" t="str">
        <f>VLOOKUP($A176,Schid!$A:$J,MATCH(J$1,Schid!$6:$6,0),FALSE)</f>
        <v>Traffic Control</v>
      </c>
      <c r="K176" s="21" t="str">
        <f>VLOOKUP($A176,Schid!$A:$J,MATCH(K$1,Schid!$6:$6,0),FALSE)</f>
        <v>NULL</v>
      </c>
      <c r="L176" s="21" t="str">
        <f>VLOOKUP($A176,Schid!$A:$J,MATCH(L$1,Schid!$6:$6,0),FALSE)</f>
        <v>NULL</v>
      </c>
      <c r="M176" s="21" t="str">
        <f>VLOOKUP($A176,Schid!$A:$J,MATCH(M$1,Schid!$6:$6,0),FALSE)</f>
        <v>Traffic Control|||</v>
      </c>
      <c r="N176" s="21">
        <f>IF(ISERROR(VLOOKUP(B176,Sched!A:A,1,FALSE)),0,1)</f>
        <v>1</v>
      </c>
      <c r="O176" s="21">
        <f>VLOOKUP($B176,Sched!$A:$Z,MATCH(O$1,Sched!$6:$6,0),FALSE)</f>
        <v>0.95</v>
      </c>
      <c r="P176" s="21">
        <f>VLOOKUP($B176,Sched!$A:$Z,MATCH(P$1,Sched!$6:$6,0),FALSE)</f>
        <v>1.33</v>
      </c>
      <c r="Q176" s="21">
        <f>VLOOKUP($B176,Sched!$A:$Z,MATCH(Q$1,Sched!$6:$6,0),FALSE)</f>
        <v>0.65</v>
      </c>
      <c r="R176" s="21">
        <f>VLOOKUP($B176,Sched!$A:$Z,MATCH(R$1,Sched!$6:$6,0),FALSE)</f>
        <v>0.8</v>
      </c>
      <c r="S176" s="21" t="str">
        <f>VLOOKUP($B176,Sched!$A:$Z,MATCH(S$1,Sched!$6:$6,0),FALSE)</f>
        <v>N</v>
      </c>
    </row>
    <row r="177" spans="1:19" x14ac:dyDescent="0.25">
      <c r="A177" s="21">
        <v>90454</v>
      </c>
      <c r="B177" s="21" t="s">
        <v>3016</v>
      </c>
      <c r="C177" s="21" t="s">
        <v>2512</v>
      </c>
      <c r="D177" s="21" t="s">
        <v>2917</v>
      </c>
      <c r="E177" s="21" t="str">
        <f>VLOOKUP($B177,Sched!$A:$Z,MATCH(E$1,Sched!$6:$6,0),FALSE)</f>
        <v>CatSubcat</v>
      </c>
      <c r="F177" s="21" t="str">
        <f>VLOOKUP($B177,Sched!$A:$Z,MATCH(F$1,Sched!$6:$6,0),FALSE)</f>
        <v>Category</v>
      </c>
      <c r="G177" s="15">
        <f>VLOOKUP($A177,Schid!$A:$J,MATCH(G$1,Schid!$6:$6,0),FALSE)</f>
        <v>2750</v>
      </c>
      <c r="H177" s="15" t="str">
        <f>VLOOKUP($A177,Schid!$A:$J,MATCH(H$1,Schid!$6:$6,0),FALSE)</f>
        <v>NULL</v>
      </c>
      <c r="I177" s="15" t="str">
        <f>VLOOKUP($A177,Schid!$A:$J,MATCH(I$1,Schid!$6:$6,0),FALSE)</f>
        <v>NULL</v>
      </c>
      <c r="J177" s="21" t="str">
        <f>VLOOKUP($A177,Schid!$A:$J,MATCH(J$1,Schid!$6:$6,0),FALSE)</f>
        <v>Box Trailers</v>
      </c>
      <c r="K177" s="21" t="str">
        <f>VLOOKUP($A177,Schid!$A:$J,MATCH(K$1,Schid!$6:$6,0),FALSE)</f>
        <v>NULL</v>
      </c>
      <c r="L177" s="21" t="str">
        <f>VLOOKUP($A177,Schid!$A:$J,MATCH(L$1,Schid!$6:$6,0),FALSE)</f>
        <v>NULL</v>
      </c>
      <c r="M177" s="21" t="str">
        <f>VLOOKUP($A177,Schid!$A:$J,MATCH(M$1,Schid!$6:$6,0),FALSE)</f>
        <v>Box Trailers|||</v>
      </c>
      <c r="N177" s="21">
        <f>IF(ISERROR(VLOOKUP(B177,Sched!A:A,1,FALSE)),0,1)</f>
        <v>1</v>
      </c>
      <c r="O177" s="21">
        <f>VLOOKUP($B177,Sched!$A:$Z,MATCH(O$1,Sched!$6:$6,0),FALSE)</f>
        <v>0.95</v>
      </c>
      <c r="P177" s="21">
        <f>VLOOKUP($B177,Sched!$A:$Z,MATCH(P$1,Sched!$6:$6,0),FALSE)</f>
        <v>1.33</v>
      </c>
      <c r="Q177" s="21">
        <f>VLOOKUP($B177,Sched!$A:$Z,MATCH(Q$1,Sched!$6:$6,0),FALSE)</f>
        <v>0.6</v>
      </c>
      <c r="R177" s="21">
        <f>VLOOKUP($B177,Sched!$A:$Z,MATCH(R$1,Sched!$6:$6,0),FALSE)</f>
        <v>0.99</v>
      </c>
      <c r="S177" s="21" t="str">
        <f>VLOOKUP($B177,Sched!$A:$Z,MATCH(S$1,Sched!$6:$6,0),FALSE)</f>
        <v>N</v>
      </c>
    </row>
    <row r="178" spans="1:19" x14ac:dyDescent="0.25">
      <c r="A178" s="21">
        <v>90456</v>
      </c>
      <c r="B178" s="21" t="s">
        <v>3016</v>
      </c>
      <c r="C178" s="21" t="s">
        <v>2512</v>
      </c>
      <c r="D178" s="21" t="s">
        <v>2917</v>
      </c>
      <c r="E178" s="21" t="str">
        <f>VLOOKUP($B178,Sched!$A:$Z,MATCH(E$1,Sched!$6:$6,0),FALSE)</f>
        <v>CatSubcat</v>
      </c>
      <c r="F178" s="21" t="str">
        <f>VLOOKUP($B178,Sched!$A:$Z,MATCH(F$1,Sched!$6:$6,0),FALSE)</f>
        <v>Category</v>
      </c>
      <c r="G178" s="15">
        <f>VLOOKUP($A178,Schid!$A:$J,MATCH(G$1,Schid!$6:$6,0),FALSE)</f>
        <v>2752</v>
      </c>
      <c r="H178" s="15" t="str">
        <f>VLOOKUP($A178,Schid!$A:$J,MATCH(H$1,Schid!$6:$6,0),FALSE)</f>
        <v>NULL</v>
      </c>
      <c r="I178" s="15" t="str">
        <f>VLOOKUP($A178,Schid!$A:$J,MATCH(I$1,Schid!$6:$6,0),FALSE)</f>
        <v>NULL</v>
      </c>
      <c r="J178" s="21" t="str">
        <f>VLOOKUP($A178,Schid!$A:$J,MATCH(J$1,Schid!$6:$6,0),FALSE)</f>
        <v>Dump Trailers</v>
      </c>
      <c r="K178" s="21" t="str">
        <f>VLOOKUP($A178,Schid!$A:$J,MATCH(K$1,Schid!$6:$6,0),FALSE)</f>
        <v>NULL</v>
      </c>
      <c r="L178" s="21" t="str">
        <f>VLOOKUP($A178,Schid!$A:$J,MATCH(L$1,Schid!$6:$6,0),FALSE)</f>
        <v>NULL</v>
      </c>
      <c r="M178" s="21" t="str">
        <f>VLOOKUP($A178,Schid!$A:$J,MATCH(M$1,Schid!$6:$6,0),FALSE)</f>
        <v>Dump Trailers|||</v>
      </c>
      <c r="N178" s="21">
        <f>IF(ISERROR(VLOOKUP(B178,Sched!A:A,1,FALSE)),0,1)</f>
        <v>1</v>
      </c>
      <c r="O178" s="21">
        <f>VLOOKUP($B178,Sched!$A:$Z,MATCH(O$1,Sched!$6:$6,0),FALSE)</f>
        <v>0.95</v>
      </c>
      <c r="P178" s="21">
        <f>VLOOKUP($B178,Sched!$A:$Z,MATCH(P$1,Sched!$6:$6,0),FALSE)</f>
        <v>1.33</v>
      </c>
      <c r="Q178" s="21">
        <f>VLOOKUP($B178,Sched!$A:$Z,MATCH(Q$1,Sched!$6:$6,0),FALSE)</f>
        <v>0.6</v>
      </c>
      <c r="R178" s="21">
        <f>VLOOKUP($B178,Sched!$A:$Z,MATCH(R$1,Sched!$6:$6,0),FALSE)</f>
        <v>0.99</v>
      </c>
      <c r="S178" s="21" t="str">
        <f>VLOOKUP($B178,Sched!$A:$Z,MATCH(S$1,Sched!$6:$6,0),FALSE)</f>
        <v>N</v>
      </c>
    </row>
    <row r="179" spans="1:19" x14ac:dyDescent="0.25">
      <c r="A179" s="21">
        <v>90455</v>
      </c>
      <c r="B179" s="21" t="s">
        <v>3016</v>
      </c>
      <c r="C179" s="21" t="s">
        <v>2512</v>
      </c>
      <c r="D179" s="21" t="s">
        <v>2917</v>
      </c>
      <c r="E179" s="21" t="str">
        <f>VLOOKUP($B179,Sched!$A:$Z,MATCH(E$1,Sched!$6:$6,0),FALSE)</f>
        <v>CatSubcat</v>
      </c>
      <c r="F179" s="21" t="str">
        <f>VLOOKUP($B179,Sched!$A:$Z,MATCH(F$1,Sched!$6:$6,0),FALSE)</f>
        <v>Category</v>
      </c>
      <c r="G179" s="15">
        <f>VLOOKUP($A179,Schid!$A:$J,MATCH(G$1,Schid!$6:$6,0),FALSE)</f>
        <v>2751</v>
      </c>
      <c r="H179" s="15" t="str">
        <f>VLOOKUP($A179,Schid!$A:$J,MATCH(H$1,Schid!$6:$6,0),FALSE)</f>
        <v>NULL</v>
      </c>
      <c r="I179" s="15" t="str">
        <f>VLOOKUP($A179,Schid!$A:$J,MATCH(I$1,Schid!$6:$6,0),FALSE)</f>
        <v>NULL</v>
      </c>
      <c r="J179" s="21" t="str">
        <f>VLOOKUP($A179,Schid!$A:$J,MATCH(J$1,Schid!$6:$6,0),FALSE)</f>
        <v>Fuel, Tank, And Vacuum Trailers</v>
      </c>
      <c r="K179" s="21" t="str">
        <f>VLOOKUP($A179,Schid!$A:$J,MATCH(K$1,Schid!$6:$6,0),FALSE)</f>
        <v>NULL</v>
      </c>
      <c r="L179" s="21" t="str">
        <f>VLOOKUP($A179,Schid!$A:$J,MATCH(L$1,Schid!$6:$6,0),FALSE)</f>
        <v>NULL</v>
      </c>
      <c r="M179" s="21" t="str">
        <f>VLOOKUP($A179,Schid!$A:$J,MATCH(M$1,Schid!$6:$6,0),FALSE)</f>
        <v>Fuel, Tank, And Vacuum Trailers|||</v>
      </c>
      <c r="N179" s="21">
        <f>IF(ISERROR(VLOOKUP(B179,Sched!A:A,1,FALSE)),0,1)</f>
        <v>1</v>
      </c>
      <c r="O179" s="21">
        <f>VLOOKUP($B179,Sched!$A:$Z,MATCH(O$1,Sched!$6:$6,0),FALSE)</f>
        <v>0.95</v>
      </c>
      <c r="P179" s="21">
        <f>VLOOKUP($B179,Sched!$A:$Z,MATCH(P$1,Sched!$6:$6,0),FALSE)</f>
        <v>1.33</v>
      </c>
      <c r="Q179" s="21">
        <f>VLOOKUP($B179,Sched!$A:$Z,MATCH(Q$1,Sched!$6:$6,0),FALSE)</f>
        <v>0.6</v>
      </c>
      <c r="R179" s="21">
        <f>VLOOKUP($B179,Sched!$A:$Z,MATCH(R$1,Sched!$6:$6,0),FALSE)</f>
        <v>0.99</v>
      </c>
      <c r="S179" s="21" t="str">
        <f>VLOOKUP($B179,Sched!$A:$Z,MATCH(S$1,Sched!$6:$6,0),FALSE)</f>
        <v>N</v>
      </c>
    </row>
    <row r="180" spans="1:19" x14ac:dyDescent="0.25">
      <c r="A180" s="21">
        <v>90460</v>
      </c>
      <c r="B180" s="21" t="s">
        <v>3016</v>
      </c>
      <c r="C180" s="21" t="s">
        <v>2512</v>
      </c>
      <c r="D180" s="21" t="s">
        <v>2917</v>
      </c>
      <c r="E180" s="21" t="str">
        <f>VLOOKUP($B180,Sched!$A:$Z,MATCH(E$1,Sched!$6:$6,0),FALSE)</f>
        <v>CatSubcat</v>
      </c>
      <c r="F180" s="21" t="str">
        <f>VLOOKUP($B180,Sched!$A:$Z,MATCH(F$1,Sched!$6:$6,0),FALSE)</f>
        <v>Category</v>
      </c>
      <c r="G180" s="15">
        <f>VLOOKUP($A180,Schid!$A:$J,MATCH(G$1,Schid!$6:$6,0),FALSE)</f>
        <v>2756</v>
      </c>
      <c r="H180" s="15" t="str">
        <f>VLOOKUP($A180,Schid!$A:$J,MATCH(H$1,Schid!$6:$6,0),FALSE)</f>
        <v>NULL</v>
      </c>
      <c r="I180" s="15" t="str">
        <f>VLOOKUP($A180,Schid!$A:$J,MATCH(I$1,Schid!$6:$6,0),FALSE)</f>
        <v>NULL</v>
      </c>
      <c r="J180" s="21" t="str">
        <f>VLOOKUP($A180,Schid!$A:$J,MATCH(J$1,Schid!$6:$6,0),FALSE)</f>
        <v>Office Trailers, Accommodations, And Welfare Units</v>
      </c>
      <c r="K180" s="21" t="str">
        <f>VLOOKUP($A180,Schid!$A:$J,MATCH(K$1,Schid!$6:$6,0),FALSE)</f>
        <v>NULL</v>
      </c>
      <c r="L180" s="21" t="str">
        <f>VLOOKUP($A180,Schid!$A:$J,MATCH(L$1,Schid!$6:$6,0),FALSE)</f>
        <v>NULL</v>
      </c>
      <c r="M180" s="21" t="str">
        <f>VLOOKUP($A180,Schid!$A:$J,MATCH(M$1,Schid!$6:$6,0),FALSE)</f>
        <v>Office Trailers, Accommodations, And Welfare Units|||</v>
      </c>
      <c r="N180" s="21">
        <f>IF(ISERROR(VLOOKUP(B180,Sched!A:A,1,FALSE)),0,1)</f>
        <v>1</v>
      </c>
      <c r="O180" s="21">
        <f>VLOOKUP($B180,Sched!$A:$Z,MATCH(O$1,Sched!$6:$6,0),FALSE)</f>
        <v>0.95</v>
      </c>
      <c r="P180" s="21">
        <f>VLOOKUP($B180,Sched!$A:$Z,MATCH(P$1,Sched!$6:$6,0),FALSE)</f>
        <v>1.33</v>
      </c>
      <c r="Q180" s="21">
        <f>VLOOKUP($B180,Sched!$A:$Z,MATCH(Q$1,Sched!$6:$6,0),FALSE)</f>
        <v>0.6</v>
      </c>
      <c r="R180" s="21">
        <f>VLOOKUP($B180,Sched!$A:$Z,MATCH(R$1,Sched!$6:$6,0),FALSE)</f>
        <v>0.99</v>
      </c>
      <c r="S180" s="21" t="str">
        <f>VLOOKUP($B180,Sched!$A:$Z,MATCH(S$1,Sched!$6:$6,0),FALSE)</f>
        <v>N</v>
      </c>
    </row>
    <row r="181" spans="1:19" x14ac:dyDescent="0.25">
      <c r="A181" s="21">
        <v>52</v>
      </c>
      <c r="B181" s="21" t="s">
        <v>3016</v>
      </c>
      <c r="C181" s="21" t="s">
        <v>2512</v>
      </c>
      <c r="D181" s="21" t="s">
        <v>2917</v>
      </c>
      <c r="E181" s="21" t="str">
        <f>VLOOKUP($B181,Sched!$A:$Z,MATCH(E$1,Sched!$6:$6,0),FALSE)</f>
        <v>CatSubcat</v>
      </c>
      <c r="F181" s="21" t="str">
        <f>VLOOKUP($B181,Sched!$A:$Z,MATCH(F$1,Sched!$6:$6,0),FALSE)</f>
        <v>Category</v>
      </c>
      <c r="G181" s="15">
        <f>VLOOKUP($A181,Schid!$A:$J,MATCH(G$1,Schid!$6:$6,0),FALSE)</f>
        <v>1952</v>
      </c>
      <c r="H181" s="15" t="str">
        <f>VLOOKUP($A181,Schid!$A:$J,MATCH(H$1,Schid!$6:$6,0),FALSE)</f>
        <v>NULL</v>
      </c>
      <c r="I181" s="15" t="str">
        <f>VLOOKUP($A181,Schid!$A:$J,MATCH(I$1,Schid!$6:$6,0),FALSE)</f>
        <v>NULL</v>
      </c>
      <c r="J181" s="21" t="str">
        <f>VLOOKUP($A181,Schid!$A:$J,MATCH(J$1,Schid!$6:$6,0),FALSE)</f>
        <v>Other Trailers</v>
      </c>
      <c r="K181" s="21" t="str">
        <f>VLOOKUP($A181,Schid!$A:$J,MATCH(K$1,Schid!$6:$6,0),FALSE)</f>
        <v>NULL</v>
      </c>
      <c r="L181" s="21" t="str">
        <f>VLOOKUP($A181,Schid!$A:$J,MATCH(L$1,Schid!$6:$6,0),FALSE)</f>
        <v>NULL</v>
      </c>
      <c r="M181" s="21" t="str">
        <f>VLOOKUP($A181,Schid!$A:$J,MATCH(M$1,Schid!$6:$6,0),FALSE)</f>
        <v>Other Trailers|||</v>
      </c>
      <c r="N181" s="21">
        <f>IF(ISERROR(VLOOKUP(B181,Sched!A:A,1,FALSE)),0,1)</f>
        <v>1</v>
      </c>
      <c r="O181" s="21">
        <f>VLOOKUP($B181,Sched!$A:$Z,MATCH(O$1,Sched!$6:$6,0),FALSE)</f>
        <v>0.95</v>
      </c>
      <c r="P181" s="21">
        <f>VLOOKUP($B181,Sched!$A:$Z,MATCH(P$1,Sched!$6:$6,0),FALSE)</f>
        <v>1.33</v>
      </c>
      <c r="Q181" s="21">
        <f>VLOOKUP($B181,Sched!$A:$Z,MATCH(Q$1,Sched!$6:$6,0),FALSE)</f>
        <v>0.6</v>
      </c>
      <c r="R181" s="21">
        <f>VLOOKUP($B181,Sched!$A:$Z,MATCH(R$1,Sched!$6:$6,0),FALSE)</f>
        <v>0.99</v>
      </c>
      <c r="S181" s="21" t="str">
        <f>VLOOKUP($B181,Sched!$A:$Z,MATCH(S$1,Sched!$6:$6,0),FALSE)</f>
        <v>N</v>
      </c>
    </row>
    <row r="182" spans="1:19" x14ac:dyDescent="0.25">
      <c r="A182" s="21">
        <v>90458</v>
      </c>
      <c r="B182" s="21" t="s">
        <v>3016</v>
      </c>
      <c r="C182" s="21" t="s">
        <v>2512</v>
      </c>
      <c r="D182" s="21" t="s">
        <v>2917</v>
      </c>
      <c r="E182" s="21" t="str">
        <f>VLOOKUP($B182,Sched!$A:$Z,MATCH(E$1,Sched!$6:$6,0),FALSE)</f>
        <v>CatSubcat</v>
      </c>
      <c r="F182" s="21" t="str">
        <f>VLOOKUP($B182,Sched!$A:$Z,MATCH(F$1,Sched!$6:$6,0),FALSE)</f>
        <v>Category</v>
      </c>
      <c r="G182" s="15">
        <f>VLOOKUP($A182,Schid!$A:$J,MATCH(G$1,Schid!$6:$6,0),FALSE)</f>
        <v>2754</v>
      </c>
      <c r="H182" s="15" t="str">
        <f>VLOOKUP($A182,Schid!$A:$J,MATCH(H$1,Schid!$6:$6,0),FALSE)</f>
        <v>NULL</v>
      </c>
      <c r="I182" s="15" t="str">
        <f>VLOOKUP($A182,Schid!$A:$J,MATCH(I$1,Schid!$6:$6,0),FALSE)</f>
        <v>NULL</v>
      </c>
      <c r="J182" s="21" t="str">
        <f>VLOOKUP($A182,Schid!$A:$J,MATCH(J$1,Schid!$6:$6,0),FALSE)</f>
        <v>Semi Trailers</v>
      </c>
      <c r="K182" s="21" t="str">
        <f>VLOOKUP($A182,Schid!$A:$J,MATCH(K$1,Schid!$6:$6,0),FALSE)</f>
        <v>NULL</v>
      </c>
      <c r="L182" s="21" t="str">
        <f>VLOOKUP($A182,Schid!$A:$J,MATCH(L$1,Schid!$6:$6,0),FALSE)</f>
        <v>NULL</v>
      </c>
      <c r="M182" s="21" t="str">
        <f>VLOOKUP($A182,Schid!$A:$J,MATCH(M$1,Schid!$6:$6,0),FALSE)</f>
        <v>Semi Trailers|||</v>
      </c>
      <c r="N182" s="21">
        <f>IF(ISERROR(VLOOKUP(B182,Sched!A:A,1,FALSE)),0,1)</f>
        <v>1</v>
      </c>
      <c r="O182" s="21">
        <f>VLOOKUP($B182,Sched!$A:$Z,MATCH(O$1,Sched!$6:$6,0),FALSE)</f>
        <v>0.95</v>
      </c>
      <c r="P182" s="21">
        <f>VLOOKUP($B182,Sched!$A:$Z,MATCH(P$1,Sched!$6:$6,0),FALSE)</f>
        <v>1.33</v>
      </c>
      <c r="Q182" s="21">
        <f>VLOOKUP($B182,Sched!$A:$Z,MATCH(Q$1,Sched!$6:$6,0),FALSE)</f>
        <v>0.6</v>
      </c>
      <c r="R182" s="21">
        <f>VLOOKUP($B182,Sched!$A:$Z,MATCH(R$1,Sched!$6:$6,0),FALSE)</f>
        <v>0.99</v>
      </c>
      <c r="S182" s="21" t="str">
        <f>VLOOKUP($B182,Sched!$A:$Z,MATCH(S$1,Sched!$6:$6,0),FALSE)</f>
        <v>N</v>
      </c>
    </row>
    <row r="183" spans="1:19" x14ac:dyDescent="0.25">
      <c r="A183" s="21">
        <v>90457</v>
      </c>
      <c r="B183" s="21" t="s">
        <v>3016</v>
      </c>
      <c r="C183" s="21" t="s">
        <v>2512</v>
      </c>
      <c r="D183" s="21" t="s">
        <v>2917</v>
      </c>
      <c r="E183" s="21" t="str">
        <f>VLOOKUP($B183,Sched!$A:$Z,MATCH(E$1,Sched!$6:$6,0),FALSE)</f>
        <v>CatSubcat</v>
      </c>
      <c r="F183" s="21" t="str">
        <f>VLOOKUP($B183,Sched!$A:$Z,MATCH(F$1,Sched!$6:$6,0),FALSE)</f>
        <v>Category</v>
      </c>
      <c r="G183" s="15">
        <f>VLOOKUP($A183,Schid!$A:$J,MATCH(G$1,Schid!$6:$6,0),FALSE)</f>
        <v>2753</v>
      </c>
      <c r="H183" s="15" t="str">
        <f>VLOOKUP($A183,Schid!$A:$J,MATCH(H$1,Schid!$6:$6,0),FALSE)</f>
        <v>NULL</v>
      </c>
      <c r="I183" s="15" t="str">
        <f>VLOOKUP($A183,Schid!$A:$J,MATCH(I$1,Schid!$6:$6,0),FALSE)</f>
        <v>NULL</v>
      </c>
      <c r="J183" s="21" t="str">
        <f>VLOOKUP($A183,Schid!$A:$J,MATCH(J$1,Schid!$6:$6,0),FALSE)</f>
        <v>Tag-Along Trailers</v>
      </c>
      <c r="K183" s="21" t="str">
        <f>VLOOKUP($A183,Schid!$A:$J,MATCH(K$1,Schid!$6:$6,0),FALSE)</f>
        <v>NULL</v>
      </c>
      <c r="L183" s="21" t="str">
        <f>VLOOKUP($A183,Schid!$A:$J,MATCH(L$1,Schid!$6:$6,0),FALSE)</f>
        <v>NULL</v>
      </c>
      <c r="M183" s="21" t="str">
        <f>VLOOKUP($A183,Schid!$A:$J,MATCH(M$1,Schid!$6:$6,0),FALSE)</f>
        <v>Tag-Along Trailers|||</v>
      </c>
      <c r="N183" s="21">
        <f>IF(ISERROR(VLOOKUP(B183,Sched!A:A,1,FALSE)),0,1)</f>
        <v>1</v>
      </c>
      <c r="O183" s="21">
        <f>VLOOKUP($B183,Sched!$A:$Z,MATCH(O$1,Sched!$6:$6,0),FALSE)</f>
        <v>0.95</v>
      </c>
      <c r="P183" s="21">
        <f>VLOOKUP($B183,Sched!$A:$Z,MATCH(P$1,Sched!$6:$6,0),FALSE)</f>
        <v>1.33</v>
      </c>
      <c r="Q183" s="21">
        <f>VLOOKUP($B183,Sched!$A:$Z,MATCH(Q$1,Sched!$6:$6,0),FALSE)</f>
        <v>0.6</v>
      </c>
      <c r="R183" s="21">
        <f>VLOOKUP($B183,Sched!$A:$Z,MATCH(R$1,Sched!$6:$6,0),FALSE)</f>
        <v>0.99</v>
      </c>
      <c r="S183" s="21" t="str">
        <f>VLOOKUP($B183,Sched!$A:$Z,MATCH(S$1,Sched!$6:$6,0),FALSE)</f>
        <v>N</v>
      </c>
    </row>
    <row r="184" spans="1:19" x14ac:dyDescent="0.25">
      <c r="A184" s="21">
        <v>90459</v>
      </c>
      <c r="B184" s="21" t="s">
        <v>3016</v>
      </c>
      <c r="C184" s="21" t="s">
        <v>2512</v>
      </c>
      <c r="D184" s="21" t="s">
        <v>2917</v>
      </c>
      <c r="E184" s="21" t="str">
        <f>VLOOKUP($B184,Sched!$A:$Z,MATCH(E$1,Sched!$6:$6,0),FALSE)</f>
        <v>CatSubcat</v>
      </c>
      <c r="F184" s="21" t="str">
        <f>VLOOKUP($B184,Sched!$A:$Z,MATCH(F$1,Sched!$6:$6,0),FALSE)</f>
        <v>Category</v>
      </c>
      <c r="G184" s="15">
        <f>VLOOKUP($A184,Schid!$A:$J,MATCH(G$1,Schid!$6:$6,0),FALSE)</f>
        <v>2755</v>
      </c>
      <c r="H184" s="15" t="str">
        <f>VLOOKUP($A184,Schid!$A:$J,MATCH(H$1,Schid!$6:$6,0),FALSE)</f>
        <v>NULL</v>
      </c>
      <c r="I184" s="15" t="str">
        <f>VLOOKUP($A184,Schid!$A:$J,MATCH(I$1,Schid!$6:$6,0),FALSE)</f>
        <v>NULL</v>
      </c>
      <c r="J184" s="21" t="str">
        <f>VLOOKUP($A184,Schid!$A:$J,MATCH(J$1,Schid!$6:$6,0),FALSE)</f>
        <v>Water Trailers</v>
      </c>
      <c r="K184" s="21" t="str">
        <f>VLOOKUP($A184,Schid!$A:$J,MATCH(K$1,Schid!$6:$6,0),FALSE)</f>
        <v>NULL</v>
      </c>
      <c r="L184" s="21" t="str">
        <f>VLOOKUP($A184,Schid!$A:$J,MATCH(L$1,Schid!$6:$6,0),FALSE)</f>
        <v>NULL</v>
      </c>
      <c r="M184" s="21" t="str">
        <f>VLOOKUP($A184,Schid!$A:$J,MATCH(M$1,Schid!$6:$6,0),FALSE)</f>
        <v>Water Trailers|||</v>
      </c>
      <c r="N184" s="21">
        <f>IF(ISERROR(VLOOKUP(B184,Sched!A:A,1,FALSE)),0,1)</f>
        <v>1</v>
      </c>
      <c r="O184" s="21">
        <f>VLOOKUP($B184,Sched!$A:$Z,MATCH(O$1,Sched!$6:$6,0),FALSE)</f>
        <v>0.95</v>
      </c>
      <c r="P184" s="21">
        <f>VLOOKUP($B184,Sched!$A:$Z,MATCH(P$1,Sched!$6:$6,0),FALSE)</f>
        <v>1.33</v>
      </c>
      <c r="Q184" s="21">
        <f>VLOOKUP($B184,Sched!$A:$Z,MATCH(Q$1,Sched!$6:$6,0),FALSE)</f>
        <v>0.6</v>
      </c>
      <c r="R184" s="21">
        <f>VLOOKUP($B184,Sched!$A:$Z,MATCH(R$1,Sched!$6:$6,0),FALSE)</f>
        <v>0.99</v>
      </c>
      <c r="S184" s="21" t="str">
        <f>VLOOKUP($B184,Sched!$A:$Z,MATCH(S$1,Sched!$6:$6,0),FALSE)</f>
        <v>N</v>
      </c>
    </row>
    <row r="185" spans="1:19" x14ac:dyDescent="0.25">
      <c r="A185" s="21">
        <v>83865</v>
      </c>
      <c r="B185" s="21" t="s">
        <v>3017</v>
      </c>
      <c r="C185" s="21" t="s">
        <v>2512</v>
      </c>
      <c r="D185" s="21" t="s">
        <v>2917</v>
      </c>
      <c r="E185" s="21" t="str">
        <f>VLOOKUP($B185,Sched!$A:$Z,MATCH(E$1,Sched!$6:$6,0),FALSE)</f>
        <v>CatSubcat</v>
      </c>
      <c r="F185" s="21" t="str">
        <f>VLOOKUP($B185,Sched!$A:$Z,MATCH(F$1,Sched!$6:$6,0),FALSE)</f>
        <v>Category</v>
      </c>
      <c r="G185" s="15">
        <f>VLOOKUP($A185,Schid!$A:$J,MATCH(G$1,Schid!$6:$6,0),FALSE)</f>
        <v>2610</v>
      </c>
      <c r="H185" s="15" t="str">
        <f>VLOOKUP($A185,Schid!$A:$J,MATCH(H$1,Schid!$6:$6,0),FALSE)</f>
        <v>NULL</v>
      </c>
      <c r="I185" s="15" t="str">
        <f>VLOOKUP($A185,Schid!$A:$J,MATCH(I$1,Schid!$6:$6,0),FALSE)</f>
        <v>NULL</v>
      </c>
      <c r="J185" s="21" t="str">
        <f>VLOOKUP($A185,Schid!$A:$J,MATCH(J$1,Schid!$6:$6,0),FALSE)</f>
        <v>Transport Trucks</v>
      </c>
      <c r="K185" s="21" t="str">
        <f>VLOOKUP($A185,Schid!$A:$J,MATCH(K$1,Schid!$6:$6,0),FALSE)</f>
        <v>NULL</v>
      </c>
      <c r="L185" s="21" t="str">
        <f>VLOOKUP($A185,Schid!$A:$J,MATCH(L$1,Schid!$6:$6,0),FALSE)</f>
        <v>NULL</v>
      </c>
      <c r="M185" s="21" t="str">
        <f>VLOOKUP($A185,Schid!$A:$J,MATCH(M$1,Schid!$6:$6,0),FALSE)</f>
        <v>Transport Trucks|||</v>
      </c>
      <c r="N185" s="21">
        <f>IF(ISERROR(VLOOKUP(B185,Sched!A:A,1,FALSE)),0,1)</f>
        <v>1</v>
      </c>
      <c r="O185" s="21">
        <f>VLOOKUP($B185,Sched!$A:$Z,MATCH(O$1,Sched!$6:$6,0),FALSE)</f>
        <v>0.95</v>
      </c>
      <c r="P185" s="21">
        <f>VLOOKUP($B185,Sched!$A:$Z,MATCH(P$1,Sched!$6:$6,0),FALSE)</f>
        <v>1.33</v>
      </c>
      <c r="Q185" s="21">
        <f>VLOOKUP($B185,Sched!$A:$Z,MATCH(Q$1,Sched!$6:$6,0),FALSE)</f>
        <v>0.75</v>
      </c>
      <c r="R185" s="21">
        <f>VLOOKUP($B185,Sched!$A:$Z,MATCH(R$1,Sched!$6:$6,0),FALSE)</f>
        <v>0.95</v>
      </c>
      <c r="S185" s="21" t="str">
        <f>VLOOKUP($B185,Sched!$A:$Z,MATCH(S$1,Sched!$6:$6,0),FALSE)</f>
        <v>Y</v>
      </c>
    </row>
    <row r="186" spans="1:19" x14ac:dyDescent="0.25">
      <c r="A186" s="21">
        <v>35</v>
      </c>
      <c r="B186" s="21" t="s">
        <v>3019</v>
      </c>
      <c r="C186" s="21" t="s">
        <v>2512</v>
      </c>
      <c r="D186" s="21" t="s">
        <v>2917</v>
      </c>
      <c r="E186" s="21" t="str">
        <f>VLOOKUP($B186,Sched!$A:$Z,MATCH(E$1,Sched!$6:$6,0),FALSE)</f>
        <v>CatSubcat</v>
      </c>
      <c r="F186" s="21" t="str">
        <f>VLOOKUP($B186,Sched!$A:$Z,MATCH(F$1,Sched!$6:$6,0),FALSE)</f>
        <v>Category</v>
      </c>
      <c r="G186" s="15">
        <f>VLOOKUP($A186,Schid!$A:$J,MATCH(G$1,Schid!$6:$6,0),FALSE)</f>
        <v>20</v>
      </c>
      <c r="H186" s="15" t="str">
        <f>VLOOKUP($A186,Schid!$A:$J,MATCH(H$1,Schid!$6:$6,0),FALSE)</f>
        <v>NULL</v>
      </c>
      <c r="I186" s="15" t="str">
        <f>VLOOKUP($A186,Schid!$A:$J,MATCH(I$1,Schid!$6:$6,0),FALSE)</f>
        <v>NULL</v>
      </c>
      <c r="J186" s="21" t="str">
        <f>VLOOKUP($A186,Schid!$A:$J,MATCH(J$1,Schid!$6:$6,0),FALSE)</f>
        <v>Trenching Equipment</v>
      </c>
      <c r="K186" s="21" t="str">
        <f>VLOOKUP($A186,Schid!$A:$J,MATCH(K$1,Schid!$6:$6,0),FALSE)</f>
        <v>NULL</v>
      </c>
      <c r="L186" s="21" t="str">
        <f>VLOOKUP($A186,Schid!$A:$J,MATCH(L$1,Schid!$6:$6,0),FALSE)</f>
        <v>NULL</v>
      </c>
      <c r="M186" s="21" t="str">
        <f>VLOOKUP($A186,Schid!$A:$J,MATCH(M$1,Schid!$6:$6,0),FALSE)</f>
        <v>Trenching Equipment|||</v>
      </c>
      <c r="N186" s="21">
        <f>IF(ISERROR(VLOOKUP(B186,Sched!A:A,1,FALSE)),0,1)</f>
        <v>1</v>
      </c>
      <c r="O186" s="21">
        <f>VLOOKUP($B186,Sched!$A:$Z,MATCH(O$1,Sched!$6:$6,0),FALSE)</f>
        <v>0.95</v>
      </c>
      <c r="P186" s="21">
        <f>VLOOKUP($B186,Sched!$A:$Z,MATCH(P$1,Sched!$6:$6,0),FALSE)</f>
        <v>1.33</v>
      </c>
      <c r="Q186" s="21">
        <f>VLOOKUP($B186,Sched!$A:$Z,MATCH(Q$1,Sched!$6:$6,0),FALSE)</f>
        <v>0.65</v>
      </c>
      <c r="R186" s="21">
        <f>VLOOKUP($B186,Sched!$A:$Z,MATCH(R$1,Sched!$6:$6,0),FALSE)</f>
        <v>0.8</v>
      </c>
      <c r="S186" s="21" t="str">
        <f>VLOOKUP($B186,Sched!$A:$Z,MATCH(S$1,Sched!$6:$6,0),FALSE)</f>
        <v>N</v>
      </c>
    </row>
    <row r="187" spans="1:19" x14ac:dyDescent="0.25">
      <c r="A187" s="21">
        <v>488</v>
      </c>
      <c r="B187" s="21" t="s">
        <v>3018</v>
      </c>
      <c r="C187" s="21" t="s">
        <v>2512</v>
      </c>
      <c r="D187" s="21" t="s">
        <v>2917</v>
      </c>
      <c r="E187" s="21" t="str">
        <f>VLOOKUP($B187,Sched!$A:$Z,MATCH(E$1,Sched!$6:$6,0),FALSE)</f>
        <v>CatSubcat</v>
      </c>
      <c r="F187" s="21" t="str">
        <f>VLOOKUP($B187,Sched!$A:$Z,MATCH(F$1,Sched!$6:$6,0),FALSE)</f>
        <v>SubcatGroup</v>
      </c>
      <c r="G187" s="15">
        <f>VLOOKUP($A187,Schid!$A:$J,MATCH(G$1,Schid!$6:$6,0),FALSE)</f>
        <v>20</v>
      </c>
      <c r="H187" s="15">
        <f>VLOOKUP($A187,Schid!$A:$J,MATCH(H$1,Schid!$6:$6,0),FALSE)</f>
        <v>98</v>
      </c>
      <c r="I187" s="15" t="str">
        <f>VLOOKUP($A187,Schid!$A:$J,MATCH(I$1,Schid!$6:$6,0),FALSE)</f>
        <v>NULL</v>
      </c>
      <c r="J187" s="21" t="str">
        <f>VLOOKUP($A187,Schid!$A:$J,MATCH(J$1,Schid!$6:$6,0),FALSE)</f>
        <v>Trenching Equipment</v>
      </c>
      <c r="K187" s="21" t="str">
        <f>VLOOKUP($A187,Schid!$A:$J,MATCH(K$1,Schid!$6:$6,0),FALSE)</f>
        <v>Walk-Behind Trenchers</v>
      </c>
      <c r="L187" s="21" t="str">
        <f>VLOOKUP($A187,Schid!$A:$J,MATCH(L$1,Schid!$6:$6,0),FALSE)</f>
        <v>NULL</v>
      </c>
      <c r="M187" s="21" t="str">
        <f>VLOOKUP($A187,Schid!$A:$J,MATCH(M$1,Schid!$6:$6,0),FALSE)</f>
        <v>Trenching Equipment|Walk-Behind Trenchers||</v>
      </c>
      <c r="N187" s="21">
        <f>IF(ISERROR(VLOOKUP(B187,Sched!A:A,1,FALSE)),0,1)</f>
        <v>1</v>
      </c>
      <c r="O187" s="21">
        <f>VLOOKUP($B187,Sched!$A:$Z,MATCH(O$1,Sched!$6:$6,0),FALSE)</f>
        <v>0.95</v>
      </c>
      <c r="P187" s="21">
        <f>VLOOKUP($B187,Sched!$A:$Z,MATCH(P$1,Sched!$6:$6,0),FALSE)</f>
        <v>1.33</v>
      </c>
      <c r="Q187" s="21">
        <f>VLOOKUP($B187,Sched!$A:$Z,MATCH(Q$1,Sched!$6:$6,0),FALSE)</f>
        <v>0.65</v>
      </c>
      <c r="R187" s="21">
        <f>VLOOKUP($B187,Sched!$A:$Z,MATCH(R$1,Sched!$6:$6,0),FALSE)</f>
        <v>0.8</v>
      </c>
      <c r="S187" s="21" t="str">
        <f>VLOOKUP($B187,Sched!$A:$Z,MATCH(S$1,Sched!$6:$6,0),FALSE)</f>
        <v>N</v>
      </c>
    </row>
    <row r="188" spans="1:19" s="21" customFormat="1" x14ac:dyDescent="0.25">
      <c r="A188" s="21">
        <v>156</v>
      </c>
      <c r="B188" s="21" t="s">
        <v>5109</v>
      </c>
      <c r="C188" s="21" t="s">
        <v>2512</v>
      </c>
      <c r="D188" s="21" t="s">
        <v>2917</v>
      </c>
      <c r="E188" s="21" t="str">
        <f>VLOOKUP($B188,Sched!$A:$Z,MATCH(E$1,Sched!$6:$6,0),FALSE)</f>
        <v>CatSubcat</v>
      </c>
      <c r="F188" s="21" t="str">
        <f>VLOOKUP($B188,Sched!$A:$Z,MATCH(F$1,Sched!$6:$6,0),FALSE)</f>
        <v>SubcatGroup</v>
      </c>
      <c r="G188" s="15">
        <f>VLOOKUP($A188,Schid!$A:$J,MATCH(G$1,Schid!$6:$6,0),FALSE)</f>
        <v>2616</v>
      </c>
      <c r="H188" s="15">
        <f>VLOOKUP($A188,Schid!$A:$J,MATCH(H$1,Schid!$6:$6,0),FALSE)</f>
        <v>2060</v>
      </c>
      <c r="I188" s="15" t="str">
        <f>VLOOKUP($A188,Schid!$A:$J,MATCH(I$1,Schid!$6:$6,0),FALSE)</f>
        <v>NULL</v>
      </c>
      <c r="J188" s="21" t="str">
        <f>VLOOKUP($A188,Schid!$A:$J,MATCH(J$1,Schid!$6:$6,0),FALSE)</f>
        <v>Truck Tractors</v>
      </c>
      <c r="K188" s="21" t="str">
        <f>VLOOKUP($A188,Schid!$A:$J,MATCH(K$1,Schid!$6:$6,0),FALSE)</f>
        <v>SA Truck Tractors</v>
      </c>
      <c r="L188" s="21" t="str">
        <f>VLOOKUP($A188,Schid!$A:$J,MATCH(L$1,Schid!$6:$6,0),FALSE)</f>
        <v>NULL</v>
      </c>
      <c r="M188" s="21" t="str">
        <f>VLOOKUP($A188,Schid!$A:$J,MATCH(M$1,Schid!$6:$6,0),FALSE)</f>
        <v>Truck Tractors|SA Truck Tractors||</v>
      </c>
      <c r="N188" s="21">
        <f>IF(ISERROR(VLOOKUP(B188,Sched!A:A,1,FALSE)),0,1)</f>
        <v>1</v>
      </c>
      <c r="O188" s="21">
        <f>VLOOKUP($B188,Sched!$A:$Z,MATCH(O$1,Sched!$6:$6,0),FALSE)</f>
        <v>0.95</v>
      </c>
      <c r="P188" s="21">
        <f>VLOOKUP($B188,Sched!$A:$Z,MATCH(P$1,Sched!$6:$6,0),FALSE)</f>
        <v>1.33</v>
      </c>
      <c r="Q188" s="21">
        <f>VLOOKUP($B188,Sched!$A:$Z,MATCH(Q$1,Sched!$6:$6,0),FALSE)</f>
        <v>0.65</v>
      </c>
      <c r="R188" s="21">
        <f>VLOOKUP($B188,Sched!$A:$Z,MATCH(R$1,Sched!$6:$6,0),FALSE)</f>
        <v>0.9</v>
      </c>
      <c r="S188" s="21" t="str">
        <f>VLOOKUP($B188,Sched!$A:$Z,MATCH(S$1,Sched!$6:$6,0),FALSE)</f>
        <v>N</v>
      </c>
    </row>
    <row r="189" spans="1:19" x14ac:dyDescent="0.25">
      <c r="A189" s="21">
        <v>123</v>
      </c>
      <c r="B189" s="21" t="s">
        <v>3020</v>
      </c>
      <c r="C189" s="21" t="s">
        <v>2512</v>
      </c>
      <c r="D189" s="21" t="s">
        <v>2917</v>
      </c>
      <c r="E189" s="21" t="str">
        <f>VLOOKUP($B189,Sched!$A:$Z,MATCH(E$1,Sched!$6:$6,0),FALSE)</f>
        <v>CatSubcat</v>
      </c>
      <c r="F189" s="21" t="str">
        <f>VLOOKUP($B189,Sched!$A:$Z,MATCH(F$1,Sched!$6:$6,0),FALSE)</f>
        <v>SubcatGroup</v>
      </c>
      <c r="G189" s="15">
        <f>VLOOKUP($A189,Schid!$A:$J,MATCH(G$1,Schid!$6:$6,0),FALSE)</f>
        <v>2616</v>
      </c>
      <c r="H189" s="15">
        <f>VLOOKUP($A189,Schid!$A:$J,MATCH(H$1,Schid!$6:$6,0),FALSE)</f>
        <v>1964</v>
      </c>
      <c r="I189" s="15" t="str">
        <f>VLOOKUP($A189,Schid!$A:$J,MATCH(I$1,Schid!$6:$6,0),FALSE)</f>
        <v>NULL</v>
      </c>
      <c r="J189" s="21" t="str">
        <f>VLOOKUP($A189,Schid!$A:$J,MATCH(J$1,Schid!$6:$6,0),FALSE)</f>
        <v>Truck Tractors</v>
      </c>
      <c r="K189" s="21" t="str">
        <f>VLOOKUP($A189,Schid!$A:$J,MATCH(K$1,Schid!$6:$6,0),FALSE)</f>
        <v>TA Truck Tractors</v>
      </c>
      <c r="L189" s="21" t="str">
        <f>VLOOKUP($A189,Schid!$A:$J,MATCH(L$1,Schid!$6:$6,0),FALSE)</f>
        <v>NULL</v>
      </c>
      <c r="M189" s="21" t="str">
        <f>VLOOKUP($A189,Schid!$A:$J,MATCH(M$1,Schid!$6:$6,0),FALSE)</f>
        <v>Truck Tractors|TA Truck Tractors||</v>
      </c>
      <c r="N189" s="21">
        <f>IF(ISERROR(VLOOKUP(B189,Sched!A:A,1,FALSE)),0,1)</f>
        <v>1</v>
      </c>
      <c r="O189" s="21">
        <f>VLOOKUP($B189,Sched!$A:$Z,MATCH(O$1,Sched!$6:$6,0),FALSE)</f>
        <v>0.95</v>
      </c>
      <c r="P189" s="21">
        <f>VLOOKUP($B189,Sched!$A:$Z,MATCH(P$1,Sched!$6:$6,0),FALSE)</f>
        <v>1.33</v>
      </c>
      <c r="Q189" s="21">
        <f>VLOOKUP($B189,Sched!$A:$Z,MATCH(Q$1,Sched!$6:$6,0),FALSE)</f>
        <v>0.65</v>
      </c>
      <c r="R189" s="21">
        <f>VLOOKUP($B189,Sched!$A:$Z,MATCH(R$1,Sched!$6:$6,0),FALSE)</f>
        <v>0.9</v>
      </c>
      <c r="S189" s="21" t="str">
        <f>VLOOKUP($B189,Sched!$A:$Z,MATCH(S$1,Sched!$6:$6,0),FALSE)</f>
        <v>N</v>
      </c>
    </row>
    <row r="190" spans="1:19" x14ac:dyDescent="0.25">
      <c r="A190" s="21">
        <v>83916</v>
      </c>
      <c r="B190" s="21" t="s">
        <v>3022</v>
      </c>
      <c r="C190" s="21" t="s">
        <v>2512</v>
      </c>
      <c r="D190" s="21" t="s">
        <v>2917</v>
      </c>
      <c r="E190" s="21" t="str">
        <f>VLOOKUP($B190,Sched!$A:$Z,MATCH(E$1,Sched!$6:$6,0),FALSE)</f>
        <v>CatSubcat</v>
      </c>
      <c r="F190" s="21" t="str">
        <f>VLOOKUP($B190,Sched!$A:$Z,MATCH(F$1,Sched!$6:$6,0),FALSE)</f>
        <v>Category</v>
      </c>
      <c r="G190" s="15">
        <f>VLOOKUP($A190,Schid!$A:$J,MATCH(G$1,Schid!$6:$6,0),FALSE)</f>
        <v>2616</v>
      </c>
      <c r="H190" s="15" t="str">
        <f>VLOOKUP($A190,Schid!$A:$J,MATCH(H$1,Schid!$6:$6,0),FALSE)</f>
        <v>NULL</v>
      </c>
      <c r="I190" s="15" t="str">
        <f>VLOOKUP($A190,Schid!$A:$J,MATCH(I$1,Schid!$6:$6,0),FALSE)</f>
        <v>NULL</v>
      </c>
      <c r="J190" s="21" t="str">
        <f>VLOOKUP($A190,Schid!$A:$J,MATCH(J$1,Schid!$6:$6,0),FALSE)</f>
        <v>Truck Tractors</v>
      </c>
      <c r="K190" s="21" t="str">
        <f>VLOOKUP($A190,Schid!$A:$J,MATCH(K$1,Schid!$6:$6,0),FALSE)</f>
        <v>NULL</v>
      </c>
      <c r="L190" s="21" t="str">
        <f>VLOOKUP($A190,Schid!$A:$J,MATCH(L$1,Schid!$6:$6,0),FALSE)</f>
        <v>NULL</v>
      </c>
      <c r="M190" s="21" t="str">
        <f>VLOOKUP($A190,Schid!$A:$J,MATCH(M$1,Schid!$6:$6,0),FALSE)</f>
        <v>Truck Tractors|||</v>
      </c>
      <c r="N190" s="21">
        <f>IF(ISERROR(VLOOKUP(B190,Sched!A:A,1,FALSE)),0,1)</f>
        <v>1</v>
      </c>
      <c r="O190" s="21">
        <f>VLOOKUP($B190,Sched!$A:$Z,MATCH(O$1,Sched!$6:$6,0),FALSE)</f>
        <v>0.95</v>
      </c>
      <c r="P190" s="21">
        <f>VLOOKUP($B190,Sched!$A:$Z,MATCH(P$1,Sched!$6:$6,0),FALSE)</f>
        <v>1.33</v>
      </c>
      <c r="Q190" s="21">
        <f>VLOOKUP($B190,Sched!$A:$Z,MATCH(Q$1,Sched!$6:$6,0),FALSE)</f>
        <v>0.65</v>
      </c>
      <c r="R190" s="21">
        <f>VLOOKUP($B190,Sched!$A:$Z,MATCH(R$1,Sched!$6:$6,0),FALSE)</f>
        <v>0.9</v>
      </c>
      <c r="S190" s="21" t="str">
        <f>VLOOKUP($B190,Sched!$A:$Z,MATCH(S$1,Sched!$6:$6,0),FALSE)</f>
        <v>Y</v>
      </c>
    </row>
    <row r="191" spans="1:19" x14ac:dyDescent="0.25">
      <c r="A191" s="21">
        <v>83864</v>
      </c>
      <c r="B191" s="21" t="s">
        <v>3023</v>
      </c>
      <c r="C191" s="21" t="s">
        <v>2512</v>
      </c>
      <c r="D191" s="21" t="s">
        <v>2917</v>
      </c>
      <c r="E191" s="21" t="str">
        <f>VLOOKUP($B191,Sched!$A:$Z,MATCH(E$1,Sched!$6:$6,0),FALSE)</f>
        <v>CatSubcat</v>
      </c>
      <c r="F191" s="21" t="str">
        <f>VLOOKUP($B191,Sched!$A:$Z,MATCH(F$1,Sched!$6:$6,0),FALSE)</f>
        <v>Category</v>
      </c>
      <c r="G191" s="15">
        <f>VLOOKUP($A191,Schid!$A:$J,MATCH(G$1,Schid!$6:$6,0),FALSE)</f>
        <v>2609</v>
      </c>
      <c r="H191" s="15" t="str">
        <f>VLOOKUP($A191,Schid!$A:$J,MATCH(H$1,Schid!$6:$6,0),FALSE)</f>
        <v>NULL</v>
      </c>
      <c r="I191" s="15" t="str">
        <f>VLOOKUP($A191,Schid!$A:$J,MATCH(I$1,Schid!$6:$6,0),FALSE)</f>
        <v>NULL</v>
      </c>
      <c r="J191" s="21" t="str">
        <f>VLOOKUP($A191,Schid!$A:$J,MATCH(J$1,Schid!$6:$6,0),FALSE)</f>
        <v>Dump Trucks</v>
      </c>
      <c r="K191" s="21" t="str">
        <f>VLOOKUP($A191,Schid!$A:$J,MATCH(K$1,Schid!$6:$6,0),FALSE)</f>
        <v>NULL</v>
      </c>
      <c r="L191" s="21" t="str">
        <f>VLOOKUP($A191,Schid!$A:$J,MATCH(L$1,Schid!$6:$6,0),FALSE)</f>
        <v>NULL</v>
      </c>
      <c r="M191" s="21" t="str">
        <f>VLOOKUP($A191,Schid!$A:$J,MATCH(M$1,Schid!$6:$6,0),FALSE)</f>
        <v>Dump Trucks|||</v>
      </c>
      <c r="N191" s="21">
        <f>IF(ISERROR(VLOOKUP(B191,Sched!A:A,1,FALSE)),0,1)</f>
        <v>1</v>
      </c>
      <c r="O191" s="21">
        <f>VLOOKUP($B191,Sched!$A:$Z,MATCH(O$1,Sched!$6:$6,0),FALSE)</f>
        <v>0.95</v>
      </c>
      <c r="P191" s="21">
        <f>VLOOKUP($B191,Sched!$A:$Z,MATCH(P$1,Sched!$6:$6,0),FALSE)</f>
        <v>1.33</v>
      </c>
      <c r="Q191" s="21">
        <f>VLOOKUP($B191,Sched!$A:$Z,MATCH(Q$1,Sched!$6:$6,0),FALSE)</f>
        <v>0.75</v>
      </c>
      <c r="R191" s="21">
        <f>VLOOKUP($B191,Sched!$A:$Z,MATCH(R$1,Sched!$6:$6,0),FALSE)</f>
        <v>0.9</v>
      </c>
      <c r="S191" s="21" t="str">
        <f>VLOOKUP($B191,Sched!$A:$Z,MATCH(S$1,Sched!$6:$6,0),FALSE)</f>
        <v>N</v>
      </c>
    </row>
    <row r="192" spans="1:19" x14ac:dyDescent="0.25">
      <c r="A192" s="21">
        <v>32</v>
      </c>
      <c r="B192" s="21" t="s">
        <v>3023</v>
      </c>
      <c r="C192" s="21" t="s">
        <v>2512</v>
      </c>
      <c r="D192" s="21" t="s">
        <v>2917</v>
      </c>
      <c r="E192" s="21" t="str">
        <f>VLOOKUP($B192,Sched!$A:$Z,MATCH(E$1,Sched!$6:$6,0),FALSE)</f>
        <v>CatSubcat</v>
      </c>
      <c r="F192" s="21" t="str">
        <f>VLOOKUP($B192,Sched!$A:$Z,MATCH(F$1,Sched!$6:$6,0),FALSE)</f>
        <v>Category</v>
      </c>
      <c r="G192" s="15">
        <f>VLOOKUP($A192,Schid!$A:$J,MATCH(G$1,Schid!$6:$6,0),FALSE)</f>
        <v>5</v>
      </c>
      <c r="H192" s="15" t="str">
        <f>VLOOKUP($A192,Schid!$A:$J,MATCH(H$1,Schid!$6:$6,0),FALSE)</f>
        <v>NULL</v>
      </c>
      <c r="I192" s="15" t="str">
        <f>VLOOKUP($A192,Schid!$A:$J,MATCH(I$1,Schid!$6:$6,0),FALSE)</f>
        <v>NULL</v>
      </c>
      <c r="J192" s="21" t="str">
        <f>VLOOKUP($A192,Schid!$A:$J,MATCH(J$1,Schid!$6:$6,0),FALSE)</f>
        <v>Other Trucks</v>
      </c>
      <c r="K192" s="21" t="str">
        <f>VLOOKUP($A192,Schid!$A:$J,MATCH(K$1,Schid!$6:$6,0),FALSE)</f>
        <v>NULL</v>
      </c>
      <c r="L192" s="21" t="str">
        <f>VLOOKUP($A192,Schid!$A:$J,MATCH(L$1,Schid!$6:$6,0),FALSE)</f>
        <v>NULL</v>
      </c>
      <c r="M192" s="21" t="str">
        <f>VLOOKUP($A192,Schid!$A:$J,MATCH(M$1,Schid!$6:$6,0),FALSE)</f>
        <v>Other Trucks|||</v>
      </c>
      <c r="N192" s="21">
        <f>IF(ISERROR(VLOOKUP(B192,Sched!A:A,1,FALSE)),0,1)</f>
        <v>1</v>
      </c>
      <c r="O192" s="21">
        <f>VLOOKUP($B192,Sched!$A:$Z,MATCH(O$1,Sched!$6:$6,0),FALSE)</f>
        <v>0.95</v>
      </c>
      <c r="P192" s="21">
        <f>VLOOKUP($B192,Sched!$A:$Z,MATCH(P$1,Sched!$6:$6,0),FALSE)</f>
        <v>1.33</v>
      </c>
      <c r="Q192" s="21">
        <f>VLOOKUP($B192,Sched!$A:$Z,MATCH(Q$1,Sched!$6:$6,0),FALSE)</f>
        <v>0.75</v>
      </c>
      <c r="R192" s="21">
        <f>VLOOKUP($B192,Sched!$A:$Z,MATCH(R$1,Sched!$6:$6,0),FALSE)</f>
        <v>0.9</v>
      </c>
      <c r="S192" s="21" t="str">
        <f>VLOOKUP($B192,Sched!$A:$Z,MATCH(S$1,Sched!$6:$6,0),FALSE)</f>
        <v>N</v>
      </c>
    </row>
    <row r="193" spans="1:19" x14ac:dyDescent="0.25">
      <c r="A193" s="21">
        <v>83868</v>
      </c>
      <c r="B193" s="21" t="s">
        <v>3023</v>
      </c>
      <c r="C193" s="21" t="s">
        <v>2512</v>
      </c>
      <c r="D193" s="21" t="s">
        <v>2917</v>
      </c>
      <c r="E193" s="21" t="str">
        <f>VLOOKUP($B193,Sched!$A:$Z,MATCH(E$1,Sched!$6:$6,0),FALSE)</f>
        <v>CatSubcat</v>
      </c>
      <c r="F193" s="21" t="str">
        <f>VLOOKUP($B193,Sched!$A:$Z,MATCH(F$1,Sched!$6:$6,0),FALSE)</f>
        <v>Category</v>
      </c>
      <c r="G193" s="15">
        <f>VLOOKUP($A193,Schid!$A:$J,MATCH(G$1,Schid!$6:$6,0),FALSE)</f>
        <v>2613</v>
      </c>
      <c r="H193" s="15" t="str">
        <f>VLOOKUP($A193,Schid!$A:$J,MATCH(H$1,Schid!$6:$6,0),FALSE)</f>
        <v>NULL</v>
      </c>
      <c r="I193" s="15" t="str">
        <f>VLOOKUP($A193,Schid!$A:$J,MATCH(I$1,Schid!$6:$6,0),FALSE)</f>
        <v>NULL</v>
      </c>
      <c r="J193" s="21" t="str">
        <f>VLOOKUP($A193,Schid!$A:$J,MATCH(J$1,Schid!$6:$6,0),FALSE)</f>
        <v>Service Trucks</v>
      </c>
      <c r="K193" s="21" t="str">
        <f>VLOOKUP($A193,Schid!$A:$J,MATCH(K$1,Schid!$6:$6,0),FALSE)</f>
        <v>NULL</v>
      </c>
      <c r="L193" s="21" t="str">
        <f>VLOOKUP($A193,Schid!$A:$J,MATCH(L$1,Schid!$6:$6,0),FALSE)</f>
        <v>NULL</v>
      </c>
      <c r="M193" s="21" t="str">
        <f>VLOOKUP($A193,Schid!$A:$J,MATCH(M$1,Schid!$6:$6,0),FALSE)</f>
        <v>Service Trucks|||</v>
      </c>
      <c r="N193" s="21">
        <f>IF(ISERROR(VLOOKUP(B193,Sched!A:A,1,FALSE)),0,1)</f>
        <v>1</v>
      </c>
      <c r="O193" s="21">
        <f>VLOOKUP($B193,Sched!$A:$Z,MATCH(O$1,Sched!$6:$6,0),FALSE)</f>
        <v>0.95</v>
      </c>
      <c r="P193" s="21">
        <f>VLOOKUP($B193,Sched!$A:$Z,MATCH(P$1,Sched!$6:$6,0),FALSE)</f>
        <v>1.33</v>
      </c>
      <c r="Q193" s="21">
        <f>VLOOKUP($B193,Sched!$A:$Z,MATCH(Q$1,Sched!$6:$6,0),FALSE)</f>
        <v>0.75</v>
      </c>
      <c r="R193" s="21">
        <f>VLOOKUP($B193,Sched!$A:$Z,MATCH(R$1,Sched!$6:$6,0),FALSE)</f>
        <v>0.9</v>
      </c>
      <c r="S193" s="21" t="str">
        <f>VLOOKUP($B193,Sched!$A:$Z,MATCH(S$1,Sched!$6:$6,0),FALSE)</f>
        <v>N</v>
      </c>
    </row>
    <row r="194" spans="1:19" x14ac:dyDescent="0.25">
      <c r="A194" s="21">
        <v>83866</v>
      </c>
      <c r="B194" s="21" t="s">
        <v>3023</v>
      </c>
      <c r="C194" s="21" t="s">
        <v>2512</v>
      </c>
      <c r="D194" s="21" t="s">
        <v>2917</v>
      </c>
      <c r="E194" s="21" t="str">
        <f>VLOOKUP($B194,Sched!$A:$Z,MATCH(E$1,Sched!$6:$6,0),FALSE)</f>
        <v>CatSubcat</v>
      </c>
      <c r="F194" s="21" t="str">
        <f>VLOOKUP($B194,Sched!$A:$Z,MATCH(F$1,Sched!$6:$6,0),FALSE)</f>
        <v>Category</v>
      </c>
      <c r="G194" s="15">
        <f>VLOOKUP($A194,Schid!$A:$J,MATCH(G$1,Schid!$6:$6,0),FALSE)</f>
        <v>2611</v>
      </c>
      <c r="H194" s="15" t="str">
        <f>VLOOKUP($A194,Schid!$A:$J,MATCH(H$1,Schid!$6:$6,0),FALSE)</f>
        <v>NULL</v>
      </c>
      <c r="I194" s="15" t="str">
        <f>VLOOKUP($A194,Schid!$A:$J,MATCH(I$1,Schid!$6:$6,0),FALSE)</f>
        <v>NULL</v>
      </c>
      <c r="J194" s="21" t="str">
        <f>VLOOKUP($A194,Schid!$A:$J,MATCH(J$1,Schid!$6:$6,0),FALSE)</f>
        <v>Water Trucks</v>
      </c>
      <c r="K194" s="21" t="str">
        <f>VLOOKUP($A194,Schid!$A:$J,MATCH(K$1,Schid!$6:$6,0),FALSE)</f>
        <v>NULL</v>
      </c>
      <c r="L194" s="21" t="str">
        <f>VLOOKUP($A194,Schid!$A:$J,MATCH(L$1,Schid!$6:$6,0),FALSE)</f>
        <v>NULL</v>
      </c>
      <c r="M194" s="21" t="str">
        <f>VLOOKUP($A194,Schid!$A:$J,MATCH(M$1,Schid!$6:$6,0),FALSE)</f>
        <v>Water Trucks|||</v>
      </c>
      <c r="N194" s="21">
        <f>IF(ISERROR(VLOOKUP(B194,Sched!A:A,1,FALSE)),0,1)</f>
        <v>1</v>
      </c>
      <c r="O194" s="21">
        <f>VLOOKUP($B194,Sched!$A:$Z,MATCH(O$1,Sched!$6:$6,0),FALSE)</f>
        <v>0.95</v>
      </c>
      <c r="P194" s="21">
        <f>VLOOKUP($B194,Sched!$A:$Z,MATCH(P$1,Sched!$6:$6,0),FALSE)</f>
        <v>1.33</v>
      </c>
      <c r="Q194" s="21">
        <f>VLOOKUP($B194,Sched!$A:$Z,MATCH(Q$1,Sched!$6:$6,0),FALSE)</f>
        <v>0.75</v>
      </c>
      <c r="R194" s="21">
        <f>VLOOKUP($B194,Sched!$A:$Z,MATCH(R$1,Sched!$6:$6,0),FALSE)</f>
        <v>0.9</v>
      </c>
      <c r="S194" s="21" t="str">
        <f>VLOOKUP($B194,Sched!$A:$Z,MATCH(S$1,Sched!$6:$6,0),FALSE)</f>
        <v>N</v>
      </c>
    </row>
    <row r="195" spans="1:19" x14ac:dyDescent="0.25">
      <c r="A195" s="21">
        <v>108</v>
      </c>
      <c r="B195" s="21" t="s">
        <v>3505</v>
      </c>
      <c r="C195" s="21" t="s">
        <v>2512</v>
      </c>
      <c r="D195" s="21" t="s">
        <v>2917</v>
      </c>
      <c r="E195" s="21" t="str">
        <f>VLOOKUP($B195,Sched!$A:$Z,MATCH(E$1,Sched!$6:$6,0),FALSE)</f>
        <v>CatSubcat</v>
      </c>
      <c r="F195" s="21" t="str">
        <f>VLOOKUP($B195,Sched!$A:$Z,MATCH(F$1,Sched!$6:$6,0),FALSE)</f>
        <v>SubcatGroup</v>
      </c>
      <c r="G195" s="15">
        <f>VLOOKUP($A195,Schid!$A:$J,MATCH(G$1,Schid!$6:$6,0),FALSE)</f>
        <v>169</v>
      </c>
      <c r="H195" s="15">
        <f>VLOOKUP($A195,Schid!$A:$J,MATCH(H$1,Schid!$6:$6,0),FALSE)</f>
        <v>1979</v>
      </c>
      <c r="I195" s="15" t="str">
        <f>VLOOKUP($A195,Schid!$A:$J,MATCH(I$1,Schid!$6:$6,0),FALSE)</f>
        <v>NULL</v>
      </c>
      <c r="J195" s="21" t="str">
        <f>VLOOKUP($A195,Schid!$A:$J,MATCH(J$1,Schid!$6:$6,0),FALSE)</f>
        <v>Vehicles</v>
      </c>
      <c r="K195" s="21" t="str">
        <f>VLOOKUP($A195,Schid!$A:$J,MATCH(K$1,Schid!$6:$6,0),FALSE)</f>
        <v>Passenger Vans</v>
      </c>
      <c r="L195" s="21" t="str">
        <f>VLOOKUP($A195,Schid!$A:$J,MATCH(L$1,Schid!$6:$6,0),FALSE)</f>
        <v>NULL</v>
      </c>
      <c r="M195" s="21" t="str">
        <f>VLOOKUP($A195,Schid!$A:$J,MATCH(M$1,Schid!$6:$6,0),FALSE)</f>
        <v>Vehicles|Passenger Vans||</v>
      </c>
      <c r="N195" s="21">
        <f>IF(ISERROR(VLOOKUP(B195,Sched!A:A,1,FALSE)),0,1)</f>
        <v>1</v>
      </c>
      <c r="O195" s="21">
        <f>VLOOKUP($B195,Sched!$A:$Z,MATCH(O$1,Sched!$6:$6,0),FALSE)</f>
        <v>0.95</v>
      </c>
      <c r="P195" s="21">
        <f>VLOOKUP($B195,Sched!$A:$Z,MATCH(P$1,Sched!$6:$6,0),FALSE)</f>
        <v>1.33</v>
      </c>
      <c r="Q195" s="21">
        <f>VLOOKUP($B195,Sched!$A:$Z,MATCH(Q$1,Sched!$6:$6,0),FALSE)</f>
        <v>0.7</v>
      </c>
      <c r="R195" s="21">
        <f>VLOOKUP($B195,Sched!$A:$Z,MATCH(R$1,Sched!$6:$6,0),FALSE)</f>
        <v>0.9</v>
      </c>
      <c r="S195" s="21" t="str">
        <f>VLOOKUP($B195,Sched!$A:$Z,MATCH(S$1,Sched!$6:$6,0),FALSE)</f>
        <v>N</v>
      </c>
    </row>
    <row r="196" spans="1:19" x14ac:dyDescent="0.25">
      <c r="A196" s="21">
        <v>10</v>
      </c>
      <c r="B196" s="21" t="s">
        <v>3025</v>
      </c>
      <c r="C196" s="21" t="s">
        <v>2512</v>
      </c>
      <c r="D196" s="21" t="s">
        <v>2917</v>
      </c>
      <c r="E196" s="21" t="str">
        <f>VLOOKUP($B196,Sched!$A:$Z,MATCH(E$1,Sched!$6:$6,0),FALSE)</f>
        <v>CatSubcat</v>
      </c>
      <c r="F196" s="21" t="str">
        <f>VLOOKUP($B196,Sched!$A:$Z,MATCH(F$1,Sched!$6:$6,0),FALSE)</f>
        <v>Category</v>
      </c>
      <c r="G196" s="15">
        <f>VLOOKUP($A196,Schid!$A:$J,MATCH(G$1,Schid!$6:$6,0),FALSE)</f>
        <v>169</v>
      </c>
      <c r="H196" s="15" t="str">
        <f>VLOOKUP($A196,Schid!$A:$J,MATCH(H$1,Schid!$6:$6,0),FALSE)</f>
        <v>NULL</v>
      </c>
      <c r="I196" s="15" t="str">
        <f>VLOOKUP($A196,Schid!$A:$J,MATCH(I$1,Schid!$6:$6,0),FALSE)</f>
        <v>NULL</v>
      </c>
      <c r="J196" s="21" t="str">
        <f>VLOOKUP($A196,Schid!$A:$J,MATCH(J$1,Schid!$6:$6,0),FALSE)</f>
        <v>Vehicles</v>
      </c>
      <c r="K196" s="21" t="str">
        <f>VLOOKUP($A196,Schid!$A:$J,MATCH(K$1,Schid!$6:$6,0),FALSE)</f>
        <v>NULL</v>
      </c>
      <c r="L196" s="21" t="str">
        <f>VLOOKUP($A196,Schid!$A:$J,MATCH(L$1,Schid!$6:$6,0),FALSE)</f>
        <v>NULL</v>
      </c>
      <c r="M196" s="21" t="str">
        <f>VLOOKUP($A196,Schid!$A:$J,MATCH(M$1,Schid!$6:$6,0),FALSE)</f>
        <v>Vehicles|||</v>
      </c>
      <c r="N196" s="21">
        <f>IF(ISERROR(VLOOKUP(B196,Sched!A:A,1,FALSE)),0,1)</f>
        <v>1</v>
      </c>
      <c r="O196" s="21">
        <f>VLOOKUP($B196,Sched!$A:$Z,MATCH(O$1,Sched!$6:$6,0),FALSE)</f>
        <v>0.95</v>
      </c>
      <c r="P196" s="21">
        <f>VLOOKUP($B196,Sched!$A:$Z,MATCH(P$1,Sched!$6:$6,0),FALSE)</f>
        <v>1.33</v>
      </c>
      <c r="Q196" s="21">
        <f>VLOOKUP($B196,Sched!$A:$Z,MATCH(Q$1,Sched!$6:$6,0),FALSE)</f>
        <v>0.7</v>
      </c>
      <c r="R196" s="21">
        <f>VLOOKUP($B196,Sched!$A:$Z,MATCH(R$1,Sched!$6:$6,0),FALSE)</f>
        <v>0.9</v>
      </c>
      <c r="S196" s="21" t="str">
        <f>VLOOKUP($B196,Sched!$A:$Z,MATCH(S$1,Sched!$6:$6,0),FALSE)</f>
        <v>N</v>
      </c>
    </row>
    <row r="197" spans="1:19" x14ac:dyDescent="0.25">
      <c r="A197" s="21">
        <v>83866</v>
      </c>
      <c r="B197" s="21" t="s">
        <v>3026</v>
      </c>
      <c r="C197" s="21" t="s">
        <v>2512</v>
      </c>
      <c r="D197" s="21" t="s">
        <v>2917</v>
      </c>
      <c r="E197" s="21" t="str">
        <f>VLOOKUP($B197,Sched!$A:$Z,MATCH(E$1,Sched!$6:$6,0),FALSE)</f>
        <v>CatSubcat</v>
      </c>
      <c r="F197" s="21" t="str">
        <f>VLOOKUP($B197,Sched!$A:$Z,MATCH(F$1,Sched!$6:$6,0),FALSE)</f>
        <v>Category</v>
      </c>
      <c r="G197" s="15">
        <f>VLOOKUP($A197,Schid!$A:$J,MATCH(G$1,Schid!$6:$6,0),FALSE)</f>
        <v>2611</v>
      </c>
      <c r="H197" s="15" t="str">
        <f>VLOOKUP($A197,Schid!$A:$J,MATCH(H$1,Schid!$6:$6,0),FALSE)</f>
        <v>NULL</v>
      </c>
      <c r="I197" s="15" t="str">
        <f>VLOOKUP($A197,Schid!$A:$J,MATCH(I$1,Schid!$6:$6,0),FALSE)</f>
        <v>NULL</v>
      </c>
      <c r="J197" s="21" t="str">
        <f>VLOOKUP($A197,Schid!$A:$J,MATCH(J$1,Schid!$6:$6,0),FALSE)</f>
        <v>Water Trucks</v>
      </c>
      <c r="K197" s="21" t="str">
        <f>VLOOKUP($A197,Schid!$A:$J,MATCH(K$1,Schid!$6:$6,0),FALSE)</f>
        <v>NULL</v>
      </c>
      <c r="L197" s="21" t="str">
        <f>VLOOKUP($A197,Schid!$A:$J,MATCH(L$1,Schid!$6:$6,0),FALSE)</f>
        <v>NULL</v>
      </c>
      <c r="M197" s="21" t="str">
        <f>VLOOKUP($A197,Schid!$A:$J,MATCH(M$1,Schid!$6:$6,0),FALSE)</f>
        <v>Water Trucks|||</v>
      </c>
      <c r="N197" s="21">
        <f>IF(ISERROR(VLOOKUP(B197,Sched!A:A,1,FALSE)),0,1)</f>
        <v>1</v>
      </c>
      <c r="O197" s="21">
        <f>VLOOKUP($B197,Sched!$A:$Z,MATCH(O$1,Sched!$6:$6,0),FALSE)</f>
        <v>0.95</v>
      </c>
      <c r="P197" s="21">
        <f>VLOOKUP($B197,Sched!$A:$Z,MATCH(P$1,Sched!$6:$6,0),FALSE)</f>
        <v>1.33</v>
      </c>
      <c r="Q197" s="21">
        <f>VLOOKUP($B197,Sched!$A:$Z,MATCH(Q$1,Sched!$6:$6,0),FALSE)</f>
        <v>0.75</v>
      </c>
      <c r="R197" s="21">
        <f>VLOOKUP($B197,Sched!$A:$Z,MATCH(R$1,Sched!$6:$6,0),FALSE)</f>
        <v>0.9</v>
      </c>
      <c r="S197" s="21" t="str">
        <f>VLOOKUP($B197,Sched!$A:$Z,MATCH(S$1,Sched!$6:$6,0),FALSE)</f>
        <v>N</v>
      </c>
    </row>
    <row r="198" spans="1:19" x14ac:dyDescent="0.25">
      <c r="A198" s="21">
        <v>44</v>
      </c>
      <c r="B198" s="21" t="s">
        <v>3027</v>
      </c>
      <c r="C198" s="21" t="s">
        <v>2512</v>
      </c>
      <c r="D198" s="21" t="s">
        <v>2917</v>
      </c>
      <c r="E198" s="21" t="str">
        <f>VLOOKUP($B198,Sched!$A:$Z,MATCH(E$1,Sched!$6:$6,0),FALSE)</f>
        <v>CatSubcat</v>
      </c>
      <c r="F198" s="21" t="str">
        <f>VLOOKUP($B198,Sched!$A:$Z,MATCH(F$1,Sched!$6:$6,0),FALSE)</f>
        <v>Category</v>
      </c>
      <c r="G198" s="15">
        <f>VLOOKUP($A198,Schid!$A:$J,MATCH(G$1,Schid!$6:$6,0),FALSE)</f>
        <v>27</v>
      </c>
      <c r="H198" s="15" t="str">
        <f>VLOOKUP($A198,Schid!$A:$J,MATCH(H$1,Schid!$6:$6,0),FALSE)</f>
        <v>NULL</v>
      </c>
      <c r="I198" s="15" t="str">
        <f>VLOOKUP($A198,Schid!$A:$J,MATCH(I$1,Schid!$6:$6,0),FALSE)</f>
        <v>NULL</v>
      </c>
      <c r="J198" s="21" t="str">
        <f>VLOOKUP($A198,Schid!$A:$J,MATCH(J$1,Schid!$6:$6,0),FALSE)</f>
        <v>Welders</v>
      </c>
      <c r="K198" s="21" t="str">
        <f>VLOOKUP($A198,Schid!$A:$J,MATCH(K$1,Schid!$6:$6,0),FALSE)</f>
        <v>NULL</v>
      </c>
      <c r="L198" s="21" t="str">
        <f>VLOOKUP($A198,Schid!$A:$J,MATCH(L$1,Schid!$6:$6,0),FALSE)</f>
        <v>NULL</v>
      </c>
      <c r="M198" s="21" t="str">
        <f>VLOOKUP($A198,Schid!$A:$J,MATCH(M$1,Schid!$6:$6,0),FALSE)</f>
        <v>Welders|||</v>
      </c>
      <c r="N198" s="21">
        <f>IF(ISERROR(VLOOKUP(B198,Sched!A:A,1,FALSE)),0,1)</f>
        <v>1</v>
      </c>
      <c r="O198" s="21">
        <f>VLOOKUP($B198,Sched!$A:$Z,MATCH(O$1,Sched!$6:$6,0),FALSE)</f>
        <v>0.95</v>
      </c>
      <c r="P198" s="21">
        <f>VLOOKUP($B198,Sched!$A:$Z,MATCH(P$1,Sched!$6:$6,0),FALSE)</f>
        <v>1.33</v>
      </c>
      <c r="Q198" s="21">
        <f>VLOOKUP($B198,Sched!$A:$Z,MATCH(Q$1,Sched!$6:$6,0),FALSE)</f>
        <v>0.65</v>
      </c>
      <c r="R198" s="21">
        <f>VLOOKUP($B198,Sched!$A:$Z,MATCH(R$1,Sched!$6:$6,0),FALSE)</f>
        <v>0.8</v>
      </c>
      <c r="S198" s="21" t="str">
        <f>VLOOKUP($B198,Sched!$A:$Z,MATCH(S$1,Sched!$6:$6,0),FALSE)</f>
        <v>Y</v>
      </c>
    </row>
    <row r="199" spans="1:19" s="21" customFormat="1" x14ac:dyDescent="0.25">
      <c r="A199" s="21">
        <v>53707</v>
      </c>
      <c r="B199" s="21" t="s">
        <v>3028</v>
      </c>
      <c r="C199" s="21" t="s">
        <v>2512</v>
      </c>
      <c r="D199" s="21" t="s">
        <v>2917</v>
      </c>
      <c r="E199" s="21" t="str">
        <f>VLOOKUP($B199,Sched!$A:$Z,MATCH(E$1,Sched!$6:$6,0),FALSE)</f>
        <v>Make</v>
      </c>
      <c r="F199" s="21" t="str">
        <f>VLOOKUP($B199,Sched!$A:$Z,MATCH(F$1,Sched!$6:$6,0),FALSE)</f>
        <v>Make</v>
      </c>
      <c r="G199" s="15">
        <f>VLOOKUP($A199,Schid!$A:$J,MATCH(G$1,Schid!$6:$6,0),FALSE)</f>
        <v>362</v>
      </c>
      <c r="H199" s="15">
        <f>VLOOKUP($A199,Schid!$A:$J,MATCH(H$1,Schid!$6:$6,0),FALSE)</f>
        <v>2469</v>
      </c>
      <c r="I199" s="15">
        <f>VLOOKUP($A199,Schid!$A:$J,MATCH(I$1,Schid!$6:$6,0),FALSE)</f>
        <v>31</v>
      </c>
      <c r="J199" s="21" t="str">
        <f>VLOOKUP($A199,Schid!$A:$J,MATCH(J$1,Schid!$6:$6,0),FALSE)</f>
        <v>Wheel Loaders</v>
      </c>
      <c r="K199" s="21" t="str">
        <f>VLOOKUP($A199,Schid!$A:$J,MATCH(K$1,Schid!$6:$6,0),FALSE)</f>
        <v>190-309 HP Wheel Loaders</v>
      </c>
      <c r="L199" s="21" t="str">
        <f>VLOOKUP($A199,Schid!$A:$J,MATCH(L$1,Schid!$6:$6,0),FALSE)</f>
        <v>Caterpillar</v>
      </c>
      <c r="M199" s="21" t="str">
        <f>VLOOKUP($A199,Schid!$A:$J,MATCH(M$1,Schid!$6:$6,0),FALSE)</f>
        <v>Wheel Loaders|190-309 HP Wheel Loaders|Caterpillar|</v>
      </c>
      <c r="N199" s="21">
        <f>IF(ISERROR(VLOOKUP(B199,Sched!A:A,1,FALSE)),0,1)</f>
        <v>1</v>
      </c>
      <c r="O199" s="21">
        <f>VLOOKUP($B199,Sched!$A:$Z,MATCH(O$1,Sched!$6:$6,0),FALSE)</f>
        <v>0.95</v>
      </c>
      <c r="P199" s="21">
        <f>VLOOKUP($B199,Sched!$A:$Z,MATCH(P$1,Sched!$6:$6,0),FALSE)</f>
        <v>1.24</v>
      </c>
      <c r="Q199" s="21">
        <f>VLOOKUP($B199,Sched!$A:$Z,MATCH(Q$1,Sched!$6:$6,0),FALSE)</f>
        <v>0.75</v>
      </c>
      <c r="R199" s="21">
        <f>VLOOKUP($B199,Sched!$A:$Z,MATCH(R$1,Sched!$6:$6,0),FALSE)</f>
        <v>0.9</v>
      </c>
      <c r="S199" s="21" t="str">
        <f>VLOOKUP($B199,Sched!$A:$Z,MATCH(S$1,Sched!$6:$6,0),FALSE)</f>
        <v>N</v>
      </c>
    </row>
    <row r="200" spans="1:19" s="21" customFormat="1" x14ac:dyDescent="0.25">
      <c r="A200" s="21">
        <v>101627</v>
      </c>
      <c r="B200" s="21" t="s">
        <v>3028</v>
      </c>
      <c r="C200" s="21" t="s">
        <v>2512</v>
      </c>
      <c r="D200" s="21" t="s">
        <v>2917</v>
      </c>
      <c r="E200" s="21" t="str">
        <f>VLOOKUP($B200,Sched!$A:$Z,MATCH(E$1,Sched!$6:$6,0),FALSE)</f>
        <v>Make</v>
      </c>
      <c r="F200" s="21" t="str">
        <f>VLOOKUP($B200,Sched!$A:$Z,MATCH(F$1,Sched!$6:$6,0),FALSE)</f>
        <v>Make</v>
      </c>
      <c r="G200" s="15">
        <f>VLOOKUP($A200,Schid!$A:$J,MATCH(G$1,Schid!$6:$6,0),FALSE)</f>
        <v>362</v>
      </c>
      <c r="H200" s="15">
        <f>VLOOKUP($A200,Schid!$A:$J,MATCH(H$1,Schid!$6:$6,0),FALSE)</f>
        <v>2822</v>
      </c>
      <c r="I200" s="15">
        <f>VLOOKUP($A200,Schid!$A:$J,MATCH(I$1,Schid!$6:$6,0),FALSE)</f>
        <v>31</v>
      </c>
      <c r="J200" s="21" t="str">
        <f>VLOOKUP($A200,Schid!$A:$J,MATCH(J$1,Schid!$6:$6,0),FALSE)</f>
        <v>Wheel Loaders</v>
      </c>
      <c r="K200" s="21" t="str">
        <f>VLOOKUP($A200,Schid!$A:$J,MATCH(K$1,Schid!$6:$6,0),FALSE)</f>
        <v>310+ HP Wheel Loaders</v>
      </c>
      <c r="L200" s="21" t="str">
        <f>VLOOKUP($A200,Schid!$A:$J,MATCH(L$1,Schid!$6:$6,0),FALSE)</f>
        <v>Caterpillar</v>
      </c>
      <c r="M200" s="21" t="str">
        <f>VLOOKUP($A200,Schid!$A:$J,MATCH(M$1,Schid!$6:$6,0),FALSE)</f>
        <v>Wheel Loaders|310+ HP Wheel Loaders|Caterpillar|</v>
      </c>
      <c r="N200" s="21">
        <f>IF(ISERROR(VLOOKUP(B200,Sched!A:A,1,FALSE)),0,1)</f>
        <v>1</v>
      </c>
      <c r="O200" s="21">
        <f>VLOOKUP($B200,Sched!$A:$Z,MATCH(O$1,Sched!$6:$6,0),FALSE)</f>
        <v>0.95</v>
      </c>
      <c r="P200" s="21">
        <f>VLOOKUP($B200,Sched!$A:$Z,MATCH(P$1,Sched!$6:$6,0),FALSE)</f>
        <v>1.24</v>
      </c>
      <c r="Q200" s="21">
        <f>VLOOKUP($B200,Sched!$A:$Z,MATCH(Q$1,Sched!$6:$6,0),FALSE)</f>
        <v>0.75</v>
      </c>
      <c r="R200" s="21">
        <f>VLOOKUP($B200,Sched!$A:$Z,MATCH(R$1,Sched!$6:$6,0),FALSE)</f>
        <v>0.9</v>
      </c>
      <c r="S200" s="21" t="str">
        <f>VLOOKUP($B200,Sched!$A:$Z,MATCH(S$1,Sched!$6:$6,0),FALSE)</f>
        <v>N</v>
      </c>
    </row>
    <row r="201" spans="1:19" s="21" customFormat="1" x14ac:dyDescent="0.25">
      <c r="A201" s="21">
        <v>53704</v>
      </c>
      <c r="B201" s="21" t="s">
        <v>3029</v>
      </c>
      <c r="C201" s="21" t="s">
        <v>2512</v>
      </c>
      <c r="D201" s="21" t="s">
        <v>2917</v>
      </c>
      <c r="E201" s="21" t="str">
        <f>VLOOKUP($B201,Sched!$A:$Z,MATCH(E$1,Sched!$6:$6,0),FALSE)</f>
        <v>Make</v>
      </c>
      <c r="F201" s="21" t="str">
        <f>VLOOKUP($B201,Sched!$A:$Z,MATCH(F$1,Sched!$6:$6,0),FALSE)</f>
        <v>Make</v>
      </c>
      <c r="G201" s="15">
        <f>VLOOKUP($A201,Schid!$A:$J,MATCH(G$1,Schid!$6:$6,0),FALSE)</f>
        <v>362</v>
      </c>
      <c r="H201" s="15">
        <f>VLOOKUP($A201,Schid!$A:$J,MATCH(H$1,Schid!$6:$6,0),FALSE)</f>
        <v>2469</v>
      </c>
      <c r="I201" s="15">
        <f>VLOOKUP($A201,Schid!$A:$J,MATCH(I$1,Schid!$6:$6,0),FALSE)</f>
        <v>93</v>
      </c>
      <c r="J201" s="21" t="str">
        <f>VLOOKUP($A201,Schid!$A:$J,MATCH(J$1,Schid!$6:$6,0),FALSE)</f>
        <v>Wheel Loaders</v>
      </c>
      <c r="K201" s="21" t="str">
        <f>VLOOKUP($A201,Schid!$A:$J,MATCH(K$1,Schid!$6:$6,0),FALSE)</f>
        <v>190-309 HP Wheel Loaders</v>
      </c>
      <c r="L201" s="21" t="str">
        <f>VLOOKUP($A201,Schid!$A:$J,MATCH(L$1,Schid!$6:$6,0),FALSE)</f>
        <v>John Deere</v>
      </c>
      <c r="M201" s="21" t="str">
        <f>VLOOKUP($A201,Schid!$A:$J,MATCH(M$1,Schid!$6:$6,0),FALSE)</f>
        <v>Wheel Loaders|190-309 HP Wheel Loaders|John Deere|</v>
      </c>
      <c r="N201" s="21">
        <f>IF(ISERROR(VLOOKUP(B201,Sched!A:A,1,FALSE)),0,1)</f>
        <v>1</v>
      </c>
      <c r="O201" s="21">
        <f>VLOOKUP($B201,Sched!$A:$Z,MATCH(O$1,Sched!$6:$6,0),FALSE)</f>
        <v>0.85</v>
      </c>
      <c r="P201" s="21">
        <f>VLOOKUP($B201,Sched!$A:$Z,MATCH(P$1,Sched!$6:$6,0),FALSE)</f>
        <v>1.28</v>
      </c>
      <c r="Q201" s="21">
        <f>VLOOKUP($B201,Sched!$A:$Z,MATCH(Q$1,Sched!$6:$6,0),FALSE)</f>
        <v>0.65</v>
      </c>
      <c r="R201" s="21">
        <f>VLOOKUP($B201,Sched!$A:$Z,MATCH(R$1,Sched!$6:$6,0),FALSE)</f>
        <v>0.9</v>
      </c>
      <c r="S201" s="21" t="str">
        <f>VLOOKUP($B201,Sched!$A:$Z,MATCH(S$1,Sched!$6:$6,0),FALSE)</f>
        <v>N</v>
      </c>
    </row>
    <row r="202" spans="1:19" x14ac:dyDescent="0.25">
      <c r="A202" s="21">
        <v>101629</v>
      </c>
      <c r="B202" s="21" t="s">
        <v>3029</v>
      </c>
      <c r="C202" s="21" t="s">
        <v>2512</v>
      </c>
      <c r="D202" s="21" t="s">
        <v>2917</v>
      </c>
      <c r="E202" s="21" t="str">
        <f>VLOOKUP($B202,Sched!$A:$Z,MATCH(E$1,Sched!$6:$6,0),FALSE)</f>
        <v>Make</v>
      </c>
      <c r="F202" s="21" t="str">
        <f>VLOOKUP($B202,Sched!$A:$Z,MATCH(F$1,Sched!$6:$6,0),FALSE)</f>
        <v>Make</v>
      </c>
      <c r="G202" s="15">
        <f>VLOOKUP($A202,Schid!$A:$J,MATCH(G$1,Schid!$6:$6,0),FALSE)</f>
        <v>362</v>
      </c>
      <c r="H202" s="15">
        <f>VLOOKUP($A202,Schid!$A:$J,MATCH(H$1,Schid!$6:$6,0),FALSE)</f>
        <v>2822</v>
      </c>
      <c r="I202" s="15">
        <f>VLOOKUP($A202,Schid!$A:$J,MATCH(I$1,Schid!$6:$6,0),FALSE)</f>
        <v>93</v>
      </c>
      <c r="J202" s="21" t="str">
        <f>VLOOKUP($A202,Schid!$A:$J,MATCH(J$1,Schid!$6:$6,0),FALSE)</f>
        <v>Wheel Loaders</v>
      </c>
      <c r="K202" s="21" t="str">
        <f>VLOOKUP($A202,Schid!$A:$J,MATCH(K$1,Schid!$6:$6,0),FALSE)</f>
        <v>310+ HP Wheel Loaders</v>
      </c>
      <c r="L202" s="21" t="str">
        <f>VLOOKUP($A202,Schid!$A:$J,MATCH(L$1,Schid!$6:$6,0),FALSE)</f>
        <v>John Deere</v>
      </c>
      <c r="M202" s="21" t="str">
        <f>VLOOKUP($A202,Schid!$A:$J,MATCH(M$1,Schid!$6:$6,0),FALSE)</f>
        <v>Wheel Loaders|310+ HP Wheel Loaders|John Deere|</v>
      </c>
      <c r="N202" s="21">
        <f>IF(ISERROR(VLOOKUP(B202,Sched!A:A,1,FALSE)),0,1)</f>
        <v>1</v>
      </c>
      <c r="O202" s="21">
        <f>VLOOKUP($B202,Sched!$A:$Z,MATCH(O$1,Sched!$6:$6,0),FALSE)</f>
        <v>0.85</v>
      </c>
      <c r="P202" s="21">
        <f>VLOOKUP($B202,Sched!$A:$Z,MATCH(P$1,Sched!$6:$6,0),FALSE)</f>
        <v>1.28</v>
      </c>
      <c r="Q202" s="21">
        <f>VLOOKUP($B202,Sched!$A:$Z,MATCH(Q$1,Sched!$6:$6,0),FALSE)</f>
        <v>0.65</v>
      </c>
      <c r="R202" s="21">
        <f>VLOOKUP($B202,Sched!$A:$Z,MATCH(R$1,Sched!$6:$6,0),FALSE)</f>
        <v>0.9</v>
      </c>
      <c r="S202" s="21" t="str">
        <f>VLOOKUP($B202,Sched!$A:$Z,MATCH(S$1,Sched!$6:$6,0),FALSE)</f>
        <v>N</v>
      </c>
    </row>
    <row r="203" spans="1:19" x14ac:dyDescent="0.25">
      <c r="A203" s="21">
        <v>53715</v>
      </c>
      <c r="B203" s="21" t="s">
        <v>3030</v>
      </c>
      <c r="C203" s="21" t="s">
        <v>2512</v>
      </c>
      <c r="D203" s="21" t="s">
        <v>2917</v>
      </c>
      <c r="E203" s="21" t="str">
        <f>VLOOKUP($B203,Sched!$A:$Z,MATCH(E$1,Sched!$6:$6,0),FALSE)</f>
        <v>Make</v>
      </c>
      <c r="F203" s="21" t="str">
        <f>VLOOKUP($B203,Sched!$A:$Z,MATCH(F$1,Sched!$6:$6,0),FALSE)</f>
        <v>Make</v>
      </c>
      <c r="G203" s="15">
        <f>VLOOKUP($A203,Schid!$A:$J,MATCH(G$1,Schid!$6:$6,0),FALSE)</f>
        <v>362</v>
      </c>
      <c r="H203" s="15">
        <f>VLOOKUP($A203,Schid!$A:$J,MATCH(H$1,Schid!$6:$6,0),FALSE)</f>
        <v>2469</v>
      </c>
      <c r="I203" s="15">
        <f>VLOOKUP($A203,Schid!$A:$J,MATCH(I$1,Schid!$6:$6,0),FALSE)</f>
        <v>109</v>
      </c>
      <c r="J203" s="21" t="str">
        <f>VLOOKUP($A203,Schid!$A:$J,MATCH(J$1,Schid!$6:$6,0),FALSE)</f>
        <v>Wheel Loaders</v>
      </c>
      <c r="K203" s="21" t="str">
        <f>VLOOKUP($A203,Schid!$A:$J,MATCH(K$1,Schid!$6:$6,0),FALSE)</f>
        <v>190-309 HP Wheel Loaders</v>
      </c>
      <c r="L203" s="21" t="str">
        <f>VLOOKUP($A203,Schid!$A:$J,MATCH(L$1,Schid!$6:$6,0),FALSE)</f>
        <v>Komatsu</v>
      </c>
      <c r="M203" s="21" t="str">
        <f>VLOOKUP($A203,Schid!$A:$J,MATCH(M$1,Schid!$6:$6,0),FALSE)</f>
        <v>Wheel Loaders|190-309 HP Wheel Loaders|Komatsu|</v>
      </c>
      <c r="N203" s="21">
        <f>IF(ISERROR(VLOOKUP(B203,Sched!A:A,1,FALSE)),0,1)</f>
        <v>1</v>
      </c>
      <c r="O203" s="21">
        <f>VLOOKUP($B203,Sched!$A:$Z,MATCH(O$1,Sched!$6:$6,0),FALSE)</f>
        <v>0.95</v>
      </c>
      <c r="P203" s="21">
        <f>VLOOKUP($B203,Sched!$A:$Z,MATCH(P$1,Sched!$6:$6,0),FALSE)</f>
        <v>1.24</v>
      </c>
      <c r="Q203" s="21">
        <f>VLOOKUP($B203,Sched!$A:$Z,MATCH(Q$1,Sched!$6:$6,0),FALSE)</f>
        <v>0.75</v>
      </c>
      <c r="R203" s="21">
        <f>VLOOKUP($B203,Sched!$A:$Z,MATCH(R$1,Sched!$6:$6,0),FALSE)</f>
        <v>0.9</v>
      </c>
      <c r="S203" s="21" t="str">
        <f>VLOOKUP($B203,Sched!$A:$Z,MATCH(S$1,Sched!$6:$6,0),FALSE)</f>
        <v>N</v>
      </c>
    </row>
    <row r="204" spans="1:19" x14ac:dyDescent="0.25">
      <c r="A204" s="21">
        <v>101630</v>
      </c>
      <c r="B204" s="21" t="s">
        <v>3030</v>
      </c>
      <c r="C204" s="21" t="s">
        <v>2512</v>
      </c>
      <c r="D204" s="21" t="s">
        <v>2917</v>
      </c>
      <c r="E204" s="21" t="str">
        <f>VLOOKUP($B204,Sched!$A:$Z,MATCH(E$1,Sched!$6:$6,0),FALSE)</f>
        <v>Make</v>
      </c>
      <c r="F204" s="21" t="str">
        <f>VLOOKUP($B204,Sched!$A:$Z,MATCH(F$1,Sched!$6:$6,0),FALSE)</f>
        <v>Make</v>
      </c>
      <c r="G204" s="15">
        <f>VLOOKUP($A204,Schid!$A:$J,MATCH(G$1,Schid!$6:$6,0),FALSE)</f>
        <v>362</v>
      </c>
      <c r="H204" s="15">
        <f>VLOOKUP($A204,Schid!$A:$J,MATCH(H$1,Schid!$6:$6,0),FALSE)</f>
        <v>2822</v>
      </c>
      <c r="I204" s="15">
        <f>VLOOKUP($A204,Schid!$A:$J,MATCH(I$1,Schid!$6:$6,0),FALSE)</f>
        <v>109</v>
      </c>
      <c r="J204" s="21" t="str">
        <f>VLOOKUP($A204,Schid!$A:$J,MATCH(J$1,Schid!$6:$6,0),FALSE)</f>
        <v>Wheel Loaders</v>
      </c>
      <c r="K204" s="21" t="str">
        <f>VLOOKUP($A204,Schid!$A:$J,MATCH(K$1,Schid!$6:$6,0),FALSE)</f>
        <v>310+ HP Wheel Loaders</v>
      </c>
      <c r="L204" s="21" t="str">
        <f>VLOOKUP($A204,Schid!$A:$J,MATCH(L$1,Schid!$6:$6,0),FALSE)</f>
        <v>Komatsu</v>
      </c>
      <c r="M204" s="21" t="str">
        <f>VLOOKUP($A204,Schid!$A:$J,MATCH(M$1,Schid!$6:$6,0),FALSE)</f>
        <v>Wheel Loaders|310+ HP Wheel Loaders|Komatsu|</v>
      </c>
      <c r="N204" s="21">
        <f>IF(ISERROR(VLOOKUP(B204,Sched!A:A,1,FALSE)),0,1)</f>
        <v>1</v>
      </c>
      <c r="O204" s="21">
        <f>VLOOKUP($B204,Sched!$A:$Z,MATCH(O$1,Sched!$6:$6,0),FALSE)</f>
        <v>0.95</v>
      </c>
      <c r="P204" s="21">
        <f>VLOOKUP($B204,Sched!$A:$Z,MATCH(P$1,Sched!$6:$6,0),FALSE)</f>
        <v>1.24</v>
      </c>
      <c r="Q204" s="21">
        <f>VLOOKUP($B204,Sched!$A:$Z,MATCH(Q$1,Sched!$6:$6,0),FALSE)</f>
        <v>0.75</v>
      </c>
      <c r="R204" s="21">
        <f>VLOOKUP($B204,Sched!$A:$Z,MATCH(R$1,Sched!$6:$6,0),FALSE)</f>
        <v>0.9</v>
      </c>
      <c r="S204" s="21" t="str">
        <f>VLOOKUP($B204,Sched!$A:$Z,MATCH(S$1,Sched!$6:$6,0),FALSE)</f>
        <v>N</v>
      </c>
    </row>
    <row r="205" spans="1:19" s="21" customFormat="1" x14ac:dyDescent="0.25">
      <c r="A205" s="21">
        <v>50846</v>
      </c>
      <c r="B205" s="21" t="s">
        <v>3031</v>
      </c>
      <c r="C205" s="21" t="s">
        <v>2512</v>
      </c>
      <c r="D205" s="21" t="s">
        <v>2917</v>
      </c>
      <c r="E205" s="21" t="str">
        <f>VLOOKUP($B205,Sched!$A:$Z,MATCH(E$1,Sched!$6:$6,0),FALSE)</f>
        <v>CatSubcat</v>
      </c>
      <c r="F205" s="21" t="str">
        <f>VLOOKUP($B205,Sched!$A:$Z,MATCH(F$1,Sched!$6:$6,0),FALSE)</f>
        <v>SubcatGroup</v>
      </c>
      <c r="G205" s="15">
        <f>VLOOKUP($A205,Schid!$A:$J,MATCH(G$1,Schid!$6:$6,0),FALSE)</f>
        <v>362</v>
      </c>
      <c r="H205" s="15">
        <f>VLOOKUP($A205,Schid!$A:$J,MATCH(H$1,Schid!$6:$6,0),FALSE)</f>
        <v>2469</v>
      </c>
      <c r="I205" s="15" t="str">
        <f>VLOOKUP($A205,Schid!$A:$J,MATCH(I$1,Schid!$6:$6,0),FALSE)</f>
        <v>NULL</v>
      </c>
      <c r="J205" s="21" t="str">
        <f>VLOOKUP($A205,Schid!$A:$J,MATCH(J$1,Schid!$6:$6,0),FALSE)</f>
        <v>Wheel Loaders</v>
      </c>
      <c r="K205" s="21" t="str">
        <f>VLOOKUP($A205,Schid!$A:$J,MATCH(K$1,Schid!$6:$6,0),FALSE)</f>
        <v>190-309 HP Wheel Loaders</v>
      </c>
      <c r="L205" s="21" t="str">
        <f>VLOOKUP($A205,Schid!$A:$J,MATCH(L$1,Schid!$6:$6,0),FALSE)</f>
        <v>NULL</v>
      </c>
      <c r="M205" s="21" t="str">
        <f>VLOOKUP($A205,Schid!$A:$J,MATCH(M$1,Schid!$6:$6,0),FALSE)</f>
        <v>Wheel Loaders|190-309 HP Wheel Loaders||</v>
      </c>
      <c r="N205" s="21">
        <f>IF(ISERROR(VLOOKUP(B205,Sched!A:A,1,FALSE)),0,1)</f>
        <v>1</v>
      </c>
      <c r="O205" s="21">
        <f>VLOOKUP($B205,Sched!$A:$Z,MATCH(O$1,Sched!$6:$6,0),FALSE)</f>
        <v>0.95</v>
      </c>
      <c r="P205" s="21">
        <f>VLOOKUP($B205,Sched!$A:$Z,MATCH(P$1,Sched!$6:$6,0),FALSE)</f>
        <v>1.24</v>
      </c>
      <c r="Q205" s="21">
        <f>VLOOKUP($B205,Sched!$A:$Z,MATCH(Q$1,Sched!$6:$6,0),FALSE)</f>
        <v>0.75</v>
      </c>
      <c r="R205" s="21">
        <f>VLOOKUP($B205,Sched!$A:$Z,MATCH(R$1,Sched!$6:$6,0),FALSE)</f>
        <v>0.9</v>
      </c>
      <c r="S205" s="21" t="str">
        <f>VLOOKUP($B205,Sched!$A:$Z,MATCH(S$1,Sched!$6:$6,0),FALSE)</f>
        <v>Y</v>
      </c>
    </row>
    <row r="206" spans="1:19" s="21" customFormat="1" x14ac:dyDescent="0.25">
      <c r="A206" s="21">
        <v>101044</v>
      </c>
      <c r="B206" s="21" t="s">
        <v>3031</v>
      </c>
      <c r="C206" s="21" t="s">
        <v>2512</v>
      </c>
      <c r="D206" s="21" t="s">
        <v>2917</v>
      </c>
      <c r="E206" s="21" t="str">
        <f>VLOOKUP($B206,Sched!$A:$Z,MATCH(E$1,Sched!$6:$6,0),FALSE)</f>
        <v>CatSubcat</v>
      </c>
      <c r="F206" s="21" t="str">
        <f>VLOOKUP($B206,Sched!$A:$Z,MATCH(F$1,Sched!$6:$6,0),FALSE)</f>
        <v>SubcatGroup</v>
      </c>
      <c r="G206" s="15">
        <f>VLOOKUP($A206,Schid!$A:$J,MATCH(G$1,Schid!$6:$6,0),FALSE)</f>
        <v>362</v>
      </c>
      <c r="H206" s="15">
        <f>VLOOKUP($A206,Schid!$A:$J,MATCH(H$1,Schid!$6:$6,0),FALSE)</f>
        <v>2822</v>
      </c>
      <c r="I206" s="15" t="str">
        <f>VLOOKUP($A206,Schid!$A:$J,MATCH(I$1,Schid!$6:$6,0),FALSE)</f>
        <v>NULL</v>
      </c>
      <c r="J206" s="21" t="str">
        <f>VLOOKUP($A206,Schid!$A:$J,MATCH(J$1,Schid!$6:$6,0),FALSE)</f>
        <v>Wheel Loaders</v>
      </c>
      <c r="K206" s="21" t="str">
        <f>VLOOKUP($A206,Schid!$A:$J,MATCH(K$1,Schid!$6:$6,0),FALSE)</f>
        <v>310+ HP Wheel Loaders</v>
      </c>
      <c r="L206" s="21" t="str">
        <f>VLOOKUP($A206,Schid!$A:$J,MATCH(L$1,Schid!$6:$6,0),FALSE)</f>
        <v>NULL</v>
      </c>
      <c r="M206" s="21" t="str">
        <f>VLOOKUP($A206,Schid!$A:$J,MATCH(M$1,Schid!$6:$6,0),FALSE)</f>
        <v>Wheel Loaders|310+ HP Wheel Loaders||</v>
      </c>
      <c r="N206" s="21">
        <f>IF(ISERROR(VLOOKUP(B206,Sched!A:A,1,FALSE)),0,1)</f>
        <v>1</v>
      </c>
      <c r="O206" s="21">
        <f>VLOOKUP($B206,Sched!$A:$Z,MATCH(O$1,Sched!$6:$6,0),FALSE)</f>
        <v>0.95</v>
      </c>
      <c r="P206" s="21">
        <f>VLOOKUP($B206,Sched!$A:$Z,MATCH(P$1,Sched!$6:$6,0),FALSE)</f>
        <v>1.24</v>
      </c>
      <c r="Q206" s="21">
        <f>VLOOKUP($B206,Sched!$A:$Z,MATCH(Q$1,Sched!$6:$6,0),FALSE)</f>
        <v>0.75</v>
      </c>
      <c r="R206" s="21">
        <f>VLOOKUP($B206,Sched!$A:$Z,MATCH(R$1,Sched!$6:$6,0),FALSE)</f>
        <v>0.9</v>
      </c>
      <c r="S206" s="21" t="str">
        <f>VLOOKUP($B206,Sched!$A:$Z,MATCH(S$1,Sched!$6:$6,0),FALSE)</f>
        <v>Y</v>
      </c>
    </row>
    <row r="207" spans="1:19" x14ac:dyDescent="0.25">
      <c r="A207" s="21">
        <v>53592</v>
      </c>
      <c r="B207" s="21" t="s">
        <v>3032</v>
      </c>
      <c r="C207" s="21" t="s">
        <v>2512</v>
      </c>
      <c r="D207" s="21" t="s">
        <v>2917</v>
      </c>
      <c r="E207" s="21" t="str">
        <f>VLOOKUP($B207,Sched!$A:$Z,MATCH(E$1,Sched!$6:$6,0),FALSE)</f>
        <v>Make</v>
      </c>
      <c r="F207" s="21" t="str">
        <f>VLOOKUP($B207,Sched!$A:$Z,MATCH(F$1,Sched!$6:$6,0),FALSE)</f>
        <v>Make</v>
      </c>
      <c r="G207" s="15">
        <f>VLOOKUP($A207,Schid!$A:$J,MATCH(G$1,Schid!$6:$6,0),FALSE)</f>
        <v>362</v>
      </c>
      <c r="H207" s="15">
        <f>VLOOKUP($A207,Schid!$A:$J,MATCH(H$1,Schid!$6:$6,0),FALSE)</f>
        <v>2467</v>
      </c>
      <c r="I207" s="15">
        <f>VLOOKUP($A207,Schid!$A:$J,MATCH(I$1,Schid!$6:$6,0),FALSE)</f>
        <v>31</v>
      </c>
      <c r="J207" s="21" t="str">
        <f>VLOOKUP($A207,Schid!$A:$J,MATCH(J$1,Schid!$6:$6,0),FALSE)</f>
        <v>Wheel Loaders</v>
      </c>
      <c r="K207" s="21" t="str">
        <f>VLOOKUP($A207,Schid!$A:$J,MATCH(K$1,Schid!$6:$6,0),FALSE)</f>
        <v>0-109 HP Wheel Loaders</v>
      </c>
      <c r="L207" s="21" t="str">
        <f>VLOOKUP($A207,Schid!$A:$J,MATCH(L$1,Schid!$6:$6,0),FALSE)</f>
        <v>Caterpillar</v>
      </c>
      <c r="M207" s="21" t="str">
        <f>VLOOKUP($A207,Schid!$A:$J,MATCH(M$1,Schid!$6:$6,0),FALSE)</f>
        <v>Wheel Loaders|0-109 HP Wheel Loaders|Caterpillar|</v>
      </c>
      <c r="N207" s="21">
        <f>IF(ISERROR(VLOOKUP(B207,Sched!A:A,1,FALSE)),0,1)</f>
        <v>1</v>
      </c>
      <c r="O207" s="21">
        <f>VLOOKUP($B207,Sched!$A:$Z,MATCH(O$1,Sched!$6:$6,0),FALSE)</f>
        <v>0.95</v>
      </c>
      <c r="P207" s="21">
        <f>VLOOKUP($B207,Sched!$A:$Z,MATCH(P$1,Sched!$6:$6,0),FALSE)</f>
        <v>1.24</v>
      </c>
      <c r="Q207" s="21">
        <f>VLOOKUP($B207,Sched!$A:$Z,MATCH(Q$1,Sched!$6:$6,0),FALSE)</f>
        <v>0.75</v>
      </c>
      <c r="R207" s="21">
        <f>VLOOKUP($B207,Sched!$A:$Z,MATCH(R$1,Sched!$6:$6,0),FALSE)</f>
        <v>0.9</v>
      </c>
      <c r="S207" s="21" t="str">
        <f>VLOOKUP($B207,Sched!$A:$Z,MATCH(S$1,Sched!$6:$6,0),FALSE)</f>
        <v>N</v>
      </c>
    </row>
    <row r="208" spans="1:19" x14ac:dyDescent="0.25">
      <c r="A208" s="21">
        <v>101604</v>
      </c>
      <c r="B208" s="21" t="s">
        <v>3032</v>
      </c>
      <c r="C208" s="21" t="s">
        <v>2512</v>
      </c>
      <c r="D208" s="21" t="s">
        <v>2917</v>
      </c>
      <c r="E208" s="21" t="str">
        <f>VLOOKUP($B208,Sched!$A:$Z,MATCH(E$1,Sched!$6:$6,0),FALSE)</f>
        <v>Make</v>
      </c>
      <c r="F208" s="21" t="str">
        <f>VLOOKUP($B208,Sched!$A:$Z,MATCH(F$1,Sched!$6:$6,0),FALSE)</f>
        <v>Make</v>
      </c>
      <c r="G208" s="15">
        <f>VLOOKUP($A208,Schid!$A:$J,MATCH(G$1,Schid!$6:$6,0),FALSE)</f>
        <v>362</v>
      </c>
      <c r="H208" s="15">
        <f>VLOOKUP($A208,Schid!$A:$J,MATCH(H$1,Schid!$6:$6,0),FALSE)</f>
        <v>2821</v>
      </c>
      <c r="I208" s="15">
        <f>VLOOKUP($A208,Schid!$A:$J,MATCH(I$1,Schid!$6:$6,0),FALSE)</f>
        <v>31</v>
      </c>
      <c r="J208" s="21" t="str">
        <f>VLOOKUP($A208,Schid!$A:$J,MATCH(J$1,Schid!$6:$6,0),FALSE)</f>
        <v>Wheel Loaders</v>
      </c>
      <c r="K208" s="21" t="str">
        <f>VLOOKUP($A208,Schid!$A:$J,MATCH(K$1,Schid!$6:$6,0),FALSE)</f>
        <v>110-189 HP Wheel Loaders</v>
      </c>
      <c r="L208" s="21" t="str">
        <f>VLOOKUP($A208,Schid!$A:$J,MATCH(L$1,Schid!$6:$6,0),FALSE)</f>
        <v>Caterpillar</v>
      </c>
      <c r="M208" s="21" t="str">
        <f>VLOOKUP($A208,Schid!$A:$J,MATCH(M$1,Schid!$6:$6,0),FALSE)</f>
        <v>Wheel Loaders|110-189 HP Wheel Loaders|Caterpillar|</v>
      </c>
      <c r="N208" s="21">
        <f>IF(ISERROR(VLOOKUP(B208,Sched!A:A,1,FALSE)),0,1)</f>
        <v>1</v>
      </c>
      <c r="O208" s="21">
        <f>VLOOKUP($B208,Sched!$A:$Z,MATCH(O$1,Sched!$6:$6,0),FALSE)</f>
        <v>0.95</v>
      </c>
      <c r="P208" s="21">
        <f>VLOOKUP($B208,Sched!$A:$Z,MATCH(P$1,Sched!$6:$6,0),FALSE)</f>
        <v>1.24</v>
      </c>
      <c r="Q208" s="21">
        <f>VLOOKUP($B208,Sched!$A:$Z,MATCH(Q$1,Sched!$6:$6,0),FALSE)</f>
        <v>0.75</v>
      </c>
      <c r="R208" s="21">
        <f>VLOOKUP($B208,Sched!$A:$Z,MATCH(R$1,Sched!$6:$6,0),FALSE)</f>
        <v>0.9</v>
      </c>
      <c r="S208" s="21" t="str">
        <f>VLOOKUP($B208,Sched!$A:$Z,MATCH(S$1,Sched!$6:$6,0),FALSE)</f>
        <v>N</v>
      </c>
    </row>
    <row r="209" spans="1:19" x14ac:dyDescent="0.25">
      <c r="A209" s="21">
        <v>53590</v>
      </c>
      <c r="B209" s="21" t="s">
        <v>3033</v>
      </c>
      <c r="C209" s="21" t="s">
        <v>2512</v>
      </c>
      <c r="D209" s="21" t="s">
        <v>2917</v>
      </c>
      <c r="E209" s="21" t="str">
        <f>VLOOKUP($B209,Sched!$A:$Z,MATCH(E$1,Sched!$6:$6,0),FALSE)</f>
        <v>Make</v>
      </c>
      <c r="F209" s="21" t="str">
        <f>VLOOKUP($B209,Sched!$A:$Z,MATCH(F$1,Sched!$6:$6,0),FALSE)</f>
        <v>Make</v>
      </c>
      <c r="G209" s="15">
        <f>VLOOKUP($A209,Schid!$A:$J,MATCH(G$1,Schid!$6:$6,0),FALSE)</f>
        <v>362</v>
      </c>
      <c r="H209" s="15">
        <f>VLOOKUP($A209,Schid!$A:$J,MATCH(H$1,Schid!$6:$6,0),FALSE)</f>
        <v>2467</v>
      </c>
      <c r="I209" s="15">
        <f>VLOOKUP($A209,Schid!$A:$J,MATCH(I$1,Schid!$6:$6,0),FALSE)</f>
        <v>93</v>
      </c>
      <c r="J209" s="21" t="str">
        <f>VLOOKUP($A209,Schid!$A:$J,MATCH(J$1,Schid!$6:$6,0),FALSE)</f>
        <v>Wheel Loaders</v>
      </c>
      <c r="K209" s="21" t="str">
        <f>VLOOKUP($A209,Schid!$A:$J,MATCH(K$1,Schid!$6:$6,0),FALSE)</f>
        <v>0-109 HP Wheel Loaders</v>
      </c>
      <c r="L209" s="21" t="str">
        <f>VLOOKUP($A209,Schid!$A:$J,MATCH(L$1,Schid!$6:$6,0),FALSE)</f>
        <v>John Deere</v>
      </c>
      <c r="M209" s="21" t="str">
        <f>VLOOKUP($A209,Schid!$A:$J,MATCH(M$1,Schid!$6:$6,0),FALSE)</f>
        <v>Wheel Loaders|0-109 HP Wheel Loaders|John Deere|</v>
      </c>
      <c r="N209" s="21">
        <f>IF(ISERROR(VLOOKUP(B209,Sched!A:A,1,FALSE)),0,1)</f>
        <v>1</v>
      </c>
      <c r="O209" s="21">
        <f>VLOOKUP($B209,Sched!$A:$Z,MATCH(O$1,Sched!$6:$6,0),FALSE)</f>
        <v>0.95</v>
      </c>
      <c r="P209" s="21">
        <f>VLOOKUP($B209,Sched!$A:$Z,MATCH(P$1,Sched!$6:$6,0),FALSE)</f>
        <v>1.24</v>
      </c>
      <c r="Q209" s="21">
        <f>VLOOKUP($B209,Sched!$A:$Z,MATCH(Q$1,Sched!$6:$6,0),FALSE)</f>
        <v>0.75</v>
      </c>
      <c r="R209" s="21">
        <f>VLOOKUP($B209,Sched!$A:$Z,MATCH(R$1,Sched!$6:$6,0),FALSE)</f>
        <v>0.9</v>
      </c>
      <c r="S209" s="21" t="str">
        <f>VLOOKUP($B209,Sched!$A:$Z,MATCH(S$1,Sched!$6:$6,0),FALSE)</f>
        <v>N</v>
      </c>
    </row>
    <row r="210" spans="1:19" x14ac:dyDescent="0.25">
      <c r="A210" s="21">
        <v>101610</v>
      </c>
      <c r="B210" s="21" t="s">
        <v>3033</v>
      </c>
      <c r="C210" s="21" t="s">
        <v>2512</v>
      </c>
      <c r="D210" s="21" t="s">
        <v>2917</v>
      </c>
      <c r="E210" s="21" t="str">
        <f>VLOOKUP($B210,Sched!$A:$Z,MATCH(E$1,Sched!$6:$6,0),FALSE)</f>
        <v>Make</v>
      </c>
      <c r="F210" s="21" t="str">
        <f>VLOOKUP($B210,Sched!$A:$Z,MATCH(F$1,Sched!$6:$6,0),FALSE)</f>
        <v>Make</v>
      </c>
      <c r="G210" s="15">
        <f>VLOOKUP($A210,Schid!$A:$J,MATCH(G$1,Schid!$6:$6,0),FALSE)</f>
        <v>362</v>
      </c>
      <c r="H210" s="15">
        <f>VLOOKUP($A210,Schid!$A:$J,MATCH(H$1,Schid!$6:$6,0),FALSE)</f>
        <v>2821</v>
      </c>
      <c r="I210" s="15">
        <f>VLOOKUP($A210,Schid!$A:$J,MATCH(I$1,Schid!$6:$6,0),FALSE)</f>
        <v>93</v>
      </c>
      <c r="J210" s="21" t="str">
        <f>VLOOKUP($A210,Schid!$A:$J,MATCH(J$1,Schid!$6:$6,0),FALSE)</f>
        <v>Wheel Loaders</v>
      </c>
      <c r="K210" s="21" t="str">
        <f>VLOOKUP($A210,Schid!$A:$J,MATCH(K$1,Schid!$6:$6,0),FALSE)</f>
        <v>110-189 HP Wheel Loaders</v>
      </c>
      <c r="L210" s="21" t="str">
        <f>VLOOKUP($A210,Schid!$A:$J,MATCH(L$1,Schid!$6:$6,0),FALSE)</f>
        <v>John Deere</v>
      </c>
      <c r="M210" s="21" t="str">
        <f>VLOOKUP($A210,Schid!$A:$J,MATCH(M$1,Schid!$6:$6,0),FALSE)</f>
        <v>Wheel Loaders|110-189 HP Wheel Loaders|John Deere|</v>
      </c>
      <c r="N210" s="21">
        <f>IF(ISERROR(VLOOKUP(B210,Sched!A:A,1,FALSE)),0,1)</f>
        <v>1</v>
      </c>
      <c r="O210" s="21">
        <f>VLOOKUP($B210,Sched!$A:$Z,MATCH(O$1,Sched!$6:$6,0),FALSE)</f>
        <v>0.95</v>
      </c>
      <c r="P210" s="21">
        <f>VLOOKUP($B210,Sched!$A:$Z,MATCH(P$1,Sched!$6:$6,0),FALSE)</f>
        <v>1.24</v>
      </c>
      <c r="Q210" s="21">
        <f>VLOOKUP($B210,Sched!$A:$Z,MATCH(Q$1,Sched!$6:$6,0),FALSE)</f>
        <v>0.75</v>
      </c>
      <c r="R210" s="21">
        <f>VLOOKUP($B210,Sched!$A:$Z,MATCH(R$1,Sched!$6:$6,0),FALSE)</f>
        <v>0.9</v>
      </c>
      <c r="S210" s="21" t="str">
        <f>VLOOKUP($B210,Sched!$A:$Z,MATCH(S$1,Sched!$6:$6,0),FALSE)</f>
        <v>N</v>
      </c>
    </row>
    <row r="211" spans="1:19" x14ac:dyDescent="0.25">
      <c r="A211" s="21">
        <v>53594</v>
      </c>
      <c r="B211" s="21" t="s">
        <v>3034</v>
      </c>
      <c r="C211" s="21" t="s">
        <v>2512</v>
      </c>
      <c r="D211" s="21" t="s">
        <v>2917</v>
      </c>
      <c r="E211" s="21" t="str">
        <f>VLOOKUP($B211,Sched!$A:$Z,MATCH(E$1,Sched!$6:$6,0),FALSE)</f>
        <v>Make</v>
      </c>
      <c r="F211" s="21" t="str">
        <f>VLOOKUP($B211,Sched!$A:$Z,MATCH(F$1,Sched!$6:$6,0),FALSE)</f>
        <v>Make</v>
      </c>
      <c r="G211" s="15">
        <f>VLOOKUP($A211,Schid!$A:$J,MATCH(G$1,Schid!$6:$6,0),FALSE)</f>
        <v>362</v>
      </c>
      <c r="H211" s="15">
        <f>VLOOKUP($A211,Schid!$A:$J,MATCH(H$1,Schid!$6:$6,0),FALSE)</f>
        <v>2467</v>
      </c>
      <c r="I211" s="15">
        <f>VLOOKUP($A211,Schid!$A:$J,MATCH(I$1,Schid!$6:$6,0),FALSE)</f>
        <v>109</v>
      </c>
      <c r="J211" s="21" t="str">
        <f>VLOOKUP($A211,Schid!$A:$J,MATCH(J$1,Schid!$6:$6,0),FALSE)</f>
        <v>Wheel Loaders</v>
      </c>
      <c r="K211" s="21" t="str">
        <f>VLOOKUP($A211,Schid!$A:$J,MATCH(K$1,Schid!$6:$6,0),FALSE)</f>
        <v>0-109 HP Wheel Loaders</v>
      </c>
      <c r="L211" s="21" t="str">
        <f>VLOOKUP($A211,Schid!$A:$J,MATCH(L$1,Schid!$6:$6,0),FALSE)</f>
        <v>Komatsu</v>
      </c>
      <c r="M211" s="21" t="str">
        <f>VLOOKUP($A211,Schid!$A:$J,MATCH(M$1,Schid!$6:$6,0),FALSE)</f>
        <v>Wheel Loaders|0-109 HP Wheel Loaders|Komatsu|</v>
      </c>
      <c r="N211" s="21">
        <f>IF(ISERROR(VLOOKUP(B211,Sched!A:A,1,FALSE)),0,1)</f>
        <v>1</v>
      </c>
      <c r="O211" s="21">
        <f>VLOOKUP($B211,Sched!$A:$Z,MATCH(O$1,Sched!$6:$6,0),FALSE)</f>
        <v>0.95</v>
      </c>
      <c r="P211" s="21">
        <f>VLOOKUP($B211,Sched!$A:$Z,MATCH(P$1,Sched!$6:$6,0),FALSE)</f>
        <v>1.24</v>
      </c>
      <c r="Q211" s="21">
        <f>VLOOKUP($B211,Sched!$A:$Z,MATCH(Q$1,Sched!$6:$6,0),FALSE)</f>
        <v>0.75</v>
      </c>
      <c r="R211" s="21">
        <f>VLOOKUP($B211,Sched!$A:$Z,MATCH(R$1,Sched!$6:$6,0),FALSE)</f>
        <v>0.9</v>
      </c>
      <c r="S211" s="21" t="str">
        <f>VLOOKUP($B211,Sched!$A:$Z,MATCH(S$1,Sched!$6:$6,0),FALSE)</f>
        <v>N</v>
      </c>
    </row>
    <row r="212" spans="1:19" x14ac:dyDescent="0.25">
      <c r="A212" s="21">
        <v>101612</v>
      </c>
      <c r="B212" s="21" t="s">
        <v>3034</v>
      </c>
      <c r="C212" s="21" t="s">
        <v>2512</v>
      </c>
      <c r="D212" s="21" t="s">
        <v>2917</v>
      </c>
      <c r="E212" s="21" t="str">
        <f>VLOOKUP($B212,Sched!$A:$Z,MATCH(E$1,Sched!$6:$6,0),FALSE)</f>
        <v>Make</v>
      </c>
      <c r="F212" s="21" t="str">
        <f>VLOOKUP($B212,Sched!$A:$Z,MATCH(F$1,Sched!$6:$6,0),FALSE)</f>
        <v>Make</v>
      </c>
      <c r="G212" s="15">
        <f>VLOOKUP($A212,Schid!$A:$J,MATCH(G$1,Schid!$6:$6,0),FALSE)</f>
        <v>362</v>
      </c>
      <c r="H212" s="15">
        <f>VLOOKUP($A212,Schid!$A:$J,MATCH(H$1,Schid!$6:$6,0),FALSE)</f>
        <v>2821</v>
      </c>
      <c r="I212" s="15">
        <f>VLOOKUP($A212,Schid!$A:$J,MATCH(I$1,Schid!$6:$6,0),FALSE)</f>
        <v>109</v>
      </c>
      <c r="J212" s="21" t="str">
        <f>VLOOKUP($A212,Schid!$A:$J,MATCH(J$1,Schid!$6:$6,0),FALSE)</f>
        <v>Wheel Loaders</v>
      </c>
      <c r="K212" s="21" t="str">
        <f>VLOOKUP($A212,Schid!$A:$J,MATCH(K$1,Schid!$6:$6,0),FALSE)</f>
        <v>110-189 HP Wheel Loaders</v>
      </c>
      <c r="L212" s="21" t="str">
        <f>VLOOKUP($A212,Schid!$A:$J,MATCH(L$1,Schid!$6:$6,0),FALSE)</f>
        <v>Komatsu</v>
      </c>
      <c r="M212" s="21" t="str">
        <f>VLOOKUP($A212,Schid!$A:$J,MATCH(M$1,Schid!$6:$6,0),FALSE)</f>
        <v>Wheel Loaders|110-189 HP Wheel Loaders|Komatsu|</v>
      </c>
      <c r="N212" s="21">
        <f>IF(ISERROR(VLOOKUP(B212,Sched!A:A,1,FALSE)),0,1)</f>
        <v>1</v>
      </c>
      <c r="O212" s="21">
        <f>VLOOKUP($B212,Sched!$A:$Z,MATCH(O$1,Sched!$6:$6,0),FALSE)</f>
        <v>0.95</v>
      </c>
      <c r="P212" s="21">
        <f>VLOOKUP($B212,Sched!$A:$Z,MATCH(P$1,Sched!$6:$6,0),FALSE)</f>
        <v>1.24</v>
      </c>
      <c r="Q212" s="21">
        <f>VLOOKUP($B212,Sched!$A:$Z,MATCH(Q$1,Sched!$6:$6,0),FALSE)</f>
        <v>0.75</v>
      </c>
      <c r="R212" s="21">
        <f>VLOOKUP($B212,Sched!$A:$Z,MATCH(R$1,Sched!$6:$6,0),FALSE)</f>
        <v>0.9</v>
      </c>
      <c r="S212" s="21" t="str">
        <f>VLOOKUP($B212,Sched!$A:$Z,MATCH(S$1,Sched!$6:$6,0),FALSE)</f>
        <v>N</v>
      </c>
    </row>
    <row r="213" spans="1:19" x14ac:dyDescent="0.25">
      <c r="A213" s="21">
        <v>50844</v>
      </c>
      <c r="B213" s="21" t="s">
        <v>3036</v>
      </c>
      <c r="C213" s="21" t="s">
        <v>2512</v>
      </c>
      <c r="D213" s="21" t="s">
        <v>2917</v>
      </c>
      <c r="E213" s="21" t="str">
        <f>VLOOKUP($B213,Sched!$A:$Z,MATCH(E$1,Sched!$6:$6,0),FALSE)</f>
        <v>CatSubcat</v>
      </c>
      <c r="F213" s="21" t="str">
        <f>VLOOKUP($B213,Sched!$A:$Z,MATCH(F$1,Sched!$6:$6,0),FALSE)</f>
        <v>SubcatGroup</v>
      </c>
      <c r="G213" s="15">
        <f>VLOOKUP($A213,Schid!$A:$J,MATCH(G$1,Schid!$6:$6,0),FALSE)</f>
        <v>362</v>
      </c>
      <c r="H213" s="15">
        <f>VLOOKUP($A213,Schid!$A:$J,MATCH(H$1,Schid!$6:$6,0),FALSE)</f>
        <v>2467</v>
      </c>
      <c r="I213" s="15" t="str">
        <f>VLOOKUP($A213,Schid!$A:$J,MATCH(I$1,Schid!$6:$6,0),FALSE)</f>
        <v>NULL</v>
      </c>
      <c r="J213" s="21" t="str">
        <f>VLOOKUP($A213,Schid!$A:$J,MATCH(J$1,Schid!$6:$6,0),FALSE)</f>
        <v>Wheel Loaders</v>
      </c>
      <c r="K213" s="21" t="str">
        <f>VLOOKUP($A213,Schid!$A:$J,MATCH(K$1,Schid!$6:$6,0),FALSE)</f>
        <v>0-109 HP Wheel Loaders</v>
      </c>
      <c r="L213" s="21" t="str">
        <f>VLOOKUP($A213,Schid!$A:$J,MATCH(L$1,Schid!$6:$6,0),FALSE)</f>
        <v>NULL</v>
      </c>
      <c r="M213" s="21" t="str">
        <f>VLOOKUP($A213,Schid!$A:$J,MATCH(M$1,Schid!$6:$6,0),FALSE)</f>
        <v>Wheel Loaders|0-109 HP Wheel Loaders||</v>
      </c>
      <c r="N213" s="21">
        <f>IF(ISERROR(VLOOKUP(B213,Sched!A:A,1,FALSE)),0,1)</f>
        <v>1</v>
      </c>
      <c r="O213" s="21">
        <f>VLOOKUP($B213,Sched!$A:$Z,MATCH(O$1,Sched!$6:$6,0),FALSE)</f>
        <v>0.95</v>
      </c>
      <c r="P213" s="21">
        <f>VLOOKUP($B213,Sched!$A:$Z,MATCH(P$1,Sched!$6:$6,0),FALSE)</f>
        <v>1.24</v>
      </c>
      <c r="Q213" s="21">
        <f>VLOOKUP($B213,Sched!$A:$Z,MATCH(Q$1,Sched!$6:$6,0),FALSE)</f>
        <v>0.75</v>
      </c>
      <c r="R213" s="21">
        <f>VLOOKUP($B213,Sched!$A:$Z,MATCH(R$1,Sched!$6:$6,0),FALSE)</f>
        <v>0.9</v>
      </c>
      <c r="S213" s="21" t="str">
        <f>VLOOKUP($B213,Sched!$A:$Z,MATCH(S$1,Sched!$6:$6,0),FALSE)</f>
        <v>Y</v>
      </c>
    </row>
    <row r="214" spans="1:19" x14ac:dyDescent="0.25">
      <c r="A214" s="21">
        <v>101043</v>
      </c>
      <c r="B214" s="21" t="s">
        <v>3036</v>
      </c>
      <c r="C214" s="21" t="s">
        <v>2512</v>
      </c>
      <c r="D214" s="21" t="s">
        <v>2917</v>
      </c>
      <c r="E214" s="21" t="str">
        <f>VLOOKUP($B214,Sched!$A:$Z,MATCH(E$1,Sched!$6:$6,0),FALSE)</f>
        <v>CatSubcat</v>
      </c>
      <c r="F214" s="21" t="str">
        <f>VLOOKUP($B214,Sched!$A:$Z,MATCH(F$1,Sched!$6:$6,0),FALSE)</f>
        <v>SubcatGroup</v>
      </c>
      <c r="G214" s="15">
        <f>VLOOKUP($A214,Schid!$A:$J,MATCH(G$1,Schid!$6:$6,0),FALSE)</f>
        <v>362</v>
      </c>
      <c r="H214" s="15">
        <f>VLOOKUP($A214,Schid!$A:$J,MATCH(H$1,Schid!$6:$6,0),FALSE)</f>
        <v>2821</v>
      </c>
      <c r="I214" s="15" t="str">
        <f>VLOOKUP($A214,Schid!$A:$J,MATCH(I$1,Schid!$6:$6,0),FALSE)</f>
        <v>NULL</v>
      </c>
      <c r="J214" s="21" t="str">
        <f>VLOOKUP($A214,Schid!$A:$J,MATCH(J$1,Schid!$6:$6,0),FALSE)</f>
        <v>Wheel Loaders</v>
      </c>
      <c r="K214" s="21" t="str">
        <f>VLOOKUP($A214,Schid!$A:$J,MATCH(K$1,Schid!$6:$6,0),FALSE)</f>
        <v>110-189 HP Wheel Loaders</v>
      </c>
      <c r="L214" s="21" t="str">
        <f>VLOOKUP($A214,Schid!$A:$J,MATCH(L$1,Schid!$6:$6,0),FALSE)</f>
        <v>NULL</v>
      </c>
      <c r="M214" s="21" t="str">
        <f>VLOOKUP($A214,Schid!$A:$J,MATCH(M$1,Schid!$6:$6,0),FALSE)</f>
        <v>Wheel Loaders|110-189 HP Wheel Loaders||</v>
      </c>
      <c r="N214" s="21">
        <f>IF(ISERROR(VLOOKUP(B214,Sched!A:A,1,FALSE)),0,1)</f>
        <v>1</v>
      </c>
      <c r="O214" s="21">
        <f>VLOOKUP($B214,Sched!$A:$Z,MATCH(O$1,Sched!$6:$6,0),FALSE)</f>
        <v>0.95</v>
      </c>
      <c r="P214" s="21">
        <f>VLOOKUP($B214,Sched!$A:$Z,MATCH(P$1,Sched!$6:$6,0),FALSE)</f>
        <v>1.24</v>
      </c>
      <c r="Q214" s="21">
        <f>VLOOKUP($B214,Sched!$A:$Z,MATCH(Q$1,Sched!$6:$6,0),FALSE)</f>
        <v>0.75</v>
      </c>
      <c r="R214" s="21">
        <f>VLOOKUP($B214,Sched!$A:$Z,MATCH(R$1,Sched!$6:$6,0),FALSE)</f>
        <v>0.9</v>
      </c>
      <c r="S214" s="21" t="str">
        <f>VLOOKUP($B214,Sched!$A:$Z,MATCH(S$1,Sched!$6:$6,0),FALSE)</f>
        <v>Y</v>
      </c>
    </row>
    <row r="215" spans="1:19" x14ac:dyDescent="0.25">
      <c r="A215" s="21">
        <v>53585</v>
      </c>
      <c r="B215" s="21" t="s">
        <v>3035</v>
      </c>
      <c r="C215" s="21" t="s">
        <v>2512</v>
      </c>
      <c r="D215" s="21" t="s">
        <v>2917</v>
      </c>
      <c r="E215" s="21" t="str">
        <f>VLOOKUP($B215,Sched!$A:$Z,MATCH(E$1,Sched!$6:$6,0),FALSE)</f>
        <v>Make</v>
      </c>
      <c r="F215" s="21" t="str">
        <f>VLOOKUP($B215,Sched!$A:$Z,MATCH(F$1,Sched!$6:$6,0),FALSE)</f>
        <v>Make</v>
      </c>
      <c r="G215" s="15">
        <f>VLOOKUP($A215,Schid!$A:$J,MATCH(G$1,Schid!$6:$6,0),FALSE)</f>
        <v>362</v>
      </c>
      <c r="H215" s="15">
        <f>VLOOKUP($A215,Schid!$A:$J,MATCH(H$1,Schid!$6:$6,0),FALSE)</f>
        <v>2467</v>
      </c>
      <c r="I215" s="15">
        <f>VLOOKUP($A215,Schid!$A:$J,MATCH(I$1,Schid!$6:$6,0),FALSE)</f>
        <v>19</v>
      </c>
      <c r="J215" s="21" t="str">
        <f>VLOOKUP($A215,Schid!$A:$J,MATCH(J$1,Schid!$6:$6,0),FALSE)</f>
        <v>Wheel Loaders</v>
      </c>
      <c r="K215" s="21" t="str">
        <f>VLOOKUP($A215,Schid!$A:$J,MATCH(K$1,Schid!$6:$6,0),FALSE)</f>
        <v>0-109 HP Wheel Loaders</v>
      </c>
      <c r="L215" s="21" t="str">
        <f>VLOOKUP($A215,Schid!$A:$J,MATCH(L$1,Schid!$6:$6,0),FALSE)</f>
        <v>Volvo</v>
      </c>
      <c r="M215" s="21" t="str">
        <f>VLOOKUP($A215,Schid!$A:$J,MATCH(M$1,Schid!$6:$6,0),FALSE)</f>
        <v>Wheel Loaders|0-109 HP Wheel Loaders|Volvo|</v>
      </c>
      <c r="N215" s="21">
        <f>IF(ISERROR(VLOOKUP(B215,Sched!A:A,1,FALSE)),0,1)</f>
        <v>1</v>
      </c>
      <c r="O215" s="21">
        <f>VLOOKUP($B215,Sched!$A:$Z,MATCH(O$1,Sched!$6:$6,0),FALSE)</f>
        <v>0.95</v>
      </c>
      <c r="P215" s="21">
        <f>VLOOKUP($B215,Sched!$A:$Z,MATCH(P$1,Sched!$6:$6,0),FALSE)</f>
        <v>1.28</v>
      </c>
      <c r="Q215" s="21">
        <f>VLOOKUP($B215,Sched!$A:$Z,MATCH(Q$1,Sched!$6:$6,0),FALSE)</f>
        <v>0.75</v>
      </c>
      <c r="R215" s="21">
        <f>VLOOKUP($B215,Sched!$A:$Z,MATCH(R$1,Sched!$6:$6,0),FALSE)</f>
        <v>0.9</v>
      </c>
      <c r="S215" s="21" t="str">
        <f>VLOOKUP($B215,Sched!$A:$Z,MATCH(S$1,Sched!$6:$6,0),FALSE)</f>
        <v>N</v>
      </c>
    </row>
    <row r="216" spans="1:19" x14ac:dyDescent="0.25">
      <c r="A216" s="21">
        <v>101603</v>
      </c>
      <c r="B216" s="21" t="s">
        <v>3035</v>
      </c>
      <c r="C216" s="21" t="s">
        <v>2512</v>
      </c>
      <c r="D216" s="21" t="s">
        <v>2917</v>
      </c>
      <c r="E216" s="21" t="str">
        <f>VLOOKUP($B216,Sched!$A:$Z,MATCH(E$1,Sched!$6:$6,0),FALSE)</f>
        <v>Make</v>
      </c>
      <c r="F216" s="21" t="str">
        <f>VLOOKUP($B216,Sched!$A:$Z,MATCH(F$1,Sched!$6:$6,0),FALSE)</f>
        <v>Make</v>
      </c>
      <c r="G216" s="15">
        <f>VLOOKUP($A216,Schid!$A:$J,MATCH(G$1,Schid!$6:$6,0),FALSE)</f>
        <v>362</v>
      </c>
      <c r="H216" s="15">
        <f>VLOOKUP($A216,Schid!$A:$J,MATCH(H$1,Schid!$6:$6,0),FALSE)</f>
        <v>2821</v>
      </c>
      <c r="I216" s="15">
        <f>VLOOKUP($A216,Schid!$A:$J,MATCH(I$1,Schid!$6:$6,0),FALSE)</f>
        <v>19</v>
      </c>
      <c r="J216" s="21" t="str">
        <f>VLOOKUP($A216,Schid!$A:$J,MATCH(J$1,Schid!$6:$6,0),FALSE)</f>
        <v>Wheel Loaders</v>
      </c>
      <c r="K216" s="21" t="str">
        <f>VLOOKUP($A216,Schid!$A:$J,MATCH(K$1,Schid!$6:$6,0),FALSE)</f>
        <v>110-189 HP Wheel Loaders</v>
      </c>
      <c r="L216" s="21" t="str">
        <f>VLOOKUP($A216,Schid!$A:$J,MATCH(L$1,Schid!$6:$6,0),FALSE)</f>
        <v>Volvo</v>
      </c>
      <c r="M216" s="21" t="str">
        <f>VLOOKUP($A216,Schid!$A:$J,MATCH(M$1,Schid!$6:$6,0),FALSE)</f>
        <v>Wheel Loaders|110-189 HP Wheel Loaders|Volvo|</v>
      </c>
      <c r="N216" s="21">
        <f>IF(ISERROR(VLOOKUP(B216,Sched!A:A,1,FALSE)),0,1)</f>
        <v>1</v>
      </c>
      <c r="O216" s="21">
        <f>VLOOKUP($B216,Sched!$A:$Z,MATCH(O$1,Sched!$6:$6,0),FALSE)</f>
        <v>0.95</v>
      </c>
      <c r="P216" s="21">
        <f>VLOOKUP($B216,Sched!$A:$Z,MATCH(P$1,Sched!$6:$6,0),FALSE)</f>
        <v>1.28</v>
      </c>
      <c r="Q216" s="21">
        <f>VLOOKUP($B216,Sched!$A:$Z,MATCH(Q$1,Sched!$6:$6,0),FALSE)</f>
        <v>0.75</v>
      </c>
      <c r="R216" s="21">
        <f>VLOOKUP($B216,Sched!$A:$Z,MATCH(R$1,Sched!$6:$6,0),FALSE)</f>
        <v>0.9</v>
      </c>
      <c r="S216" s="21" t="str">
        <f>VLOOKUP($B216,Sched!$A:$Z,MATCH(S$1,Sched!$6:$6,0),FALSE)</f>
        <v>N</v>
      </c>
    </row>
    <row r="217" spans="1:19" x14ac:dyDescent="0.25">
      <c r="A217" s="21">
        <v>17</v>
      </c>
      <c r="B217" s="21" t="s">
        <v>3037</v>
      </c>
      <c r="C217" s="21" t="s">
        <v>2512</v>
      </c>
      <c r="D217" s="21" t="s">
        <v>2917</v>
      </c>
      <c r="E217" s="21" t="str">
        <f>VLOOKUP($B217,Sched!$A:$Z,MATCH(E$1,Sched!$6:$6,0),FALSE)</f>
        <v>CatSubcat</v>
      </c>
      <c r="F217" s="21" t="str">
        <f>VLOOKUP($B217,Sched!$A:$Z,MATCH(F$1,Sched!$6:$6,0),FALSE)</f>
        <v>Category</v>
      </c>
      <c r="G217" s="15">
        <f>VLOOKUP($A217,Schid!$A:$J,MATCH(G$1,Schid!$6:$6,0),FALSE)</f>
        <v>362</v>
      </c>
      <c r="H217" s="15" t="str">
        <f>VLOOKUP($A217,Schid!$A:$J,MATCH(H$1,Schid!$6:$6,0),FALSE)</f>
        <v>NULL</v>
      </c>
      <c r="I217" s="15" t="str">
        <f>VLOOKUP($A217,Schid!$A:$J,MATCH(I$1,Schid!$6:$6,0),FALSE)</f>
        <v>NULL</v>
      </c>
      <c r="J217" s="21" t="str">
        <f>VLOOKUP($A217,Schid!$A:$J,MATCH(J$1,Schid!$6:$6,0),FALSE)</f>
        <v>Wheel Loaders</v>
      </c>
      <c r="K217" s="21" t="str">
        <f>VLOOKUP($A217,Schid!$A:$J,MATCH(K$1,Schid!$6:$6,0),FALSE)</f>
        <v>NULL</v>
      </c>
      <c r="L217" s="21" t="str">
        <f>VLOOKUP($A217,Schid!$A:$J,MATCH(L$1,Schid!$6:$6,0),FALSE)</f>
        <v>NULL</v>
      </c>
      <c r="M217" s="21" t="str">
        <f>VLOOKUP($A217,Schid!$A:$J,MATCH(M$1,Schid!$6:$6,0),FALSE)</f>
        <v>Wheel Loaders|||</v>
      </c>
      <c r="N217" s="21">
        <f>IF(ISERROR(VLOOKUP(B217,Sched!A:A,1,FALSE)),0,1)</f>
        <v>1</v>
      </c>
      <c r="O217" s="21">
        <f>VLOOKUP($B217,Sched!$A:$Z,MATCH(O$1,Sched!$6:$6,0),FALSE)</f>
        <v>0.95</v>
      </c>
      <c r="P217" s="21">
        <f>VLOOKUP($B217,Sched!$A:$Z,MATCH(P$1,Sched!$6:$6,0),FALSE)</f>
        <v>1.24</v>
      </c>
      <c r="Q217" s="21">
        <f>VLOOKUP($B217,Sched!$A:$Z,MATCH(Q$1,Sched!$6:$6,0),FALSE)</f>
        <v>0.75</v>
      </c>
      <c r="R217" s="21">
        <f>VLOOKUP($B217,Sched!$A:$Z,MATCH(R$1,Sched!$6:$6,0),FALSE)</f>
        <v>0.9</v>
      </c>
      <c r="S217" s="21" t="str">
        <f>VLOOKUP($B217,Sched!$A:$Z,MATCH(S$1,Sched!$6:$6,0),FALSE)</f>
        <v>Y</v>
      </c>
    </row>
    <row r="218" spans="1:19" x14ac:dyDescent="0.25">
      <c r="A218" s="21">
        <v>54</v>
      </c>
      <c r="B218" s="21" t="s">
        <v>3087</v>
      </c>
      <c r="C218" s="21" t="s">
        <v>2512</v>
      </c>
      <c r="D218" s="21" t="s">
        <v>2918</v>
      </c>
      <c r="E218" s="21" t="str">
        <f>VLOOKUP($B218,Sched!$A:$Z,MATCH(E$1,Sched!$6:$6,0),FALSE)</f>
        <v>SuperCategory</v>
      </c>
      <c r="F218" s="21" t="str">
        <f>VLOOKUP($B218,Sched!$A:$Z,MATCH(F$1,Sched!$6:$6,0),FALSE)</f>
        <v>Category</v>
      </c>
      <c r="G218" s="15">
        <f>VLOOKUP($A218,Schid!$A:$J,MATCH(G$1,Schid!$6:$6,0),FALSE)</f>
        <v>313</v>
      </c>
      <c r="H218" s="15" t="str">
        <f>VLOOKUP($A218,Schid!$A:$J,MATCH(H$1,Schid!$6:$6,0),FALSE)</f>
        <v>NULL</v>
      </c>
      <c r="I218" s="15" t="str">
        <f>VLOOKUP($A218,Schid!$A:$J,MATCH(I$1,Schid!$6:$6,0),FALSE)</f>
        <v>NULL</v>
      </c>
      <c r="J218" s="21" t="str">
        <f>VLOOKUP($A218,Schid!$A:$J,MATCH(J$1,Schid!$6:$6,0),FALSE)</f>
        <v>Articulating Boom Lifts</v>
      </c>
      <c r="K218" s="21" t="str">
        <f>VLOOKUP($A218,Schid!$A:$J,MATCH(K$1,Schid!$6:$6,0),FALSE)</f>
        <v>NULL</v>
      </c>
      <c r="L218" s="21" t="str">
        <f>VLOOKUP($A218,Schid!$A:$J,MATCH(L$1,Schid!$6:$6,0),FALSE)</f>
        <v>NULL</v>
      </c>
      <c r="M218" s="21" t="str">
        <f>VLOOKUP($A218,Schid!$A:$J,MATCH(M$1,Schid!$6:$6,0),FALSE)</f>
        <v>Articulating Boom Lifts|||</v>
      </c>
      <c r="N218" s="21">
        <f>IF(ISERROR(VLOOKUP(B218,Sched!A:A,1,FALSE)),0,1)</f>
        <v>1</v>
      </c>
      <c r="O218" s="21">
        <f>VLOOKUP($B218,Sched!$A:$Z,MATCH(O$1,Sched!$6:$6,0),FALSE)</f>
        <v>0.95</v>
      </c>
      <c r="P218" s="21">
        <f>VLOOKUP($B218,Sched!$A:$Z,MATCH(P$1,Sched!$6:$6,0),FALSE)</f>
        <v>1.24</v>
      </c>
      <c r="Q218" s="21">
        <f>VLOOKUP($B218,Sched!$A:$Z,MATCH(Q$1,Sched!$6:$6,0),FALSE)</f>
        <v>0.75</v>
      </c>
      <c r="R218" s="21">
        <f>VLOOKUP($B218,Sched!$A:$Z,MATCH(R$1,Sched!$6:$6,0),FALSE)</f>
        <v>1</v>
      </c>
      <c r="S218" s="21" t="str">
        <f>VLOOKUP($B218,Sched!$A:$Z,MATCH(S$1,Sched!$6:$6,0),FALSE)</f>
        <v>N</v>
      </c>
    </row>
    <row r="219" spans="1:19" x14ac:dyDescent="0.25">
      <c r="A219" s="21">
        <v>20</v>
      </c>
      <c r="B219" s="21" t="s">
        <v>3087</v>
      </c>
      <c r="C219" s="21" t="s">
        <v>2512</v>
      </c>
      <c r="D219" s="21" t="s">
        <v>2918</v>
      </c>
      <c r="E219" s="21" t="str">
        <f>VLOOKUP($B219,Sched!$A:$Z,MATCH(E$1,Sched!$6:$6,0),FALSE)</f>
        <v>SuperCategory</v>
      </c>
      <c r="F219" s="21" t="str">
        <f>VLOOKUP($B219,Sched!$A:$Z,MATCH(F$1,Sched!$6:$6,0),FALSE)</f>
        <v>Category</v>
      </c>
      <c r="G219" s="15">
        <f>VLOOKUP($A219,Schid!$A:$J,MATCH(G$1,Schid!$6:$6,0),FALSE)</f>
        <v>316</v>
      </c>
      <c r="H219" s="15" t="str">
        <f>VLOOKUP($A219,Schid!$A:$J,MATCH(H$1,Schid!$6:$6,0),FALSE)</f>
        <v>NULL</v>
      </c>
      <c r="I219" s="15" t="str">
        <f>VLOOKUP($A219,Schid!$A:$J,MATCH(I$1,Schid!$6:$6,0),FALSE)</f>
        <v>NULL</v>
      </c>
      <c r="J219" s="21" t="str">
        <f>VLOOKUP($A219,Schid!$A:$J,MATCH(J$1,Schid!$6:$6,0),FALSE)</f>
        <v>Telescopic Boom Lifts</v>
      </c>
      <c r="K219" s="21" t="str">
        <f>VLOOKUP($A219,Schid!$A:$J,MATCH(K$1,Schid!$6:$6,0),FALSE)</f>
        <v>NULL</v>
      </c>
      <c r="L219" s="21" t="str">
        <f>VLOOKUP($A219,Schid!$A:$J,MATCH(L$1,Schid!$6:$6,0),FALSE)</f>
        <v>NULL</v>
      </c>
      <c r="M219" s="21" t="str">
        <f>VLOOKUP($A219,Schid!$A:$J,MATCH(M$1,Schid!$6:$6,0),FALSE)</f>
        <v>Telescopic Boom Lifts|||</v>
      </c>
      <c r="N219" s="21">
        <f>IF(ISERROR(VLOOKUP(B219,Sched!A:A,1,FALSE)),0,1)</f>
        <v>1</v>
      </c>
      <c r="O219" s="21">
        <f>VLOOKUP($B219,Sched!$A:$Z,MATCH(O$1,Sched!$6:$6,0),FALSE)</f>
        <v>0.95</v>
      </c>
      <c r="P219" s="21">
        <f>VLOOKUP($B219,Sched!$A:$Z,MATCH(P$1,Sched!$6:$6,0),FALSE)</f>
        <v>1.24</v>
      </c>
      <c r="Q219" s="21">
        <f>VLOOKUP($B219,Sched!$A:$Z,MATCH(Q$1,Sched!$6:$6,0),FALSE)</f>
        <v>0.75</v>
      </c>
      <c r="R219" s="21">
        <f>VLOOKUP($B219,Sched!$A:$Z,MATCH(R$1,Sched!$6:$6,0),FALSE)</f>
        <v>1</v>
      </c>
      <c r="S219" s="21" t="str">
        <f>VLOOKUP($B219,Sched!$A:$Z,MATCH(S$1,Sched!$6:$6,0),FALSE)</f>
        <v>N</v>
      </c>
    </row>
    <row r="220" spans="1:19" x14ac:dyDescent="0.25">
      <c r="A220" s="21">
        <v>56</v>
      </c>
      <c r="B220" s="21" t="s">
        <v>2929</v>
      </c>
      <c r="C220" s="21" t="s">
        <v>2512</v>
      </c>
      <c r="D220" s="21" t="s">
        <v>2918</v>
      </c>
      <c r="E220" s="21" t="str">
        <f>VLOOKUP($B220,Sched!$A:$Z,MATCH(E$1,Sched!$6:$6,0),FALSE)</f>
        <v>CatSubcat</v>
      </c>
      <c r="F220" s="21" t="str">
        <f>VLOOKUP($B220,Sched!$A:$Z,MATCH(F$1,Sched!$6:$6,0),FALSE)</f>
        <v>Category</v>
      </c>
      <c r="G220" s="15">
        <f>VLOOKUP($A220,Schid!$A:$J,MATCH(G$1,Schid!$6:$6,0),FALSE)</f>
        <v>9</v>
      </c>
      <c r="H220" s="15" t="str">
        <f>VLOOKUP($A220,Schid!$A:$J,MATCH(H$1,Schid!$6:$6,0),FALSE)</f>
        <v>NULL</v>
      </c>
      <c r="I220" s="15" t="str">
        <f>VLOOKUP($A220,Schid!$A:$J,MATCH(I$1,Schid!$6:$6,0),FALSE)</f>
        <v>NULL</v>
      </c>
      <c r="J220" s="21" t="str">
        <f>VLOOKUP($A220,Schid!$A:$J,MATCH(J$1,Schid!$6:$6,0),FALSE)</f>
        <v>Concrete Equipment</v>
      </c>
      <c r="K220" s="21" t="str">
        <f>VLOOKUP($A220,Schid!$A:$J,MATCH(K$1,Schid!$6:$6,0),FALSE)</f>
        <v>NULL</v>
      </c>
      <c r="L220" s="21" t="str">
        <f>VLOOKUP($A220,Schid!$A:$J,MATCH(L$1,Schid!$6:$6,0),FALSE)</f>
        <v>NULL</v>
      </c>
      <c r="M220" s="21" t="str">
        <f>VLOOKUP($A220,Schid!$A:$J,MATCH(M$1,Schid!$6:$6,0),FALSE)</f>
        <v>Concrete Equipment|||</v>
      </c>
      <c r="N220" s="21">
        <f>IF(ISERROR(VLOOKUP(B220,Sched!A:A,1,FALSE)),0,1)</f>
        <v>1</v>
      </c>
      <c r="O220" s="21">
        <f>VLOOKUP($B220,Sched!$A:$Z,MATCH(O$1,Sched!$6:$6,0),FALSE)</f>
        <v>0.8</v>
      </c>
      <c r="P220" s="21">
        <f>VLOOKUP($B220,Sched!$A:$Z,MATCH(P$1,Sched!$6:$6,0),FALSE)</f>
        <v>1.33</v>
      </c>
      <c r="Q220" s="21">
        <f>VLOOKUP($B220,Sched!$A:$Z,MATCH(Q$1,Sched!$6:$6,0),FALSE)</f>
        <v>0.6</v>
      </c>
      <c r="R220" s="21">
        <f>VLOOKUP($B220,Sched!$A:$Z,MATCH(R$1,Sched!$6:$6,0),FALSE)</f>
        <v>0.9</v>
      </c>
      <c r="S220" s="21" t="str">
        <f>VLOOKUP($B220,Sched!$A:$Z,MATCH(S$1,Sched!$6:$6,0),FALSE)</f>
        <v>N</v>
      </c>
    </row>
    <row r="221" spans="1:19" x14ac:dyDescent="0.25">
      <c r="A221" s="21">
        <v>26</v>
      </c>
      <c r="B221" s="21" t="s">
        <v>2962</v>
      </c>
      <c r="C221" s="21" t="s">
        <v>2512</v>
      </c>
      <c r="D221" s="21" t="s">
        <v>2918</v>
      </c>
      <c r="E221" s="21" t="str">
        <f>VLOOKUP($B221,Sched!$A:$Z,MATCH(E$1,Sched!$6:$6,0),FALSE)</f>
        <v>CatSubcat</v>
      </c>
      <c r="F221" s="21" t="str">
        <f>VLOOKUP($B221,Sched!$A:$Z,MATCH(F$1,Sched!$6:$6,0),FALSE)</f>
        <v>Category</v>
      </c>
      <c r="G221" s="15">
        <f>VLOOKUP($A221,Schid!$A:$J,MATCH(G$1,Schid!$6:$6,0),FALSE)</f>
        <v>29</v>
      </c>
      <c r="H221" s="15" t="str">
        <f>VLOOKUP($A221,Schid!$A:$J,MATCH(H$1,Schid!$6:$6,0),FALSE)</f>
        <v>NULL</v>
      </c>
      <c r="I221" s="15" t="str">
        <f>VLOOKUP($A221,Schid!$A:$J,MATCH(I$1,Schid!$6:$6,0),FALSE)</f>
        <v>NULL</v>
      </c>
      <c r="J221" s="21" t="str">
        <f>VLOOKUP($A221,Schid!$A:$J,MATCH(J$1,Schid!$6:$6,0),FALSE)</f>
        <v>Excavators</v>
      </c>
      <c r="K221" s="21" t="str">
        <f>VLOOKUP($A221,Schid!$A:$J,MATCH(K$1,Schid!$6:$6,0),FALSE)</f>
        <v>NULL</v>
      </c>
      <c r="L221" s="21" t="str">
        <f>VLOOKUP($A221,Schid!$A:$J,MATCH(L$1,Schid!$6:$6,0),FALSE)</f>
        <v>NULL</v>
      </c>
      <c r="M221" s="21" t="str">
        <f>VLOOKUP($A221,Schid!$A:$J,MATCH(M$1,Schid!$6:$6,0),FALSE)</f>
        <v>Excavators|||</v>
      </c>
      <c r="N221" s="21">
        <f>IF(ISERROR(VLOOKUP(B221,Sched!A:A,1,FALSE)),0,1)</f>
        <v>1</v>
      </c>
      <c r="O221" s="21">
        <f>VLOOKUP($B221,Sched!$A:$Z,MATCH(O$1,Sched!$6:$6,0),FALSE)</f>
        <v>0.95</v>
      </c>
      <c r="P221" s="21">
        <f>VLOOKUP($B221,Sched!$A:$Z,MATCH(P$1,Sched!$6:$6,0),FALSE)</f>
        <v>1.24</v>
      </c>
      <c r="Q221" s="21">
        <f>VLOOKUP($B221,Sched!$A:$Z,MATCH(Q$1,Sched!$6:$6,0),FALSE)</f>
        <v>0.75</v>
      </c>
      <c r="R221" s="21">
        <f>VLOOKUP($B221,Sched!$A:$Z,MATCH(R$1,Sched!$6:$6,0),FALSE)</f>
        <v>1</v>
      </c>
      <c r="S221" s="21" t="str">
        <f>VLOOKUP($B221,Sched!$A:$Z,MATCH(S$1,Sched!$6:$6,0),FALSE)</f>
        <v>N</v>
      </c>
    </row>
    <row r="222" spans="1:19" x14ac:dyDescent="0.25">
      <c r="A222" s="21">
        <v>50811</v>
      </c>
      <c r="B222" s="21" t="s">
        <v>2955</v>
      </c>
      <c r="C222" s="21" t="s">
        <v>2512</v>
      </c>
      <c r="D222" s="21" t="s">
        <v>2918</v>
      </c>
      <c r="E222" s="21" t="str">
        <f>VLOOKUP($B222,Sched!$A:$Z,MATCH(E$1,Sched!$6:$6,0),FALSE)</f>
        <v>CatSubcat</v>
      </c>
      <c r="F222" s="21" t="str">
        <f>VLOOKUP($B222,Sched!$A:$Z,MATCH(F$1,Sched!$6:$6,0),FALSE)</f>
        <v>SubcatGroup</v>
      </c>
      <c r="G222" s="15">
        <f>VLOOKUP($A222,Schid!$A:$J,MATCH(G$1,Schid!$6:$6,0),FALSE)</f>
        <v>29</v>
      </c>
      <c r="H222" s="15">
        <f>VLOOKUP($A222,Schid!$A:$J,MATCH(H$1,Schid!$6:$6,0),FALSE)</f>
        <v>2434</v>
      </c>
      <c r="I222" s="15" t="str">
        <f>VLOOKUP($A222,Schid!$A:$J,MATCH(I$1,Schid!$6:$6,0),FALSE)</f>
        <v>NULL</v>
      </c>
      <c r="J222" s="21" t="str">
        <f>VLOOKUP($A222,Schid!$A:$J,MATCH(J$1,Schid!$6:$6,0),FALSE)</f>
        <v>Excavators</v>
      </c>
      <c r="K222" s="21" t="str">
        <f>VLOOKUP($A222,Schid!$A:$J,MATCH(K$1,Schid!$6:$6,0),FALSE)</f>
        <v>25,000-44,999 Lb Excavators</v>
      </c>
      <c r="L222" s="21" t="str">
        <f>VLOOKUP($A222,Schid!$A:$J,MATCH(L$1,Schid!$6:$6,0),FALSE)</f>
        <v>NULL</v>
      </c>
      <c r="M222" s="21" t="str">
        <f>VLOOKUP($A222,Schid!$A:$J,MATCH(M$1,Schid!$6:$6,0),FALSE)</f>
        <v>Excavators|25,000-44,999 Lb Excavators||</v>
      </c>
      <c r="N222" s="21">
        <f>IF(ISERROR(VLOOKUP(B222,Sched!A:A,1,FALSE)),0,1)</f>
        <v>1</v>
      </c>
      <c r="O222" s="21">
        <f>VLOOKUP($B222,Sched!$A:$Z,MATCH(O$1,Sched!$6:$6,0),FALSE)</f>
        <v>0.95</v>
      </c>
      <c r="P222" s="21">
        <f>VLOOKUP($B222,Sched!$A:$Z,MATCH(P$1,Sched!$6:$6,0),FALSE)</f>
        <v>1.24</v>
      </c>
      <c r="Q222" s="21">
        <f>VLOOKUP($B222,Sched!$A:$Z,MATCH(Q$1,Sched!$6:$6,0),FALSE)</f>
        <v>0.75</v>
      </c>
      <c r="R222" s="21">
        <f>VLOOKUP($B222,Sched!$A:$Z,MATCH(R$1,Sched!$6:$6,0),FALSE)</f>
        <v>1</v>
      </c>
      <c r="S222" s="21" t="str">
        <f>VLOOKUP($B222,Sched!$A:$Z,MATCH(S$1,Sched!$6:$6,0),FALSE)</f>
        <v>N</v>
      </c>
    </row>
    <row r="223" spans="1:19" x14ac:dyDescent="0.25">
      <c r="A223" s="21">
        <v>50802</v>
      </c>
      <c r="B223" s="21" t="s">
        <v>3080</v>
      </c>
      <c r="C223" s="21" t="s">
        <v>2512</v>
      </c>
      <c r="D223" s="21" t="s">
        <v>2918</v>
      </c>
      <c r="E223" s="21" t="str">
        <f>VLOOKUP($B223,Sched!$A:$Z,MATCH(E$1,Sched!$6:$6,0),FALSE)</f>
        <v>CatSubcat</v>
      </c>
      <c r="F223" s="21" t="str">
        <f>VLOOKUP($B223,Sched!$A:$Z,MATCH(F$1,Sched!$6:$6,0),FALSE)</f>
        <v>SubcatGroup</v>
      </c>
      <c r="G223" s="15">
        <f>VLOOKUP($A223,Schid!$A:$J,MATCH(G$1,Schid!$6:$6,0),FALSE)</f>
        <v>29</v>
      </c>
      <c r="H223" s="15">
        <f>VLOOKUP($A223,Schid!$A:$J,MATCH(H$1,Schid!$6:$6,0),FALSE)</f>
        <v>2425</v>
      </c>
      <c r="I223" s="15" t="str">
        <f>VLOOKUP($A223,Schid!$A:$J,MATCH(I$1,Schid!$6:$6,0),FALSE)</f>
        <v>NULL</v>
      </c>
      <c r="J223" s="21" t="str">
        <f>VLOOKUP($A223,Schid!$A:$J,MATCH(J$1,Schid!$6:$6,0),FALSE)</f>
        <v>Excavators</v>
      </c>
      <c r="K223" s="21" t="str">
        <f>VLOOKUP($A223,Schid!$A:$J,MATCH(K$1,Schid!$6:$6,0),FALSE)</f>
        <v>9,500-24,999 Lb Mini Excavators</v>
      </c>
      <c r="L223" s="21" t="str">
        <f>VLOOKUP($A223,Schid!$A:$J,MATCH(L$1,Schid!$6:$6,0),FALSE)</f>
        <v>NULL</v>
      </c>
      <c r="M223" s="21" t="str">
        <f>VLOOKUP($A223,Schid!$A:$J,MATCH(M$1,Schid!$6:$6,0),FALSE)</f>
        <v>Excavators|9,500-24,999 Lb Mini Excavators||</v>
      </c>
      <c r="N223" s="21">
        <f>IF(ISERROR(VLOOKUP(B223,Sched!A:A,1,FALSE)),0,1)</f>
        <v>1</v>
      </c>
      <c r="O223" s="21">
        <f>VLOOKUP($B223,Sched!$A:$Z,MATCH(O$1,Sched!$6:$6,0),FALSE)</f>
        <v>0.95</v>
      </c>
      <c r="P223" s="21">
        <f>VLOOKUP($B223,Sched!$A:$Z,MATCH(P$1,Sched!$6:$6,0),FALSE)</f>
        <v>1.24</v>
      </c>
      <c r="Q223" s="21">
        <f>VLOOKUP($B223,Sched!$A:$Z,MATCH(Q$1,Sched!$6:$6,0),FALSE)</f>
        <v>0.75</v>
      </c>
      <c r="R223" s="21">
        <f>VLOOKUP($B223,Sched!$A:$Z,MATCH(R$1,Sched!$6:$6,0),FALSE)</f>
        <v>1</v>
      </c>
      <c r="S223" s="21" t="str">
        <f>VLOOKUP($B223,Sched!$A:$Z,MATCH(S$1,Sched!$6:$6,0),FALSE)</f>
        <v>N</v>
      </c>
    </row>
    <row r="224" spans="1:19" x14ac:dyDescent="0.25">
      <c r="A224" s="21">
        <v>101023</v>
      </c>
      <c r="B224" s="21" t="s">
        <v>3079</v>
      </c>
      <c r="C224" s="21" t="s">
        <v>2512</v>
      </c>
      <c r="D224" s="21" t="s">
        <v>2918</v>
      </c>
      <c r="E224" s="21" t="str">
        <f>VLOOKUP($B224,Sched!$A:$Z,MATCH(E$1,Sched!$6:$6,0),FALSE)</f>
        <v>CatSubcat</v>
      </c>
      <c r="F224" s="21" t="str">
        <f>VLOOKUP($B224,Sched!$A:$Z,MATCH(F$1,Sched!$6:$6,0),FALSE)</f>
        <v>SubcatGroup</v>
      </c>
      <c r="G224" s="15">
        <f>VLOOKUP($A224,Schid!$A:$J,MATCH(G$1,Schid!$6:$6,0),FALSE)</f>
        <v>29</v>
      </c>
      <c r="H224" s="15">
        <f>VLOOKUP($A224,Schid!$A:$J,MATCH(H$1,Schid!$6:$6,0),FALSE)</f>
        <v>2801</v>
      </c>
      <c r="I224" s="15" t="str">
        <f>VLOOKUP($A224,Schid!$A:$J,MATCH(I$1,Schid!$6:$6,0),FALSE)</f>
        <v>NULL</v>
      </c>
      <c r="J224" s="21" t="str">
        <f>VLOOKUP($A224,Schid!$A:$J,MATCH(J$1,Schid!$6:$6,0),FALSE)</f>
        <v>Excavators</v>
      </c>
      <c r="K224" s="21" t="str">
        <f>VLOOKUP($A224,Schid!$A:$J,MATCH(K$1,Schid!$6:$6,0),FALSE)</f>
        <v>0-4,999 Lb Mini Excavators</v>
      </c>
      <c r="L224" s="21" t="str">
        <f>VLOOKUP($A224,Schid!$A:$J,MATCH(L$1,Schid!$6:$6,0),FALSE)</f>
        <v>NULL</v>
      </c>
      <c r="M224" s="21" t="str">
        <f>VLOOKUP($A224,Schid!$A:$J,MATCH(M$1,Schid!$6:$6,0),FALSE)</f>
        <v>Excavators|0-4,999 Lb Mini Excavators||</v>
      </c>
      <c r="N224" s="21">
        <f>IF(ISERROR(VLOOKUP(B224,Sched!A:A,1,FALSE)),0,1)</f>
        <v>1</v>
      </c>
      <c r="O224" s="21">
        <f>VLOOKUP($B224,Sched!$A:$Z,MATCH(O$1,Sched!$6:$6,0),FALSE)</f>
        <v>0.95</v>
      </c>
      <c r="P224" s="21">
        <f>VLOOKUP($B224,Sched!$A:$Z,MATCH(P$1,Sched!$6:$6,0),FALSE)</f>
        <v>1.24</v>
      </c>
      <c r="Q224" s="21">
        <f>VLOOKUP($B224,Sched!$A:$Z,MATCH(Q$1,Sched!$6:$6,0),FALSE)</f>
        <v>0.75</v>
      </c>
      <c r="R224" s="21">
        <f>VLOOKUP($B224,Sched!$A:$Z,MATCH(R$1,Sched!$6:$6,0),FALSE)</f>
        <v>1</v>
      </c>
      <c r="S224" s="21" t="str">
        <f>VLOOKUP($B224,Sched!$A:$Z,MATCH(S$1,Sched!$6:$6,0),FALSE)</f>
        <v>N</v>
      </c>
    </row>
    <row r="225" spans="1:19" x14ac:dyDescent="0.25">
      <c r="A225" s="21">
        <v>101022</v>
      </c>
      <c r="B225" s="21" t="s">
        <v>3079</v>
      </c>
      <c r="C225" s="21" t="s">
        <v>2512</v>
      </c>
      <c r="D225" s="21" t="s">
        <v>2918</v>
      </c>
      <c r="E225" s="21" t="str">
        <f>VLOOKUP($B225,Sched!$A:$Z,MATCH(E$1,Sched!$6:$6,0),FALSE)</f>
        <v>CatSubcat</v>
      </c>
      <c r="F225" s="21" t="str">
        <f>VLOOKUP($B225,Sched!$A:$Z,MATCH(F$1,Sched!$6:$6,0),FALSE)</f>
        <v>SubcatGroup</v>
      </c>
      <c r="G225" s="15">
        <f>VLOOKUP($A225,Schid!$A:$J,MATCH(G$1,Schid!$6:$6,0),FALSE)</f>
        <v>29</v>
      </c>
      <c r="H225" s="15">
        <f>VLOOKUP($A225,Schid!$A:$J,MATCH(H$1,Schid!$6:$6,0),FALSE)</f>
        <v>2800</v>
      </c>
      <c r="I225" s="15" t="str">
        <f>VLOOKUP($A225,Schid!$A:$J,MATCH(I$1,Schid!$6:$6,0),FALSE)</f>
        <v>NULL</v>
      </c>
      <c r="J225" s="21" t="str">
        <f>VLOOKUP($A225,Schid!$A:$J,MATCH(J$1,Schid!$6:$6,0),FALSE)</f>
        <v>Excavators</v>
      </c>
      <c r="K225" s="21" t="str">
        <f>VLOOKUP($A225,Schid!$A:$J,MATCH(K$1,Schid!$6:$6,0),FALSE)</f>
        <v>5,000-9,499 Lb Mini Excavators</v>
      </c>
      <c r="L225" s="21" t="str">
        <f>VLOOKUP($A225,Schid!$A:$J,MATCH(L$1,Schid!$6:$6,0),FALSE)</f>
        <v>NULL</v>
      </c>
      <c r="M225" s="21" t="str">
        <f>VLOOKUP($A225,Schid!$A:$J,MATCH(M$1,Schid!$6:$6,0),FALSE)</f>
        <v>Excavators|5,000-9,499 Lb Mini Excavators||</v>
      </c>
      <c r="N225" s="21">
        <f>IF(ISERROR(VLOOKUP(B225,Sched!A:A,1,FALSE)),0,1)</f>
        <v>1</v>
      </c>
      <c r="O225" s="21">
        <f>VLOOKUP($B225,Sched!$A:$Z,MATCH(O$1,Sched!$6:$6,0),FALSE)</f>
        <v>0.95</v>
      </c>
      <c r="P225" s="21">
        <f>VLOOKUP($B225,Sched!$A:$Z,MATCH(P$1,Sched!$6:$6,0),FALSE)</f>
        <v>1.24</v>
      </c>
      <c r="Q225" s="21">
        <f>VLOOKUP($B225,Sched!$A:$Z,MATCH(Q$1,Sched!$6:$6,0),FALSE)</f>
        <v>0.75</v>
      </c>
      <c r="R225" s="21">
        <f>VLOOKUP($B225,Sched!$A:$Z,MATCH(R$1,Sched!$6:$6,0),FALSE)</f>
        <v>1</v>
      </c>
      <c r="S225" s="21" t="str">
        <f>VLOOKUP($B225,Sched!$A:$Z,MATCH(S$1,Sched!$6:$6,0),FALSE)</f>
        <v>N</v>
      </c>
    </row>
    <row r="226" spans="1:19" x14ac:dyDescent="0.25">
      <c r="A226" s="21">
        <v>2</v>
      </c>
      <c r="B226" s="21" t="s">
        <v>2972</v>
      </c>
      <c r="C226" s="21" t="s">
        <v>2512</v>
      </c>
      <c r="D226" s="21" t="s">
        <v>2918</v>
      </c>
      <c r="E226" s="21" t="str">
        <f>VLOOKUP($B226,Sched!$A:$Z,MATCH(E$1,Sched!$6:$6,0),FALSE)</f>
        <v>CatSubcat</v>
      </c>
      <c r="F226" s="21" t="str">
        <f>VLOOKUP($B226,Sched!$A:$Z,MATCH(F$1,Sched!$6:$6,0),FALSE)</f>
        <v>Category</v>
      </c>
      <c r="G226" s="15">
        <f>VLOOKUP($A226,Schid!$A:$J,MATCH(G$1,Schid!$6:$6,0),FALSE)</f>
        <v>23</v>
      </c>
      <c r="H226" s="15" t="str">
        <f>VLOOKUP($A226,Schid!$A:$J,MATCH(H$1,Schid!$6:$6,0),FALSE)</f>
        <v>NULL</v>
      </c>
      <c r="I226" s="15" t="str">
        <f>VLOOKUP($A226,Schid!$A:$J,MATCH(I$1,Schid!$6:$6,0),FALSE)</f>
        <v>NULL</v>
      </c>
      <c r="J226" s="21" t="str">
        <f>VLOOKUP($A226,Schid!$A:$J,MATCH(J$1,Schid!$6:$6,0),FALSE)</f>
        <v>Light Compaction</v>
      </c>
      <c r="K226" s="21" t="str">
        <f>VLOOKUP($A226,Schid!$A:$J,MATCH(K$1,Schid!$6:$6,0),FALSE)</f>
        <v>NULL</v>
      </c>
      <c r="L226" s="21" t="str">
        <f>VLOOKUP($A226,Schid!$A:$J,MATCH(L$1,Schid!$6:$6,0),FALSE)</f>
        <v>NULL</v>
      </c>
      <c r="M226" s="21" t="str">
        <f>VLOOKUP($A226,Schid!$A:$J,MATCH(M$1,Schid!$6:$6,0),FALSE)</f>
        <v>Light Compaction|||</v>
      </c>
      <c r="N226" s="21">
        <f>IF(ISERROR(VLOOKUP(B226,Sched!A:A,1,FALSE)),0,1)</f>
        <v>1</v>
      </c>
      <c r="O226" s="21">
        <f>VLOOKUP($B226,Sched!$A:$Z,MATCH(O$1,Sched!$6:$6,0),FALSE)</f>
        <v>0.8</v>
      </c>
      <c r="P226" s="21">
        <f>VLOOKUP($B226,Sched!$A:$Z,MATCH(P$1,Sched!$6:$6,0),FALSE)</f>
        <v>1.33</v>
      </c>
      <c r="Q226" s="21">
        <f>VLOOKUP($B226,Sched!$A:$Z,MATCH(Q$1,Sched!$6:$6,0),FALSE)</f>
        <v>0.6</v>
      </c>
      <c r="R226" s="21">
        <f>VLOOKUP($B226,Sched!$A:$Z,MATCH(R$1,Sched!$6:$6,0),FALSE)</f>
        <v>0.9</v>
      </c>
      <c r="S226" s="21" t="str">
        <f>VLOOKUP($B226,Sched!$A:$Z,MATCH(S$1,Sched!$6:$6,0),FALSE)</f>
        <v>N</v>
      </c>
    </row>
    <row r="227" spans="1:19" x14ac:dyDescent="0.25">
      <c r="A227" s="21">
        <v>115040</v>
      </c>
      <c r="B227" s="21" t="s">
        <v>3402</v>
      </c>
      <c r="C227" s="21" t="s">
        <v>2512</v>
      </c>
      <c r="D227" s="21" t="s">
        <v>2918</v>
      </c>
      <c r="E227" s="21" t="str">
        <f>VLOOKUP($B227,Sched!$A:$Z,MATCH(E$1,Sched!$6:$6,0),FALSE)</f>
        <v>SuperCategory</v>
      </c>
      <c r="F227" s="21" t="str">
        <f>VLOOKUP($B227,Sched!$A:$Z,MATCH(F$1,Sched!$6:$6,0),FALSE)</f>
        <v>SubcatGroup</v>
      </c>
      <c r="G227" s="15">
        <f>VLOOKUP($A227,Schid!$A:$J,MATCH(G$1,Schid!$6:$6,0),FALSE)</f>
        <v>6</v>
      </c>
      <c r="H227" s="15">
        <f>VLOOKUP($A227,Schid!$A:$J,MATCH(H$1,Schid!$6:$6,0),FALSE)</f>
        <v>2847</v>
      </c>
      <c r="I227" s="15" t="str">
        <f>VLOOKUP($A227,Schid!$A:$J,MATCH(I$1,Schid!$6:$6,0),FALSE)</f>
        <v>NULL</v>
      </c>
      <c r="J227" s="21" t="str">
        <f>VLOOKUP($A227,Schid!$A:$J,MATCH(J$1,Schid!$6:$6,0),FALSE)</f>
        <v>Backhoe Loaders</v>
      </c>
      <c r="K227" s="21" t="str">
        <f>VLOOKUP($A227,Schid!$A:$J,MATCH(K$1,Schid!$6:$6,0),FALSE)</f>
        <v>0-69 HP Backhoe Loaders</v>
      </c>
      <c r="L227" s="21" t="str">
        <f>VLOOKUP($A227,Schid!$A:$J,MATCH(L$1,Schid!$6:$6,0),FALSE)</f>
        <v>NULL</v>
      </c>
      <c r="M227" s="21" t="str">
        <f>VLOOKUP($A227,Schid!$A:$J,MATCH(M$1,Schid!$6:$6,0),FALSE)</f>
        <v>Backhoe Loaders|0-69 HP Backhoe Loaders||</v>
      </c>
      <c r="N227" s="21">
        <f>IF(ISERROR(VLOOKUP(B227,Sched!A:A,1,FALSE)),0,1)</f>
        <v>1</v>
      </c>
      <c r="O227" s="21">
        <f>VLOOKUP($B227,Sched!$A:$Z,MATCH(O$1,Sched!$6:$6,0),FALSE)</f>
        <v>0.95</v>
      </c>
      <c r="P227" s="21">
        <f>VLOOKUP($B227,Sched!$A:$Z,MATCH(P$1,Sched!$6:$6,0),FALSE)</f>
        <v>1.24</v>
      </c>
      <c r="Q227" s="21">
        <f>VLOOKUP($B227,Sched!$A:$Z,MATCH(Q$1,Sched!$6:$6,0),FALSE)</f>
        <v>0.75</v>
      </c>
      <c r="R227" s="21">
        <f>VLOOKUP($B227,Sched!$A:$Z,MATCH(R$1,Sched!$6:$6,0),FALSE)</f>
        <v>1</v>
      </c>
      <c r="S227" s="21" t="str">
        <f>VLOOKUP($B227,Sched!$A:$Z,MATCH(S$1,Sched!$6:$6,0),FALSE)</f>
        <v>N</v>
      </c>
    </row>
    <row r="228" spans="1:19" x14ac:dyDescent="0.25">
      <c r="A228" s="21">
        <v>115041</v>
      </c>
      <c r="B228" s="21" t="s">
        <v>3402</v>
      </c>
      <c r="C228" s="21" t="s">
        <v>2512</v>
      </c>
      <c r="D228" s="21" t="s">
        <v>2918</v>
      </c>
      <c r="E228" s="21" t="str">
        <f>VLOOKUP($B228,Sched!$A:$Z,MATCH(E$1,Sched!$6:$6,0),FALSE)</f>
        <v>SuperCategory</v>
      </c>
      <c r="F228" s="21" t="str">
        <f>VLOOKUP($B228,Sched!$A:$Z,MATCH(F$1,Sched!$6:$6,0),FALSE)</f>
        <v>SubcatGroup</v>
      </c>
      <c r="G228" s="15">
        <f>VLOOKUP($A228,Schid!$A:$J,MATCH(G$1,Schid!$6:$6,0),FALSE)</f>
        <v>6</v>
      </c>
      <c r="H228" s="15">
        <f>VLOOKUP($A228,Schid!$A:$J,MATCH(H$1,Schid!$6:$6,0),FALSE)</f>
        <v>2848</v>
      </c>
      <c r="I228" s="15" t="str">
        <f>VLOOKUP($A228,Schid!$A:$J,MATCH(I$1,Schid!$6:$6,0),FALSE)</f>
        <v>NULL</v>
      </c>
      <c r="J228" s="21" t="str">
        <f>VLOOKUP($A228,Schid!$A:$J,MATCH(J$1,Schid!$6:$6,0),FALSE)</f>
        <v>Backhoe Loaders</v>
      </c>
      <c r="K228" s="21" t="str">
        <f>VLOOKUP($A228,Schid!$A:$J,MATCH(K$1,Schid!$6:$6,0),FALSE)</f>
        <v>70+ HP Backhoe Loaders</v>
      </c>
      <c r="L228" s="21" t="str">
        <f>VLOOKUP($A228,Schid!$A:$J,MATCH(L$1,Schid!$6:$6,0),FALSE)</f>
        <v>NULL</v>
      </c>
      <c r="M228" s="21" t="str">
        <f>VLOOKUP($A228,Schid!$A:$J,MATCH(M$1,Schid!$6:$6,0),FALSE)</f>
        <v>Backhoe Loaders|70+ HP Backhoe Loaders||</v>
      </c>
      <c r="N228" s="21">
        <f>IF(ISERROR(VLOOKUP(B228,Sched!A:A,1,FALSE)),0,1)</f>
        <v>1</v>
      </c>
      <c r="O228" s="21">
        <f>VLOOKUP($B228,Sched!$A:$Z,MATCH(O$1,Sched!$6:$6,0),FALSE)</f>
        <v>0.95</v>
      </c>
      <c r="P228" s="21">
        <f>VLOOKUP($B228,Sched!$A:$Z,MATCH(P$1,Sched!$6:$6,0),FALSE)</f>
        <v>1.24</v>
      </c>
      <c r="Q228" s="21">
        <f>VLOOKUP($B228,Sched!$A:$Z,MATCH(Q$1,Sched!$6:$6,0),FALSE)</f>
        <v>0.75</v>
      </c>
      <c r="R228" s="21">
        <f>VLOOKUP($B228,Sched!$A:$Z,MATCH(R$1,Sched!$6:$6,0),FALSE)</f>
        <v>1</v>
      </c>
      <c r="S228" s="21" t="str">
        <f>VLOOKUP($B228,Sched!$A:$Z,MATCH(S$1,Sched!$6:$6,0),FALSE)</f>
        <v>N</v>
      </c>
    </row>
    <row r="229" spans="1:19" x14ac:dyDescent="0.25">
      <c r="A229" s="21">
        <v>101040</v>
      </c>
      <c r="B229" s="21" t="s">
        <v>3402</v>
      </c>
      <c r="C229" s="21" t="s">
        <v>2512</v>
      </c>
      <c r="D229" s="21" t="s">
        <v>2918</v>
      </c>
      <c r="E229" s="21" t="str">
        <f>VLOOKUP($B229,Sched!$A:$Z,MATCH(E$1,Sched!$6:$6,0),FALSE)</f>
        <v>SuperCategory</v>
      </c>
      <c r="F229" s="21" t="str">
        <f>VLOOKUP($B229,Sched!$A:$Z,MATCH(F$1,Sched!$6:$6,0),FALSE)</f>
        <v>SubcatGroup</v>
      </c>
      <c r="G229" s="15">
        <f>VLOOKUP($A229,Schid!$A:$J,MATCH(G$1,Schid!$6:$6,0),FALSE)</f>
        <v>2509</v>
      </c>
      <c r="H229" s="15">
        <f>VLOOKUP($A229,Schid!$A:$J,MATCH(H$1,Schid!$6:$6,0),FALSE)</f>
        <v>2818</v>
      </c>
      <c r="I229" s="15" t="str">
        <f>VLOOKUP($A229,Schid!$A:$J,MATCH(I$1,Schid!$6:$6,0),FALSE)</f>
        <v>NULL</v>
      </c>
      <c r="J229" s="21" t="str">
        <f>VLOOKUP($A229,Schid!$A:$J,MATCH(J$1,Schid!$6:$6,0),FALSE)</f>
        <v>Compact Track Loaders</v>
      </c>
      <c r="K229" s="21" t="str">
        <f>VLOOKUP($A229,Schid!$A:$J,MATCH(K$1,Schid!$6:$6,0),FALSE)</f>
        <v>0-1,399 Lb Compact Track Loaders</v>
      </c>
      <c r="L229" s="21" t="str">
        <f>VLOOKUP($A229,Schid!$A:$J,MATCH(L$1,Schid!$6:$6,0),FALSE)</f>
        <v>NULL</v>
      </c>
      <c r="M229" s="21" t="str">
        <f>VLOOKUP($A229,Schid!$A:$J,MATCH(M$1,Schid!$6:$6,0),FALSE)</f>
        <v>Compact Track Loaders|0-1,399 Lb Compact Track Loaders||</v>
      </c>
      <c r="N229" s="21">
        <f>IF(ISERROR(VLOOKUP(B229,Sched!A:A,1,FALSE)),0,1)</f>
        <v>1</v>
      </c>
      <c r="O229" s="21">
        <f>VLOOKUP($B229,Sched!$A:$Z,MATCH(O$1,Sched!$6:$6,0),FALSE)</f>
        <v>0.95</v>
      </c>
      <c r="P229" s="21">
        <f>VLOOKUP($B229,Sched!$A:$Z,MATCH(P$1,Sched!$6:$6,0),FALSE)</f>
        <v>1.24</v>
      </c>
      <c r="Q229" s="21">
        <f>VLOOKUP($B229,Sched!$A:$Z,MATCH(Q$1,Sched!$6:$6,0),FALSE)</f>
        <v>0.75</v>
      </c>
      <c r="R229" s="21">
        <f>VLOOKUP($B229,Sched!$A:$Z,MATCH(R$1,Sched!$6:$6,0),FALSE)</f>
        <v>1</v>
      </c>
      <c r="S229" s="21" t="str">
        <f>VLOOKUP($B229,Sched!$A:$Z,MATCH(S$1,Sched!$6:$6,0),FALSE)</f>
        <v>N</v>
      </c>
    </row>
    <row r="230" spans="1:19" x14ac:dyDescent="0.25">
      <c r="A230" s="21">
        <v>101041</v>
      </c>
      <c r="B230" s="21" t="s">
        <v>3402</v>
      </c>
      <c r="C230" s="21" t="s">
        <v>2512</v>
      </c>
      <c r="D230" s="21" t="s">
        <v>2918</v>
      </c>
      <c r="E230" s="21" t="str">
        <f>VLOOKUP($B230,Sched!$A:$Z,MATCH(E$1,Sched!$6:$6,0),FALSE)</f>
        <v>SuperCategory</v>
      </c>
      <c r="F230" s="21" t="str">
        <f>VLOOKUP($B230,Sched!$A:$Z,MATCH(F$1,Sched!$6:$6,0),FALSE)</f>
        <v>SubcatGroup</v>
      </c>
      <c r="G230" s="15">
        <f>VLOOKUP($A230,Schid!$A:$J,MATCH(G$1,Schid!$6:$6,0),FALSE)</f>
        <v>2509</v>
      </c>
      <c r="H230" s="15">
        <f>VLOOKUP($A230,Schid!$A:$J,MATCH(H$1,Schid!$6:$6,0),FALSE)</f>
        <v>2819</v>
      </c>
      <c r="I230" s="15" t="str">
        <f>VLOOKUP($A230,Schid!$A:$J,MATCH(I$1,Schid!$6:$6,0),FALSE)</f>
        <v>NULL</v>
      </c>
      <c r="J230" s="21" t="str">
        <f>VLOOKUP($A230,Schid!$A:$J,MATCH(J$1,Schid!$6:$6,0),FALSE)</f>
        <v>Compact Track Loaders</v>
      </c>
      <c r="K230" s="21" t="str">
        <f>VLOOKUP($A230,Schid!$A:$J,MATCH(K$1,Schid!$6:$6,0),FALSE)</f>
        <v>1,400-1,999 Lb Compact Track Loaders</v>
      </c>
      <c r="L230" s="21" t="str">
        <f>VLOOKUP($A230,Schid!$A:$J,MATCH(L$1,Schid!$6:$6,0),FALSE)</f>
        <v>NULL</v>
      </c>
      <c r="M230" s="21" t="str">
        <f>VLOOKUP($A230,Schid!$A:$J,MATCH(M$1,Schid!$6:$6,0),FALSE)</f>
        <v>Compact Track Loaders|1,400-1,999 Lb Compact Track Loaders||</v>
      </c>
      <c r="N230" s="21">
        <f>IF(ISERROR(VLOOKUP(B230,Sched!A:A,1,FALSE)),0,1)</f>
        <v>1</v>
      </c>
      <c r="O230" s="21">
        <f>VLOOKUP($B230,Sched!$A:$Z,MATCH(O$1,Sched!$6:$6,0),FALSE)</f>
        <v>0.95</v>
      </c>
      <c r="P230" s="21">
        <f>VLOOKUP($B230,Sched!$A:$Z,MATCH(P$1,Sched!$6:$6,0),FALSE)</f>
        <v>1.24</v>
      </c>
      <c r="Q230" s="21">
        <f>VLOOKUP($B230,Sched!$A:$Z,MATCH(Q$1,Sched!$6:$6,0),FALSE)</f>
        <v>0.75</v>
      </c>
      <c r="R230" s="21">
        <f>VLOOKUP($B230,Sched!$A:$Z,MATCH(R$1,Sched!$6:$6,0),FALSE)</f>
        <v>1</v>
      </c>
      <c r="S230" s="21" t="str">
        <f>VLOOKUP($B230,Sched!$A:$Z,MATCH(S$1,Sched!$6:$6,0),FALSE)</f>
        <v>N</v>
      </c>
    </row>
    <row r="231" spans="1:19" x14ac:dyDescent="0.25">
      <c r="A231" s="21">
        <v>413</v>
      </c>
      <c r="B231" s="21" t="s">
        <v>3402</v>
      </c>
      <c r="C231" s="21" t="s">
        <v>2512</v>
      </c>
      <c r="D231" s="21" t="s">
        <v>2918</v>
      </c>
      <c r="E231" s="21" t="str">
        <f>VLOOKUP($B231,Sched!$A:$Z,MATCH(E$1,Sched!$6:$6,0),FALSE)</f>
        <v>SuperCategory</v>
      </c>
      <c r="F231" s="21" t="str">
        <f>VLOOKUP($B231,Sched!$A:$Z,MATCH(F$1,Sched!$6:$6,0),FALSE)</f>
        <v>SubcatGroup</v>
      </c>
      <c r="G231" s="15">
        <f>VLOOKUP($A231,Schid!$A:$J,MATCH(G$1,Schid!$6:$6,0),FALSE)</f>
        <v>2509</v>
      </c>
      <c r="H231" s="15">
        <f>VLOOKUP($A231,Schid!$A:$J,MATCH(H$1,Schid!$6:$6,0),FALSE)</f>
        <v>2016</v>
      </c>
      <c r="I231" s="15" t="str">
        <f>VLOOKUP($A231,Schid!$A:$J,MATCH(I$1,Schid!$6:$6,0),FALSE)</f>
        <v>NULL</v>
      </c>
      <c r="J231" s="21" t="str">
        <f>VLOOKUP($A231,Schid!$A:$J,MATCH(J$1,Schid!$6:$6,0),FALSE)</f>
        <v>Compact Track Loaders</v>
      </c>
      <c r="K231" s="21" t="str">
        <f>VLOOKUP($A231,Schid!$A:$J,MATCH(K$1,Schid!$6:$6,0),FALSE)</f>
        <v>2,000+ Lb Compact Track Loaders</v>
      </c>
      <c r="L231" s="21" t="str">
        <f>VLOOKUP($A231,Schid!$A:$J,MATCH(L$1,Schid!$6:$6,0),FALSE)</f>
        <v>NULL</v>
      </c>
      <c r="M231" s="21" t="str">
        <f>VLOOKUP($A231,Schid!$A:$J,MATCH(M$1,Schid!$6:$6,0),FALSE)</f>
        <v>Compact Track Loaders|2,000+ Lb Compact Track Loaders||</v>
      </c>
      <c r="N231" s="21">
        <f>IF(ISERROR(VLOOKUP(B231,Sched!A:A,1,FALSE)),0,1)</f>
        <v>1</v>
      </c>
      <c r="O231" s="21">
        <f>VLOOKUP($B231,Sched!$A:$Z,MATCH(O$1,Sched!$6:$6,0),FALSE)</f>
        <v>0.95</v>
      </c>
      <c r="P231" s="21">
        <f>VLOOKUP($B231,Sched!$A:$Z,MATCH(P$1,Sched!$6:$6,0),FALSE)</f>
        <v>1.24</v>
      </c>
      <c r="Q231" s="21">
        <f>VLOOKUP($B231,Sched!$A:$Z,MATCH(Q$1,Sched!$6:$6,0),FALSE)</f>
        <v>0.75</v>
      </c>
      <c r="R231" s="21">
        <f>VLOOKUP($B231,Sched!$A:$Z,MATCH(R$1,Sched!$6:$6,0),FALSE)</f>
        <v>1</v>
      </c>
      <c r="S231" s="21" t="str">
        <f>VLOOKUP($B231,Sched!$A:$Z,MATCH(S$1,Sched!$6:$6,0),FALSE)</f>
        <v>N</v>
      </c>
    </row>
    <row r="232" spans="1:19" x14ac:dyDescent="0.25">
      <c r="A232" s="21">
        <v>50800</v>
      </c>
      <c r="B232" s="21" t="s">
        <v>3402</v>
      </c>
      <c r="C232" s="21" t="s">
        <v>2512</v>
      </c>
      <c r="D232" s="21" t="s">
        <v>2918</v>
      </c>
      <c r="E232" s="21" t="str">
        <f>VLOOKUP($B232,Sched!$A:$Z,MATCH(E$1,Sched!$6:$6,0),FALSE)</f>
        <v>SuperCategory</v>
      </c>
      <c r="F232" s="21" t="str">
        <f>VLOOKUP($B232,Sched!$A:$Z,MATCH(F$1,Sched!$6:$6,0),FALSE)</f>
        <v>SubcatGroup</v>
      </c>
      <c r="G232" s="15">
        <f>VLOOKUP($A232,Schid!$A:$J,MATCH(G$1,Schid!$6:$6,0),FALSE)</f>
        <v>15</v>
      </c>
      <c r="H232" s="15">
        <f>VLOOKUP($A232,Schid!$A:$J,MATCH(H$1,Schid!$6:$6,0),FALSE)</f>
        <v>2423</v>
      </c>
      <c r="I232" s="15" t="str">
        <f>VLOOKUP($A232,Schid!$A:$J,MATCH(I$1,Schid!$6:$6,0),FALSE)</f>
        <v>NULL</v>
      </c>
      <c r="J232" s="21" t="str">
        <f>VLOOKUP($A232,Schid!$A:$J,MATCH(J$1,Schid!$6:$6,0),FALSE)</f>
        <v>Dozers</v>
      </c>
      <c r="K232" s="21" t="str">
        <f>VLOOKUP($A232,Schid!$A:$J,MATCH(K$1,Schid!$6:$6,0),FALSE)</f>
        <v>0-114 HP Crawler Dozers</v>
      </c>
      <c r="L232" s="21" t="str">
        <f>VLOOKUP($A232,Schid!$A:$J,MATCH(L$1,Schid!$6:$6,0),FALSE)</f>
        <v>NULL</v>
      </c>
      <c r="M232" s="21" t="str">
        <f>VLOOKUP($A232,Schid!$A:$J,MATCH(M$1,Schid!$6:$6,0),FALSE)</f>
        <v>Dozers|0-114 HP Crawler Dozers||</v>
      </c>
      <c r="N232" s="21">
        <f>IF(ISERROR(VLOOKUP(B232,Sched!A:A,1,FALSE)),0,1)</f>
        <v>1</v>
      </c>
      <c r="O232" s="21">
        <f>VLOOKUP($B232,Sched!$A:$Z,MATCH(O$1,Sched!$6:$6,0),FALSE)</f>
        <v>0.95</v>
      </c>
      <c r="P232" s="21">
        <f>VLOOKUP($B232,Sched!$A:$Z,MATCH(P$1,Sched!$6:$6,0),FALSE)</f>
        <v>1.24</v>
      </c>
      <c r="Q232" s="21">
        <f>VLOOKUP($B232,Sched!$A:$Z,MATCH(Q$1,Sched!$6:$6,0),FALSE)</f>
        <v>0.75</v>
      </c>
      <c r="R232" s="21">
        <f>VLOOKUP($B232,Sched!$A:$Z,MATCH(R$1,Sched!$6:$6,0),FALSE)</f>
        <v>1</v>
      </c>
      <c r="S232" s="21" t="str">
        <f>VLOOKUP($B232,Sched!$A:$Z,MATCH(S$1,Sched!$6:$6,0),FALSE)</f>
        <v>N</v>
      </c>
    </row>
    <row r="233" spans="1:19" x14ac:dyDescent="0.25">
      <c r="A233" s="21">
        <v>101018</v>
      </c>
      <c r="B233" s="21" t="s">
        <v>3402</v>
      </c>
      <c r="C233" s="21" t="s">
        <v>2512</v>
      </c>
      <c r="D233" s="21" t="s">
        <v>2918</v>
      </c>
      <c r="E233" s="21" t="str">
        <f>VLOOKUP($B233,Sched!$A:$Z,MATCH(E$1,Sched!$6:$6,0),FALSE)</f>
        <v>SuperCategory</v>
      </c>
      <c r="F233" s="21" t="str">
        <f>VLOOKUP($B233,Sched!$A:$Z,MATCH(F$1,Sched!$6:$6,0),FALSE)</f>
        <v>SubcatGroup</v>
      </c>
      <c r="G233" s="15">
        <f>VLOOKUP($A233,Schid!$A:$J,MATCH(G$1,Schid!$6:$6,0),FALSE)</f>
        <v>15</v>
      </c>
      <c r="H233" s="15">
        <f>VLOOKUP($A233,Schid!$A:$J,MATCH(H$1,Schid!$6:$6,0),FALSE)</f>
        <v>2796</v>
      </c>
      <c r="I233" s="15" t="str">
        <f>VLOOKUP($A233,Schid!$A:$J,MATCH(I$1,Schid!$6:$6,0),FALSE)</f>
        <v>NULL</v>
      </c>
      <c r="J233" s="21" t="str">
        <f>VLOOKUP($A233,Schid!$A:$J,MATCH(J$1,Schid!$6:$6,0),FALSE)</f>
        <v>Dozers</v>
      </c>
      <c r="K233" s="21" t="str">
        <f>VLOOKUP($A233,Schid!$A:$J,MATCH(K$1,Schid!$6:$6,0),FALSE)</f>
        <v>115-179 HP Crawler Dozers</v>
      </c>
      <c r="L233" s="21" t="str">
        <f>VLOOKUP($A233,Schid!$A:$J,MATCH(L$1,Schid!$6:$6,0),FALSE)</f>
        <v>NULL</v>
      </c>
      <c r="M233" s="21" t="str">
        <f>VLOOKUP($A233,Schid!$A:$J,MATCH(M$1,Schid!$6:$6,0),FALSE)</f>
        <v>Dozers|115-179 HP Crawler Dozers||</v>
      </c>
      <c r="N233" s="21">
        <f>IF(ISERROR(VLOOKUP(B233,Sched!A:A,1,FALSE)),0,1)</f>
        <v>1</v>
      </c>
      <c r="O233" s="21">
        <f>VLOOKUP($B233,Sched!$A:$Z,MATCH(O$1,Sched!$6:$6,0),FALSE)</f>
        <v>0.95</v>
      </c>
      <c r="P233" s="21">
        <f>VLOOKUP($B233,Sched!$A:$Z,MATCH(P$1,Sched!$6:$6,0),FALSE)</f>
        <v>1.24</v>
      </c>
      <c r="Q233" s="21">
        <f>VLOOKUP($B233,Sched!$A:$Z,MATCH(Q$1,Sched!$6:$6,0),FALSE)</f>
        <v>0.75</v>
      </c>
      <c r="R233" s="21">
        <f>VLOOKUP($B233,Sched!$A:$Z,MATCH(R$1,Sched!$6:$6,0),FALSE)</f>
        <v>1</v>
      </c>
      <c r="S233" s="21" t="str">
        <f>VLOOKUP($B233,Sched!$A:$Z,MATCH(S$1,Sched!$6:$6,0),FALSE)</f>
        <v>N</v>
      </c>
    </row>
    <row r="234" spans="1:19" x14ac:dyDescent="0.25">
      <c r="A234" s="21">
        <v>101023</v>
      </c>
      <c r="B234" s="21" t="s">
        <v>3402</v>
      </c>
      <c r="C234" s="21" t="s">
        <v>2512</v>
      </c>
      <c r="D234" s="21" t="s">
        <v>2918</v>
      </c>
      <c r="E234" s="21" t="str">
        <f>VLOOKUP($B234,Sched!$A:$Z,MATCH(E$1,Sched!$6:$6,0),FALSE)</f>
        <v>SuperCategory</v>
      </c>
      <c r="F234" s="21" t="str">
        <f>VLOOKUP($B234,Sched!$A:$Z,MATCH(F$1,Sched!$6:$6,0),FALSE)</f>
        <v>SubcatGroup</v>
      </c>
      <c r="G234" s="15">
        <f>VLOOKUP($A234,Schid!$A:$J,MATCH(G$1,Schid!$6:$6,0),FALSE)</f>
        <v>29</v>
      </c>
      <c r="H234" s="15">
        <f>VLOOKUP($A234,Schid!$A:$J,MATCH(H$1,Schid!$6:$6,0),FALSE)</f>
        <v>2801</v>
      </c>
      <c r="I234" s="15" t="str">
        <f>VLOOKUP($A234,Schid!$A:$J,MATCH(I$1,Schid!$6:$6,0),FALSE)</f>
        <v>NULL</v>
      </c>
      <c r="J234" s="21" t="str">
        <f>VLOOKUP($A234,Schid!$A:$J,MATCH(J$1,Schid!$6:$6,0),FALSE)</f>
        <v>Excavators</v>
      </c>
      <c r="K234" s="21" t="str">
        <f>VLOOKUP($A234,Schid!$A:$J,MATCH(K$1,Schid!$6:$6,0),FALSE)</f>
        <v>0-4,999 Lb Mini Excavators</v>
      </c>
      <c r="L234" s="21" t="str">
        <f>VLOOKUP($A234,Schid!$A:$J,MATCH(L$1,Schid!$6:$6,0),FALSE)</f>
        <v>NULL</v>
      </c>
      <c r="M234" s="21" t="str">
        <f>VLOOKUP($A234,Schid!$A:$J,MATCH(M$1,Schid!$6:$6,0),FALSE)</f>
        <v>Excavators|0-4,999 Lb Mini Excavators||</v>
      </c>
      <c r="N234" s="21">
        <f>IF(ISERROR(VLOOKUP(B234,Sched!A:A,1,FALSE)),0,1)</f>
        <v>1</v>
      </c>
      <c r="O234" s="21">
        <f>VLOOKUP($B234,Sched!$A:$Z,MATCH(O$1,Sched!$6:$6,0),FALSE)</f>
        <v>0.95</v>
      </c>
      <c r="P234" s="21">
        <f>VLOOKUP($B234,Sched!$A:$Z,MATCH(P$1,Sched!$6:$6,0),FALSE)</f>
        <v>1.24</v>
      </c>
      <c r="Q234" s="21">
        <f>VLOOKUP($B234,Sched!$A:$Z,MATCH(Q$1,Sched!$6:$6,0),FALSE)</f>
        <v>0.75</v>
      </c>
      <c r="R234" s="21">
        <f>VLOOKUP($B234,Sched!$A:$Z,MATCH(R$1,Sched!$6:$6,0),FALSE)</f>
        <v>1</v>
      </c>
      <c r="S234" s="21" t="str">
        <f>VLOOKUP($B234,Sched!$A:$Z,MATCH(S$1,Sched!$6:$6,0),FALSE)</f>
        <v>N</v>
      </c>
    </row>
    <row r="235" spans="1:19" x14ac:dyDescent="0.25">
      <c r="A235" s="21">
        <v>50811</v>
      </c>
      <c r="B235" s="21" t="s">
        <v>3402</v>
      </c>
      <c r="C235" s="21" t="s">
        <v>2512</v>
      </c>
      <c r="D235" s="21" t="s">
        <v>2918</v>
      </c>
      <c r="E235" s="21" t="str">
        <f>VLOOKUP($B235,Sched!$A:$Z,MATCH(E$1,Sched!$6:$6,0),FALSE)</f>
        <v>SuperCategory</v>
      </c>
      <c r="F235" s="21" t="str">
        <f>VLOOKUP($B235,Sched!$A:$Z,MATCH(F$1,Sched!$6:$6,0),FALSE)</f>
        <v>SubcatGroup</v>
      </c>
      <c r="G235" s="15">
        <f>VLOOKUP($A235,Schid!$A:$J,MATCH(G$1,Schid!$6:$6,0),FALSE)</f>
        <v>29</v>
      </c>
      <c r="H235" s="15">
        <f>VLOOKUP($A235,Schid!$A:$J,MATCH(H$1,Schid!$6:$6,0),FALSE)</f>
        <v>2434</v>
      </c>
      <c r="I235" s="15" t="str">
        <f>VLOOKUP($A235,Schid!$A:$J,MATCH(I$1,Schid!$6:$6,0),FALSE)</f>
        <v>NULL</v>
      </c>
      <c r="J235" s="21" t="str">
        <f>VLOOKUP($A235,Schid!$A:$J,MATCH(J$1,Schid!$6:$6,0),FALSE)</f>
        <v>Excavators</v>
      </c>
      <c r="K235" s="21" t="str">
        <f>VLOOKUP($A235,Schid!$A:$J,MATCH(K$1,Schid!$6:$6,0),FALSE)</f>
        <v>25,000-44,999 Lb Excavators</v>
      </c>
      <c r="L235" s="21" t="str">
        <f>VLOOKUP($A235,Schid!$A:$J,MATCH(L$1,Schid!$6:$6,0),FALSE)</f>
        <v>NULL</v>
      </c>
      <c r="M235" s="21" t="str">
        <f>VLOOKUP($A235,Schid!$A:$J,MATCH(M$1,Schid!$6:$6,0),FALSE)</f>
        <v>Excavators|25,000-44,999 Lb Excavators||</v>
      </c>
      <c r="N235" s="21">
        <f>IF(ISERROR(VLOOKUP(B235,Sched!A:A,1,FALSE)),0,1)</f>
        <v>1</v>
      </c>
      <c r="O235" s="21">
        <f>VLOOKUP($B235,Sched!$A:$Z,MATCH(O$1,Sched!$6:$6,0),FALSE)</f>
        <v>0.95</v>
      </c>
      <c r="P235" s="21">
        <f>VLOOKUP($B235,Sched!$A:$Z,MATCH(P$1,Sched!$6:$6,0),FALSE)</f>
        <v>1.24</v>
      </c>
      <c r="Q235" s="21">
        <f>VLOOKUP($B235,Sched!$A:$Z,MATCH(Q$1,Sched!$6:$6,0),FALSE)</f>
        <v>0.75</v>
      </c>
      <c r="R235" s="21">
        <f>VLOOKUP($B235,Sched!$A:$Z,MATCH(R$1,Sched!$6:$6,0),FALSE)</f>
        <v>1</v>
      </c>
      <c r="S235" s="21" t="str">
        <f>VLOOKUP($B235,Sched!$A:$Z,MATCH(S$1,Sched!$6:$6,0),FALSE)</f>
        <v>N</v>
      </c>
    </row>
    <row r="236" spans="1:19" x14ac:dyDescent="0.25">
      <c r="A236" s="21">
        <v>101022</v>
      </c>
      <c r="B236" s="21" t="s">
        <v>3402</v>
      </c>
      <c r="C236" s="21" t="s">
        <v>2512</v>
      </c>
      <c r="D236" s="21" t="s">
        <v>2918</v>
      </c>
      <c r="E236" s="21" t="str">
        <f>VLOOKUP($B236,Sched!$A:$Z,MATCH(E$1,Sched!$6:$6,0),FALSE)</f>
        <v>SuperCategory</v>
      </c>
      <c r="F236" s="21" t="str">
        <f>VLOOKUP($B236,Sched!$A:$Z,MATCH(F$1,Sched!$6:$6,0),FALSE)</f>
        <v>SubcatGroup</v>
      </c>
      <c r="G236" s="15">
        <f>VLOOKUP($A236,Schid!$A:$J,MATCH(G$1,Schid!$6:$6,0),FALSE)</f>
        <v>29</v>
      </c>
      <c r="H236" s="15">
        <f>VLOOKUP($A236,Schid!$A:$J,MATCH(H$1,Schid!$6:$6,0),FALSE)</f>
        <v>2800</v>
      </c>
      <c r="I236" s="15" t="str">
        <f>VLOOKUP($A236,Schid!$A:$J,MATCH(I$1,Schid!$6:$6,0),FALSE)</f>
        <v>NULL</v>
      </c>
      <c r="J236" s="21" t="str">
        <f>VLOOKUP($A236,Schid!$A:$J,MATCH(J$1,Schid!$6:$6,0),FALSE)</f>
        <v>Excavators</v>
      </c>
      <c r="K236" s="21" t="str">
        <f>VLOOKUP($A236,Schid!$A:$J,MATCH(K$1,Schid!$6:$6,0),FALSE)</f>
        <v>5,000-9,499 Lb Mini Excavators</v>
      </c>
      <c r="L236" s="21" t="str">
        <f>VLOOKUP($A236,Schid!$A:$J,MATCH(L$1,Schid!$6:$6,0),FALSE)</f>
        <v>NULL</v>
      </c>
      <c r="M236" s="21" t="str">
        <f>VLOOKUP($A236,Schid!$A:$J,MATCH(M$1,Schid!$6:$6,0),FALSE)</f>
        <v>Excavators|5,000-9,499 Lb Mini Excavators||</v>
      </c>
      <c r="N236" s="21">
        <f>IF(ISERROR(VLOOKUP(B236,Sched!A:A,1,FALSE)),0,1)</f>
        <v>1</v>
      </c>
      <c r="O236" s="21">
        <f>VLOOKUP($B236,Sched!$A:$Z,MATCH(O$1,Sched!$6:$6,0),FALSE)</f>
        <v>0.95</v>
      </c>
      <c r="P236" s="21">
        <f>VLOOKUP($B236,Sched!$A:$Z,MATCH(P$1,Sched!$6:$6,0),FALSE)</f>
        <v>1.24</v>
      </c>
      <c r="Q236" s="21">
        <f>VLOOKUP($B236,Sched!$A:$Z,MATCH(Q$1,Sched!$6:$6,0),FALSE)</f>
        <v>0.75</v>
      </c>
      <c r="R236" s="21">
        <f>VLOOKUP($B236,Sched!$A:$Z,MATCH(R$1,Sched!$6:$6,0),FALSE)</f>
        <v>1</v>
      </c>
      <c r="S236" s="21" t="str">
        <f>VLOOKUP($B236,Sched!$A:$Z,MATCH(S$1,Sched!$6:$6,0),FALSE)</f>
        <v>N</v>
      </c>
    </row>
    <row r="237" spans="1:19" x14ac:dyDescent="0.25">
      <c r="A237" s="21">
        <v>50802</v>
      </c>
      <c r="B237" s="21" t="s">
        <v>3402</v>
      </c>
      <c r="C237" s="21" t="s">
        <v>2512</v>
      </c>
      <c r="D237" s="21" t="s">
        <v>2918</v>
      </c>
      <c r="E237" s="21" t="str">
        <f>VLOOKUP($B237,Sched!$A:$Z,MATCH(E$1,Sched!$6:$6,0),FALSE)</f>
        <v>SuperCategory</v>
      </c>
      <c r="F237" s="21" t="str">
        <f>VLOOKUP($B237,Sched!$A:$Z,MATCH(F$1,Sched!$6:$6,0),FALSE)</f>
        <v>SubcatGroup</v>
      </c>
      <c r="G237" s="15">
        <f>VLOOKUP($A237,Schid!$A:$J,MATCH(G$1,Schid!$6:$6,0),FALSE)</f>
        <v>29</v>
      </c>
      <c r="H237" s="15">
        <f>VLOOKUP($A237,Schid!$A:$J,MATCH(H$1,Schid!$6:$6,0),FALSE)</f>
        <v>2425</v>
      </c>
      <c r="I237" s="15" t="str">
        <f>VLOOKUP($A237,Schid!$A:$J,MATCH(I$1,Schid!$6:$6,0),FALSE)</f>
        <v>NULL</v>
      </c>
      <c r="J237" s="21" t="str">
        <f>VLOOKUP($A237,Schid!$A:$J,MATCH(J$1,Schid!$6:$6,0),FALSE)</f>
        <v>Excavators</v>
      </c>
      <c r="K237" s="21" t="str">
        <f>VLOOKUP($A237,Schid!$A:$J,MATCH(K$1,Schid!$6:$6,0),FALSE)</f>
        <v>9,500-24,999 Lb Mini Excavators</v>
      </c>
      <c r="L237" s="21" t="str">
        <f>VLOOKUP($A237,Schid!$A:$J,MATCH(L$1,Schid!$6:$6,0),FALSE)</f>
        <v>NULL</v>
      </c>
      <c r="M237" s="21" t="str">
        <f>VLOOKUP($A237,Schid!$A:$J,MATCH(M$1,Schid!$6:$6,0),FALSE)</f>
        <v>Excavators|9,500-24,999 Lb Mini Excavators||</v>
      </c>
      <c r="N237" s="21">
        <f>IF(ISERROR(VLOOKUP(B237,Sched!A:A,1,FALSE)),0,1)</f>
        <v>1</v>
      </c>
      <c r="O237" s="21">
        <f>VLOOKUP($B237,Sched!$A:$Z,MATCH(O$1,Sched!$6:$6,0),FALSE)</f>
        <v>0.95</v>
      </c>
      <c r="P237" s="21">
        <f>VLOOKUP($B237,Sched!$A:$Z,MATCH(P$1,Sched!$6:$6,0),FALSE)</f>
        <v>1.24</v>
      </c>
      <c r="Q237" s="21">
        <f>VLOOKUP($B237,Sched!$A:$Z,MATCH(Q$1,Sched!$6:$6,0),FALSE)</f>
        <v>0.75</v>
      </c>
      <c r="R237" s="21">
        <f>VLOOKUP($B237,Sched!$A:$Z,MATCH(R$1,Sched!$6:$6,0),FALSE)</f>
        <v>1</v>
      </c>
      <c r="S237" s="21" t="str">
        <f>VLOOKUP($B237,Sched!$A:$Z,MATCH(S$1,Sched!$6:$6,0),FALSE)</f>
        <v>N</v>
      </c>
    </row>
    <row r="238" spans="1:19" x14ac:dyDescent="0.25">
      <c r="A238" s="21">
        <v>101031</v>
      </c>
      <c r="B238" s="21" t="s">
        <v>3402</v>
      </c>
      <c r="C238" s="21" t="s">
        <v>2512</v>
      </c>
      <c r="D238" s="21" t="s">
        <v>2918</v>
      </c>
      <c r="E238" s="21" t="str">
        <f>VLOOKUP($B238,Sched!$A:$Z,MATCH(E$1,Sched!$6:$6,0),FALSE)</f>
        <v>SuperCategory</v>
      </c>
      <c r="F238" s="21" t="str">
        <f>VLOOKUP($B238,Sched!$A:$Z,MATCH(F$1,Sched!$6:$6,0),FALSE)</f>
        <v>SubcatGroup</v>
      </c>
      <c r="G238" s="15">
        <f>VLOOKUP($A238,Schid!$A:$J,MATCH(G$1,Schid!$6:$6,0),FALSE)</f>
        <v>360</v>
      </c>
      <c r="H238" s="15">
        <f>VLOOKUP($A238,Schid!$A:$J,MATCH(H$1,Schid!$6:$6,0),FALSE)</f>
        <v>2809</v>
      </c>
      <c r="I238" s="15" t="str">
        <f>VLOOKUP($A238,Schid!$A:$J,MATCH(I$1,Schid!$6:$6,0),FALSE)</f>
        <v>NULL</v>
      </c>
      <c r="J238" s="21" t="str">
        <f>VLOOKUP($A238,Schid!$A:$J,MATCH(J$1,Schid!$6:$6,0),FALSE)</f>
        <v>Skid Steer Loaders</v>
      </c>
      <c r="K238" s="21" t="str">
        <f>VLOOKUP($A238,Schid!$A:$J,MATCH(K$1,Schid!$6:$6,0),FALSE)</f>
        <v>0-1,099 Lb Skid Steer Loaders</v>
      </c>
      <c r="L238" s="21" t="str">
        <f>VLOOKUP($A238,Schid!$A:$J,MATCH(L$1,Schid!$6:$6,0),FALSE)</f>
        <v>NULL</v>
      </c>
      <c r="M238" s="21" t="str">
        <f>VLOOKUP($A238,Schid!$A:$J,MATCH(M$1,Schid!$6:$6,0),FALSE)</f>
        <v>Skid Steer Loaders|0-1,099 Lb Skid Steer Loaders||</v>
      </c>
      <c r="N238" s="21">
        <f>IF(ISERROR(VLOOKUP(B238,Sched!A:A,1,FALSE)),0,1)</f>
        <v>1</v>
      </c>
      <c r="O238" s="21">
        <f>VLOOKUP($B238,Sched!$A:$Z,MATCH(O$1,Sched!$6:$6,0),FALSE)</f>
        <v>0.95</v>
      </c>
      <c r="P238" s="21">
        <f>VLOOKUP($B238,Sched!$A:$Z,MATCH(P$1,Sched!$6:$6,0),FALSE)</f>
        <v>1.24</v>
      </c>
      <c r="Q238" s="21">
        <f>VLOOKUP($B238,Sched!$A:$Z,MATCH(Q$1,Sched!$6:$6,0),FALSE)</f>
        <v>0.75</v>
      </c>
      <c r="R238" s="21">
        <f>VLOOKUP($B238,Sched!$A:$Z,MATCH(R$1,Sched!$6:$6,0),FALSE)</f>
        <v>1</v>
      </c>
      <c r="S238" s="21" t="str">
        <f>VLOOKUP($B238,Sched!$A:$Z,MATCH(S$1,Sched!$6:$6,0),FALSE)</f>
        <v>N</v>
      </c>
    </row>
    <row r="239" spans="1:19" x14ac:dyDescent="0.25">
      <c r="A239" s="21">
        <v>274</v>
      </c>
      <c r="B239" s="21" t="s">
        <v>3402</v>
      </c>
      <c r="C239" s="21" t="s">
        <v>2512</v>
      </c>
      <c r="D239" s="21" t="s">
        <v>2918</v>
      </c>
      <c r="E239" s="21" t="str">
        <f>VLOOKUP($B239,Sched!$A:$Z,MATCH(E$1,Sched!$6:$6,0),FALSE)</f>
        <v>SuperCategory</v>
      </c>
      <c r="F239" s="21" t="str">
        <f>VLOOKUP($B239,Sched!$A:$Z,MATCH(F$1,Sched!$6:$6,0),FALSE)</f>
        <v>SubcatGroup</v>
      </c>
      <c r="G239" s="15">
        <f>VLOOKUP($A239,Schid!$A:$J,MATCH(G$1,Schid!$6:$6,0),FALSE)</f>
        <v>360</v>
      </c>
      <c r="H239" s="15">
        <f>VLOOKUP($A239,Schid!$A:$J,MATCH(H$1,Schid!$6:$6,0),FALSE)</f>
        <v>2009</v>
      </c>
      <c r="I239" s="15" t="str">
        <f>VLOOKUP($A239,Schid!$A:$J,MATCH(I$1,Schid!$6:$6,0),FALSE)</f>
        <v>NULL</v>
      </c>
      <c r="J239" s="21" t="str">
        <f>VLOOKUP($A239,Schid!$A:$J,MATCH(J$1,Schid!$6:$6,0),FALSE)</f>
        <v>Skid Steer Loaders</v>
      </c>
      <c r="K239" s="21" t="str">
        <f>VLOOKUP($A239,Schid!$A:$J,MATCH(K$1,Schid!$6:$6,0),FALSE)</f>
        <v>1,100-2,999 Lb Skid Steer Loaders</v>
      </c>
      <c r="L239" s="21" t="str">
        <f>VLOOKUP($A239,Schid!$A:$J,MATCH(L$1,Schid!$6:$6,0),FALSE)</f>
        <v>NULL</v>
      </c>
      <c r="M239" s="21" t="str">
        <f>VLOOKUP($A239,Schid!$A:$J,MATCH(M$1,Schid!$6:$6,0),FALSE)</f>
        <v>Skid Steer Loaders|1,100-2,999 Lb Skid Steer Loaders||</v>
      </c>
      <c r="N239" s="21">
        <f>IF(ISERROR(VLOOKUP(B239,Sched!A:A,1,FALSE)),0,1)</f>
        <v>1</v>
      </c>
      <c r="O239" s="21">
        <f>VLOOKUP($B239,Sched!$A:$Z,MATCH(O$1,Sched!$6:$6,0),FALSE)</f>
        <v>0.95</v>
      </c>
      <c r="P239" s="21">
        <f>VLOOKUP($B239,Sched!$A:$Z,MATCH(P$1,Sched!$6:$6,0),FALSE)</f>
        <v>1.24</v>
      </c>
      <c r="Q239" s="21">
        <f>VLOOKUP($B239,Sched!$A:$Z,MATCH(Q$1,Sched!$6:$6,0),FALSE)</f>
        <v>0.75</v>
      </c>
      <c r="R239" s="21">
        <f>VLOOKUP($B239,Sched!$A:$Z,MATCH(R$1,Sched!$6:$6,0),FALSE)</f>
        <v>1</v>
      </c>
      <c r="S239" s="21" t="str">
        <f>VLOOKUP($B239,Sched!$A:$Z,MATCH(S$1,Sched!$6:$6,0),FALSE)</f>
        <v>N</v>
      </c>
    </row>
    <row r="240" spans="1:19" x14ac:dyDescent="0.25">
      <c r="A240" s="21">
        <v>101032</v>
      </c>
      <c r="B240" s="21" t="s">
        <v>3402</v>
      </c>
      <c r="C240" s="21" t="s">
        <v>2512</v>
      </c>
      <c r="D240" s="21" t="s">
        <v>2918</v>
      </c>
      <c r="E240" s="21" t="str">
        <f>VLOOKUP($B240,Sched!$A:$Z,MATCH(E$1,Sched!$6:$6,0),FALSE)</f>
        <v>SuperCategory</v>
      </c>
      <c r="F240" s="21" t="str">
        <f>VLOOKUP($B240,Sched!$A:$Z,MATCH(F$1,Sched!$6:$6,0),FALSE)</f>
        <v>SubcatGroup</v>
      </c>
      <c r="G240" s="15">
        <f>VLOOKUP($A240,Schid!$A:$J,MATCH(G$1,Schid!$6:$6,0),FALSE)</f>
        <v>360</v>
      </c>
      <c r="H240" s="15">
        <f>VLOOKUP($A240,Schid!$A:$J,MATCH(H$1,Schid!$6:$6,0),FALSE)</f>
        <v>2810</v>
      </c>
      <c r="I240" s="15" t="str">
        <f>VLOOKUP($A240,Schid!$A:$J,MATCH(I$1,Schid!$6:$6,0),FALSE)</f>
        <v>NULL</v>
      </c>
      <c r="J240" s="21" t="str">
        <f>VLOOKUP($A240,Schid!$A:$J,MATCH(J$1,Schid!$6:$6,0),FALSE)</f>
        <v>Skid Steer Loaders</v>
      </c>
      <c r="K240" s="21" t="str">
        <f>VLOOKUP($A240,Schid!$A:$J,MATCH(K$1,Schid!$6:$6,0),FALSE)</f>
        <v>3,000+ Lb Skid Steer Loaders</v>
      </c>
      <c r="L240" s="21" t="str">
        <f>VLOOKUP($A240,Schid!$A:$J,MATCH(L$1,Schid!$6:$6,0),FALSE)</f>
        <v>NULL</v>
      </c>
      <c r="M240" s="21" t="str">
        <f>VLOOKUP($A240,Schid!$A:$J,MATCH(M$1,Schid!$6:$6,0),FALSE)</f>
        <v>Skid Steer Loaders|3,000+ Lb Skid Steer Loaders||</v>
      </c>
      <c r="N240" s="21">
        <f>IF(ISERROR(VLOOKUP(B240,Sched!A:A,1,FALSE)),0,1)</f>
        <v>1</v>
      </c>
      <c r="O240" s="21">
        <f>VLOOKUP($B240,Sched!$A:$Z,MATCH(O$1,Sched!$6:$6,0),FALSE)</f>
        <v>0.95</v>
      </c>
      <c r="P240" s="21">
        <f>VLOOKUP($B240,Sched!$A:$Z,MATCH(P$1,Sched!$6:$6,0),FALSE)</f>
        <v>1.24</v>
      </c>
      <c r="Q240" s="21">
        <f>VLOOKUP($B240,Sched!$A:$Z,MATCH(Q$1,Sched!$6:$6,0),FALSE)</f>
        <v>0.75</v>
      </c>
      <c r="R240" s="21">
        <f>VLOOKUP($B240,Sched!$A:$Z,MATCH(R$1,Sched!$6:$6,0),FALSE)</f>
        <v>1</v>
      </c>
      <c r="S240" s="21" t="str">
        <f>VLOOKUP($B240,Sched!$A:$Z,MATCH(S$1,Sched!$6:$6,0),FALSE)</f>
        <v>N</v>
      </c>
    </row>
    <row r="241" spans="1:19" x14ac:dyDescent="0.25">
      <c r="A241" s="21">
        <v>509</v>
      </c>
      <c r="B241" s="21" t="s">
        <v>3402</v>
      </c>
      <c r="C241" s="21" t="s">
        <v>2512</v>
      </c>
      <c r="D241" s="21" t="s">
        <v>2918</v>
      </c>
      <c r="E241" s="21" t="str">
        <f>VLOOKUP($B241,Sched!$A:$Z,MATCH(E$1,Sched!$6:$6,0),FALSE)</f>
        <v>SuperCategory</v>
      </c>
      <c r="F241" s="21" t="str">
        <f>VLOOKUP($B241,Sched!$A:$Z,MATCH(F$1,Sched!$6:$6,0),FALSE)</f>
        <v>SubcatGroup</v>
      </c>
      <c r="G241" s="15">
        <f>VLOOKUP($A241,Schid!$A:$J,MATCH(G$1,Schid!$6:$6,0),FALSE)</f>
        <v>293</v>
      </c>
      <c r="H241" s="15">
        <f>VLOOKUP($A241,Schid!$A:$J,MATCH(H$1,Schid!$6:$6,0),FALSE)</f>
        <v>295</v>
      </c>
      <c r="I241" s="15" t="str">
        <f>VLOOKUP($A241,Schid!$A:$J,MATCH(I$1,Schid!$6:$6,0),FALSE)</f>
        <v>NULL</v>
      </c>
      <c r="J241" s="21" t="str">
        <f>VLOOKUP($A241,Schid!$A:$J,MATCH(J$1,Schid!$6:$6,0),FALSE)</f>
        <v>Site Dumpers</v>
      </c>
      <c r="K241" s="21" t="str">
        <f>VLOOKUP($A241,Schid!$A:$J,MATCH(K$1,Schid!$6:$6,0),FALSE)</f>
        <v>0-2.9 Ton Wheel Dumpers</v>
      </c>
      <c r="L241" s="21" t="str">
        <f>VLOOKUP($A241,Schid!$A:$J,MATCH(L$1,Schid!$6:$6,0),FALSE)</f>
        <v>NULL</v>
      </c>
      <c r="M241" s="21" t="str">
        <f>VLOOKUP($A241,Schid!$A:$J,MATCH(M$1,Schid!$6:$6,0),FALSE)</f>
        <v>Site Dumpers|0-2.9 Ton Wheel Dumpers||</v>
      </c>
      <c r="N241" s="21">
        <f>IF(ISERROR(VLOOKUP(B241,Sched!A:A,1,FALSE)),0,1)</f>
        <v>1</v>
      </c>
      <c r="O241" s="21">
        <f>VLOOKUP($B241,Sched!$A:$Z,MATCH(O$1,Sched!$6:$6,0),FALSE)</f>
        <v>0.95</v>
      </c>
      <c r="P241" s="21">
        <f>VLOOKUP($B241,Sched!$A:$Z,MATCH(P$1,Sched!$6:$6,0),FALSE)</f>
        <v>1.24</v>
      </c>
      <c r="Q241" s="21">
        <f>VLOOKUP($B241,Sched!$A:$Z,MATCH(Q$1,Sched!$6:$6,0),FALSE)</f>
        <v>0.75</v>
      </c>
      <c r="R241" s="21">
        <f>VLOOKUP($B241,Sched!$A:$Z,MATCH(R$1,Sched!$6:$6,0),FALSE)</f>
        <v>1</v>
      </c>
      <c r="S241" s="21" t="str">
        <f>VLOOKUP($B241,Sched!$A:$Z,MATCH(S$1,Sched!$6:$6,0),FALSE)</f>
        <v>N</v>
      </c>
    </row>
    <row r="242" spans="1:19" x14ac:dyDescent="0.25">
      <c r="A242" s="21">
        <v>50844</v>
      </c>
      <c r="B242" s="21" t="s">
        <v>3402</v>
      </c>
      <c r="C242" s="21" t="s">
        <v>2512</v>
      </c>
      <c r="D242" s="21" t="s">
        <v>2918</v>
      </c>
      <c r="E242" s="21" t="str">
        <f>VLOOKUP($B242,Sched!$A:$Z,MATCH(E$1,Sched!$6:$6,0),FALSE)</f>
        <v>SuperCategory</v>
      </c>
      <c r="F242" s="21" t="str">
        <f>VLOOKUP($B242,Sched!$A:$Z,MATCH(F$1,Sched!$6:$6,0),FALSE)</f>
        <v>SubcatGroup</v>
      </c>
      <c r="G242" s="15">
        <f>VLOOKUP($A242,Schid!$A:$J,MATCH(G$1,Schid!$6:$6,0),FALSE)</f>
        <v>362</v>
      </c>
      <c r="H242" s="15">
        <f>VLOOKUP($A242,Schid!$A:$J,MATCH(H$1,Schid!$6:$6,0),FALSE)</f>
        <v>2467</v>
      </c>
      <c r="I242" s="15" t="str">
        <f>VLOOKUP($A242,Schid!$A:$J,MATCH(I$1,Schid!$6:$6,0),FALSE)</f>
        <v>NULL</v>
      </c>
      <c r="J242" s="21" t="str">
        <f>VLOOKUP($A242,Schid!$A:$J,MATCH(J$1,Schid!$6:$6,0),FALSE)</f>
        <v>Wheel Loaders</v>
      </c>
      <c r="K242" s="21" t="str">
        <f>VLOOKUP($A242,Schid!$A:$J,MATCH(K$1,Schid!$6:$6,0),FALSE)</f>
        <v>0-109 HP Wheel Loaders</v>
      </c>
      <c r="L242" s="21" t="str">
        <f>VLOOKUP($A242,Schid!$A:$J,MATCH(L$1,Schid!$6:$6,0),FALSE)</f>
        <v>NULL</v>
      </c>
      <c r="M242" s="21" t="str">
        <f>VLOOKUP($A242,Schid!$A:$J,MATCH(M$1,Schid!$6:$6,0),FALSE)</f>
        <v>Wheel Loaders|0-109 HP Wheel Loaders||</v>
      </c>
      <c r="N242" s="21">
        <f>IF(ISERROR(VLOOKUP(B242,Sched!A:A,1,FALSE)),0,1)</f>
        <v>1</v>
      </c>
      <c r="O242" s="21">
        <f>VLOOKUP($B242,Sched!$A:$Z,MATCH(O$1,Sched!$6:$6,0),FALSE)</f>
        <v>0.95</v>
      </c>
      <c r="P242" s="21">
        <f>VLOOKUP($B242,Sched!$A:$Z,MATCH(P$1,Sched!$6:$6,0),FALSE)</f>
        <v>1.24</v>
      </c>
      <c r="Q242" s="21">
        <f>VLOOKUP($B242,Sched!$A:$Z,MATCH(Q$1,Sched!$6:$6,0),FALSE)</f>
        <v>0.75</v>
      </c>
      <c r="R242" s="21">
        <f>VLOOKUP($B242,Sched!$A:$Z,MATCH(R$1,Sched!$6:$6,0),FALSE)</f>
        <v>1</v>
      </c>
      <c r="S242" s="21" t="str">
        <f>VLOOKUP($B242,Sched!$A:$Z,MATCH(S$1,Sched!$6:$6,0),FALSE)</f>
        <v>N</v>
      </c>
    </row>
    <row r="243" spans="1:19" x14ac:dyDescent="0.25">
      <c r="A243" s="21">
        <v>101043</v>
      </c>
      <c r="B243" s="21" t="s">
        <v>3402</v>
      </c>
      <c r="C243" s="21" t="s">
        <v>2512</v>
      </c>
      <c r="D243" s="21" t="s">
        <v>2918</v>
      </c>
      <c r="E243" s="21" t="str">
        <f>VLOOKUP($B243,Sched!$A:$Z,MATCH(E$1,Sched!$6:$6,0),FALSE)</f>
        <v>SuperCategory</v>
      </c>
      <c r="F243" s="21" t="str">
        <f>VLOOKUP($B243,Sched!$A:$Z,MATCH(F$1,Sched!$6:$6,0),FALSE)</f>
        <v>SubcatGroup</v>
      </c>
      <c r="G243" s="15">
        <f>VLOOKUP($A243,Schid!$A:$J,MATCH(G$1,Schid!$6:$6,0),FALSE)</f>
        <v>362</v>
      </c>
      <c r="H243" s="15">
        <f>VLOOKUP($A243,Schid!$A:$J,MATCH(H$1,Schid!$6:$6,0),FALSE)</f>
        <v>2821</v>
      </c>
      <c r="I243" s="15" t="str">
        <f>VLOOKUP($A243,Schid!$A:$J,MATCH(I$1,Schid!$6:$6,0),FALSE)</f>
        <v>NULL</v>
      </c>
      <c r="J243" s="21" t="str">
        <f>VLOOKUP($A243,Schid!$A:$J,MATCH(J$1,Schid!$6:$6,0),FALSE)</f>
        <v>Wheel Loaders</v>
      </c>
      <c r="K243" s="21" t="str">
        <f>VLOOKUP($A243,Schid!$A:$J,MATCH(K$1,Schid!$6:$6,0),FALSE)</f>
        <v>110-189 HP Wheel Loaders</v>
      </c>
      <c r="L243" s="21" t="str">
        <f>VLOOKUP($A243,Schid!$A:$J,MATCH(L$1,Schid!$6:$6,0),FALSE)</f>
        <v>NULL</v>
      </c>
      <c r="M243" s="21" t="str">
        <f>VLOOKUP($A243,Schid!$A:$J,MATCH(M$1,Schid!$6:$6,0),FALSE)</f>
        <v>Wheel Loaders|110-189 HP Wheel Loaders||</v>
      </c>
      <c r="N243" s="21">
        <f>IF(ISERROR(VLOOKUP(B243,Sched!A:A,1,FALSE)),0,1)</f>
        <v>1</v>
      </c>
      <c r="O243" s="21">
        <f>VLOOKUP($B243,Sched!$A:$Z,MATCH(O$1,Sched!$6:$6,0),FALSE)</f>
        <v>0.95</v>
      </c>
      <c r="P243" s="21">
        <f>VLOOKUP($B243,Sched!$A:$Z,MATCH(P$1,Sched!$6:$6,0),FALSE)</f>
        <v>1.24</v>
      </c>
      <c r="Q243" s="21">
        <f>VLOOKUP($B243,Sched!$A:$Z,MATCH(Q$1,Sched!$6:$6,0),FALSE)</f>
        <v>0.75</v>
      </c>
      <c r="R243" s="21">
        <f>VLOOKUP($B243,Sched!$A:$Z,MATCH(R$1,Sched!$6:$6,0),FALSE)</f>
        <v>1</v>
      </c>
      <c r="S243" s="21" t="str">
        <f>VLOOKUP($B243,Sched!$A:$Z,MATCH(S$1,Sched!$6:$6,0),FALSE)</f>
        <v>N</v>
      </c>
    </row>
    <row r="244" spans="1:19" x14ac:dyDescent="0.25">
      <c r="A244" s="21">
        <v>18</v>
      </c>
      <c r="B244" s="21" t="s">
        <v>3399</v>
      </c>
      <c r="C244" s="21" t="s">
        <v>2512</v>
      </c>
      <c r="D244" s="21" t="s">
        <v>2918</v>
      </c>
      <c r="E244" s="21" t="str">
        <f>VLOOKUP($B244,Sched!$A:$Z,MATCH(E$1,Sched!$6:$6,0),FALSE)</f>
        <v>SuperCategory</v>
      </c>
      <c r="F244" s="21" t="str">
        <f>VLOOKUP($B244,Sched!$A:$Z,MATCH(F$1,Sched!$6:$6,0),FALSE)</f>
        <v>Category</v>
      </c>
      <c r="G244" s="15">
        <f>VLOOKUP($A244,Schid!$A:$J,MATCH(G$1,Schid!$6:$6,0),FALSE)</f>
        <v>30</v>
      </c>
      <c r="H244" s="15" t="str">
        <f>VLOOKUP($A244,Schid!$A:$J,MATCH(H$1,Schid!$6:$6,0),FALSE)</f>
        <v>NULL</v>
      </c>
      <c r="I244" s="15" t="str">
        <f>VLOOKUP($A244,Schid!$A:$J,MATCH(I$1,Schid!$6:$6,0),FALSE)</f>
        <v>NULL</v>
      </c>
      <c r="J244" s="21" t="str">
        <f>VLOOKUP($A244,Schid!$A:$J,MATCH(J$1,Schid!$6:$6,0),FALSE)</f>
        <v>Air Compressors</v>
      </c>
      <c r="K244" s="21" t="str">
        <f>VLOOKUP($A244,Schid!$A:$J,MATCH(K$1,Schid!$6:$6,0),FALSE)</f>
        <v>NULL</v>
      </c>
      <c r="L244" s="21" t="str">
        <f>VLOOKUP($A244,Schid!$A:$J,MATCH(L$1,Schid!$6:$6,0),FALSE)</f>
        <v>NULL</v>
      </c>
      <c r="M244" s="21" t="str">
        <f>VLOOKUP($A244,Schid!$A:$J,MATCH(M$1,Schid!$6:$6,0),FALSE)</f>
        <v>Air Compressors|||</v>
      </c>
      <c r="N244" s="21">
        <f>IF(ISERROR(VLOOKUP(B244,Sched!A:A,1,FALSE)),0,1)</f>
        <v>1</v>
      </c>
      <c r="O244" s="21">
        <f>VLOOKUP($B244,Sched!$A:$Z,MATCH(O$1,Sched!$6:$6,0),FALSE)</f>
        <v>0.6</v>
      </c>
      <c r="P244" s="21">
        <f>VLOOKUP($B244,Sched!$A:$Z,MATCH(P$1,Sched!$6:$6,0),FALSE)</f>
        <v>1.24</v>
      </c>
      <c r="Q244" s="21">
        <f>VLOOKUP($B244,Sched!$A:$Z,MATCH(Q$1,Sched!$6:$6,0),FALSE)</f>
        <v>0.45</v>
      </c>
      <c r="R244" s="21">
        <f>VLOOKUP($B244,Sched!$A:$Z,MATCH(R$1,Sched!$6:$6,0),FALSE)</f>
        <v>0.85</v>
      </c>
      <c r="S244" s="21" t="str">
        <f>VLOOKUP($B244,Sched!$A:$Z,MATCH(S$1,Sched!$6:$6,0),FALSE)</f>
        <v>N</v>
      </c>
    </row>
    <row r="245" spans="1:19" x14ac:dyDescent="0.25">
      <c r="A245" s="21">
        <v>37</v>
      </c>
      <c r="B245" s="21" t="s">
        <v>3399</v>
      </c>
      <c r="C245" s="21" t="s">
        <v>2512</v>
      </c>
      <c r="D245" s="21" t="s">
        <v>2918</v>
      </c>
      <c r="E245" s="21" t="str">
        <f>VLOOKUP($B245,Sched!$A:$Z,MATCH(E$1,Sched!$6:$6,0),FALSE)</f>
        <v>SuperCategory</v>
      </c>
      <c r="F245" s="21" t="str">
        <f>VLOOKUP($B245,Sched!$A:$Z,MATCH(F$1,Sched!$6:$6,0),FALSE)</f>
        <v>Category</v>
      </c>
      <c r="G245" s="15">
        <f>VLOOKUP($A245,Schid!$A:$J,MATCH(G$1,Schid!$6:$6,0),FALSE)</f>
        <v>28</v>
      </c>
      <c r="H245" s="15" t="str">
        <f>VLOOKUP($A245,Schid!$A:$J,MATCH(H$1,Schid!$6:$6,0),FALSE)</f>
        <v>NULL</v>
      </c>
      <c r="I245" s="15" t="str">
        <f>VLOOKUP($A245,Schid!$A:$J,MATCH(I$1,Schid!$6:$6,0),FALSE)</f>
        <v>NULL</v>
      </c>
      <c r="J245" s="21" t="str">
        <f>VLOOKUP($A245,Schid!$A:$J,MATCH(J$1,Schid!$6:$6,0),FALSE)</f>
        <v>Generators</v>
      </c>
      <c r="K245" s="21" t="str">
        <f>VLOOKUP($A245,Schid!$A:$J,MATCH(K$1,Schid!$6:$6,0),FALSE)</f>
        <v>NULL</v>
      </c>
      <c r="L245" s="21" t="str">
        <f>VLOOKUP($A245,Schid!$A:$J,MATCH(L$1,Schid!$6:$6,0),FALSE)</f>
        <v>NULL</v>
      </c>
      <c r="M245" s="21" t="str">
        <f>VLOOKUP($A245,Schid!$A:$J,MATCH(M$1,Schid!$6:$6,0),FALSE)</f>
        <v>Generators|||</v>
      </c>
      <c r="N245" s="21">
        <f>IF(ISERROR(VLOOKUP(B245,Sched!A:A,1,FALSE)),0,1)</f>
        <v>1</v>
      </c>
      <c r="O245" s="21">
        <f>VLOOKUP($B245,Sched!$A:$Z,MATCH(O$1,Sched!$6:$6,0),FALSE)</f>
        <v>0.6</v>
      </c>
      <c r="P245" s="21">
        <f>VLOOKUP($B245,Sched!$A:$Z,MATCH(P$1,Sched!$6:$6,0),FALSE)</f>
        <v>1.24</v>
      </c>
      <c r="Q245" s="21">
        <f>VLOOKUP($B245,Sched!$A:$Z,MATCH(Q$1,Sched!$6:$6,0),FALSE)</f>
        <v>0.45</v>
      </c>
      <c r="R245" s="21">
        <f>VLOOKUP($B245,Sched!$A:$Z,MATCH(R$1,Sched!$6:$6,0),FALSE)</f>
        <v>0.85</v>
      </c>
      <c r="S245" s="21" t="str">
        <f>VLOOKUP($B245,Sched!$A:$Z,MATCH(S$1,Sched!$6:$6,0),FALSE)</f>
        <v>N</v>
      </c>
    </row>
    <row r="246" spans="1:19" x14ac:dyDescent="0.25">
      <c r="A246" s="21">
        <v>68584</v>
      </c>
      <c r="B246" s="21" t="s">
        <v>3399</v>
      </c>
      <c r="C246" s="21" t="s">
        <v>2512</v>
      </c>
      <c r="D246" s="21" t="s">
        <v>2918</v>
      </c>
      <c r="E246" s="21" t="str">
        <f>VLOOKUP($B246,Sched!$A:$Z,MATCH(E$1,Sched!$6:$6,0),FALSE)</f>
        <v>SuperCategory</v>
      </c>
      <c r="F246" s="21" t="str">
        <f>VLOOKUP($B246,Sched!$A:$Z,MATCH(F$1,Sched!$6:$6,0),FALSE)</f>
        <v>Category</v>
      </c>
      <c r="G246" s="15">
        <f>VLOOKUP($A246,Schid!$A:$J,MATCH(G$1,Schid!$6:$6,0),FALSE)</f>
        <v>2525</v>
      </c>
      <c r="H246" s="15" t="str">
        <f>VLOOKUP($A246,Schid!$A:$J,MATCH(H$1,Schid!$6:$6,0),FALSE)</f>
        <v>NULL</v>
      </c>
      <c r="I246" s="15" t="str">
        <f>VLOOKUP($A246,Schid!$A:$J,MATCH(I$1,Schid!$6:$6,0),FALSE)</f>
        <v>NULL</v>
      </c>
      <c r="J246" s="21" t="str">
        <f>VLOOKUP($A246,Schid!$A:$J,MATCH(J$1,Schid!$6:$6,0),FALSE)</f>
        <v>HVAC</v>
      </c>
      <c r="K246" s="21" t="str">
        <f>VLOOKUP($A246,Schid!$A:$J,MATCH(K$1,Schid!$6:$6,0),FALSE)</f>
        <v>NULL</v>
      </c>
      <c r="L246" s="21" t="str">
        <f>VLOOKUP($A246,Schid!$A:$J,MATCH(L$1,Schid!$6:$6,0),FALSE)</f>
        <v>NULL</v>
      </c>
      <c r="M246" s="21" t="str">
        <f>VLOOKUP($A246,Schid!$A:$J,MATCH(M$1,Schid!$6:$6,0),FALSE)</f>
        <v>HVAC|||</v>
      </c>
      <c r="N246" s="21">
        <f>IF(ISERROR(VLOOKUP(B246,Sched!A:A,1,FALSE)),0,1)</f>
        <v>1</v>
      </c>
      <c r="O246" s="21">
        <f>VLOOKUP($B246,Sched!$A:$Z,MATCH(O$1,Sched!$6:$6,0),FALSE)</f>
        <v>0.6</v>
      </c>
      <c r="P246" s="21">
        <f>VLOOKUP($B246,Sched!$A:$Z,MATCH(P$1,Sched!$6:$6,0),FALSE)</f>
        <v>1.24</v>
      </c>
      <c r="Q246" s="21">
        <f>VLOOKUP($B246,Sched!$A:$Z,MATCH(Q$1,Sched!$6:$6,0),FALSE)</f>
        <v>0.45</v>
      </c>
      <c r="R246" s="21">
        <f>VLOOKUP($B246,Sched!$A:$Z,MATCH(R$1,Sched!$6:$6,0),FALSE)</f>
        <v>0.85</v>
      </c>
      <c r="S246" s="21" t="str">
        <f>VLOOKUP($B246,Sched!$A:$Z,MATCH(S$1,Sched!$6:$6,0),FALSE)</f>
        <v>N</v>
      </c>
    </row>
    <row r="247" spans="1:19" x14ac:dyDescent="0.25">
      <c r="A247" s="21">
        <v>22</v>
      </c>
      <c r="B247" s="21" t="s">
        <v>3399</v>
      </c>
      <c r="C247" s="21" t="s">
        <v>2512</v>
      </c>
      <c r="D247" s="21" t="s">
        <v>2918</v>
      </c>
      <c r="E247" s="21" t="str">
        <f>VLOOKUP($B247,Sched!$A:$Z,MATCH(E$1,Sched!$6:$6,0),FALSE)</f>
        <v>SuperCategory</v>
      </c>
      <c r="F247" s="21" t="str">
        <f>VLOOKUP($B247,Sched!$A:$Z,MATCH(F$1,Sched!$6:$6,0),FALSE)</f>
        <v>Category</v>
      </c>
      <c r="G247" s="15">
        <f>VLOOKUP($A247,Schid!$A:$J,MATCH(G$1,Schid!$6:$6,0),FALSE)</f>
        <v>14</v>
      </c>
      <c r="H247" s="15" t="str">
        <f>VLOOKUP($A247,Schid!$A:$J,MATCH(H$1,Schid!$6:$6,0),FALSE)</f>
        <v>NULL</v>
      </c>
      <c r="I247" s="15" t="str">
        <f>VLOOKUP($A247,Schid!$A:$J,MATCH(I$1,Schid!$6:$6,0),FALSE)</f>
        <v>NULL</v>
      </c>
      <c r="J247" s="21" t="str">
        <f>VLOOKUP($A247,Schid!$A:$J,MATCH(J$1,Schid!$6:$6,0),FALSE)</f>
        <v>Light Towers</v>
      </c>
      <c r="K247" s="21" t="str">
        <f>VLOOKUP($A247,Schid!$A:$J,MATCH(K$1,Schid!$6:$6,0),FALSE)</f>
        <v>NULL</v>
      </c>
      <c r="L247" s="21" t="str">
        <f>VLOOKUP($A247,Schid!$A:$J,MATCH(L$1,Schid!$6:$6,0),FALSE)</f>
        <v>NULL</v>
      </c>
      <c r="M247" s="21" t="str">
        <f>VLOOKUP($A247,Schid!$A:$J,MATCH(M$1,Schid!$6:$6,0),FALSE)</f>
        <v>Light Towers|||</v>
      </c>
      <c r="N247" s="21">
        <f>IF(ISERROR(VLOOKUP(B247,Sched!A:A,1,FALSE)),0,1)</f>
        <v>1</v>
      </c>
      <c r="O247" s="21">
        <f>VLOOKUP($B247,Sched!$A:$Z,MATCH(O$1,Sched!$6:$6,0),FALSE)</f>
        <v>0.6</v>
      </c>
      <c r="P247" s="21">
        <f>VLOOKUP($B247,Sched!$A:$Z,MATCH(P$1,Sched!$6:$6,0),FALSE)</f>
        <v>1.24</v>
      </c>
      <c r="Q247" s="21">
        <f>VLOOKUP($B247,Sched!$A:$Z,MATCH(Q$1,Sched!$6:$6,0),FALSE)</f>
        <v>0.45</v>
      </c>
      <c r="R247" s="21">
        <f>VLOOKUP($B247,Sched!$A:$Z,MATCH(R$1,Sched!$6:$6,0),FALSE)</f>
        <v>0.85</v>
      </c>
      <c r="S247" s="21" t="str">
        <f>VLOOKUP($B247,Sched!$A:$Z,MATCH(S$1,Sched!$6:$6,0),FALSE)</f>
        <v>N</v>
      </c>
    </row>
    <row r="248" spans="1:19" x14ac:dyDescent="0.25">
      <c r="A248" s="21">
        <v>25</v>
      </c>
      <c r="B248" s="21" t="s">
        <v>3005</v>
      </c>
      <c r="C248" s="21" t="s">
        <v>2512</v>
      </c>
      <c r="D248" s="21" t="s">
        <v>2918</v>
      </c>
      <c r="E248" s="21" t="str">
        <f>VLOOKUP($B248,Sched!$A:$Z,MATCH(E$1,Sched!$6:$6,0),FALSE)</f>
        <v>CatSubcat</v>
      </c>
      <c r="F248" s="21" t="str">
        <f>VLOOKUP($B248,Sched!$A:$Z,MATCH(F$1,Sched!$6:$6,0),FALSE)</f>
        <v>Category</v>
      </c>
      <c r="G248" s="15">
        <f>VLOOKUP($A248,Schid!$A:$J,MATCH(G$1,Schid!$6:$6,0),FALSE)</f>
        <v>451</v>
      </c>
      <c r="H248" s="15" t="str">
        <f>VLOOKUP($A248,Schid!$A:$J,MATCH(H$1,Schid!$6:$6,0),FALSE)</f>
        <v>NULL</v>
      </c>
      <c r="I248" s="15" t="str">
        <f>VLOOKUP($A248,Schid!$A:$J,MATCH(I$1,Schid!$6:$6,0),FALSE)</f>
        <v>NULL</v>
      </c>
      <c r="J248" s="21" t="str">
        <f>VLOOKUP($A248,Schid!$A:$J,MATCH(J$1,Schid!$6:$6,0),FALSE)</f>
        <v>Telehandlers</v>
      </c>
      <c r="K248" s="21" t="str">
        <f>VLOOKUP($A248,Schid!$A:$J,MATCH(K$1,Schid!$6:$6,0),FALSE)</f>
        <v>NULL</v>
      </c>
      <c r="L248" s="21" t="str">
        <f>VLOOKUP($A248,Schid!$A:$J,MATCH(L$1,Schid!$6:$6,0),FALSE)</f>
        <v>NULL</v>
      </c>
      <c r="M248" s="21" t="str">
        <f>VLOOKUP($A248,Schid!$A:$J,MATCH(M$1,Schid!$6:$6,0),FALSE)</f>
        <v>Telehandlers|||</v>
      </c>
      <c r="N248" s="21">
        <f>IF(ISERROR(VLOOKUP(B248,Sched!A:A,1,FALSE)),0,1)</f>
        <v>1</v>
      </c>
      <c r="O248" s="21">
        <f>VLOOKUP($B248,Sched!$A:$Z,MATCH(O$1,Sched!$6:$6,0),FALSE)</f>
        <v>0.95</v>
      </c>
      <c r="P248" s="21">
        <f>VLOOKUP($B248,Sched!$A:$Z,MATCH(P$1,Sched!$6:$6,0),FALSE)</f>
        <v>1.24</v>
      </c>
      <c r="Q248" s="21">
        <f>VLOOKUP($B248,Sched!$A:$Z,MATCH(Q$1,Sched!$6:$6,0),FALSE)</f>
        <v>0.75</v>
      </c>
      <c r="R248" s="21">
        <f>VLOOKUP($B248,Sched!$A:$Z,MATCH(R$1,Sched!$6:$6,0),FALSE)</f>
        <v>1</v>
      </c>
      <c r="S248" s="21" t="str">
        <f>VLOOKUP($B248,Sched!$A:$Z,MATCH(S$1,Sched!$6:$6,0),FALSE)</f>
        <v>N</v>
      </c>
    </row>
    <row r="249" spans="1:19" x14ac:dyDescent="0.25">
      <c r="A249" s="21">
        <v>101035</v>
      </c>
      <c r="B249" s="21" t="s">
        <v>3470</v>
      </c>
      <c r="C249" s="21" t="s">
        <v>2512</v>
      </c>
      <c r="D249" s="21" t="s">
        <v>2918</v>
      </c>
      <c r="E249" s="21" t="str">
        <f>VLOOKUP($B249,Sched!$A:$Z,MATCH(E$1,Sched!$6:$6,0),FALSE)</f>
        <v>CatSubcat</v>
      </c>
      <c r="F249" s="21" t="str">
        <f>VLOOKUP($B249,Sched!$A:$Z,MATCH(F$1,Sched!$6:$6,0),FALSE)</f>
        <v>SubcatGroup</v>
      </c>
      <c r="G249" s="15">
        <f>VLOOKUP($A249,Schid!$A:$J,MATCH(G$1,Schid!$6:$6,0),FALSE)</f>
        <v>451</v>
      </c>
      <c r="H249" s="15">
        <f>VLOOKUP($A249,Schid!$A:$J,MATCH(H$1,Schid!$6:$6,0),FALSE)</f>
        <v>2813</v>
      </c>
      <c r="I249" s="15" t="str">
        <f>VLOOKUP($A249,Schid!$A:$J,MATCH(I$1,Schid!$6:$6,0),FALSE)</f>
        <v>NULL</v>
      </c>
      <c r="J249" s="21" t="str">
        <f>VLOOKUP($A249,Schid!$A:$J,MATCH(J$1,Schid!$6:$6,0),FALSE)</f>
        <v>Telehandlers</v>
      </c>
      <c r="K249" s="21" t="str">
        <f>VLOOKUP($A249,Schid!$A:$J,MATCH(K$1,Schid!$6:$6,0),FALSE)</f>
        <v>7,000-9,999 Lb Telehandlers</v>
      </c>
      <c r="L249" s="21" t="str">
        <f>VLOOKUP($A249,Schid!$A:$J,MATCH(L$1,Schid!$6:$6,0),FALSE)</f>
        <v>NULL</v>
      </c>
      <c r="M249" s="21" t="str">
        <f>VLOOKUP($A249,Schid!$A:$J,MATCH(M$1,Schid!$6:$6,0),FALSE)</f>
        <v>Telehandlers|7,000-9,999 Lb Telehandlers||</v>
      </c>
      <c r="N249" s="21">
        <f>IF(ISERROR(VLOOKUP(B249,Sched!A:A,1,FALSE)),0,1)</f>
        <v>1</v>
      </c>
      <c r="O249" s="21">
        <f>VLOOKUP($B249,Sched!$A:$Z,MATCH(O$1,Sched!$6:$6,0),FALSE)</f>
        <v>0.95</v>
      </c>
      <c r="P249" s="21">
        <f>VLOOKUP($B249,Sched!$A:$Z,MATCH(P$1,Sched!$6:$6,0),FALSE)</f>
        <v>1.24</v>
      </c>
      <c r="Q249" s="21">
        <f>VLOOKUP($B249,Sched!$A:$Z,MATCH(Q$1,Sched!$6:$6,0),FALSE)</f>
        <v>0.75</v>
      </c>
      <c r="R249" s="21">
        <f>VLOOKUP($B249,Sched!$A:$Z,MATCH(R$1,Sched!$6:$6,0),FALSE)</f>
        <v>1</v>
      </c>
      <c r="S249" s="21" t="str">
        <f>VLOOKUP($B249,Sched!$A:$Z,MATCH(S$1,Sched!$6:$6,0),FALSE)</f>
        <v>N</v>
      </c>
    </row>
    <row r="250" spans="1:19" x14ac:dyDescent="0.25">
      <c r="A250" s="21">
        <v>101654</v>
      </c>
      <c r="B250" s="21" t="s">
        <v>3471</v>
      </c>
      <c r="C250" s="21" t="s">
        <v>2512</v>
      </c>
      <c r="D250" s="21" t="s">
        <v>2918</v>
      </c>
      <c r="E250" s="21" t="str">
        <f>VLOOKUP($B250,Sched!$A:$Z,MATCH(E$1,Sched!$6:$6,0),FALSE)</f>
        <v>Make</v>
      </c>
      <c r="F250" s="21" t="str">
        <f>VLOOKUP($B250,Sched!$A:$Z,MATCH(F$1,Sched!$6:$6,0),FALSE)</f>
        <v>Make</v>
      </c>
      <c r="G250" s="15">
        <f>VLOOKUP($A250,Schid!$A:$J,MATCH(G$1,Schid!$6:$6,0),FALSE)</f>
        <v>451</v>
      </c>
      <c r="H250" s="15">
        <f>VLOOKUP($A250,Schid!$A:$J,MATCH(H$1,Schid!$6:$6,0),FALSE)</f>
        <v>2813</v>
      </c>
      <c r="I250" s="15">
        <f>VLOOKUP($A250,Schid!$A:$J,MATCH(I$1,Schid!$6:$6,0),FALSE)</f>
        <v>140</v>
      </c>
      <c r="J250" s="21" t="str">
        <f>VLOOKUP($A250,Schid!$A:$J,MATCH(J$1,Schid!$6:$6,0),FALSE)</f>
        <v>Telehandlers</v>
      </c>
      <c r="K250" s="21" t="str">
        <f>VLOOKUP($A250,Schid!$A:$J,MATCH(K$1,Schid!$6:$6,0),FALSE)</f>
        <v>7,000-9,999 Lb Telehandlers</v>
      </c>
      <c r="L250" s="21" t="str">
        <f>VLOOKUP($A250,Schid!$A:$J,MATCH(L$1,Schid!$6:$6,0),FALSE)</f>
        <v>JCB</v>
      </c>
      <c r="M250" s="21" t="str">
        <f>VLOOKUP($A250,Schid!$A:$J,MATCH(M$1,Schid!$6:$6,0),FALSE)</f>
        <v>Telehandlers|7,000-9,999 Lb Telehandlers|JCB|</v>
      </c>
      <c r="N250" s="21">
        <f>IF(ISERROR(VLOOKUP(B250,Sched!A:A,1,FALSE)),0,1)</f>
        <v>1</v>
      </c>
      <c r="O250" s="21">
        <f>VLOOKUP($B250,Sched!$A:$Z,MATCH(O$1,Sched!$6:$6,0),FALSE)</f>
        <v>0.95</v>
      </c>
      <c r="P250" s="21">
        <f>VLOOKUP($B250,Sched!$A:$Z,MATCH(P$1,Sched!$6:$6,0),FALSE)</f>
        <v>1.24</v>
      </c>
      <c r="Q250" s="21">
        <f>VLOOKUP($B250,Sched!$A:$Z,MATCH(Q$1,Sched!$6:$6,0),FALSE)</f>
        <v>0.75</v>
      </c>
      <c r="R250" s="21">
        <f>VLOOKUP($B250,Sched!$A:$Z,MATCH(R$1,Sched!$6:$6,0),FALSE)</f>
        <v>1</v>
      </c>
      <c r="S250" s="21" t="str">
        <f>VLOOKUP($B250,Sched!$A:$Z,MATCH(S$1,Sched!$6:$6,0),FALSE)</f>
        <v>N</v>
      </c>
    </row>
    <row r="251" spans="1:19" x14ac:dyDescent="0.25">
      <c r="A251" s="21">
        <v>461</v>
      </c>
      <c r="B251" s="21" t="s">
        <v>3468</v>
      </c>
      <c r="C251" s="21" t="s">
        <v>2512</v>
      </c>
      <c r="D251" s="21" t="s">
        <v>2918</v>
      </c>
      <c r="E251" s="21" t="str">
        <f>VLOOKUP($B251,Sched!$A:$Z,MATCH(E$1,Sched!$6:$6,0),FALSE)</f>
        <v>CatSubcat</v>
      </c>
      <c r="F251" s="21" t="str">
        <f>VLOOKUP($B251,Sched!$A:$Z,MATCH(F$1,Sched!$6:$6,0),FALSE)</f>
        <v>SubcatGroup</v>
      </c>
      <c r="G251" s="15">
        <f>VLOOKUP($A251,Schid!$A:$J,MATCH(G$1,Schid!$6:$6,0),FALSE)</f>
        <v>451</v>
      </c>
      <c r="H251" s="15">
        <f>VLOOKUP($A251,Schid!$A:$J,MATCH(H$1,Schid!$6:$6,0),FALSE)</f>
        <v>466</v>
      </c>
      <c r="I251" s="15" t="str">
        <f>VLOOKUP($A251,Schid!$A:$J,MATCH(I$1,Schid!$6:$6,0),FALSE)</f>
        <v>NULL</v>
      </c>
      <c r="J251" s="21" t="str">
        <f>VLOOKUP($A251,Schid!$A:$J,MATCH(J$1,Schid!$6:$6,0),FALSE)</f>
        <v>Telehandlers</v>
      </c>
      <c r="K251" s="21" t="str">
        <f>VLOOKUP($A251,Schid!$A:$J,MATCH(K$1,Schid!$6:$6,0),FALSE)</f>
        <v>0-6,999 Lb Telehandlers</v>
      </c>
      <c r="L251" s="21" t="str">
        <f>VLOOKUP($A251,Schid!$A:$J,MATCH(L$1,Schid!$6:$6,0),FALSE)</f>
        <v>NULL</v>
      </c>
      <c r="M251" s="21" t="str">
        <f>VLOOKUP($A251,Schid!$A:$J,MATCH(M$1,Schid!$6:$6,0),FALSE)</f>
        <v>Telehandlers|0-6,999 Lb Telehandlers||</v>
      </c>
      <c r="N251" s="21">
        <f>IF(ISERROR(VLOOKUP(B251,Sched!A:A,1,FALSE)),0,1)</f>
        <v>1</v>
      </c>
      <c r="O251" s="21">
        <f>VLOOKUP($B251,Sched!$A:$Z,MATCH(O$1,Sched!$6:$6,0),FALSE)</f>
        <v>0.95</v>
      </c>
      <c r="P251" s="21">
        <f>VLOOKUP($B251,Sched!$A:$Z,MATCH(P$1,Sched!$6:$6,0),FALSE)</f>
        <v>1.24</v>
      </c>
      <c r="Q251" s="21">
        <f>VLOOKUP($B251,Sched!$A:$Z,MATCH(Q$1,Sched!$6:$6,0),FALSE)</f>
        <v>0.75</v>
      </c>
      <c r="R251" s="21">
        <f>VLOOKUP($B251,Sched!$A:$Z,MATCH(R$1,Sched!$6:$6,0),FALSE)</f>
        <v>1</v>
      </c>
      <c r="S251" s="21" t="str">
        <f>VLOOKUP($B251,Sched!$A:$Z,MATCH(S$1,Sched!$6:$6,0),FALSE)</f>
        <v>N</v>
      </c>
    </row>
    <row r="252" spans="1:19" x14ac:dyDescent="0.25">
      <c r="A252" s="21">
        <v>2074</v>
      </c>
      <c r="B252" s="21" t="s">
        <v>3469</v>
      </c>
      <c r="C252" s="21" t="s">
        <v>2512</v>
      </c>
      <c r="D252" s="21" t="s">
        <v>2918</v>
      </c>
      <c r="E252" s="21" t="str">
        <f>VLOOKUP($B252,Sched!$A:$Z,MATCH(E$1,Sched!$6:$6,0),FALSE)</f>
        <v>Make</v>
      </c>
      <c r="F252" s="21" t="str">
        <f>VLOOKUP($B252,Sched!$A:$Z,MATCH(F$1,Sched!$6:$6,0),FALSE)</f>
        <v>Make</v>
      </c>
      <c r="G252" s="15">
        <f>VLOOKUP($A252,Schid!$A:$J,MATCH(G$1,Schid!$6:$6,0),FALSE)</f>
        <v>451</v>
      </c>
      <c r="H252" s="15">
        <f>VLOOKUP($A252,Schid!$A:$J,MATCH(H$1,Schid!$6:$6,0),FALSE)</f>
        <v>466</v>
      </c>
      <c r="I252" s="15">
        <f>VLOOKUP($A252,Schid!$A:$J,MATCH(I$1,Schid!$6:$6,0),FALSE)</f>
        <v>140</v>
      </c>
      <c r="J252" s="21" t="str">
        <f>VLOOKUP($A252,Schid!$A:$J,MATCH(J$1,Schid!$6:$6,0),FALSE)</f>
        <v>Telehandlers</v>
      </c>
      <c r="K252" s="21" t="str">
        <f>VLOOKUP($A252,Schid!$A:$J,MATCH(K$1,Schid!$6:$6,0),FALSE)</f>
        <v>0-6,999 Lb Telehandlers</v>
      </c>
      <c r="L252" s="21" t="str">
        <f>VLOOKUP($A252,Schid!$A:$J,MATCH(L$1,Schid!$6:$6,0),FALSE)</f>
        <v>JCB</v>
      </c>
      <c r="M252" s="21" t="str">
        <f>VLOOKUP($A252,Schid!$A:$J,MATCH(M$1,Schid!$6:$6,0),FALSE)</f>
        <v>Telehandlers|0-6,999 Lb Telehandlers|JCB|</v>
      </c>
      <c r="N252" s="21">
        <f>IF(ISERROR(VLOOKUP(B252,Sched!A:A,1,FALSE)),0,1)</f>
        <v>1</v>
      </c>
      <c r="O252" s="21">
        <f>VLOOKUP($B252,Sched!$A:$Z,MATCH(O$1,Sched!$6:$6,0),FALSE)</f>
        <v>0.95</v>
      </c>
      <c r="P252" s="21">
        <f>VLOOKUP($B252,Sched!$A:$Z,MATCH(P$1,Sched!$6:$6,0),FALSE)</f>
        <v>1.24</v>
      </c>
      <c r="Q252" s="21">
        <f>VLOOKUP($B252,Sched!$A:$Z,MATCH(Q$1,Sched!$6:$6,0),FALSE)</f>
        <v>0.75</v>
      </c>
      <c r="R252" s="21">
        <f>VLOOKUP($B252,Sched!$A:$Z,MATCH(R$1,Sched!$6:$6,0),FALSE)</f>
        <v>1</v>
      </c>
      <c r="S252" s="21" t="str">
        <f>VLOOKUP($B252,Sched!$A:$Z,MATCH(S$1,Sched!$6:$6,0),FALSE)</f>
        <v>N</v>
      </c>
    </row>
    <row r="253" spans="1:19" x14ac:dyDescent="0.25">
      <c r="A253" s="21">
        <v>461</v>
      </c>
      <c r="B253" s="21" t="s">
        <v>3410</v>
      </c>
      <c r="C253" s="21" t="s">
        <v>2512</v>
      </c>
      <c r="D253" s="21" t="s">
        <v>2918</v>
      </c>
      <c r="E253" s="21" t="str">
        <f>VLOOKUP($B253,Sched!$A:$Z,MATCH(E$1,Sched!$6:$6,0),FALSE)</f>
        <v>CatSubcat</v>
      </c>
      <c r="F253" s="21" t="str">
        <f>VLOOKUP($B253,Sched!$A:$Z,MATCH(F$1,Sched!$6:$6,0),FALSE)</f>
        <v>SubcatGroup</v>
      </c>
      <c r="G253" s="15">
        <f>VLOOKUP($A253,Schid!$A:$J,MATCH(G$1,Schid!$6:$6,0),FALSE)</f>
        <v>451</v>
      </c>
      <c r="H253" s="15">
        <f>VLOOKUP($A253,Schid!$A:$J,MATCH(H$1,Schid!$6:$6,0),FALSE)</f>
        <v>466</v>
      </c>
      <c r="I253" s="15" t="str">
        <f>VLOOKUP($A253,Schid!$A:$J,MATCH(I$1,Schid!$6:$6,0),FALSE)</f>
        <v>NULL</v>
      </c>
      <c r="J253" s="21" t="str">
        <f>VLOOKUP($A253,Schid!$A:$J,MATCH(J$1,Schid!$6:$6,0),FALSE)</f>
        <v>Telehandlers</v>
      </c>
      <c r="K253" s="21" t="str">
        <f>VLOOKUP($A253,Schid!$A:$J,MATCH(K$1,Schid!$6:$6,0),FALSE)</f>
        <v>0-6,999 Lb Telehandlers</v>
      </c>
      <c r="L253" s="21" t="str">
        <f>VLOOKUP($A253,Schid!$A:$J,MATCH(L$1,Schid!$6:$6,0),FALSE)</f>
        <v>NULL</v>
      </c>
      <c r="M253" s="21" t="str">
        <f>VLOOKUP($A253,Schid!$A:$J,MATCH(M$1,Schid!$6:$6,0),FALSE)</f>
        <v>Telehandlers|0-6,999 Lb Telehandlers||</v>
      </c>
      <c r="N253" s="21">
        <f>IF(ISERROR(VLOOKUP(B253,Sched!A:A,1,FALSE)),0,1)</f>
        <v>1</v>
      </c>
      <c r="O253" s="21">
        <f>VLOOKUP($B253,Sched!$A:$Z,MATCH(O$1,Sched!$6:$6,0),FALSE)</f>
        <v>0.95</v>
      </c>
      <c r="P253" s="21">
        <f>VLOOKUP($B253,Sched!$A:$Z,MATCH(P$1,Sched!$6:$6,0),FALSE)</f>
        <v>1.24</v>
      </c>
      <c r="Q253" s="21">
        <f>VLOOKUP($B253,Sched!$A:$Z,MATCH(Q$1,Sched!$6:$6,0),FALSE)</f>
        <v>0.75</v>
      </c>
      <c r="R253" s="21">
        <f>VLOOKUP($B253,Sched!$A:$Z,MATCH(R$1,Sched!$6:$6,0),FALSE)</f>
        <v>1</v>
      </c>
      <c r="S253" s="21" t="str">
        <f>VLOOKUP($B253,Sched!$A:$Z,MATCH(S$1,Sched!$6:$6,0),FALSE)</f>
        <v>N</v>
      </c>
    </row>
    <row r="254" spans="1:19" x14ac:dyDescent="0.25">
      <c r="A254" s="21">
        <v>101036</v>
      </c>
      <c r="B254" s="21" t="s">
        <v>3410</v>
      </c>
      <c r="C254" s="21" t="s">
        <v>2512</v>
      </c>
      <c r="D254" s="21" t="s">
        <v>2918</v>
      </c>
      <c r="E254" s="21" t="str">
        <f>VLOOKUP($B254,Sched!$A:$Z,MATCH(E$1,Sched!$6:$6,0),FALSE)</f>
        <v>CatSubcat</v>
      </c>
      <c r="F254" s="21" t="str">
        <f>VLOOKUP($B254,Sched!$A:$Z,MATCH(F$1,Sched!$6:$6,0),FALSE)</f>
        <v>SubcatGroup</v>
      </c>
      <c r="G254" s="15">
        <f>VLOOKUP($A254,Schid!$A:$J,MATCH(G$1,Schid!$6:$6,0),FALSE)</f>
        <v>451</v>
      </c>
      <c r="H254" s="15">
        <f>VLOOKUP($A254,Schid!$A:$J,MATCH(H$1,Schid!$6:$6,0),FALSE)</f>
        <v>2814</v>
      </c>
      <c r="I254" s="15" t="str">
        <f>VLOOKUP($A254,Schid!$A:$J,MATCH(I$1,Schid!$6:$6,0),FALSE)</f>
        <v>NULL</v>
      </c>
      <c r="J254" s="21" t="str">
        <f>VLOOKUP($A254,Schid!$A:$J,MATCH(J$1,Schid!$6:$6,0),FALSE)</f>
        <v>Telehandlers</v>
      </c>
      <c r="K254" s="21" t="str">
        <f>VLOOKUP($A254,Schid!$A:$J,MATCH(K$1,Schid!$6:$6,0),FALSE)</f>
        <v>10,000-10,999 Lb Telehandlers</v>
      </c>
      <c r="L254" s="21" t="str">
        <f>VLOOKUP($A254,Schid!$A:$J,MATCH(L$1,Schid!$6:$6,0),FALSE)</f>
        <v>NULL</v>
      </c>
      <c r="M254" s="21" t="str">
        <f>VLOOKUP($A254,Schid!$A:$J,MATCH(M$1,Schid!$6:$6,0),FALSE)</f>
        <v>Telehandlers|10,000-10,999 Lb Telehandlers||</v>
      </c>
      <c r="N254" s="21">
        <f>IF(ISERROR(VLOOKUP(B254,Sched!A:A,1,FALSE)),0,1)</f>
        <v>1</v>
      </c>
      <c r="O254" s="21">
        <f>VLOOKUP($B254,Sched!$A:$Z,MATCH(O$1,Sched!$6:$6,0),FALSE)</f>
        <v>0.95</v>
      </c>
      <c r="P254" s="21">
        <f>VLOOKUP($B254,Sched!$A:$Z,MATCH(P$1,Sched!$6:$6,0),FALSE)</f>
        <v>1.24</v>
      </c>
      <c r="Q254" s="21">
        <f>VLOOKUP($B254,Sched!$A:$Z,MATCH(Q$1,Sched!$6:$6,0),FALSE)</f>
        <v>0.75</v>
      </c>
      <c r="R254" s="21">
        <f>VLOOKUP($B254,Sched!$A:$Z,MATCH(R$1,Sched!$6:$6,0),FALSE)</f>
        <v>1</v>
      </c>
      <c r="S254" s="21" t="str">
        <f>VLOOKUP($B254,Sched!$A:$Z,MATCH(S$1,Sched!$6:$6,0),FALSE)</f>
        <v>N</v>
      </c>
    </row>
    <row r="255" spans="1:19" x14ac:dyDescent="0.25">
      <c r="A255" s="21">
        <v>101037</v>
      </c>
      <c r="B255" s="21" t="s">
        <v>3410</v>
      </c>
      <c r="C255" s="21" t="s">
        <v>2512</v>
      </c>
      <c r="D255" s="21" t="s">
        <v>2918</v>
      </c>
      <c r="E255" s="21" t="str">
        <f>VLOOKUP($B255,Sched!$A:$Z,MATCH(E$1,Sched!$6:$6,0),FALSE)</f>
        <v>CatSubcat</v>
      </c>
      <c r="F255" s="21" t="str">
        <f>VLOOKUP($B255,Sched!$A:$Z,MATCH(F$1,Sched!$6:$6,0),FALSE)</f>
        <v>SubcatGroup</v>
      </c>
      <c r="G255" s="15">
        <f>VLOOKUP($A255,Schid!$A:$J,MATCH(G$1,Schid!$6:$6,0),FALSE)</f>
        <v>451</v>
      </c>
      <c r="H255" s="15">
        <f>VLOOKUP($A255,Schid!$A:$J,MATCH(H$1,Schid!$6:$6,0),FALSE)</f>
        <v>2815</v>
      </c>
      <c r="I255" s="15" t="str">
        <f>VLOOKUP($A255,Schid!$A:$J,MATCH(I$1,Schid!$6:$6,0),FALSE)</f>
        <v>NULL</v>
      </c>
      <c r="J255" s="21" t="str">
        <f>VLOOKUP($A255,Schid!$A:$J,MATCH(J$1,Schid!$6:$6,0),FALSE)</f>
        <v>Telehandlers</v>
      </c>
      <c r="K255" s="21" t="str">
        <f>VLOOKUP($A255,Schid!$A:$J,MATCH(K$1,Schid!$6:$6,0),FALSE)</f>
        <v>11,000+ Lb Telehandlers</v>
      </c>
      <c r="L255" s="21" t="str">
        <f>VLOOKUP($A255,Schid!$A:$J,MATCH(L$1,Schid!$6:$6,0),FALSE)</f>
        <v>NULL</v>
      </c>
      <c r="M255" s="21" t="str">
        <f>VLOOKUP($A255,Schid!$A:$J,MATCH(M$1,Schid!$6:$6,0),FALSE)</f>
        <v>Telehandlers|11,000+ Lb Telehandlers||</v>
      </c>
      <c r="N255" s="21">
        <f>IF(ISERROR(VLOOKUP(B255,Sched!A:A,1,FALSE)),0,1)</f>
        <v>1</v>
      </c>
      <c r="O255" s="21">
        <f>VLOOKUP($B255,Sched!$A:$Z,MATCH(O$1,Sched!$6:$6,0),FALSE)</f>
        <v>0.95</v>
      </c>
      <c r="P255" s="21">
        <f>VLOOKUP($B255,Sched!$A:$Z,MATCH(P$1,Sched!$6:$6,0),FALSE)</f>
        <v>1.24</v>
      </c>
      <c r="Q255" s="21">
        <f>VLOOKUP($B255,Sched!$A:$Z,MATCH(Q$1,Sched!$6:$6,0),FALSE)</f>
        <v>0.75</v>
      </c>
      <c r="R255" s="21">
        <f>VLOOKUP($B255,Sched!$A:$Z,MATCH(R$1,Sched!$6:$6,0),FALSE)</f>
        <v>1</v>
      </c>
      <c r="S255" s="21" t="str">
        <f>VLOOKUP($B255,Sched!$A:$Z,MATCH(S$1,Sched!$6:$6,0),FALSE)</f>
        <v>N</v>
      </c>
    </row>
    <row r="256" spans="1:19" x14ac:dyDescent="0.25">
      <c r="A256" s="21">
        <v>101035</v>
      </c>
      <c r="B256" s="21" t="s">
        <v>3410</v>
      </c>
      <c r="C256" s="21" t="s">
        <v>2512</v>
      </c>
      <c r="D256" s="21" t="s">
        <v>2918</v>
      </c>
      <c r="E256" s="21" t="str">
        <f>VLOOKUP($B256,Sched!$A:$Z,MATCH(E$1,Sched!$6:$6,0),FALSE)</f>
        <v>CatSubcat</v>
      </c>
      <c r="F256" s="21" t="str">
        <f>VLOOKUP($B256,Sched!$A:$Z,MATCH(F$1,Sched!$6:$6,0),FALSE)</f>
        <v>SubcatGroup</v>
      </c>
      <c r="G256" s="15">
        <f>VLOOKUP($A256,Schid!$A:$J,MATCH(G$1,Schid!$6:$6,0),FALSE)</f>
        <v>451</v>
      </c>
      <c r="H256" s="15">
        <f>VLOOKUP($A256,Schid!$A:$J,MATCH(H$1,Schid!$6:$6,0),FALSE)</f>
        <v>2813</v>
      </c>
      <c r="I256" s="15" t="str">
        <f>VLOOKUP($A256,Schid!$A:$J,MATCH(I$1,Schid!$6:$6,0),FALSE)</f>
        <v>NULL</v>
      </c>
      <c r="J256" s="21" t="str">
        <f>VLOOKUP($A256,Schid!$A:$J,MATCH(J$1,Schid!$6:$6,0),FALSE)</f>
        <v>Telehandlers</v>
      </c>
      <c r="K256" s="21" t="str">
        <f>VLOOKUP($A256,Schid!$A:$J,MATCH(K$1,Schid!$6:$6,0),FALSE)</f>
        <v>7,000-9,999 Lb Telehandlers</v>
      </c>
      <c r="L256" s="21" t="str">
        <f>VLOOKUP($A256,Schid!$A:$J,MATCH(L$1,Schid!$6:$6,0),FALSE)</f>
        <v>NULL</v>
      </c>
      <c r="M256" s="21" t="str">
        <f>VLOOKUP($A256,Schid!$A:$J,MATCH(M$1,Schid!$6:$6,0),FALSE)</f>
        <v>Telehandlers|7,000-9,999 Lb Telehandlers||</v>
      </c>
      <c r="N256" s="21">
        <f>IF(ISERROR(VLOOKUP(B256,Sched!A:A,1,FALSE)),0,1)</f>
        <v>1</v>
      </c>
      <c r="O256" s="21">
        <f>VLOOKUP($B256,Sched!$A:$Z,MATCH(O$1,Sched!$6:$6,0),FALSE)</f>
        <v>0.95</v>
      </c>
      <c r="P256" s="21">
        <f>VLOOKUP($B256,Sched!$A:$Z,MATCH(P$1,Sched!$6:$6,0),FALSE)</f>
        <v>1.24</v>
      </c>
      <c r="Q256" s="21">
        <f>VLOOKUP($B256,Sched!$A:$Z,MATCH(Q$1,Sched!$6:$6,0),FALSE)</f>
        <v>0.75</v>
      </c>
      <c r="R256" s="21">
        <f>VLOOKUP($B256,Sched!$A:$Z,MATCH(R$1,Sched!$6:$6,0),FALSE)</f>
        <v>1</v>
      </c>
      <c r="S256" s="21" t="str">
        <f>VLOOKUP($B256,Sched!$A:$Z,MATCH(S$1,Sched!$6:$6,0),FALSE)</f>
        <v>N</v>
      </c>
    </row>
    <row r="257" spans="1:19" x14ac:dyDescent="0.25">
      <c r="A257" s="21">
        <v>90454</v>
      </c>
      <c r="B257" s="21" t="s">
        <v>3396</v>
      </c>
      <c r="C257" s="21" t="s">
        <v>2512</v>
      </c>
      <c r="D257" s="21" t="s">
        <v>2918</v>
      </c>
      <c r="E257" s="21" t="str">
        <f>VLOOKUP($B257,Sched!$A:$Z,MATCH(E$1,Sched!$6:$6,0),FALSE)</f>
        <v>CatSubcat</v>
      </c>
      <c r="F257" s="21" t="str">
        <f>VLOOKUP($B257,Sched!$A:$Z,MATCH(F$1,Sched!$6:$6,0),FALSE)</f>
        <v>Category</v>
      </c>
      <c r="G257" s="15">
        <f>VLOOKUP($A257,Schid!$A:$J,MATCH(G$1,Schid!$6:$6,0),FALSE)</f>
        <v>2750</v>
      </c>
      <c r="H257" s="15" t="str">
        <f>VLOOKUP($A257,Schid!$A:$J,MATCH(H$1,Schid!$6:$6,0),FALSE)</f>
        <v>NULL</v>
      </c>
      <c r="I257" s="15" t="str">
        <f>VLOOKUP($A257,Schid!$A:$J,MATCH(I$1,Schid!$6:$6,0),FALSE)</f>
        <v>NULL</v>
      </c>
      <c r="J257" s="21" t="str">
        <f>VLOOKUP($A257,Schid!$A:$J,MATCH(J$1,Schid!$6:$6,0),FALSE)</f>
        <v>Box Trailers</v>
      </c>
      <c r="K257" s="21" t="str">
        <f>VLOOKUP($A257,Schid!$A:$J,MATCH(K$1,Schid!$6:$6,0),FALSE)</f>
        <v>NULL</v>
      </c>
      <c r="L257" s="21" t="str">
        <f>VLOOKUP($A257,Schid!$A:$J,MATCH(L$1,Schid!$6:$6,0),FALSE)</f>
        <v>NULL</v>
      </c>
      <c r="M257" s="21" t="str">
        <f>VLOOKUP($A257,Schid!$A:$J,MATCH(M$1,Schid!$6:$6,0),FALSE)</f>
        <v>Box Trailers|||</v>
      </c>
      <c r="N257" s="21">
        <f>IF(ISERROR(VLOOKUP(B257,Sched!A:A,1,FALSE)),0,1)</f>
        <v>1</v>
      </c>
      <c r="O257" s="21">
        <f>VLOOKUP($B257,Sched!$A:$Z,MATCH(O$1,Sched!$6:$6,0),FALSE)</f>
        <v>0.95</v>
      </c>
      <c r="P257" s="21">
        <f>VLOOKUP($B257,Sched!$A:$Z,MATCH(P$1,Sched!$6:$6,0),FALSE)</f>
        <v>1.33</v>
      </c>
      <c r="Q257" s="21">
        <f>VLOOKUP($B257,Sched!$A:$Z,MATCH(Q$1,Sched!$6:$6,0),FALSE)</f>
        <v>0.6</v>
      </c>
      <c r="R257" s="21">
        <f>VLOOKUP($B257,Sched!$A:$Z,MATCH(R$1,Sched!$6:$6,0),FALSE)</f>
        <v>0.8</v>
      </c>
      <c r="S257" s="21" t="str">
        <f>VLOOKUP($B257,Sched!$A:$Z,MATCH(S$1,Sched!$6:$6,0),FALSE)</f>
        <v>N</v>
      </c>
    </row>
    <row r="258" spans="1:19" x14ac:dyDescent="0.25">
      <c r="A258" s="21">
        <v>90456</v>
      </c>
      <c r="B258" s="21" t="s">
        <v>3396</v>
      </c>
      <c r="C258" s="21" t="s">
        <v>2512</v>
      </c>
      <c r="D258" s="21" t="s">
        <v>2918</v>
      </c>
      <c r="E258" s="21" t="str">
        <f>VLOOKUP($B258,Sched!$A:$Z,MATCH(E$1,Sched!$6:$6,0),FALSE)</f>
        <v>CatSubcat</v>
      </c>
      <c r="F258" s="21" t="str">
        <f>VLOOKUP($B258,Sched!$A:$Z,MATCH(F$1,Sched!$6:$6,0),FALSE)</f>
        <v>Category</v>
      </c>
      <c r="G258" s="15">
        <f>VLOOKUP($A258,Schid!$A:$J,MATCH(G$1,Schid!$6:$6,0),FALSE)</f>
        <v>2752</v>
      </c>
      <c r="H258" s="15" t="str">
        <f>VLOOKUP($A258,Schid!$A:$J,MATCH(H$1,Schid!$6:$6,0),FALSE)</f>
        <v>NULL</v>
      </c>
      <c r="I258" s="15" t="str">
        <f>VLOOKUP($A258,Schid!$A:$J,MATCH(I$1,Schid!$6:$6,0),FALSE)</f>
        <v>NULL</v>
      </c>
      <c r="J258" s="21" t="str">
        <f>VLOOKUP($A258,Schid!$A:$J,MATCH(J$1,Schid!$6:$6,0),FALSE)</f>
        <v>Dump Trailers</v>
      </c>
      <c r="K258" s="21" t="str">
        <f>VLOOKUP($A258,Schid!$A:$J,MATCH(K$1,Schid!$6:$6,0),FALSE)</f>
        <v>NULL</v>
      </c>
      <c r="L258" s="21" t="str">
        <f>VLOOKUP($A258,Schid!$A:$J,MATCH(L$1,Schid!$6:$6,0),FALSE)</f>
        <v>NULL</v>
      </c>
      <c r="M258" s="21" t="str">
        <f>VLOOKUP($A258,Schid!$A:$J,MATCH(M$1,Schid!$6:$6,0),FALSE)</f>
        <v>Dump Trailers|||</v>
      </c>
      <c r="N258" s="21">
        <f>IF(ISERROR(VLOOKUP(B258,Sched!A:A,1,FALSE)),0,1)</f>
        <v>1</v>
      </c>
      <c r="O258" s="21">
        <f>VLOOKUP($B258,Sched!$A:$Z,MATCH(O$1,Sched!$6:$6,0),FALSE)</f>
        <v>0.95</v>
      </c>
      <c r="P258" s="21">
        <f>VLOOKUP($B258,Sched!$A:$Z,MATCH(P$1,Sched!$6:$6,0),FALSE)</f>
        <v>1.33</v>
      </c>
      <c r="Q258" s="21">
        <f>VLOOKUP($B258,Sched!$A:$Z,MATCH(Q$1,Sched!$6:$6,0),FALSE)</f>
        <v>0.6</v>
      </c>
      <c r="R258" s="21">
        <f>VLOOKUP($B258,Sched!$A:$Z,MATCH(R$1,Sched!$6:$6,0),FALSE)</f>
        <v>0.8</v>
      </c>
      <c r="S258" s="21" t="str">
        <f>VLOOKUP($B258,Sched!$A:$Z,MATCH(S$1,Sched!$6:$6,0),FALSE)</f>
        <v>N</v>
      </c>
    </row>
    <row r="259" spans="1:19" x14ac:dyDescent="0.25">
      <c r="A259" s="21">
        <v>90455</v>
      </c>
      <c r="B259" s="21" t="s">
        <v>3396</v>
      </c>
      <c r="C259" s="21" t="s">
        <v>2512</v>
      </c>
      <c r="D259" s="21" t="s">
        <v>2918</v>
      </c>
      <c r="E259" s="21" t="str">
        <f>VLOOKUP($B259,Sched!$A:$Z,MATCH(E$1,Sched!$6:$6,0),FALSE)</f>
        <v>CatSubcat</v>
      </c>
      <c r="F259" s="21" t="str">
        <f>VLOOKUP($B259,Sched!$A:$Z,MATCH(F$1,Sched!$6:$6,0),FALSE)</f>
        <v>Category</v>
      </c>
      <c r="G259" s="15">
        <f>VLOOKUP($A259,Schid!$A:$J,MATCH(G$1,Schid!$6:$6,0),FALSE)</f>
        <v>2751</v>
      </c>
      <c r="H259" s="15" t="str">
        <f>VLOOKUP($A259,Schid!$A:$J,MATCH(H$1,Schid!$6:$6,0),FALSE)</f>
        <v>NULL</v>
      </c>
      <c r="I259" s="15" t="str">
        <f>VLOOKUP($A259,Schid!$A:$J,MATCH(I$1,Schid!$6:$6,0),FALSE)</f>
        <v>NULL</v>
      </c>
      <c r="J259" s="21" t="str">
        <f>VLOOKUP($A259,Schid!$A:$J,MATCH(J$1,Schid!$6:$6,0),FALSE)</f>
        <v>Fuel, Tank, And Vacuum Trailers</v>
      </c>
      <c r="K259" s="21" t="str">
        <f>VLOOKUP($A259,Schid!$A:$J,MATCH(K$1,Schid!$6:$6,0),FALSE)</f>
        <v>NULL</v>
      </c>
      <c r="L259" s="21" t="str">
        <f>VLOOKUP($A259,Schid!$A:$J,MATCH(L$1,Schid!$6:$6,0),FALSE)</f>
        <v>NULL</v>
      </c>
      <c r="M259" s="21" t="str">
        <f>VLOOKUP($A259,Schid!$A:$J,MATCH(M$1,Schid!$6:$6,0),FALSE)</f>
        <v>Fuel, Tank, And Vacuum Trailers|||</v>
      </c>
      <c r="N259" s="21">
        <f>IF(ISERROR(VLOOKUP(B259,Sched!A:A,1,FALSE)),0,1)</f>
        <v>1</v>
      </c>
      <c r="O259" s="21">
        <f>VLOOKUP($B259,Sched!$A:$Z,MATCH(O$1,Sched!$6:$6,0),FALSE)</f>
        <v>0.95</v>
      </c>
      <c r="P259" s="21">
        <f>VLOOKUP($B259,Sched!$A:$Z,MATCH(P$1,Sched!$6:$6,0),FALSE)</f>
        <v>1.33</v>
      </c>
      <c r="Q259" s="21">
        <f>VLOOKUP($B259,Sched!$A:$Z,MATCH(Q$1,Sched!$6:$6,0),FALSE)</f>
        <v>0.6</v>
      </c>
      <c r="R259" s="21">
        <f>VLOOKUP($B259,Sched!$A:$Z,MATCH(R$1,Sched!$6:$6,0),FALSE)</f>
        <v>0.8</v>
      </c>
      <c r="S259" s="21" t="str">
        <f>VLOOKUP($B259,Sched!$A:$Z,MATCH(S$1,Sched!$6:$6,0),FALSE)</f>
        <v>N</v>
      </c>
    </row>
    <row r="260" spans="1:19" x14ac:dyDescent="0.25">
      <c r="A260" s="21">
        <v>52</v>
      </c>
      <c r="B260" s="21" t="s">
        <v>3396</v>
      </c>
      <c r="C260" s="21" t="s">
        <v>2512</v>
      </c>
      <c r="D260" s="21" t="s">
        <v>2918</v>
      </c>
      <c r="E260" s="21" t="str">
        <f>VLOOKUP($B260,Sched!$A:$Z,MATCH(E$1,Sched!$6:$6,0),FALSE)</f>
        <v>CatSubcat</v>
      </c>
      <c r="F260" s="21" t="str">
        <f>VLOOKUP($B260,Sched!$A:$Z,MATCH(F$1,Sched!$6:$6,0),FALSE)</f>
        <v>Category</v>
      </c>
      <c r="G260" s="15">
        <f>VLOOKUP($A260,Schid!$A:$J,MATCH(G$1,Schid!$6:$6,0),FALSE)</f>
        <v>1952</v>
      </c>
      <c r="H260" s="15" t="str">
        <f>VLOOKUP($A260,Schid!$A:$J,MATCH(H$1,Schid!$6:$6,0),FALSE)</f>
        <v>NULL</v>
      </c>
      <c r="I260" s="15" t="str">
        <f>VLOOKUP($A260,Schid!$A:$J,MATCH(I$1,Schid!$6:$6,0),FALSE)</f>
        <v>NULL</v>
      </c>
      <c r="J260" s="21" t="str">
        <f>VLOOKUP($A260,Schid!$A:$J,MATCH(J$1,Schid!$6:$6,0),FALSE)</f>
        <v>Other Trailers</v>
      </c>
      <c r="K260" s="21" t="str">
        <f>VLOOKUP($A260,Schid!$A:$J,MATCH(K$1,Schid!$6:$6,0),FALSE)</f>
        <v>NULL</v>
      </c>
      <c r="L260" s="21" t="str">
        <f>VLOOKUP($A260,Schid!$A:$J,MATCH(L$1,Schid!$6:$6,0),FALSE)</f>
        <v>NULL</v>
      </c>
      <c r="M260" s="21" t="str">
        <f>VLOOKUP($A260,Schid!$A:$J,MATCH(M$1,Schid!$6:$6,0),FALSE)</f>
        <v>Other Trailers|||</v>
      </c>
      <c r="N260" s="21">
        <f>IF(ISERROR(VLOOKUP(B260,Sched!A:A,1,FALSE)),0,1)</f>
        <v>1</v>
      </c>
      <c r="O260" s="21">
        <f>VLOOKUP($B260,Sched!$A:$Z,MATCH(O$1,Sched!$6:$6,0),FALSE)</f>
        <v>0.95</v>
      </c>
      <c r="P260" s="21">
        <f>VLOOKUP($B260,Sched!$A:$Z,MATCH(P$1,Sched!$6:$6,0),FALSE)</f>
        <v>1.33</v>
      </c>
      <c r="Q260" s="21">
        <f>VLOOKUP($B260,Sched!$A:$Z,MATCH(Q$1,Sched!$6:$6,0),FALSE)</f>
        <v>0.6</v>
      </c>
      <c r="R260" s="21">
        <f>VLOOKUP($B260,Sched!$A:$Z,MATCH(R$1,Sched!$6:$6,0),FALSE)</f>
        <v>0.8</v>
      </c>
      <c r="S260" s="21" t="str">
        <f>VLOOKUP($B260,Sched!$A:$Z,MATCH(S$1,Sched!$6:$6,0),FALSE)</f>
        <v>N</v>
      </c>
    </row>
    <row r="261" spans="1:19" x14ac:dyDescent="0.25">
      <c r="A261" s="21">
        <v>90458</v>
      </c>
      <c r="B261" s="21" t="s">
        <v>3396</v>
      </c>
      <c r="C261" s="21" t="s">
        <v>2512</v>
      </c>
      <c r="D261" s="21" t="s">
        <v>2918</v>
      </c>
      <c r="E261" s="21" t="str">
        <f>VLOOKUP($B261,Sched!$A:$Z,MATCH(E$1,Sched!$6:$6,0),FALSE)</f>
        <v>CatSubcat</v>
      </c>
      <c r="F261" s="21" t="str">
        <f>VLOOKUP($B261,Sched!$A:$Z,MATCH(F$1,Sched!$6:$6,0),FALSE)</f>
        <v>Category</v>
      </c>
      <c r="G261" s="15">
        <f>VLOOKUP($A261,Schid!$A:$J,MATCH(G$1,Schid!$6:$6,0),FALSE)</f>
        <v>2754</v>
      </c>
      <c r="H261" s="15" t="str">
        <f>VLOOKUP($A261,Schid!$A:$J,MATCH(H$1,Schid!$6:$6,0),FALSE)</f>
        <v>NULL</v>
      </c>
      <c r="I261" s="15" t="str">
        <f>VLOOKUP($A261,Schid!$A:$J,MATCH(I$1,Schid!$6:$6,0),FALSE)</f>
        <v>NULL</v>
      </c>
      <c r="J261" s="21" t="str">
        <f>VLOOKUP($A261,Schid!$A:$J,MATCH(J$1,Schid!$6:$6,0),FALSE)</f>
        <v>Semi Trailers</v>
      </c>
      <c r="K261" s="21" t="str">
        <f>VLOOKUP($A261,Schid!$A:$J,MATCH(K$1,Schid!$6:$6,0),FALSE)</f>
        <v>NULL</v>
      </c>
      <c r="L261" s="21" t="str">
        <f>VLOOKUP($A261,Schid!$A:$J,MATCH(L$1,Schid!$6:$6,0),FALSE)</f>
        <v>NULL</v>
      </c>
      <c r="M261" s="21" t="str">
        <f>VLOOKUP($A261,Schid!$A:$J,MATCH(M$1,Schid!$6:$6,0),FALSE)</f>
        <v>Semi Trailers|||</v>
      </c>
      <c r="N261" s="21">
        <f>IF(ISERROR(VLOOKUP(B261,Sched!A:A,1,FALSE)),0,1)</f>
        <v>1</v>
      </c>
      <c r="O261" s="21">
        <f>VLOOKUP($B261,Sched!$A:$Z,MATCH(O$1,Sched!$6:$6,0),FALSE)</f>
        <v>0.95</v>
      </c>
      <c r="P261" s="21">
        <f>VLOOKUP($B261,Sched!$A:$Z,MATCH(P$1,Sched!$6:$6,0),FALSE)</f>
        <v>1.33</v>
      </c>
      <c r="Q261" s="21">
        <f>VLOOKUP($B261,Sched!$A:$Z,MATCH(Q$1,Sched!$6:$6,0),FALSE)</f>
        <v>0.6</v>
      </c>
      <c r="R261" s="21">
        <f>VLOOKUP($B261,Sched!$A:$Z,MATCH(R$1,Sched!$6:$6,0),FALSE)</f>
        <v>0.8</v>
      </c>
      <c r="S261" s="21" t="str">
        <f>VLOOKUP($B261,Sched!$A:$Z,MATCH(S$1,Sched!$6:$6,0),FALSE)</f>
        <v>N</v>
      </c>
    </row>
    <row r="262" spans="1:19" x14ac:dyDescent="0.25">
      <c r="A262" s="21">
        <v>90457</v>
      </c>
      <c r="B262" s="21" t="s">
        <v>3396</v>
      </c>
      <c r="C262" s="21" t="s">
        <v>2512</v>
      </c>
      <c r="D262" s="21" t="s">
        <v>2918</v>
      </c>
      <c r="E262" s="21" t="str">
        <f>VLOOKUP($B262,Sched!$A:$Z,MATCH(E$1,Sched!$6:$6,0),FALSE)</f>
        <v>CatSubcat</v>
      </c>
      <c r="F262" s="21" t="str">
        <f>VLOOKUP($B262,Sched!$A:$Z,MATCH(F$1,Sched!$6:$6,0),FALSE)</f>
        <v>Category</v>
      </c>
      <c r="G262" s="15">
        <f>VLOOKUP($A262,Schid!$A:$J,MATCH(G$1,Schid!$6:$6,0),FALSE)</f>
        <v>2753</v>
      </c>
      <c r="H262" s="15" t="str">
        <f>VLOOKUP($A262,Schid!$A:$J,MATCH(H$1,Schid!$6:$6,0),FALSE)</f>
        <v>NULL</v>
      </c>
      <c r="I262" s="15" t="str">
        <f>VLOOKUP($A262,Schid!$A:$J,MATCH(I$1,Schid!$6:$6,0),FALSE)</f>
        <v>NULL</v>
      </c>
      <c r="J262" s="21" t="str">
        <f>VLOOKUP($A262,Schid!$A:$J,MATCH(J$1,Schid!$6:$6,0),FALSE)</f>
        <v>Tag-Along Trailers</v>
      </c>
      <c r="K262" s="21" t="str">
        <f>VLOOKUP($A262,Schid!$A:$J,MATCH(K$1,Schid!$6:$6,0),FALSE)</f>
        <v>NULL</v>
      </c>
      <c r="L262" s="21" t="str">
        <f>VLOOKUP($A262,Schid!$A:$J,MATCH(L$1,Schid!$6:$6,0),FALSE)</f>
        <v>NULL</v>
      </c>
      <c r="M262" s="21" t="str">
        <f>VLOOKUP($A262,Schid!$A:$J,MATCH(M$1,Schid!$6:$6,0),FALSE)</f>
        <v>Tag-Along Trailers|||</v>
      </c>
      <c r="N262" s="21">
        <f>IF(ISERROR(VLOOKUP(B262,Sched!A:A,1,FALSE)),0,1)</f>
        <v>1</v>
      </c>
      <c r="O262" s="21">
        <f>VLOOKUP($B262,Sched!$A:$Z,MATCH(O$1,Sched!$6:$6,0),FALSE)</f>
        <v>0.95</v>
      </c>
      <c r="P262" s="21">
        <f>VLOOKUP($B262,Sched!$A:$Z,MATCH(P$1,Sched!$6:$6,0),FALSE)</f>
        <v>1.33</v>
      </c>
      <c r="Q262" s="21">
        <f>VLOOKUP($B262,Sched!$A:$Z,MATCH(Q$1,Sched!$6:$6,0),FALSE)</f>
        <v>0.6</v>
      </c>
      <c r="R262" s="21">
        <f>VLOOKUP($B262,Sched!$A:$Z,MATCH(R$1,Sched!$6:$6,0),FALSE)</f>
        <v>0.8</v>
      </c>
      <c r="S262" s="21" t="str">
        <f>VLOOKUP($B262,Sched!$A:$Z,MATCH(S$1,Sched!$6:$6,0),FALSE)</f>
        <v>N</v>
      </c>
    </row>
    <row r="263" spans="1:19" x14ac:dyDescent="0.25">
      <c r="A263" s="21">
        <v>90459</v>
      </c>
      <c r="B263" s="21" t="s">
        <v>3396</v>
      </c>
      <c r="C263" s="21" t="s">
        <v>2512</v>
      </c>
      <c r="D263" s="21" t="s">
        <v>2918</v>
      </c>
      <c r="E263" s="21" t="str">
        <f>VLOOKUP($B263,Sched!$A:$Z,MATCH(E$1,Sched!$6:$6,0),FALSE)</f>
        <v>CatSubcat</v>
      </c>
      <c r="F263" s="21" t="str">
        <f>VLOOKUP($B263,Sched!$A:$Z,MATCH(F$1,Sched!$6:$6,0),FALSE)</f>
        <v>Category</v>
      </c>
      <c r="G263" s="15">
        <f>VLOOKUP($A263,Schid!$A:$J,MATCH(G$1,Schid!$6:$6,0),FALSE)</f>
        <v>2755</v>
      </c>
      <c r="H263" s="15" t="str">
        <f>VLOOKUP($A263,Schid!$A:$J,MATCH(H$1,Schid!$6:$6,0),FALSE)</f>
        <v>NULL</v>
      </c>
      <c r="I263" s="15" t="str">
        <f>VLOOKUP($A263,Schid!$A:$J,MATCH(I$1,Schid!$6:$6,0),FALSE)</f>
        <v>NULL</v>
      </c>
      <c r="J263" s="21" t="str">
        <f>VLOOKUP($A263,Schid!$A:$J,MATCH(J$1,Schid!$6:$6,0),FALSE)</f>
        <v>Water Trailers</v>
      </c>
      <c r="K263" s="21" t="str">
        <f>VLOOKUP($A263,Schid!$A:$J,MATCH(K$1,Schid!$6:$6,0),FALSE)</f>
        <v>NULL</v>
      </c>
      <c r="L263" s="21" t="str">
        <f>VLOOKUP($A263,Schid!$A:$J,MATCH(L$1,Schid!$6:$6,0),FALSE)</f>
        <v>NULL</v>
      </c>
      <c r="M263" s="21" t="str">
        <f>VLOOKUP($A263,Schid!$A:$J,MATCH(M$1,Schid!$6:$6,0),FALSE)</f>
        <v>Water Trailers|||</v>
      </c>
      <c r="N263" s="21">
        <f>IF(ISERROR(VLOOKUP(B263,Sched!A:A,1,FALSE)),0,1)</f>
        <v>1</v>
      </c>
      <c r="O263" s="21">
        <f>VLOOKUP($B263,Sched!$A:$Z,MATCH(O$1,Sched!$6:$6,0),FALSE)</f>
        <v>0.95</v>
      </c>
      <c r="P263" s="21">
        <f>VLOOKUP($B263,Sched!$A:$Z,MATCH(P$1,Sched!$6:$6,0),FALSE)</f>
        <v>1.33</v>
      </c>
      <c r="Q263" s="21">
        <f>VLOOKUP($B263,Sched!$A:$Z,MATCH(Q$1,Sched!$6:$6,0),FALSE)</f>
        <v>0.6</v>
      </c>
      <c r="R263" s="21">
        <f>VLOOKUP($B263,Sched!$A:$Z,MATCH(R$1,Sched!$6:$6,0),FALSE)</f>
        <v>0.8</v>
      </c>
      <c r="S263" s="21" t="str">
        <f>VLOOKUP($B263,Sched!$A:$Z,MATCH(S$1,Sched!$6:$6,0),FALSE)</f>
        <v>N</v>
      </c>
    </row>
    <row r="264" spans="1:19" x14ac:dyDescent="0.25">
      <c r="A264" s="21">
        <v>83916</v>
      </c>
      <c r="B264" s="21" t="s">
        <v>3021</v>
      </c>
      <c r="C264" s="21" t="s">
        <v>2512</v>
      </c>
      <c r="D264" s="21" t="s">
        <v>2918</v>
      </c>
      <c r="E264" s="21" t="str">
        <f>VLOOKUP($B264,Sched!$A:$Z,MATCH(E$1,Sched!$6:$6,0),FALSE)</f>
        <v>CatSubcat</v>
      </c>
      <c r="F264" s="21" t="str">
        <f>VLOOKUP($B264,Sched!$A:$Z,MATCH(F$1,Sched!$6:$6,0),FALSE)</f>
        <v>Category</v>
      </c>
      <c r="G264" s="15">
        <f>VLOOKUP($A264,Schid!$A:$J,MATCH(G$1,Schid!$6:$6,0),FALSE)</f>
        <v>2616</v>
      </c>
      <c r="H264" s="15" t="str">
        <f>VLOOKUP($A264,Schid!$A:$J,MATCH(H$1,Schid!$6:$6,0),FALSE)</f>
        <v>NULL</v>
      </c>
      <c r="I264" s="15" t="str">
        <f>VLOOKUP($A264,Schid!$A:$J,MATCH(I$1,Schid!$6:$6,0),FALSE)</f>
        <v>NULL</v>
      </c>
      <c r="J264" s="21" t="str">
        <f>VLOOKUP($A264,Schid!$A:$J,MATCH(J$1,Schid!$6:$6,0),FALSE)</f>
        <v>Truck Tractors</v>
      </c>
      <c r="K264" s="21" t="str">
        <f>VLOOKUP($A264,Schid!$A:$J,MATCH(K$1,Schid!$6:$6,0),FALSE)</f>
        <v>NULL</v>
      </c>
      <c r="L264" s="21" t="str">
        <f>VLOOKUP($A264,Schid!$A:$J,MATCH(L$1,Schid!$6:$6,0),FALSE)</f>
        <v>NULL</v>
      </c>
      <c r="M264" s="21" t="str">
        <f>VLOOKUP($A264,Schid!$A:$J,MATCH(M$1,Schid!$6:$6,0),FALSE)</f>
        <v>Truck Tractors|||</v>
      </c>
      <c r="N264" s="21">
        <f>IF(ISERROR(VLOOKUP(B264,Sched!A:A,1,FALSE)),0,1)</f>
        <v>1</v>
      </c>
      <c r="O264" s="21">
        <f>VLOOKUP($B264,Sched!$A:$Z,MATCH(O$1,Sched!$6:$6,0),FALSE)</f>
        <v>0.9</v>
      </c>
      <c r="P264" s="21">
        <f>VLOOKUP($B264,Sched!$A:$Z,MATCH(P$1,Sched!$6:$6,0),FALSE)</f>
        <v>1.33</v>
      </c>
      <c r="Q264" s="21">
        <f>VLOOKUP($B264,Sched!$A:$Z,MATCH(Q$1,Sched!$6:$6,0),FALSE)</f>
        <v>0.65</v>
      </c>
      <c r="R264" s="21">
        <f>VLOOKUP($B264,Sched!$A:$Z,MATCH(R$1,Sched!$6:$6,0),FALSE)</f>
        <v>1</v>
      </c>
      <c r="S264" s="21" t="str">
        <f>VLOOKUP($B264,Sched!$A:$Z,MATCH(S$1,Sched!$6:$6,0),FALSE)</f>
        <v>N</v>
      </c>
    </row>
    <row r="265" spans="1:19" x14ac:dyDescent="0.25">
      <c r="A265" s="21">
        <v>83867</v>
      </c>
      <c r="B265" s="21" t="s">
        <v>3090</v>
      </c>
      <c r="C265" s="21" t="s">
        <v>2512</v>
      </c>
      <c r="D265" s="21" t="s">
        <v>2918</v>
      </c>
      <c r="E265" s="21" t="str">
        <f>VLOOKUP($B265,Sched!$A:$Z,MATCH(E$1,Sched!$6:$6,0),FALSE)</f>
        <v>CatSubcat</v>
      </c>
      <c r="F265" s="21" t="str">
        <f>VLOOKUP($B265,Sched!$A:$Z,MATCH(F$1,Sched!$6:$6,0),FALSE)</f>
        <v>Category</v>
      </c>
      <c r="G265" s="15">
        <f>VLOOKUP($A265,Schid!$A:$J,MATCH(G$1,Schid!$6:$6,0),FALSE)</f>
        <v>2612</v>
      </c>
      <c r="H265" s="15" t="str">
        <f>VLOOKUP($A265,Schid!$A:$J,MATCH(H$1,Schid!$6:$6,0),FALSE)</f>
        <v>NULL</v>
      </c>
      <c r="I265" s="15" t="str">
        <f>VLOOKUP($A265,Schid!$A:$J,MATCH(I$1,Schid!$6:$6,0),FALSE)</f>
        <v>NULL</v>
      </c>
      <c r="J265" s="21" t="str">
        <f>VLOOKUP($A265,Schid!$A:$J,MATCH(J$1,Schid!$6:$6,0),FALSE)</f>
        <v>Boom Trucks, Bucket Trucks, And Digger Derricks</v>
      </c>
      <c r="K265" s="21" t="str">
        <f>VLOOKUP($A265,Schid!$A:$J,MATCH(K$1,Schid!$6:$6,0),FALSE)</f>
        <v>NULL</v>
      </c>
      <c r="L265" s="21" t="str">
        <f>VLOOKUP($A265,Schid!$A:$J,MATCH(L$1,Schid!$6:$6,0),FALSE)</f>
        <v>NULL</v>
      </c>
      <c r="M265" s="21" t="str">
        <f>VLOOKUP($A265,Schid!$A:$J,MATCH(M$1,Schid!$6:$6,0),FALSE)</f>
        <v>Boom Trucks, Bucket Trucks, And Digger Derricks|||</v>
      </c>
      <c r="N265" s="21">
        <f>IF(ISERROR(VLOOKUP(B265,Sched!A:A,1,FALSE)),0,1)</f>
        <v>1</v>
      </c>
      <c r="O265" s="21">
        <f>VLOOKUP($B265,Sched!$A:$Z,MATCH(O$1,Sched!$6:$6,0),FALSE)</f>
        <v>0.9</v>
      </c>
      <c r="P265" s="21">
        <f>VLOOKUP($B265,Sched!$A:$Z,MATCH(P$1,Sched!$6:$6,0),FALSE)</f>
        <v>1.33</v>
      </c>
      <c r="Q265" s="21">
        <f>VLOOKUP($B265,Sched!$A:$Z,MATCH(Q$1,Sched!$6:$6,0),FALSE)</f>
        <v>0.7</v>
      </c>
      <c r="R265" s="21">
        <f>VLOOKUP($B265,Sched!$A:$Z,MATCH(R$1,Sched!$6:$6,0),FALSE)</f>
        <v>1</v>
      </c>
      <c r="S265" s="21" t="str">
        <f>VLOOKUP($B265,Sched!$A:$Z,MATCH(S$1,Sched!$6:$6,0),FALSE)</f>
        <v>N</v>
      </c>
    </row>
    <row r="266" spans="1:19" x14ac:dyDescent="0.25">
      <c r="A266" s="21">
        <v>83864</v>
      </c>
      <c r="B266" s="21" t="s">
        <v>3090</v>
      </c>
      <c r="C266" s="21" t="s">
        <v>2512</v>
      </c>
      <c r="D266" s="21" t="s">
        <v>2918</v>
      </c>
      <c r="E266" s="21" t="str">
        <f>VLOOKUP($B266,Sched!$A:$Z,MATCH(E$1,Sched!$6:$6,0),FALSE)</f>
        <v>CatSubcat</v>
      </c>
      <c r="F266" s="21" t="str">
        <f>VLOOKUP($B266,Sched!$A:$Z,MATCH(F$1,Sched!$6:$6,0),FALSE)</f>
        <v>Category</v>
      </c>
      <c r="G266" s="15">
        <f>VLOOKUP($A266,Schid!$A:$J,MATCH(G$1,Schid!$6:$6,0),FALSE)</f>
        <v>2609</v>
      </c>
      <c r="H266" s="15" t="str">
        <f>VLOOKUP($A266,Schid!$A:$J,MATCH(H$1,Schid!$6:$6,0),FALSE)</f>
        <v>NULL</v>
      </c>
      <c r="I266" s="15" t="str">
        <f>VLOOKUP($A266,Schid!$A:$J,MATCH(I$1,Schid!$6:$6,0),FALSE)</f>
        <v>NULL</v>
      </c>
      <c r="J266" s="21" t="str">
        <f>VLOOKUP($A266,Schid!$A:$J,MATCH(J$1,Schid!$6:$6,0),FALSE)</f>
        <v>Dump Trucks</v>
      </c>
      <c r="K266" s="21" t="str">
        <f>VLOOKUP($A266,Schid!$A:$J,MATCH(K$1,Schid!$6:$6,0),FALSE)</f>
        <v>NULL</v>
      </c>
      <c r="L266" s="21" t="str">
        <f>VLOOKUP($A266,Schid!$A:$J,MATCH(L$1,Schid!$6:$6,0),FALSE)</f>
        <v>NULL</v>
      </c>
      <c r="M266" s="21" t="str">
        <f>VLOOKUP($A266,Schid!$A:$J,MATCH(M$1,Schid!$6:$6,0),FALSE)</f>
        <v>Dump Trucks|||</v>
      </c>
      <c r="N266" s="21">
        <f>IF(ISERROR(VLOOKUP(B266,Sched!A:A,1,FALSE)),0,1)</f>
        <v>1</v>
      </c>
      <c r="O266" s="21">
        <f>VLOOKUP($B266,Sched!$A:$Z,MATCH(O$1,Sched!$6:$6,0),FALSE)</f>
        <v>0.9</v>
      </c>
      <c r="P266" s="21">
        <f>VLOOKUP($B266,Sched!$A:$Z,MATCH(P$1,Sched!$6:$6,0),FALSE)</f>
        <v>1.33</v>
      </c>
      <c r="Q266" s="21">
        <f>VLOOKUP($B266,Sched!$A:$Z,MATCH(Q$1,Sched!$6:$6,0),FALSE)</f>
        <v>0.7</v>
      </c>
      <c r="R266" s="21">
        <f>VLOOKUP($B266,Sched!$A:$Z,MATCH(R$1,Sched!$6:$6,0),FALSE)</f>
        <v>1</v>
      </c>
      <c r="S266" s="21" t="str">
        <f>VLOOKUP($B266,Sched!$A:$Z,MATCH(S$1,Sched!$6:$6,0),FALSE)</f>
        <v>N</v>
      </c>
    </row>
    <row r="267" spans="1:19" x14ac:dyDescent="0.25">
      <c r="A267" s="21">
        <v>32</v>
      </c>
      <c r="B267" s="21" t="s">
        <v>3090</v>
      </c>
      <c r="C267" s="21" t="s">
        <v>2512</v>
      </c>
      <c r="D267" s="21" t="s">
        <v>2918</v>
      </c>
      <c r="E267" s="21" t="str">
        <f>VLOOKUP($B267,Sched!$A:$Z,MATCH(E$1,Sched!$6:$6,0),FALSE)</f>
        <v>CatSubcat</v>
      </c>
      <c r="F267" s="21" t="str">
        <f>VLOOKUP($B267,Sched!$A:$Z,MATCH(F$1,Sched!$6:$6,0),FALSE)</f>
        <v>Category</v>
      </c>
      <c r="G267" s="15">
        <f>VLOOKUP($A267,Schid!$A:$J,MATCH(G$1,Schid!$6:$6,0),FALSE)</f>
        <v>5</v>
      </c>
      <c r="H267" s="15" t="str">
        <f>VLOOKUP($A267,Schid!$A:$J,MATCH(H$1,Schid!$6:$6,0),FALSE)</f>
        <v>NULL</v>
      </c>
      <c r="I267" s="15" t="str">
        <f>VLOOKUP($A267,Schid!$A:$J,MATCH(I$1,Schid!$6:$6,0),FALSE)</f>
        <v>NULL</v>
      </c>
      <c r="J267" s="21" t="str">
        <f>VLOOKUP($A267,Schid!$A:$J,MATCH(J$1,Schid!$6:$6,0),FALSE)</f>
        <v>Other Trucks</v>
      </c>
      <c r="K267" s="21" t="str">
        <f>VLOOKUP($A267,Schid!$A:$J,MATCH(K$1,Schid!$6:$6,0),FALSE)</f>
        <v>NULL</v>
      </c>
      <c r="L267" s="21" t="str">
        <f>VLOOKUP($A267,Schid!$A:$J,MATCH(L$1,Schid!$6:$6,0),FALSE)</f>
        <v>NULL</v>
      </c>
      <c r="M267" s="21" t="str">
        <f>VLOOKUP($A267,Schid!$A:$J,MATCH(M$1,Schid!$6:$6,0),FALSE)</f>
        <v>Other Trucks|||</v>
      </c>
      <c r="N267" s="21">
        <f>IF(ISERROR(VLOOKUP(B267,Sched!A:A,1,FALSE)),0,1)</f>
        <v>1</v>
      </c>
      <c r="O267" s="21">
        <f>VLOOKUP($B267,Sched!$A:$Z,MATCH(O$1,Sched!$6:$6,0),FALSE)</f>
        <v>0.9</v>
      </c>
      <c r="P267" s="21">
        <f>VLOOKUP($B267,Sched!$A:$Z,MATCH(P$1,Sched!$6:$6,0),FALSE)</f>
        <v>1.33</v>
      </c>
      <c r="Q267" s="21">
        <f>VLOOKUP($B267,Sched!$A:$Z,MATCH(Q$1,Sched!$6:$6,0),FALSE)</f>
        <v>0.7</v>
      </c>
      <c r="R267" s="21">
        <f>VLOOKUP($B267,Sched!$A:$Z,MATCH(R$1,Sched!$6:$6,0),FALSE)</f>
        <v>1</v>
      </c>
      <c r="S267" s="21" t="str">
        <f>VLOOKUP($B267,Sched!$A:$Z,MATCH(S$1,Sched!$6:$6,0),FALSE)</f>
        <v>N</v>
      </c>
    </row>
    <row r="268" spans="1:19" x14ac:dyDescent="0.25">
      <c r="A268" s="21">
        <v>83869</v>
      </c>
      <c r="B268" s="21" t="s">
        <v>3090</v>
      </c>
      <c r="C268" s="21" t="s">
        <v>2512</v>
      </c>
      <c r="D268" s="21" t="s">
        <v>2918</v>
      </c>
      <c r="E268" s="21" t="str">
        <f>VLOOKUP($B268,Sched!$A:$Z,MATCH(E$1,Sched!$6:$6,0),FALSE)</f>
        <v>CatSubcat</v>
      </c>
      <c r="F268" s="21" t="str">
        <f>VLOOKUP($B268,Sched!$A:$Z,MATCH(F$1,Sched!$6:$6,0),FALSE)</f>
        <v>Category</v>
      </c>
      <c r="G268" s="15">
        <f>VLOOKUP($A268,Schid!$A:$J,MATCH(G$1,Schid!$6:$6,0),FALSE)</f>
        <v>2614</v>
      </c>
      <c r="H268" s="15" t="str">
        <f>VLOOKUP($A268,Schid!$A:$J,MATCH(H$1,Schid!$6:$6,0),FALSE)</f>
        <v>NULL</v>
      </c>
      <c r="I268" s="15" t="str">
        <f>VLOOKUP($A268,Schid!$A:$J,MATCH(I$1,Schid!$6:$6,0),FALSE)</f>
        <v>NULL</v>
      </c>
      <c r="J268" s="21" t="str">
        <f>VLOOKUP($A268,Schid!$A:$J,MATCH(J$1,Schid!$6:$6,0),FALSE)</f>
        <v>Pickup Trucks</v>
      </c>
      <c r="K268" s="21" t="str">
        <f>VLOOKUP($A268,Schid!$A:$J,MATCH(K$1,Schid!$6:$6,0),FALSE)</f>
        <v>NULL</v>
      </c>
      <c r="L268" s="21" t="str">
        <f>VLOOKUP($A268,Schid!$A:$J,MATCH(L$1,Schid!$6:$6,0),FALSE)</f>
        <v>NULL</v>
      </c>
      <c r="M268" s="21" t="str">
        <f>VLOOKUP($A268,Schid!$A:$J,MATCH(M$1,Schid!$6:$6,0),FALSE)</f>
        <v>Pickup Trucks|||</v>
      </c>
      <c r="N268" s="21">
        <f>IF(ISERROR(VLOOKUP(B268,Sched!A:A,1,FALSE)),0,1)</f>
        <v>1</v>
      </c>
      <c r="O268" s="21">
        <f>VLOOKUP($B268,Sched!$A:$Z,MATCH(O$1,Sched!$6:$6,0),FALSE)</f>
        <v>0.9</v>
      </c>
      <c r="P268" s="21">
        <f>VLOOKUP($B268,Sched!$A:$Z,MATCH(P$1,Sched!$6:$6,0),FALSE)</f>
        <v>1.33</v>
      </c>
      <c r="Q268" s="21">
        <f>VLOOKUP($B268,Sched!$A:$Z,MATCH(Q$1,Sched!$6:$6,0),FALSE)</f>
        <v>0.7</v>
      </c>
      <c r="R268" s="21">
        <f>VLOOKUP($B268,Sched!$A:$Z,MATCH(R$1,Sched!$6:$6,0),FALSE)</f>
        <v>1</v>
      </c>
      <c r="S268" s="21" t="str">
        <f>VLOOKUP($B268,Sched!$A:$Z,MATCH(S$1,Sched!$6:$6,0),FALSE)</f>
        <v>N</v>
      </c>
    </row>
    <row r="269" spans="1:19" x14ac:dyDescent="0.25">
      <c r="A269" s="21">
        <v>83868</v>
      </c>
      <c r="B269" s="21" t="s">
        <v>3090</v>
      </c>
      <c r="C269" s="21" t="s">
        <v>2512</v>
      </c>
      <c r="D269" s="21" t="s">
        <v>2918</v>
      </c>
      <c r="E269" s="21" t="str">
        <f>VLOOKUP($B269,Sched!$A:$Z,MATCH(E$1,Sched!$6:$6,0),FALSE)</f>
        <v>CatSubcat</v>
      </c>
      <c r="F269" s="21" t="str">
        <f>VLOOKUP($B269,Sched!$A:$Z,MATCH(F$1,Sched!$6:$6,0),FALSE)</f>
        <v>Category</v>
      </c>
      <c r="G269" s="15">
        <f>VLOOKUP($A269,Schid!$A:$J,MATCH(G$1,Schid!$6:$6,0),FALSE)</f>
        <v>2613</v>
      </c>
      <c r="H269" s="15" t="str">
        <f>VLOOKUP($A269,Schid!$A:$J,MATCH(H$1,Schid!$6:$6,0),FALSE)</f>
        <v>NULL</v>
      </c>
      <c r="I269" s="15" t="str">
        <f>VLOOKUP($A269,Schid!$A:$J,MATCH(I$1,Schid!$6:$6,0),FALSE)</f>
        <v>NULL</v>
      </c>
      <c r="J269" s="21" t="str">
        <f>VLOOKUP($A269,Schid!$A:$J,MATCH(J$1,Schid!$6:$6,0),FALSE)</f>
        <v>Service Trucks</v>
      </c>
      <c r="K269" s="21" t="str">
        <f>VLOOKUP($A269,Schid!$A:$J,MATCH(K$1,Schid!$6:$6,0),FALSE)</f>
        <v>NULL</v>
      </c>
      <c r="L269" s="21" t="str">
        <f>VLOOKUP($A269,Schid!$A:$J,MATCH(L$1,Schid!$6:$6,0),FALSE)</f>
        <v>NULL</v>
      </c>
      <c r="M269" s="21" t="str">
        <f>VLOOKUP($A269,Schid!$A:$J,MATCH(M$1,Schid!$6:$6,0),FALSE)</f>
        <v>Service Trucks|||</v>
      </c>
      <c r="N269" s="21">
        <f>IF(ISERROR(VLOOKUP(B269,Sched!A:A,1,FALSE)),0,1)</f>
        <v>1</v>
      </c>
      <c r="O269" s="21">
        <f>VLOOKUP($B269,Sched!$A:$Z,MATCH(O$1,Sched!$6:$6,0),FALSE)</f>
        <v>0.9</v>
      </c>
      <c r="P269" s="21">
        <f>VLOOKUP($B269,Sched!$A:$Z,MATCH(P$1,Sched!$6:$6,0),FALSE)</f>
        <v>1.33</v>
      </c>
      <c r="Q269" s="21">
        <f>VLOOKUP($B269,Sched!$A:$Z,MATCH(Q$1,Sched!$6:$6,0),FALSE)</f>
        <v>0.7</v>
      </c>
      <c r="R269" s="21">
        <f>VLOOKUP($B269,Sched!$A:$Z,MATCH(R$1,Sched!$6:$6,0),FALSE)</f>
        <v>1</v>
      </c>
      <c r="S269" s="21" t="str">
        <f>VLOOKUP($B269,Sched!$A:$Z,MATCH(S$1,Sched!$6:$6,0),FALSE)</f>
        <v>N</v>
      </c>
    </row>
    <row r="270" spans="1:19" x14ac:dyDescent="0.25">
      <c r="A270" s="21">
        <v>83865</v>
      </c>
      <c r="B270" s="21" t="s">
        <v>3090</v>
      </c>
      <c r="C270" s="21" t="s">
        <v>2512</v>
      </c>
      <c r="D270" s="21" t="s">
        <v>2918</v>
      </c>
      <c r="E270" s="21" t="str">
        <f>VLOOKUP($B270,Sched!$A:$Z,MATCH(E$1,Sched!$6:$6,0),FALSE)</f>
        <v>CatSubcat</v>
      </c>
      <c r="F270" s="21" t="str">
        <f>VLOOKUP($B270,Sched!$A:$Z,MATCH(F$1,Sched!$6:$6,0),FALSE)</f>
        <v>Category</v>
      </c>
      <c r="G270" s="15">
        <f>VLOOKUP($A270,Schid!$A:$J,MATCH(G$1,Schid!$6:$6,0),FALSE)</f>
        <v>2610</v>
      </c>
      <c r="H270" s="15" t="str">
        <f>VLOOKUP($A270,Schid!$A:$J,MATCH(H$1,Schid!$6:$6,0),FALSE)</f>
        <v>NULL</v>
      </c>
      <c r="I270" s="15" t="str">
        <f>VLOOKUP($A270,Schid!$A:$J,MATCH(I$1,Schid!$6:$6,0),FALSE)</f>
        <v>NULL</v>
      </c>
      <c r="J270" s="21" t="str">
        <f>VLOOKUP($A270,Schid!$A:$J,MATCH(J$1,Schid!$6:$6,0),FALSE)</f>
        <v>Transport Trucks</v>
      </c>
      <c r="K270" s="21" t="str">
        <f>VLOOKUP($A270,Schid!$A:$J,MATCH(K$1,Schid!$6:$6,0),FALSE)</f>
        <v>NULL</v>
      </c>
      <c r="L270" s="21" t="str">
        <f>VLOOKUP($A270,Schid!$A:$J,MATCH(L$1,Schid!$6:$6,0),FALSE)</f>
        <v>NULL</v>
      </c>
      <c r="M270" s="21" t="str">
        <f>VLOOKUP($A270,Schid!$A:$J,MATCH(M$1,Schid!$6:$6,0),FALSE)</f>
        <v>Transport Trucks|||</v>
      </c>
      <c r="N270" s="21">
        <f>IF(ISERROR(VLOOKUP(B270,Sched!A:A,1,FALSE)),0,1)</f>
        <v>1</v>
      </c>
      <c r="O270" s="21">
        <f>VLOOKUP($B270,Sched!$A:$Z,MATCH(O$1,Sched!$6:$6,0),FALSE)</f>
        <v>0.9</v>
      </c>
      <c r="P270" s="21">
        <f>VLOOKUP($B270,Sched!$A:$Z,MATCH(P$1,Sched!$6:$6,0),FALSE)</f>
        <v>1.33</v>
      </c>
      <c r="Q270" s="21">
        <f>VLOOKUP($B270,Sched!$A:$Z,MATCH(Q$1,Sched!$6:$6,0),FALSE)</f>
        <v>0.7</v>
      </c>
      <c r="R270" s="21">
        <f>VLOOKUP($B270,Sched!$A:$Z,MATCH(R$1,Sched!$6:$6,0),FALSE)</f>
        <v>1</v>
      </c>
      <c r="S270" s="21" t="str">
        <f>VLOOKUP($B270,Sched!$A:$Z,MATCH(S$1,Sched!$6:$6,0),FALSE)</f>
        <v>N</v>
      </c>
    </row>
    <row r="271" spans="1:19" x14ac:dyDescent="0.25">
      <c r="A271" s="21">
        <v>83866</v>
      </c>
      <c r="B271" s="21" t="s">
        <v>3090</v>
      </c>
      <c r="C271" s="21" t="s">
        <v>2512</v>
      </c>
      <c r="D271" s="21" t="s">
        <v>2918</v>
      </c>
      <c r="E271" s="21" t="str">
        <f>VLOOKUP($B271,Sched!$A:$Z,MATCH(E$1,Sched!$6:$6,0),FALSE)</f>
        <v>CatSubcat</v>
      </c>
      <c r="F271" s="21" t="str">
        <f>VLOOKUP($B271,Sched!$A:$Z,MATCH(F$1,Sched!$6:$6,0),FALSE)</f>
        <v>Category</v>
      </c>
      <c r="G271" s="15">
        <f>VLOOKUP($A271,Schid!$A:$J,MATCH(G$1,Schid!$6:$6,0),FALSE)</f>
        <v>2611</v>
      </c>
      <c r="H271" s="15" t="str">
        <f>VLOOKUP($A271,Schid!$A:$J,MATCH(H$1,Schid!$6:$6,0),FALSE)</f>
        <v>NULL</v>
      </c>
      <c r="I271" s="15" t="str">
        <f>VLOOKUP($A271,Schid!$A:$J,MATCH(I$1,Schid!$6:$6,0),FALSE)</f>
        <v>NULL</v>
      </c>
      <c r="J271" s="21" t="str">
        <f>VLOOKUP($A271,Schid!$A:$J,MATCH(J$1,Schid!$6:$6,0),FALSE)</f>
        <v>Water Trucks</v>
      </c>
      <c r="K271" s="21" t="str">
        <f>VLOOKUP($A271,Schid!$A:$J,MATCH(K$1,Schid!$6:$6,0),FALSE)</f>
        <v>NULL</v>
      </c>
      <c r="L271" s="21" t="str">
        <f>VLOOKUP($A271,Schid!$A:$J,MATCH(L$1,Schid!$6:$6,0),FALSE)</f>
        <v>NULL</v>
      </c>
      <c r="M271" s="21" t="str">
        <f>VLOOKUP($A271,Schid!$A:$J,MATCH(M$1,Schid!$6:$6,0),FALSE)</f>
        <v>Water Trucks|||</v>
      </c>
      <c r="N271" s="21">
        <f>IF(ISERROR(VLOOKUP(B271,Sched!A:A,1,FALSE)),0,1)</f>
        <v>1</v>
      </c>
      <c r="O271" s="21">
        <f>VLOOKUP($B271,Sched!$A:$Z,MATCH(O$1,Sched!$6:$6,0),FALSE)</f>
        <v>0.9</v>
      </c>
      <c r="P271" s="21">
        <f>VLOOKUP($B271,Sched!$A:$Z,MATCH(P$1,Sched!$6:$6,0),FALSE)</f>
        <v>1.33</v>
      </c>
      <c r="Q271" s="21">
        <f>VLOOKUP($B271,Sched!$A:$Z,MATCH(Q$1,Sched!$6:$6,0),FALSE)</f>
        <v>0.7</v>
      </c>
      <c r="R271" s="21">
        <f>VLOOKUP($B271,Sched!$A:$Z,MATCH(R$1,Sched!$6:$6,0),FALSE)</f>
        <v>1</v>
      </c>
      <c r="S271" s="21" t="str">
        <f>VLOOKUP($B271,Sched!$A:$Z,MATCH(S$1,Sched!$6:$6,0),FALSE)</f>
        <v>N</v>
      </c>
    </row>
    <row r="272" spans="1:19" x14ac:dyDescent="0.25">
      <c r="A272" s="21">
        <v>227</v>
      </c>
      <c r="B272" s="21" t="s">
        <v>3024</v>
      </c>
      <c r="C272" s="21" t="s">
        <v>2512</v>
      </c>
      <c r="D272" s="21" t="s">
        <v>2918</v>
      </c>
      <c r="E272" s="21" t="str">
        <f>VLOOKUP($B272,Sched!$A:$Z,MATCH(E$1,Sched!$6:$6,0),FALSE)</f>
        <v>CatSubcat</v>
      </c>
      <c r="F272" s="21" t="str">
        <f>VLOOKUP($B272,Sched!$A:$Z,MATCH(F$1,Sched!$6:$6,0),FALSE)</f>
        <v>SubcatGroup</v>
      </c>
      <c r="G272" s="15">
        <f>VLOOKUP($A272,Schid!$A:$J,MATCH(G$1,Schid!$6:$6,0),FALSE)</f>
        <v>5</v>
      </c>
      <c r="H272" s="15">
        <f>VLOOKUP($A272,Schid!$A:$J,MATCH(H$1,Schid!$6:$6,0),FALSE)</f>
        <v>1986</v>
      </c>
      <c r="I272" s="15" t="str">
        <f>VLOOKUP($A272,Schid!$A:$J,MATCH(I$1,Schid!$6:$6,0),FALSE)</f>
        <v>NULL</v>
      </c>
      <c r="J272" s="21" t="str">
        <f>VLOOKUP($A272,Schid!$A:$J,MATCH(J$1,Schid!$6:$6,0),FALSE)</f>
        <v>Other Trucks</v>
      </c>
      <c r="K272" s="21" t="str">
        <f>VLOOKUP($A272,Schid!$A:$J,MATCH(K$1,Schid!$6:$6,0),FALSE)</f>
        <v>Van Trucks</v>
      </c>
      <c r="L272" s="21" t="str">
        <f>VLOOKUP($A272,Schid!$A:$J,MATCH(L$1,Schid!$6:$6,0),FALSE)</f>
        <v>NULL</v>
      </c>
      <c r="M272" s="21" t="str">
        <f>VLOOKUP($A272,Schid!$A:$J,MATCH(M$1,Schid!$6:$6,0),FALSE)</f>
        <v>Other Trucks|Van Trucks||</v>
      </c>
      <c r="N272" s="21">
        <f>IF(ISERROR(VLOOKUP(B272,Sched!A:A,1,FALSE)),0,1)</f>
        <v>1</v>
      </c>
      <c r="O272" s="21">
        <f>VLOOKUP($B272,Sched!$A:$Z,MATCH(O$1,Sched!$6:$6,0),FALSE)</f>
        <v>0.9</v>
      </c>
      <c r="P272" s="21">
        <f>VLOOKUP($B272,Sched!$A:$Z,MATCH(P$1,Sched!$6:$6,0),FALSE)</f>
        <v>1.33</v>
      </c>
      <c r="Q272" s="21">
        <f>VLOOKUP($B272,Sched!$A:$Z,MATCH(Q$1,Sched!$6:$6,0),FALSE)</f>
        <v>0.7</v>
      </c>
      <c r="R272" s="21">
        <f>VLOOKUP($B272,Sched!$A:$Z,MATCH(R$1,Sched!$6:$6,0),FALSE)</f>
        <v>1</v>
      </c>
      <c r="S272" s="21" t="str">
        <f>VLOOKUP($B272,Sched!$A:$Z,MATCH(S$1,Sched!$6:$6,0),FALSE)</f>
        <v>N</v>
      </c>
    </row>
    <row r="273" spans="1:19" x14ac:dyDescent="0.25">
      <c r="A273" s="21">
        <v>33</v>
      </c>
      <c r="B273" s="21" t="s">
        <v>3096</v>
      </c>
      <c r="C273" s="21" t="s">
        <v>2512</v>
      </c>
      <c r="D273" s="21" t="s">
        <v>2918</v>
      </c>
      <c r="E273" s="21" t="str">
        <f>VLOOKUP($B273,Sched!$A:$Z,MATCH(E$1,Sched!$6:$6,0),FALSE)</f>
        <v>CatSubcat</v>
      </c>
      <c r="F273" s="21" t="str">
        <f>VLOOKUP($B273,Sched!$A:$Z,MATCH(F$1,Sched!$6:$6,0),FALSE)</f>
        <v>Category</v>
      </c>
      <c r="G273" s="15">
        <f>VLOOKUP($A273,Schid!$A:$J,MATCH(G$1,Schid!$6:$6,0),FALSE)</f>
        <v>293</v>
      </c>
      <c r="H273" s="15" t="str">
        <f>VLOOKUP($A273,Schid!$A:$J,MATCH(H$1,Schid!$6:$6,0),FALSE)</f>
        <v>NULL</v>
      </c>
      <c r="I273" s="15" t="str">
        <f>VLOOKUP($A273,Schid!$A:$J,MATCH(I$1,Schid!$6:$6,0),FALSE)</f>
        <v>NULL</v>
      </c>
      <c r="J273" s="21" t="str">
        <f>VLOOKUP($A273,Schid!$A:$J,MATCH(J$1,Schid!$6:$6,0),FALSE)</f>
        <v>Site Dumpers</v>
      </c>
      <c r="K273" s="21" t="str">
        <f>VLOOKUP($A273,Schid!$A:$J,MATCH(K$1,Schid!$6:$6,0),FALSE)</f>
        <v>NULL</v>
      </c>
      <c r="L273" s="21" t="str">
        <f>VLOOKUP($A273,Schid!$A:$J,MATCH(L$1,Schid!$6:$6,0),FALSE)</f>
        <v>NULL</v>
      </c>
      <c r="M273" s="21" t="str">
        <f>VLOOKUP($A273,Schid!$A:$J,MATCH(M$1,Schid!$6:$6,0),FALSE)</f>
        <v>Site Dumpers|||</v>
      </c>
      <c r="N273" s="21">
        <f>IF(ISERROR(VLOOKUP(B273,Sched!A:A,1,FALSE)),0,1)</f>
        <v>1</v>
      </c>
      <c r="O273" s="21">
        <f>VLOOKUP($B273,Sched!$A:$Z,MATCH(O$1,Sched!$6:$6,0),FALSE)</f>
        <v>0.95</v>
      </c>
      <c r="P273" s="21">
        <f>VLOOKUP($B273,Sched!$A:$Z,MATCH(P$1,Sched!$6:$6,0),FALSE)</f>
        <v>1.24</v>
      </c>
      <c r="Q273" s="21">
        <f>VLOOKUP($B273,Sched!$A:$Z,MATCH(Q$1,Sched!$6:$6,0),FALSE)</f>
        <v>0.75</v>
      </c>
      <c r="R273" s="21">
        <f>VLOOKUP($B273,Sched!$A:$Z,MATCH(R$1,Sched!$6:$6,0),FALSE)</f>
        <v>1</v>
      </c>
      <c r="S273" s="21" t="str">
        <f>VLOOKUP($B273,Sched!$A:$Z,MATCH(S$1,Sched!$6:$6,0),FALSE)</f>
        <v>N</v>
      </c>
    </row>
    <row r="274" spans="1:19" x14ac:dyDescent="0.25">
      <c r="A274" s="21">
        <v>121963</v>
      </c>
      <c r="B274" s="21" t="s">
        <v>3098</v>
      </c>
      <c r="C274" s="21" t="s">
        <v>2512</v>
      </c>
      <c r="D274" s="21" t="s">
        <v>2918</v>
      </c>
      <c r="E274" s="21" t="str">
        <f>VLOOKUP($B274,Sched!$A:$Z,MATCH(E$1,Sched!$6:$6,0),FALSE)</f>
        <v>CatSubcat</v>
      </c>
      <c r="F274" s="21" t="str">
        <f>VLOOKUP($B274,Sched!$A:$Z,MATCH(F$1,Sched!$6:$6,0),FALSE)</f>
        <v>SubcatGroup</v>
      </c>
      <c r="G274" s="15">
        <f>VLOOKUP($A274,Schid!$A:$J,MATCH(G$1,Schid!$6:$6,0),FALSE)</f>
        <v>293</v>
      </c>
      <c r="H274" s="15">
        <f>VLOOKUP($A274,Schid!$A:$J,MATCH(H$1,Schid!$6:$6,0),FALSE)</f>
        <v>2873</v>
      </c>
      <c r="I274" s="15" t="str">
        <f>VLOOKUP($A274,Schid!$A:$J,MATCH(I$1,Schid!$6:$6,0),FALSE)</f>
        <v>NULL</v>
      </c>
      <c r="J274" s="21" t="str">
        <f>VLOOKUP($A274,Schid!$A:$J,MATCH(J$1,Schid!$6:$6,0),FALSE)</f>
        <v>Site Dumpers</v>
      </c>
      <c r="K274" s="21" t="str">
        <f>VLOOKUP($A274,Schid!$A:$J,MATCH(K$1,Schid!$6:$6,0),FALSE)</f>
        <v>6.0+ Ton Wheel Dumpers</v>
      </c>
      <c r="L274" s="21" t="str">
        <f>VLOOKUP($A274,Schid!$A:$J,MATCH(L$1,Schid!$6:$6,0),FALSE)</f>
        <v>NULL</v>
      </c>
      <c r="M274" s="21" t="str">
        <f>VLOOKUP($A274,Schid!$A:$J,MATCH(M$1,Schid!$6:$6,0),FALSE)</f>
        <v>Site Dumpers|6.0+ Ton Wheel Dumpers||</v>
      </c>
      <c r="N274" s="21">
        <f>IF(ISERROR(VLOOKUP(B274,Sched!A:A,1,FALSE)),0,1)</f>
        <v>1</v>
      </c>
      <c r="O274" s="21">
        <f>VLOOKUP($B274,Sched!$A:$Z,MATCH(O$1,Sched!$6:$6,0),FALSE)</f>
        <v>0.95</v>
      </c>
      <c r="P274" s="21">
        <f>VLOOKUP($B274,Sched!$A:$Z,MATCH(P$1,Sched!$6:$6,0),FALSE)</f>
        <v>1.24</v>
      </c>
      <c r="Q274" s="21">
        <f>VLOOKUP($B274,Sched!$A:$Z,MATCH(Q$1,Sched!$6:$6,0),FALSE)</f>
        <v>0.75</v>
      </c>
      <c r="R274" s="21">
        <f>VLOOKUP($B274,Sched!$A:$Z,MATCH(R$1,Sched!$6:$6,0),FALSE)</f>
        <v>1</v>
      </c>
      <c r="S274" s="21" t="str">
        <f>VLOOKUP($B274,Sched!$A:$Z,MATCH(S$1,Sched!$6:$6,0),FALSE)</f>
        <v>N</v>
      </c>
    </row>
    <row r="275" spans="1:19" x14ac:dyDescent="0.25">
      <c r="A275" s="21">
        <v>121962</v>
      </c>
      <c r="B275" s="21" t="s">
        <v>3097</v>
      </c>
      <c r="C275" s="21" t="s">
        <v>2512</v>
      </c>
      <c r="D275" s="21" t="s">
        <v>2918</v>
      </c>
      <c r="E275" s="21" t="str">
        <f>VLOOKUP($B275,Sched!$A:$Z,MATCH(E$1,Sched!$6:$6,0),FALSE)</f>
        <v>CatSubcat</v>
      </c>
      <c r="F275" s="21" t="str">
        <f>VLOOKUP($B275,Sched!$A:$Z,MATCH(F$1,Sched!$6:$6,0),FALSE)</f>
        <v>SubcatGroup</v>
      </c>
      <c r="G275" s="15">
        <f>VLOOKUP($A275,Schid!$A:$J,MATCH(G$1,Schid!$6:$6,0),FALSE)</f>
        <v>293</v>
      </c>
      <c r="H275" s="15">
        <f>VLOOKUP($A275,Schid!$A:$J,MATCH(H$1,Schid!$6:$6,0),FALSE)</f>
        <v>2872</v>
      </c>
      <c r="I275" s="15" t="str">
        <f>VLOOKUP($A275,Schid!$A:$J,MATCH(I$1,Schid!$6:$6,0),FALSE)</f>
        <v>NULL</v>
      </c>
      <c r="J275" s="21" t="str">
        <f>VLOOKUP($A275,Schid!$A:$J,MATCH(J$1,Schid!$6:$6,0),FALSE)</f>
        <v>Site Dumpers</v>
      </c>
      <c r="K275" s="21" t="str">
        <f>VLOOKUP($A275,Schid!$A:$J,MATCH(K$1,Schid!$6:$6,0),FALSE)</f>
        <v>3.0-5.9 Ton Wheel Dumpers</v>
      </c>
      <c r="L275" s="21" t="str">
        <f>VLOOKUP($A275,Schid!$A:$J,MATCH(L$1,Schid!$6:$6,0),FALSE)</f>
        <v>NULL</v>
      </c>
      <c r="M275" s="21" t="str">
        <f>VLOOKUP($A275,Schid!$A:$J,MATCH(M$1,Schid!$6:$6,0),FALSE)</f>
        <v>Site Dumpers|3.0-5.9 Ton Wheel Dumpers||</v>
      </c>
      <c r="N275" s="21">
        <f>IF(ISERROR(VLOOKUP(B275,Sched!A:A,1,FALSE)),0,1)</f>
        <v>1</v>
      </c>
      <c r="O275" s="21">
        <f>VLOOKUP($B275,Sched!$A:$Z,MATCH(O$1,Sched!$6:$6,0),FALSE)</f>
        <v>0.95</v>
      </c>
      <c r="P275" s="21">
        <f>VLOOKUP($B275,Sched!$A:$Z,MATCH(P$1,Sched!$6:$6,0),FALSE)</f>
        <v>1.24</v>
      </c>
      <c r="Q275" s="21">
        <f>VLOOKUP($B275,Sched!$A:$Z,MATCH(Q$1,Sched!$6:$6,0),FALSE)</f>
        <v>0.75</v>
      </c>
      <c r="R275" s="21">
        <f>VLOOKUP($B275,Sched!$A:$Z,MATCH(R$1,Sched!$6:$6,0),FALSE)</f>
        <v>1</v>
      </c>
      <c r="S275" s="21" t="str">
        <f>VLOOKUP($B275,Sched!$A:$Z,MATCH(S$1,Sched!$6:$6,0),FALSE)</f>
        <v>N</v>
      </c>
    </row>
    <row r="276" spans="1:19" x14ac:dyDescent="0.25">
      <c r="A276" s="21">
        <v>509</v>
      </c>
      <c r="B276" s="21" t="s">
        <v>3097</v>
      </c>
      <c r="C276" s="21" t="s">
        <v>2512</v>
      </c>
      <c r="D276" s="21" t="s">
        <v>2918</v>
      </c>
      <c r="E276" s="21" t="str">
        <f>VLOOKUP($B276,Sched!$A:$Z,MATCH(E$1,Sched!$6:$6,0),FALSE)</f>
        <v>CatSubcat</v>
      </c>
      <c r="F276" s="21" t="str">
        <f>VLOOKUP($B276,Sched!$A:$Z,MATCH(F$1,Sched!$6:$6,0),FALSE)</f>
        <v>SubcatGroup</v>
      </c>
      <c r="G276" s="15">
        <f>VLOOKUP($A276,Schid!$A:$J,MATCH(G$1,Schid!$6:$6,0),FALSE)</f>
        <v>293</v>
      </c>
      <c r="H276" s="15">
        <f>VLOOKUP($A276,Schid!$A:$J,MATCH(H$1,Schid!$6:$6,0),FALSE)</f>
        <v>295</v>
      </c>
      <c r="I276" s="15" t="str">
        <f>VLOOKUP($A276,Schid!$A:$J,MATCH(I$1,Schid!$6:$6,0),FALSE)</f>
        <v>NULL</v>
      </c>
      <c r="J276" s="21" t="str">
        <f>VLOOKUP($A276,Schid!$A:$J,MATCH(J$1,Schid!$6:$6,0),FALSE)</f>
        <v>Site Dumpers</v>
      </c>
      <c r="K276" s="21" t="str">
        <f>VLOOKUP($A276,Schid!$A:$J,MATCH(K$1,Schid!$6:$6,0),FALSE)</f>
        <v>0-2.9 Ton Wheel Dumpers</v>
      </c>
      <c r="L276" s="21" t="str">
        <f>VLOOKUP($A276,Schid!$A:$J,MATCH(L$1,Schid!$6:$6,0),FALSE)</f>
        <v>NULL</v>
      </c>
      <c r="M276" s="21" t="str">
        <f>VLOOKUP($A276,Schid!$A:$J,MATCH(M$1,Schid!$6:$6,0),FALSE)</f>
        <v>Site Dumpers|0-2.9 Ton Wheel Dumpers||</v>
      </c>
      <c r="N276" s="21">
        <f>IF(ISERROR(VLOOKUP(B276,Sched!A:A,1,FALSE)),0,1)</f>
        <v>1</v>
      </c>
      <c r="O276" s="21">
        <f>VLOOKUP($B276,Sched!$A:$Z,MATCH(O$1,Sched!$6:$6,0),FALSE)</f>
        <v>0.95</v>
      </c>
      <c r="P276" s="21">
        <f>VLOOKUP($B276,Sched!$A:$Z,MATCH(P$1,Sched!$6:$6,0),FALSE)</f>
        <v>1.24</v>
      </c>
      <c r="Q276" s="21">
        <f>VLOOKUP($B276,Sched!$A:$Z,MATCH(Q$1,Sched!$6:$6,0),FALSE)</f>
        <v>0.75</v>
      </c>
      <c r="R276" s="21">
        <f>VLOOKUP($B276,Sched!$A:$Z,MATCH(R$1,Sched!$6:$6,0),FALSE)</f>
        <v>1</v>
      </c>
      <c r="S276" s="21" t="str">
        <f>VLOOKUP($B276,Sched!$A:$Z,MATCH(S$1,Sched!$6:$6,0),FALSE)</f>
        <v>N</v>
      </c>
    </row>
    <row r="277" spans="1:19" x14ac:dyDescent="0.25">
      <c r="A277" s="21">
        <v>142907</v>
      </c>
      <c r="B277" s="21" t="s">
        <v>4959</v>
      </c>
      <c r="C277" s="21" t="s">
        <v>2512</v>
      </c>
      <c r="D277" s="21" t="s">
        <v>2917</v>
      </c>
      <c r="E277" s="21" t="str">
        <f>VLOOKUP($B277,Sched!$A:$Z,MATCH(E$1,Sched!$6:$6,0),FALSE)</f>
        <v>CatSubcat</v>
      </c>
      <c r="F277" s="21" t="str">
        <f>VLOOKUP($B277,Sched!$A:$Z,MATCH(F$1,Sched!$6:$6,0),FALSE)</f>
        <v>MakeGroup</v>
      </c>
      <c r="G277" s="15">
        <f>VLOOKUP($A277,Schid!$A:$J,MATCH(G$1,Schid!$6:$6,0),FALSE)</f>
        <v>2515</v>
      </c>
      <c r="H277" s="15">
        <f>VLOOKUP($A277,Schid!$A:$J,MATCH(H$1,Schid!$6:$6,0),FALSE)</f>
        <v>2900</v>
      </c>
      <c r="I277" s="15">
        <f>VLOOKUP($A277,Schid!$A:$J,MATCH(I$1,Schid!$6:$6,0),FALSE)</f>
        <v>19</v>
      </c>
      <c r="J277" s="21" t="str">
        <f>VLOOKUP($A277,Schid!$A:$J,MATCH(J$1,Schid!$6:$6,0),FALSE)</f>
        <v>Articulated Dump Trucks</v>
      </c>
      <c r="K277" s="21" t="str">
        <f>VLOOKUP($A277,Schid!$A:$J,MATCH(K$1,Schid!$6:$6,0),FALSE)</f>
        <v>40+ Ton Articulated Dump Trucks</v>
      </c>
      <c r="L277" s="21" t="str">
        <f>VLOOKUP($A277,Schid!$A:$J,MATCH(L$1,Schid!$6:$6,0),FALSE)</f>
        <v>Volvo</v>
      </c>
      <c r="M277" s="21" t="str">
        <f>VLOOKUP($A277,Schid!$A:$J,MATCH(M$1,Schid!$6:$6,0),FALSE)</f>
        <v>Articulated Dump Trucks|40+ Ton Articulated Dump Trucks|Volvo|</v>
      </c>
      <c r="N277" s="21">
        <f>IF(ISERROR(VLOOKUP(B277,Sched!A:A,1,FALSE)),0,1)</f>
        <v>1</v>
      </c>
      <c r="O277" s="21">
        <f>VLOOKUP($B277,Sched!$A:$Z,MATCH(O$1,Sched!$6:$6,0),FALSE)</f>
        <v>0.95</v>
      </c>
      <c r="P277" s="21">
        <f>VLOOKUP($B277,Sched!$A:$Z,MATCH(P$1,Sched!$6:$6,0),FALSE)</f>
        <v>1.24</v>
      </c>
      <c r="Q277" s="21">
        <f>VLOOKUP($B277,Sched!$A:$Z,MATCH(Q$1,Sched!$6:$6,0),FALSE)</f>
        <v>0.7</v>
      </c>
      <c r="R277" s="21">
        <f>VLOOKUP($B277,Sched!$A:$Z,MATCH(R$1,Sched!$6:$6,0),FALSE)</f>
        <v>0.9</v>
      </c>
      <c r="S277" s="21" t="str">
        <f>VLOOKUP($B277,Sched!$A:$Z,MATCH(S$1,Sched!$6:$6,0),FALSE)</f>
        <v>N</v>
      </c>
    </row>
    <row r="278" spans="1:19" x14ac:dyDescent="0.25">
      <c r="A278" s="21">
        <v>712</v>
      </c>
      <c r="B278" s="21" t="s">
        <v>4959</v>
      </c>
      <c r="C278" s="21" t="s">
        <v>2512</v>
      </c>
      <c r="D278" s="21" t="s">
        <v>2917</v>
      </c>
      <c r="E278" s="21" t="str">
        <f>VLOOKUP($B278,Sched!$A:$Z,MATCH(E$1,Sched!$6:$6,0),FALSE)</f>
        <v>CatSubcat</v>
      </c>
      <c r="F278" s="21" t="str">
        <f>VLOOKUP($B278,Sched!$A:$Z,MATCH(F$1,Sched!$6:$6,0),FALSE)</f>
        <v>MakeGroup</v>
      </c>
      <c r="G278" s="15">
        <f>VLOOKUP($A278,Schid!$A:$J,MATCH(G$1,Schid!$6:$6,0),FALSE)</f>
        <v>2515</v>
      </c>
      <c r="H278" s="15">
        <f>VLOOKUP($A278,Schid!$A:$J,MATCH(H$1,Schid!$6:$6,0),FALSE)</f>
        <v>48</v>
      </c>
      <c r="I278" s="15">
        <f>VLOOKUP($A278,Schid!$A:$J,MATCH(I$1,Schid!$6:$6,0),FALSE)</f>
        <v>19</v>
      </c>
      <c r="J278" s="21" t="str">
        <f>VLOOKUP($A278,Schid!$A:$J,MATCH(J$1,Schid!$6:$6,0),FALSE)</f>
        <v>Articulated Dump Trucks</v>
      </c>
      <c r="K278" s="21" t="str">
        <f>VLOOKUP($A278,Schid!$A:$J,MATCH(K$1,Schid!$6:$6,0),FALSE)</f>
        <v>0-39 Ton Articulated Dump Trucks</v>
      </c>
      <c r="L278" s="21" t="str">
        <f>VLOOKUP($A278,Schid!$A:$J,MATCH(L$1,Schid!$6:$6,0),FALSE)</f>
        <v>Volvo</v>
      </c>
      <c r="M278" s="21" t="str">
        <f>VLOOKUP($A278,Schid!$A:$J,MATCH(M$1,Schid!$6:$6,0),FALSE)</f>
        <v>Articulated Dump Trucks|0-39 Ton Articulated Dump Trucks|Volvo|</v>
      </c>
      <c r="N278" s="21">
        <f>IF(ISERROR(VLOOKUP(B278,Sched!A:A,1,FALSE)),0,1)</f>
        <v>1</v>
      </c>
      <c r="O278" s="21">
        <f>VLOOKUP($B278,Sched!$A:$Z,MATCH(O$1,Sched!$6:$6,0),FALSE)</f>
        <v>0.95</v>
      </c>
      <c r="P278" s="21">
        <f>VLOOKUP($B278,Sched!$A:$Z,MATCH(P$1,Sched!$6:$6,0),FALSE)</f>
        <v>1.24</v>
      </c>
      <c r="Q278" s="21">
        <f>VLOOKUP($B278,Sched!$A:$Z,MATCH(Q$1,Sched!$6:$6,0),FALSE)</f>
        <v>0.7</v>
      </c>
      <c r="R278" s="21">
        <f>VLOOKUP($B278,Sched!$A:$Z,MATCH(R$1,Sched!$6:$6,0),FALSE)</f>
        <v>0.9</v>
      </c>
      <c r="S278" s="21" t="str">
        <f>VLOOKUP($B278,Sched!$A:$Z,MATCH(S$1,Sched!$6:$6,0),FALSE)</f>
        <v>N</v>
      </c>
    </row>
    <row r="279" spans="1:19" x14ac:dyDescent="0.25">
      <c r="A279" s="21">
        <v>153665</v>
      </c>
      <c r="B279" s="21" t="s">
        <v>2943</v>
      </c>
      <c r="C279" s="21" t="s">
        <v>2512</v>
      </c>
      <c r="D279" s="21" t="s">
        <v>2917</v>
      </c>
      <c r="E279" s="21" t="str">
        <f>VLOOKUP($B279,Sched!$A:$Z,MATCH(E$1,Sched!$6:$6,0),FALSE)</f>
        <v>CatSubcat</v>
      </c>
      <c r="F279" s="21" t="str">
        <f>VLOOKUP($B279,Sched!$A:$Z,MATCH(F$1,Sched!$6:$6,0),FALSE)</f>
        <v>Category</v>
      </c>
      <c r="G279" s="15">
        <f>VLOOKUP($A279,Schid!$A:$J,MATCH(G$1,Schid!$6:$6,0),FALSE)</f>
        <v>2973</v>
      </c>
      <c r="H279" s="15" t="str">
        <f>VLOOKUP($A279,Schid!$A:$J,MATCH(H$1,Schid!$6:$6,0),FALSE)</f>
        <v>NULL</v>
      </c>
      <c r="I279" s="15" t="str">
        <f>VLOOKUP($A279,Schid!$A:$J,MATCH(I$1,Schid!$6:$6,0),FALSE)</f>
        <v>NULL</v>
      </c>
      <c r="J279" s="21" t="str">
        <f>VLOOKUP($A279,Schid!$A:$J,MATCH(J$1,Schid!$6:$6,0),FALSE)</f>
        <v>Heavy Earthmoving Attachments</v>
      </c>
      <c r="K279" s="21" t="str">
        <f>VLOOKUP($A279,Schid!$A:$J,MATCH(K$1,Schid!$6:$6,0),FALSE)</f>
        <v>NULL</v>
      </c>
      <c r="L279" s="21" t="str">
        <f>VLOOKUP($A279,Schid!$A:$J,MATCH(L$1,Schid!$6:$6,0),FALSE)</f>
        <v>NULL</v>
      </c>
      <c r="M279" s="21" t="str">
        <f>VLOOKUP($A279,Schid!$A:$J,MATCH(M$1,Schid!$6:$6,0),FALSE)</f>
        <v>Heavy Earthmoving Attachments|||</v>
      </c>
      <c r="N279" s="21">
        <f>IF(ISERROR(VLOOKUP(B279,Sched!A:A,1,FALSE)),0,1)</f>
        <v>1</v>
      </c>
      <c r="O279" s="21">
        <f>VLOOKUP($B279,Sched!$A:$Z,MATCH(O$1,Sched!$6:$6,0),FALSE)</f>
        <v>0.95</v>
      </c>
      <c r="P279" s="21">
        <f>VLOOKUP($B279,Sched!$A:$Z,MATCH(P$1,Sched!$6:$6,0),FALSE)</f>
        <v>1.28</v>
      </c>
      <c r="Q279" s="21">
        <f>VLOOKUP($B279,Sched!$A:$Z,MATCH(Q$1,Sched!$6:$6,0),FALSE)</f>
        <v>0.6</v>
      </c>
      <c r="R279" s="21">
        <f>VLOOKUP($B279,Sched!$A:$Z,MATCH(R$1,Sched!$6:$6,0),FALSE)</f>
        <v>0.8</v>
      </c>
      <c r="S279" s="21" t="str">
        <f>VLOOKUP($B279,Sched!$A:$Z,MATCH(S$1,Sched!$6:$6,0),FALSE)</f>
        <v>N</v>
      </c>
    </row>
    <row r="280" spans="1:19" x14ac:dyDescent="0.25">
      <c r="A280" s="21">
        <v>153667</v>
      </c>
      <c r="B280" s="21" t="s">
        <v>2942</v>
      </c>
      <c r="C280" s="21" t="s">
        <v>2512</v>
      </c>
      <c r="D280" s="21" t="s">
        <v>2917</v>
      </c>
      <c r="E280" s="21" t="str">
        <f>VLOOKUP($B280,Sched!$A:$Z,MATCH(E$1,Sched!$6:$6,0),FALSE)</f>
        <v>CatSubcat</v>
      </c>
      <c r="F280" s="21" t="str">
        <f>VLOOKUP($B280,Sched!$A:$Z,MATCH(F$1,Sched!$6:$6,0),FALSE)</f>
        <v>SubcatGroup</v>
      </c>
      <c r="G280" s="15">
        <f>VLOOKUP($A280,Schid!$A:$J,MATCH(G$1,Schid!$6:$6,0),FALSE)</f>
        <v>2973</v>
      </c>
      <c r="H280" s="15">
        <f>VLOOKUP($A280,Schid!$A:$J,MATCH(H$1,Schid!$6:$6,0),FALSE)</f>
        <v>2975</v>
      </c>
      <c r="I280" s="15" t="str">
        <f>VLOOKUP($A280,Schid!$A:$J,MATCH(I$1,Schid!$6:$6,0),FALSE)</f>
        <v>NULL</v>
      </c>
      <c r="J280" s="21" t="str">
        <f>VLOOKUP($A280,Schid!$A:$J,MATCH(J$1,Schid!$6:$6,0),FALSE)</f>
        <v>Heavy Earthmoving Attachments</v>
      </c>
      <c r="K280" s="21" t="str">
        <f>VLOOKUP($A280,Schid!$A:$J,MATCH(K$1,Schid!$6:$6,0),FALSE)</f>
        <v>Breakers And Hammers</v>
      </c>
      <c r="L280" s="21" t="str">
        <f>VLOOKUP($A280,Schid!$A:$J,MATCH(L$1,Schid!$6:$6,0),FALSE)</f>
        <v>NULL</v>
      </c>
      <c r="M280" s="21" t="str">
        <f>VLOOKUP($A280,Schid!$A:$J,MATCH(M$1,Schid!$6:$6,0),FALSE)</f>
        <v>Heavy Earthmoving Attachments|Breakers And Hammers||</v>
      </c>
      <c r="N280" s="21">
        <f>IF(ISERROR(VLOOKUP(B280,Sched!A:A,1,FALSE)),0,1)</f>
        <v>1</v>
      </c>
      <c r="O280" s="21">
        <f>VLOOKUP($B280,Sched!$A:$Z,MATCH(O$1,Sched!$6:$6,0),FALSE)</f>
        <v>0.95</v>
      </c>
      <c r="P280" s="21">
        <f>VLOOKUP($B280,Sched!$A:$Z,MATCH(P$1,Sched!$6:$6,0),FALSE)</f>
        <v>1.28</v>
      </c>
      <c r="Q280" s="21">
        <f>VLOOKUP($B280,Sched!$A:$Z,MATCH(Q$1,Sched!$6:$6,0),FALSE)</f>
        <v>0.6</v>
      </c>
      <c r="R280" s="21">
        <f>VLOOKUP($B280,Sched!$A:$Z,MATCH(R$1,Sched!$6:$6,0),FALSE)</f>
        <v>0.8</v>
      </c>
      <c r="S280" s="21" t="str">
        <f>VLOOKUP($B280,Sched!$A:$Z,MATCH(S$1,Sched!$6:$6,0),FALSE)</f>
        <v>N</v>
      </c>
    </row>
    <row r="281" spans="1:19" x14ac:dyDescent="0.25">
      <c r="A281" s="21">
        <v>153414</v>
      </c>
      <c r="B281" s="21" t="s">
        <v>3467</v>
      </c>
      <c r="C281" s="21" t="s">
        <v>2512</v>
      </c>
      <c r="D281" s="21" t="s">
        <v>2917</v>
      </c>
      <c r="E281" s="21" t="str">
        <f>VLOOKUP($B281,Sched!$A:$Z,MATCH(E$1,Sched!$6:$6,0),FALSE)</f>
        <v>CatSubcat</v>
      </c>
      <c r="F281" s="21" t="str">
        <f>VLOOKUP($B281,Sched!$A:$Z,MATCH(F$1,Sched!$6:$6,0),FALSE)</f>
        <v>SubcatGroup</v>
      </c>
      <c r="G281" s="15">
        <f>VLOOKUP($A281,Schid!$A:$J,MATCH(G$1,Schid!$6:$6,0),FALSE)</f>
        <v>451</v>
      </c>
      <c r="H281" s="15">
        <f>VLOOKUP($A281,Schid!$A:$J,MATCH(H$1,Schid!$6:$6,0),FALSE)</f>
        <v>2972</v>
      </c>
      <c r="I281" s="15" t="str">
        <f>VLOOKUP($A281,Schid!$A:$J,MATCH(I$1,Schid!$6:$6,0),FALSE)</f>
        <v>NULL</v>
      </c>
      <c r="J281" s="21" t="str">
        <f>VLOOKUP($A281,Schid!$A:$J,MATCH(J$1,Schid!$6:$6,0),FALSE)</f>
        <v>Telehandlers</v>
      </c>
      <c r="K281" s="21" t="str">
        <f>VLOOKUP($A281,Schid!$A:$J,MATCH(K$1,Schid!$6:$6,0),FALSE)</f>
        <v>0-6,999 Lb Rotating Telehandlers</v>
      </c>
      <c r="L281" s="21" t="str">
        <f>VLOOKUP($A281,Schid!$A:$J,MATCH(L$1,Schid!$6:$6,0),FALSE)</f>
        <v>NULL</v>
      </c>
      <c r="M281" s="21" t="str">
        <f>VLOOKUP($A281,Schid!$A:$J,MATCH(M$1,Schid!$6:$6,0),FALSE)</f>
        <v>Telehandlers|0-6,999 Lb Rotating Telehandlers||</v>
      </c>
      <c r="N281" s="21">
        <f>IF(ISERROR(VLOOKUP(B281,Sched!A:A,1,FALSE)),0,1)</f>
        <v>1</v>
      </c>
      <c r="O281" s="21">
        <f>VLOOKUP($B281,Sched!$A:$Z,MATCH(O$1,Sched!$6:$6,0),FALSE)</f>
        <v>0.95</v>
      </c>
      <c r="P281" s="21">
        <f>VLOOKUP($B281,Sched!$A:$Z,MATCH(P$1,Sched!$6:$6,0),FALSE)</f>
        <v>1.24</v>
      </c>
      <c r="Q281" s="21">
        <f>VLOOKUP($B281,Sched!$A:$Z,MATCH(Q$1,Sched!$6:$6,0),FALSE)</f>
        <v>0.75</v>
      </c>
      <c r="R281" s="21">
        <f>VLOOKUP($B281,Sched!$A:$Z,MATCH(R$1,Sched!$6:$6,0),FALSE)</f>
        <v>0.95</v>
      </c>
      <c r="S281" s="21" t="str">
        <f>VLOOKUP($B281,Sched!$A:$Z,MATCH(S$1,Sched!$6:$6,0),FALSE)</f>
        <v>N</v>
      </c>
    </row>
    <row r="282" spans="1:19" x14ac:dyDescent="0.25">
      <c r="A282" s="21">
        <v>153400</v>
      </c>
      <c r="B282" s="21" t="s">
        <v>3004</v>
      </c>
      <c r="C282" s="21" t="s">
        <v>2512</v>
      </c>
      <c r="D282" s="21" t="s">
        <v>2917</v>
      </c>
      <c r="E282" s="21" t="str">
        <f>VLOOKUP($B282,Sched!$A:$Z,MATCH(E$1,Sched!$6:$6,0),FALSE)</f>
        <v>CatSubcat</v>
      </c>
      <c r="F282" s="21" t="str">
        <f>VLOOKUP($B282,Sched!$A:$Z,MATCH(F$1,Sched!$6:$6,0),FALSE)</f>
        <v>SubcatGroup</v>
      </c>
      <c r="G282" s="15">
        <f>VLOOKUP($A282,Schid!$A:$J,MATCH(G$1,Schid!$6:$6,0),FALSE)</f>
        <v>451</v>
      </c>
      <c r="H282" s="15">
        <f>VLOOKUP($A282,Schid!$A:$J,MATCH(H$1,Schid!$6:$6,0),FALSE)</f>
        <v>2970</v>
      </c>
      <c r="I282" s="15" t="str">
        <f>VLOOKUP($A282,Schid!$A:$J,MATCH(I$1,Schid!$6:$6,0),FALSE)</f>
        <v>NULL</v>
      </c>
      <c r="J282" s="21" t="str">
        <f>VLOOKUP($A282,Schid!$A:$J,MATCH(J$1,Schid!$6:$6,0),FALSE)</f>
        <v>Telehandlers</v>
      </c>
      <c r="K282" s="21" t="str">
        <f>VLOOKUP($A282,Schid!$A:$J,MATCH(K$1,Schid!$6:$6,0),FALSE)</f>
        <v>10,000-10,999 Lb Rotating Telehandlers</v>
      </c>
      <c r="L282" s="21" t="str">
        <f>VLOOKUP($A282,Schid!$A:$J,MATCH(L$1,Schid!$6:$6,0),FALSE)</f>
        <v>NULL</v>
      </c>
      <c r="M282" s="21" t="str">
        <f>VLOOKUP($A282,Schid!$A:$J,MATCH(M$1,Schid!$6:$6,0),FALSE)</f>
        <v>Telehandlers|10,000-10,999 Lb Rotating Telehandlers||</v>
      </c>
      <c r="N282" s="21">
        <f>IF(ISERROR(VLOOKUP(B282,Sched!A:A,1,FALSE)),0,1)</f>
        <v>1</v>
      </c>
      <c r="O282" s="21">
        <f>VLOOKUP($B282,Sched!$A:$Z,MATCH(O$1,Sched!$6:$6,0),FALSE)</f>
        <v>0.95</v>
      </c>
      <c r="P282" s="21">
        <f>VLOOKUP($B282,Sched!$A:$Z,MATCH(P$1,Sched!$6:$6,0),FALSE)</f>
        <v>1.24</v>
      </c>
      <c r="Q282" s="21">
        <f>VLOOKUP($B282,Sched!$A:$Z,MATCH(Q$1,Sched!$6:$6,0),FALSE)</f>
        <v>0.75</v>
      </c>
      <c r="R282" s="21">
        <f>VLOOKUP($B282,Sched!$A:$Z,MATCH(R$1,Sched!$6:$6,0),FALSE)</f>
        <v>0.9</v>
      </c>
      <c r="S282" s="21" t="str">
        <f>VLOOKUP($B282,Sched!$A:$Z,MATCH(S$1,Sched!$6:$6,0),FALSE)</f>
        <v>N</v>
      </c>
    </row>
    <row r="283" spans="1:19" x14ac:dyDescent="0.25">
      <c r="A283" s="21">
        <v>153401</v>
      </c>
      <c r="B283" s="21" t="s">
        <v>3004</v>
      </c>
      <c r="C283" s="21" t="s">
        <v>2512</v>
      </c>
      <c r="D283" s="21" t="s">
        <v>2917</v>
      </c>
      <c r="E283" s="21" t="str">
        <f>VLOOKUP($B283,Sched!$A:$Z,MATCH(E$1,Sched!$6:$6,0),FALSE)</f>
        <v>CatSubcat</v>
      </c>
      <c r="F283" s="21" t="str">
        <f>VLOOKUP($B283,Sched!$A:$Z,MATCH(F$1,Sched!$6:$6,0),FALSE)</f>
        <v>SubcatGroup</v>
      </c>
      <c r="G283" s="15">
        <f>VLOOKUP($A283,Schid!$A:$J,MATCH(G$1,Schid!$6:$6,0),FALSE)</f>
        <v>451</v>
      </c>
      <c r="H283" s="15">
        <f>VLOOKUP($A283,Schid!$A:$J,MATCH(H$1,Schid!$6:$6,0),FALSE)</f>
        <v>2971</v>
      </c>
      <c r="I283" s="15" t="str">
        <f>VLOOKUP($A283,Schid!$A:$J,MATCH(I$1,Schid!$6:$6,0),FALSE)</f>
        <v>NULL</v>
      </c>
      <c r="J283" s="21" t="str">
        <f>VLOOKUP($A283,Schid!$A:$J,MATCH(J$1,Schid!$6:$6,0),FALSE)</f>
        <v>Telehandlers</v>
      </c>
      <c r="K283" s="21" t="str">
        <f>VLOOKUP($A283,Schid!$A:$J,MATCH(K$1,Schid!$6:$6,0),FALSE)</f>
        <v>11,000+ Lb Rotating Telehandlers</v>
      </c>
      <c r="L283" s="21" t="str">
        <f>VLOOKUP($A283,Schid!$A:$J,MATCH(L$1,Schid!$6:$6,0),FALSE)</f>
        <v>NULL</v>
      </c>
      <c r="M283" s="21" t="str">
        <f>VLOOKUP($A283,Schid!$A:$J,MATCH(M$1,Schid!$6:$6,0),FALSE)</f>
        <v>Telehandlers|11,000+ Lb Rotating Telehandlers||</v>
      </c>
      <c r="N283" s="21">
        <f>IF(ISERROR(VLOOKUP(B283,Sched!A:A,1,FALSE)),0,1)</f>
        <v>1</v>
      </c>
      <c r="O283" s="21">
        <f>VLOOKUP($B283,Sched!$A:$Z,MATCH(O$1,Sched!$6:$6,0),FALSE)</f>
        <v>0.95</v>
      </c>
      <c r="P283" s="21">
        <f>VLOOKUP($B283,Sched!$A:$Z,MATCH(P$1,Sched!$6:$6,0),FALSE)</f>
        <v>1.24</v>
      </c>
      <c r="Q283" s="21">
        <f>VLOOKUP($B283,Sched!$A:$Z,MATCH(Q$1,Sched!$6:$6,0),FALSE)</f>
        <v>0.75</v>
      </c>
      <c r="R283" s="21">
        <f>VLOOKUP($B283,Sched!$A:$Z,MATCH(R$1,Sched!$6:$6,0),FALSE)</f>
        <v>0.9</v>
      </c>
      <c r="S283" s="21" t="str">
        <f>VLOOKUP($B283,Sched!$A:$Z,MATCH(S$1,Sched!$6:$6,0),FALSE)</f>
        <v>N</v>
      </c>
    </row>
    <row r="284" spans="1:19" x14ac:dyDescent="0.25">
      <c r="A284" s="21">
        <v>153399</v>
      </c>
      <c r="B284" s="21" t="s">
        <v>3467</v>
      </c>
      <c r="C284" s="21" t="s">
        <v>2512</v>
      </c>
      <c r="D284" s="21" t="s">
        <v>2917</v>
      </c>
      <c r="E284" s="21" t="str">
        <f>VLOOKUP($B284,Sched!$A:$Z,MATCH(E$1,Sched!$6:$6,0),FALSE)</f>
        <v>CatSubcat</v>
      </c>
      <c r="F284" s="21" t="str">
        <f>VLOOKUP($B284,Sched!$A:$Z,MATCH(F$1,Sched!$6:$6,0),FALSE)</f>
        <v>SubcatGroup</v>
      </c>
      <c r="G284" s="15">
        <f>VLOOKUP($A284,Schid!$A:$J,MATCH(G$1,Schid!$6:$6,0),FALSE)</f>
        <v>451</v>
      </c>
      <c r="H284" s="15">
        <f>VLOOKUP($A284,Schid!$A:$J,MATCH(H$1,Schid!$6:$6,0),FALSE)</f>
        <v>2969</v>
      </c>
      <c r="I284" s="15" t="str">
        <f>VLOOKUP($A284,Schid!$A:$J,MATCH(I$1,Schid!$6:$6,0),FALSE)</f>
        <v>NULL</v>
      </c>
      <c r="J284" s="21" t="str">
        <f>VLOOKUP($A284,Schid!$A:$J,MATCH(J$1,Schid!$6:$6,0),FALSE)</f>
        <v>Telehandlers</v>
      </c>
      <c r="K284" s="21" t="str">
        <f>VLOOKUP($A284,Schid!$A:$J,MATCH(K$1,Schid!$6:$6,0),FALSE)</f>
        <v>7,000-9,999 Lb Rotating Telehandlers</v>
      </c>
      <c r="L284" s="21" t="str">
        <f>VLOOKUP($A284,Schid!$A:$J,MATCH(L$1,Schid!$6:$6,0),FALSE)</f>
        <v>NULL</v>
      </c>
      <c r="M284" s="21" t="str">
        <f>VLOOKUP($A284,Schid!$A:$J,MATCH(M$1,Schid!$6:$6,0),FALSE)</f>
        <v>Telehandlers|7,000-9,999 Lb Rotating Telehandlers||</v>
      </c>
      <c r="N284" s="21">
        <f>IF(ISERROR(VLOOKUP(B284,Sched!A:A,1,FALSE)),0,1)</f>
        <v>1</v>
      </c>
      <c r="O284" s="21">
        <f>VLOOKUP($B284,Sched!$A:$Z,MATCH(O$1,Sched!$6:$6,0),FALSE)</f>
        <v>0.95</v>
      </c>
      <c r="P284" s="21">
        <f>VLOOKUP($B284,Sched!$A:$Z,MATCH(P$1,Sched!$6:$6,0),FALSE)</f>
        <v>1.24</v>
      </c>
      <c r="Q284" s="21">
        <f>VLOOKUP($B284,Sched!$A:$Z,MATCH(Q$1,Sched!$6:$6,0),FALSE)</f>
        <v>0.75</v>
      </c>
      <c r="R284" s="21">
        <f>VLOOKUP($B284,Sched!$A:$Z,MATCH(R$1,Sched!$6:$6,0),FALSE)</f>
        <v>0.95</v>
      </c>
      <c r="S284" s="21" t="str">
        <f>VLOOKUP($B284,Sched!$A:$Z,MATCH(S$1,Sched!$6:$6,0),FALSE)</f>
        <v>N</v>
      </c>
    </row>
    <row r="285" spans="1:19" x14ac:dyDescent="0.25">
      <c r="A285" s="21">
        <v>153399</v>
      </c>
      <c r="B285" s="21" t="s">
        <v>3470</v>
      </c>
      <c r="C285" s="21" t="s">
        <v>2512</v>
      </c>
      <c r="D285" s="21" t="s">
        <v>2918</v>
      </c>
      <c r="E285" s="21" t="str">
        <f>VLOOKUP($B285,Sched!$A:$Z,MATCH(E$1,Sched!$6:$6,0),FALSE)</f>
        <v>CatSubcat</v>
      </c>
      <c r="F285" s="21" t="str">
        <f>VLOOKUP($B285,Sched!$A:$Z,MATCH(F$1,Sched!$6:$6,0),FALSE)</f>
        <v>SubcatGroup</v>
      </c>
      <c r="G285" s="15">
        <f>VLOOKUP($A285,Schid!$A:$J,MATCH(G$1,Schid!$6:$6,0),FALSE)</f>
        <v>451</v>
      </c>
      <c r="H285" s="15">
        <f>VLOOKUP($A285,Schid!$A:$J,MATCH(H$1,Schid!$6:$6,0),FALSE)</f>
        <v>2969</v>
      </c>
      <c r="I285" s="15" t="str">
        <f>VLOOKUP($A285,Schid!$A:$J,MATCH(I$1,Schid!$6:$6,0),FALSE)</f>
        <v>NULL</v>
      </c>
      <c r="J285" s="21" t="str">
        <f>VLOOKUP($A285,Schid!$A:$J,MATCH(J$1,Schid!$6:$6,0),FALSE)</f>
        <v>Telehandlers</v>
      </c>
      <c r="K285" s="21" t="str">
        <f>VLOOKUP($A285,Schid!$A:$J,MATCH(K$1,Schid!$6:$6,0),FALSE)</f>
        <v>7,000-9,999 Lb Rotating Telehandlers</v>
      </c>
      <c r="L285" s="21" t="str">
        <f>VLOOKUP($A285,Schid!$A:$J,MATCH(L$1,Schid!$6:$6,0),FALSE)</f>
        <v>NULL</v>
      </c>
      <c r="M285" s="21" t="str">
        <f>VLOOKUP($A285,Schid!$A:$J,MATCH(M$1,Schid!$6:$6,0),FALSE)</f>
        <v>Telehandlers|7,000-9,999 Lb Rotating Telehandlers||</v>
      </c>
      <c r="N285" s="21">
        <f>IF(ISERROR(VLOOKUP(B285,Sched!A:A,1,FALSE)),0,1)</f>
        <v>1</v>
      </c>
      <c r="O285" s="21">
        <f>VLOOKUP($B285,Sched!$A:$Z,MATCH(O$1,Sched!$6:$6,0),FALSE)</f>
        <v>0.95</v>
      </c>
      <c r="P285" s="21">
        <f>VLOOKUP($B285,Sched!$A:$Z,MATCH(P$1,Sched!$6:$6,0),FALSE)</f>
        <v>1.24</v>
      </c>
      <c r="Q285" s="21">
        <f>VLOOKUP($B285,Sched!$A:$Z,MATCH(Q$1,Sched!$6:$6,0),FALSE)</f>
        <v>0.75</v>
      </c>
      <c r="R285" s="21">
        <f>VLOOKUP($B285,Sched!$A:$Z,MATCH(R$1,Sched!$6:$6,0),FALSE)</f>
        <v>1</v>
      </c>
      <c r="S285" s="21" t="str">
        <f>VLOOKUP($B285,Sched!$A:$Z,MATCH(S$1,Sched!$6:$6,0),FALSE)</f>
        <v>N</v>
      </c>
    </row>
    <row r="286" spans="1:19" x14ac:dyDescent="0.25">
      <c r="A286" s="21">
        <v>153414</v>
      </c>
      <c r="B286" s="21" t="s">
        <v>3468</v>
      </c>
      <c r="C286" s="21" t="s">
        <v>2512</v>
      </c>
      <c r="D286" s="21" t="s">
        <v>2918</v>
      </c>
      <c r="E286" s="21" t="str">
        <f>VLOOKUP($B286,Sched!$A:$Z,MATCH(E$1,Sched!$6:$6,0),FALSE)</f>
        <v>CatSubcat</v>
      </c>
      <c r="F286" s="21" t="str">
        <f>VLOOKUP($B286,Sched!$A:$Z,MATCH(F$1,Sched!$6:$6,0),FALSE)</f>
        <v>SubcatGroup</v>
      </c>
      <c r="G286" s="15">
        <f>VLOOKUP($A286,Schid!$A:$J,MATCH(G$1,Schid!$6:$6,0),FALSE)</f>
        <v>451</v>
      </c>
      <c r="H286" s="15">
        <f>VLOOKUP($A286,Schid!$A:$J,MATCH(H$1,Schid!$6:$6,0),FALSE)</f>
        <v>2972</v>
      </c>
      <c r="I286" s="15" t="str">
        <f>VLOOKUP($A286,Schid!$A:$J,MATCH(I$1,Schid!$6:$6,0),FALSE)</f>
        <v>NULL</v>
      </c>
      <c r="J286" s="21" t="str">
        <f>VLOOKUP($A286,Schid!$A:$J,MATCH(J$1,Schid!$6:$6,0),FALSE)</f>
        <v>Telehandlers</v>
      </c>
      <c r="K286" s="21" t="str">
        <f>VLOOKUP($A286,Schid!$A:$J,MATCH(K$1,Schid!$6:$6,0),FALSE)</f>
        <v>0-6,999 Lb Rotating Telehandlers</v>
      </c>
      <c r="L286" s="21" t="str">
        <f>VLOOKUP($A286,Schid!$A:$J,MATCH(L$1,Schid!$6:$6,0),FALSE)</f>
        <v>NULL</v>
      </c>
      <c r="M286" s="21" t="str">
        <f>VLOOKUP($A286,Schid!$A:$J,MATCH(M$1,Schid!$6:$6,0),FALSE)</f>
        <v>Telehandlers|0-6,999 Lb Rotating Telehandlers||</v>
      </c>
      <c r="N286" s="21">
        <f>IF(ISERROR(VLOOKUP(B286,Sched!A:A,1,FALSE)),0,1)</f>
        <v>1</v>
      </c>
      <c r="O286" s="21">
        <f>VLOOKUP($B286,Sched!$A:$Z,MATCH(O$1,Sched!$6:$6,0),FALSE)</f>
        <v>0.95</v>
      </c>
      <c r="P286" s="21">
        <f>VLOOKUP($B286,Sched!$A:$Z,MATCH(P$1,Sched!$6:$6,0),FALSE)</f>
        <v>1.24</v>
      </c>
      <c r="Q286" s="21">
        <f>VLOOKUP($B286,Sched!$A:$Z,MATCH(Q$1,Sched!$6:$6,0),FALSE)</f>
        <v>0.75</v>
      </c>
      <c r="R286" s="21">
        <f>VLOOKUP($B286,Sched!$A:$Z,MATCH(R$1,Sched!$6:$6,0),FALSE)</f>
        <v>1</v>
      </c>
      <c r="S286" s="21" t="str">
        <f>VLOOKUP($B286,Sched!$A:$Z,MATCH(S$1,Sched!$6:$6,0),FALSE)</f>
        <v>N</v>
      </c>
    </row>
    <row r="287" spans="1:19" x14ac:dyDescent="0.25">
      <c r="A287" s="21">
        <v>153414</v>
      </c>
      <c r="B287" s="21" t="s">
        <v>3410</v>
      </c>
      <c r="C287" s="21" t="s">
        <v>2512</v>
      </c>
      <c r="D287" s="21" t="s">
        <v>2918</v>
      </c>
      <c r="E287" s="21" t="str">
        <f>VLOOKUP($B287,Sched!$A:$Z,MATCH(E$1,Sched!$6:$6,0),FALSE)</f>
        <v>CatSubcat</v>
      </c>
      <c r="F287" s="21" t="str">
        <f>VLOOKUP($B287,Sched!$A:$Z,MATCH(F$1,Sched!$6:$6,0),FALSE)</f>
        <v>SubcatGroup</v>
      </c>
      <c r="G287" s="15">
        <f>VLOOKUP($A287,Schid!$A:$J,MATCH(G$1,Schid!$6:$6,0),FALSE)</f>
        <v>451</v>
      </c>
      <c r="H287" s="15">
        <f>VLOOKUP($A287,Schid!$A:$J,MATCH(H$1,Schid!$6:$6,0),FALSE)</f>
        <v>2972</v>
      </c>
      <c r="I287" s="15" t="str">
        <f>VLOOKUP($A287,Schid!$A:$J,MATCH(I$1,Schid!$6:$6,0),FALSE)</f>
        <v>NULL</v>
      </c>
      <c r="J287" s="21" t="str">
        <f>VLOOKUP($A287,Schid!$A:$J,MATCH(J$1,Schid!$6:$6,0),FALSE)</f>
        <v>Telehandlers</v>
      </c>
      <c r="K287" s="21" t="str">
        <f>VLOOKUP($A287,Schid!$A:$J,MATCH(K$1,Schid!$6:$6,0),FALSE)</f>
        <v>0-6,999 Lb Rotating Telehandlers</v>
      </c>
      <c r="L287" s="21" t="str">
        <f>VLOOKUP($A287,Schid!$A:$J,MATCH(L$1,Schid!$6:$6,0),FALSE)</f>
        <v>NULL</v>
      </c>
      <c r="M287" s="21" t="str">
        <f>VLOOKUP($A287,Schid!$A:$J,MATCH(M$1,Schid!$6:$6,0),FALSE)</f>
        <v>Telehandlers|0-6,999 Lb Rotating Telehandlers||</v>
      </c>
      <c r="N287" s="21">
        <f>IF(ISERROR(VLOOKUP(B287,Sched!A:A,1,FALSE)),0,1)</f>
        <v>1</v>
      </c>
      <c r="O287" s="21">
        <f>VLOOKUP($B287,Sched!$A:$Z,MATCH(O$1,Sched!$6:$6,0),FALSE)</f>
        <v>0.95</v>
      </c>
      <c r="P287" s="21">
        <f>VLOOKUP($B287,Sched!$A:$Z,MATCH(P$1,Sched!$6:$6,0),FALSE)</f>
        <v>1.24</v>
      </c>
      <c r="Q287" s="21">
        <f>VLOOKUP($B287,Sched!$A:$Z,MATCH(Q$1,Sched!$6:$6,0),FALSE)</f>
        <v>0.75</v>
      </c>
      <c r="R287" s="21">
        <f>VLOOKUP($B287,Sched!$A:$Z,MATCH(R$1,Sched!$6:$6,0),FALSE)</f>
        <v>1</v>
      </c>
      <c r="S287" s="21" t="str">
        <f>VLOOKUP($B287,Sched!$A:$Z,MATCH(S$1,Sched!$6:$6,0),FALSE)</f>
        <v>N</v>
      </c>
    </row>
    <row r="288" spans="1:19" x14ac:dyDescent="0.25">
      <c r="A288" s="21">
        <v>153400</v>
      </c>
      <c r="B288" s="21" t="s">
        <v>3410</v>
      </c>
      <c r="C288" s="21" t="s">
        <v>2512</v>
      </c>
      <c r="D288" s="21" t="s">
        <v>2918</v>
      </c>
      <c r="E288" s="21" t="str">
        <f>VLOOKUP($B288,Sched!$A:$Z,MATCH(E$1,Sched!$6:$6,0),FALSE)</f>
        <v>CatSubcat</v>
      </c>
      <c r="F288" s="21" t="str">
        <f>VLOOKUP($B288,Sched!$A:$Z,MATCH(F$1,Sched!$6:$6,0),FALSE)</f>
        <v>SubcatGroup</v>
      </c>
      <c r="G288" s="15">
        <f>VLOOKUP($A288,Schid!$A:$J,MATCH(G$1,Schid!$6:$6,0),FALSE)</f>
        <v>451</v>
      </c>
      <c r="H288" s="15">
        <f>VLOOKUP($A288,Schid!$A:$J,MATCH(H$1,Schid!$6:$6,0),FALSE)</f>
        <v>2970</v>
      </c>
      <c r="I288" s="15" t="str">
        <f>VLOOKUP($A288,Schid!$A:$J,MATCH(I$1,Schid!$6:$6,0),FALSE)</f>
        <v>NULL</v>
      </c>
      <c r="J288" s="21" t="str">
        <f>VLOOKUP($A288,Schid!$A:$J,MATCH(J$1,Schid!$6:$6,0),FALSE)</f>
        <v>Telehandlers</v>
      </c>
      <c r="K288" s="21" t="str">
        <f>VLOOKUP($A288,Schid!$A:$J,MATCH(K$1,Schid!$6:$6,0),FALSE)</f>
        <v>10,000-10,999 Lb Rotating Telehandlers</v>
      </c>
      <c r="L288" s="21" t="str">
        <f>VLOOKUP($A288,Schid!$A:$J,MATCH(L$1,Schid!$6:$6,0),FALSE)</f>
        <v>NULL</v>
      </c>
      <c r="M288" s="21" t="str">
        <f>VLOOKUP($A288,Schid!$A:$J,MATCH(M$1,Schid!$6:$6,0),FALSE)</f>
        <v>Telehandlers|10,000-10,999 Lb Rotating Telehandlers||</v>
      </c>
      <c r="N288" s="21">
        <f>IF(ISERROR(VLOOKUP(B288,Sched!A:A,1,FALSE)),0,1)</f>
        <v>1</v>
      </c>
      <c r="O288" s="21">
        <f>VLOOKUP($B288,Sched!$A:$Z,MATCH(O$1,Sched!$6:$6,0),FALSE)</f>
        <v>0.95</v>
      </c>
      <c r="P288" s="21">
        <f>VLOOKUP($B288,Sched!$A:$Z,MATCH(P$1,Sched!$6:$6,0),FALSE)</f>
        <v>1.24</v>
      </c>
      <c r="Q288" s="21">
        <f>VLOOKUP($B288,Sched!$A:$Z,MATCH(Q$1,Sched!$6:$6,0),FALSE)</f>
        <v>0.75</v>
      </c>
      <c r="R288" s="21">
        <f>VLOOKUP($B288,Sched!$A:$Z,MATCH(R$1,Sched!$6:$6,0),FALSE)</f>
        <v>1</v>
      </c>
      <c r="S288" s="21" t="str">
        <f>VLOOKUP($B288,Sched!$A:$Z,MATCH(S$1,Sched!$6:$6,0),FALSE)</f>
        <v>N</v>
      </c>
    </row>
    <row r="289" spans="1:19" x14ac:dyDescent="0.25">
      <c r="A289" s="21">
        <v>153401</v>
      </c>
      <c r="B289" s="21" t="s">
        <v>3410</v>
      </c>
      <c r="C289" s="21" t="s">
        <v>2512</v>
      </c>
      <c r="D289" s="21" t="s">
        <v>2918</v>
      </c>
      <c r="E289" s="21" t="str">
        <f>VLOOKUP($B289,Sched!$A:$Z,MATCH(E$1,Sched!$6:$6,0),FALSE)</f>
        <v>CatSubcat</v>
      </c>
      <c r="F289" s="21" t="str">
        <f>VLOOKUP($B289,Sched!$A:$Z,MATCH(F$1,Sched!$6:$6,0),FALSE)</f>
        <v>SubcatGroup</v>
      </c>
      <c r="G289" s="15">
        <f>VLOOKUP($A289,Schid!$A:$J,MATCH(G$1,Schid!$6:$6,0),FALSE)</f>
        <v>451</v>
      </c>
      <c r="H289" s="15">
        <f>VLOOKUP($A289,Schid!$A:$J,MATCH(H$1,Schid!$6:$6,0),FALSE)</f>
        <v>2971</v>
      </c>
      <c r="I289" s="15" t="str">
        <f>VLOOKUP($A289,Schid!$A:$J,MATCH(I$1,Schid!$6:$6,0),FALSE)</f>
        <v>NULL</v>
      </c>
      <c r="J289" s="21" t="str">
        <f>VLOOKUP($A289,Schid!$A:$J,MATCH(J$1,Schid!$6:$6,0),FALSE)</f>
        <v>Telehandlers</v>
      </c>
      <c r="K289" s="21" t="str">
        <f>VLOOKUP($A289,Schid!$A:$J,MATCH(K$1,Schid!$6:$6,0),FALSE)</f>
        <v>11,000+ Lb Rotating Telehandlers</v>
      </c>
      <c r="L289" s="21" t="str">
        <f>VLOOKUP($A289,Schid!$A:$J,MATCH(L$1,Schid!$6:$6,0),FALSE)</f>
        <v>NULL</v>
      </c>
      <c r="M289" s="21" t="str">
        <f>VLOOKUP($A289,Schid!$A:$J,MATCH(M$1,Schid!$6:$6,0),FALSE)</f>
        <v>Telehandlers|11,000+ Lb Rotating Telehandlers||</v>
      </c>
      <c r="N289" s="21">
        <f>IF(ISERROR(VLOOKUP(B289,Sched!A:A,1,FALSE)),0,1)</f>
        <v>1</v>
      </c>
      <c r="O289" s="21">
        <f>VLOOKUP($B289,Sched!$A:$Z,MATCH(O$1,Sched!$6:$6,0),FALSE)</f>
        <v>0.95</v>
      </c>
      <c r="P289" s="21">
        <f>VLOOKUP($B289,Sched!$A:$Z,MATCH(P$1,Sched!$6:$6,0),FALSE)</f>
        <v>1.24</v>
      </c>
      <c r="Q289" s="21">
        <f>VLOOKUP($B289,Sched!$A:$Z,MATCH(Q$1,Sched!$6:$6,0),FALSE)</f>
        <v>0.75</v>
      </c>
      <c r="R289" s="21">
        <f>VLOOKUP($B289,Sched!$A:$Z,MATCH(R$1,Sched!$6:$6,0),FALSE)</f>
        <v>1</v>
      </c>
      <c r="S289" s="21" t="str">
        <f>VLOOKUP($B289,Sched!$A:$Z,MATCH(S$1,Sched!$6:$6,0),FALSE)</f>
        <v>N</v>
      </c>
    </row>
    <row r="290" spans="1:19" x14ac:dyDescent="0.25">
      <c r="A290" s="21">
        <v>153399</v>
      </c>
      <c r="B290" s="21" t="s">
        <v>3410</v>
      </c>
      <c r="C290" s="21" t="s">
        <v>2512</v>
      </c>
      <c r="D290" s="21" t="s">
        <v>2918</v>
      </c>
      <c r="E290" s="21" t="str">
        <f>VLOOKUP($B290,Sched!$A:$Z,MATCH(E$1,Sched!$6:$6,0),FALSE)</f>
        <v>CatSubcat</v>
      </c>
      <c r="F290" s="21" t="str">
        <f>VLOOKUP($B290,Sched!$A:$Z,MATCH(F$1,Sched!$6:$6,0),FALSE)</f>
        <v>SubcatGroup</v>
      </c>
      <c r="G290" s="15">
        <f>VLOOKUP($A290,Schid!$A:$J,MATCH(G$1,Schid!$6:$6,0),FALSE)</f>
        <v>451</v>
      </c>
      <c r="H290" s="15">
        <f>VLOOKUP($A290,Schid!$A:$J,MATCH(H$1,Schid!$6:$6,0),FALSE)</f>
        <v>2969</v>
      </c>
      <c r="I290" s="15" t="str">
        <f>VLOOKUP($A290,Schid!$A:$J,MATCH(I$1,Schid!$6:$6,0),FALSE)</f>
        <v>NULL</v>
      </c>
      <c r="J290" s="21" t="str">
        <f>VLOOKUP($A290,Schid!$A:$J,MATCH(J$1,Schid!$6:$6,0),FALSE)</f>
        <v>Telehandlers</v>
      </c>
      <c r="K290" s="21" t="str">
        <f>VLOOKUP($A290,Schid!$A:$J,MATCH(K$1,Schid!$6:$6,0),FALSE)</f>
        <v>7,000-9,999 Lb Rotating Telehandlers</v>
      </c>
      <c r="L290" s="21" t="str">
        <f>VLOOKUP($A290,Schid!$A:$J,MATCH(L$1,Schid!$6:$6,0),FALSE)</f>
        <v>NULL</v>
      </c>
      <c r="M290" s="21" t="str">
        <f>VLOOKUP($A290,Schid!$A:$J,MATCH(M$1,Schid!$6:$6,0),FALSE)</f>
        <v>Telehandlers|7,000-9,999 Lb Rotating Telehandlers||</v>
      </c>
      <c r="N290" s="21">
        <f>IF(ISERROR(VLOOKUP(B290,Sched!A:A,1,FALSE)),0,1)</f>
        <v>1</v>
      </c>
      <c r="O290" s="21">
        <f>VLOOKUP($B290,Sched!$A:$Z,MATCH(O$1,Sched!$6:$6,0),FALSE)</f>
        <v>0.95</v>
      </c>
      <c r="P290" s="21">
        <f>VLOOKUP($B290,Sched!$A:$Z,MATCH(P$1,Sched!$6:$6,0),FALSE)</f>
        <v>1.24</v>
      </c>
      <c r="Q290" s="21">
        <f>VLOOKUP($B290,Sched!$A:$Z,MATCH(Q$1,Sched!$6:$6,0),FALSE)</f>
        <v>0.75</v>
      </c>
      <c r="R290" s="21">
        <f>VLOOKUP($B290,Sched!$A:$Z,MATCH(R$1,Sched!$6:$6,0),FALSE)</f>
        <v>1</v>
      </c>
      <c r="S290" s="21" t="str">
        <f>VLOOKUP($B290,Sched!$A:$Z,MATCH(S$1,Sched!$6:$6,0),FALSE)</f>
        <v>N</v>
      </c>
    </row>
    <row r="291" spans="1:19" x14ac:dyDescent="0.25">
      <c r="A291" s="21">
        <v>24668</v>
      </c>
      <c r="B291" s="21" t="s">
        <v>5127</v>
      </c>
      <c r="C291" s="21" t="s">
        <v>2512</v>
      </c>
      <c r="D291" s="21" t="s">
        <v>2917</v>
      </c>
      <c r="E291" s="21" t="str">
        <f>VLOOKUP($B291,Sched!$A:$Z,MATCH(E$1,Sched!$6:$6,0),FALSE)</f>
        <v>CatSubcat</v>
      </c>
      <c r="F291" s="21" t="str">
        <f>VLOOKUP($B291,Sched!$A:$Z,MATCH(F$1,Sched!$6:$6,0),FALSE)</f>
        <v>Category</v>
      </c>
      <c r="G291" s="15">
        <f>VLOOKUP($A291,Schid!$A:$J,MATCH(G$1,Schid!$6:$6,0),FALSE)</f>
        <v>2236</v>
      </c>
      <c r="H291" s="15" t="str">
        <f>VLOOKUP($A291,Schid!$A:$J,MATCH(H$1,Schid!$6:$6,0),FALSE)</f>
        <v>NULL</v>
      </c>
      <c r="I291" s="15" t="str">
        <f>VLOOKUP($A291,Schid!$A:$J,MATCH(I$1,Schid!$6:$6,0),FALSE)</f>
        <v>NULL</v>
      </c>
      <c r="J291" s="21" t="str">
        <f>VLOOKUP($A291,Schid!$A:$J,MATCH(J$1,Schid!$6:$6,0),FALSE)</f>
        <v>Storage Containers</v>
      </c>
      <c r="K291" s="21" t="str">
        <f>VLOOKUP($A291,Schid!$A:$J,MATCH(K$1,Schid!$6:$6,0),FALSE)</f>
        <v>NULL</v>
      </c>
      <c r="L291" s="21" t="str">
        <f>VLOOKUP($A291,Schid!$A:$J,MATCH(L$1,Schid!$6:$6,0),FALSE)</f>
        <v>NULL</v>
      </c>
      <c r="M291" s="21" t="str">
        <f>VLOOKUP($A291,Schid!$A:$J,MATCH(M$1,Schid!$6:$6,0),FALSE)</f>
        <v>Storage Containers|||</v>
      </c>
      <c r="N291" s="21">
        <f>IF(ISERROR(VLOOKUP(B291,Sched!A:A,1,FALSE)),0,1)</f>
        <v>1</v>
      </c>
      <c r="O291" s="21">
        <f>VLOOKUP($B291,Sched!$A:$Z,MATCH(O$1,Sched!$6:$6,0),FALSE)</f>
        <v>0.95</v>
      </c>
      <c r="P291" s="21">
        <f>VLOOKUP($B291,Sched!$A:$Z,MATCH(P$1,Sched!$6:$6,0),FALSE)</f>
        <v>1.33</v>
      </c>
      <c r="Q291" s="21">
        <f>VLOOKUP($B291,Sched!$A:$Z,MATCH(Q$1,Sched!$6:$6,0),FALSE)</f>
        <v>0.6</v>
      </c>
      <c r="R291" s="21">
        <f>VLOOKUP($B291,Sched!$A:$Z,MATCH(R$1,Sched!$6:$6,0),FALSE)</f>
        <v>0.99</v>
      </c>
      <c r="S291" s="21" t="str">
        <f>VLOOKUP($B291,Sched!$A:$Z,MATCH(S$1,Sched!$6:$6,0),FALSE)</f>
        <v>N</v>
      </c>
    </row>
    <row r="292" spans="1:19" x14ac:dyDescent="0.25">
      <c r="A292" s="21">
        <v>51</v>
      </c>
      <c r="B292" s="21" t="s">
        <v>5127</v>
      </c>
      <c r="C292" s="21" t="s">
        <v>2512</v>
      </c>
      <c r="D292" s="21" t="s">
        <v>2917</v>
      </c>
      <c r="E292" s="21" t="str">
        <f>VLOOKUP($B292,Sched!$A:$Z,MATCH(E$1,Sched!$6:$6,0),FALSE)</f>
        <v>CatSubcat</v>
      </c>
      <c r="F292" s="21" t="str">
        <f>VLOOKUP($B292,Sched!$A:$Z,MATCH(F$1,Sched!$6:$6,0),FALSE)</f>
        <v>Category</v>
      </c>
      <c r="G292" s="15">
        <f>VLOOKUP($A292,Schid!$A:$J,MATCH(G$1,Schid!$6:$6,0),FALSE)</f>
        <v>2205</v>
      </c>
      <c r="H292" s="15" t="str">
        <f>VLOOKUP($A292,Schid!$A:$J,MATCH(H$1,Schid!$6:$6,0),FALSE)</f>
        <v>NULL</v>
      </c>
      <c r="I292" s="15" t="str">
        <f>VLOOKUP($A292,Schid!$A:$J,MATCH(I$1,Schid!$6:$6,0),FALSE)</f>
        <v>NULL</v>
      </c>
      <c r="J292" s="21" t="str">
        <f>VLOOKUP($A292,Schid!$A:$J,MATCH(J$1,Schid!$6:$6,0),FALSE)</f>
        <v>Tanks And Boxes</v>
      </c>
      <c r="K292" s="21" t="str">
        <f>VLOOKUP($A292,Schid!$A:$J,MATCH(K$1,Schid!$6:$6,0),FALSE)</f>
        <v>NULL</v>
      </c>
      <c r="L292" s="21" t="str">
        <f>VLOOKUP($A292,Schid!$A:$J,MATCH(L$1,Schid!$6:$6,0),FALSE)</f>
        <v>NULL</v>
      </c>
      <c r="M292" s="21" t="str">
        <f>VLOOKUP($A292,Schid!$A:$J,MATCH(M$1,Schid!$6:$6,0),FALSE)</f>
        <v>Tanks And Boxes|||</v>
      </c>
      <c r="N292" s="21">
        <f>IF(ISERROR(VLOOKUP(B292,Sched!A:A,1,FALSE)),0,1)</f>
        <v>1</v>
      </c>
      <c r="O292" s="21">
        <f>VLOOKUP($B292,Sched!$A:$Z,MATCH(O$1,Sched!$6:$6,0),FALSE)</f>
        <v>0.95</v>
      </c>
      <c r="P292" s="21">
        <f>VLOOKUP($B292,Sched!$A:$Z,MATCH(P$1,Sched!$6:$6,0),FALSE)</f>
        <v>1.33</v>
      </c>
      <c r="Q292" s="21">
        <f>VLOOKUP($B292,Sched!$A:$Z,MATCH(Q$1,Sched!$6:$6,0),FALSE)</f>
        <v>0.6</v>
      </c>
      <c r="R292" s="21">
        <f>VLOOKUP($B292,Sched!$A:$Z,MATCH(R$1,Sched!$6:$6,0),FALSE)</f>
        <v>0.99</v>
      </c>
      <c r="S292" s="21" t="str">
        <f>VLOOKUP($B292,Sched!$A:$Z,MATCH(S$1,Sched!$6:$6,0),FALSE)</f>
        <v>N</v>
      </c>
    </row>
  </sheetData>
  <autoFilter ref="A1:S290" xr:uid="{5BE50AC6-1313-492D-9705-25814F048ADF}">
    <sortState xmlns:xlrd2="http://schemas.microsoft.com/office/spreadsheetml/2017/richdata2" ref="A2:S276">
      <sortCondition descending="1" ref="D1:D276"/>
    </sortState>
  </autoFilter>
  <sortState xmlns:xlrd2="http://schemas.microsoft.com/office/spreadsheetml/2017/richdata2" ref="A2:S263">
    <sortCondition descending="1" ref="D2:D263"/>
    <sortCondition ref="B2:B263"/>
    <sortCondition ref="M2:M26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1138-73C1-4C1A-8AA3-7164278B3EC3}">
  <sheetPr>
    <tabColor rgb="FF00CC99"/>
  </sheetPr>
  <dimension ref="A1:U326"/>
  <sheetViews>
    <sheetView zoomScaleNormal="100" workbookViewId="0">
      <pane ySplit="1" topLeftCell="A2" activePane="bottomLeft" state="frozen"/>
      <selection activeCell="A2" sqref="A2"/>
      <selection pane="bottomLeft" activeCell="A12" sqref="A12:XFD17"/>
    </sheetView>
  </sheetViews>
  <sheetFormatPr defaultColWidth="8.85546875" defaultRowHeight="15" x14ac:dyDescent="0.25"/>
  <cols>
    <col min="1" max="1" width="8.7109375" style="21" customWidth="1"/>
    <col min="2" max="2" width="35.7109375" style="21" customWidth="1"/>
    <col min="3" max="5" width="8.7109375" style="21" customWidth="1"/>
    <col min="6" max="6" width="12.28515625" style="21" bestFit="1" customWidth="1"/>
    <col min="7" max="9" width="8.7109375" style="21" customWidth="1"/>
    <col min="10" max="10" width="15.28515625" style="21" customWidth="1"/>
    <col min="11" max="11" width="32.140625" style="21" customWidth="1"/>
    <col min="12" max="12" width="20.7109375" style="21" customWidth="1"/>
    <col min="13" max="13" width="8.7109375" style="21" customWidth="1"/>
    <col min="14" max="15" width="8.7109375" customWidth="1"/>
    <col min="17" max="19" width="8.7109375" customWidth="1"/>
  </cols>
  <sheetData>
    <row r="1" spans="1:21" s="1" customFormat="1" x14ac:dyDescent="0.25">
      <c r="A1" s="36" t="s">
        <v>8</v>
      </c>
      <c r="B1" s="36" t="s">
        <v>0</v>
      </c>
      <c r="C1" s="36" t="s">
        <v>1240</v>
      </c>
      <c r="D1" s="36" t="s">
        <v>2916</v>
      </c>
      <c r="E1" s="37" t="s">
        <v>1237</v>
      </c>
      <c r="F1" s="37" t="s">
        <v>1238</v>
      </c>
      <c r="G1" s="37" t="s">
        <v>9</v>
      </c>
      <c r="H1" s="37" t="s">
        <v>11</v>
      </c>
      <c r="I1" s="37" t="s">
        <v>13</v>
      </c>
      <c r="J1" s="37" t="s">
        <v>10</v>
      </c>
      <c r="K1" s="37" t="s">
        <v>12</v>
      </c>
      <c r="L1" s="37" t="s">
        <v>14</v>
      </c>
      <c r="M1" s="37" t="s">
        <v>17</v>
      </c>
      <c r="N1" s="37" t="s">
        <v>366</v>
      </c>
      <c r="O1" s="37" t="s">
        <v>367</v>
      </c>
      <c r="P1" s="38" t="s">
        <v>3077</v>
      </c>
      <c r="Q1" s="38" t="s">
        <v>2367</v>
      </c>
      <c r="R1" s="38" t="s">
        <v>2366</v>
      </c>
      <c r="S1" s="38" t="s">
        <v>2369</v>
      </c>
      <c r="T1" s="38" t="s">
        <v>2368</v>
      </c>
    </row>
    <row r="2" spans="1:21" x14ac:dyDescent="0.25">
      <c r="A2" s="29">
        <v>63</v>
      </c>
      <c r="B2" s="30" t="s">
        <v>3320</v>
      </c>
      <c r="C2" s="29" t="s">
        <v>1241</v>
      </c>
      <c r="D2" s="29" t="s">
        <v>2917</v>
      </c>
      <c r="E2" s="29" t="str">
        <f>VLOOKUP($B2,Sched!$A:$Z,MATCH(E$1,Sched!$6:$6,0),FALSE)</f>
        <v>CatSubcat</v>
      </c>
      <c r="F2" s="29" t="str">
        <f>VLOOKUP($B2,Sched!$A:$Z,MATCH(F$1,Sched!$6:$6,0),FALSE)</f>
        <v>Category</v>
      </c>
      <c r="G2" s="29">
        <f>VLOOKUP($A2,Schid!$A:$J,MATCH(G$1,Schid!$6:$6,0),FALSE)</f>
        <v>16</v>
      </c>
      <c r="H2" s="29" t="str">
        <f>VLOOKUP($A2,Schid!$A:$J,MATCH(H$1,Schid!$6:$6,0),FALSE)</f>
        <v>NULL</v>
      </c>
      <c r="I2" s="29" t="str">
        <f>VLOOKUP($A2,Schid!$A:$J,MATCH(I$1,Schid!$6:$6,0),FALSE)</f>
        <v>NULL</v>
      </c>
      <c r="J2" s="29" t="str">
        <f>VLOOKUP($A2,Schid!$A:$J,MATCH(J$1,Schid!$6:$6,0),FALSE)</f>
        <v>Agricultural Equipment</v>
      </c>
      <c r="K2" s="29" t="str">
        <f>VLOOKUP($A2,Schid!$A:$J,MATCH(K$1,Schid!$6:$6,0),FALSE)</f>
        <v>NULL</v>
      </c>
      <c r="L2" s="29" t="str">
        <f>VLOOKUP($A2,Schid!$A:$J,MATCH(L$1,Schid!$6:$6,0),FALSE)</f>
        <v>NULL</v>
      </c>
      <c r="M2" s="29" t="str">
        <f>VLOOKUP($A2,Schid!$A:$J,MATCH(M$1,Schid!$6:$6,0),FALSE)</f>
        <v>Agricultural Equipment|||</v>
      </c>
      <c r="N2" s="29">
        <f t="shared" ref="N2:N65" si="0">COUNTIFS(A:A,A2,D:D,D2)</f>
        <v>1</v>
      </c>
      <c r="O2" s="29">
        <f>IF(ISERROR(VLOOKUP(B2,Sched!A:A,1,FALSE)),0,1)</f>
        <v>1</v>
      </c>
      <c r="P2" s="29">
        <f t="shared" ref="P2:P65" si="1">IF(ISERROR(SEARCH("SubcatGrp",B2)),COUNTIFS($B:$B,$B2,$C:$C,"Y"),1)</f>
        <v>1</v>
      </c>
      <c r="Q2" s="29" t="str">
        <f t="shared" ref="Q2:Q51" si="2">H2&amp;"|"&amp;I2</f>
        <v>NULL|NULL</v>
      </c>
      <c r="R2" s="29" t="str">
        <f t="shared" ref="R2:R51" si="3">J2</f>
        <v>Agricultural Equipment</v>
      </c>
      <c r="S2" s="29" t="str">
        <f t="shared" ref="S2:S51" si="4">K2</f>
        <v>NULL</v>
      </c>
      <c r="T2" s="29" t="str">
        <f t="shared" ref="T2:T51" si="5">B2</f>
        <v>Agricultural Equipment USA</v>
      </c>
    </row>
    <row r="3" spans="1:21" x14ac:dyDescent="0.25">
      <c r="A3" s="29">
        <v>18</v>
      </c>
      <c r="B3" s="29" t="s">
        <v>2920</v>
      </c>
      <c r="C3" s="29" t="s">
        <v>1241</v>
      </c>
      <c r="D3" s="29" t="s">
        <v>2917</v>
      </c>
      <c r="E3" s="29" t="str">
        <f>VLOOKUP($B3,Sched!$A:$Z,MATCH(E$1,Sched!$6:$6,0),FALSE)</f>
        <v>CatSubcat</v>
      </c>
      <c r="F3" s="29" t="str">
        <f>VLOOKUP($B3,Sched!$A:$Z,MATCH(F$1,Sched!$6:$6,0),FALSE)</f>
        <v>Category</v>
      </c>
      <c r="G3" s="29">
        <f>VLOOKUP($A3,Schid!$A:$J,MATCH(G$1,Schid!$6:$6,0),FALSE)</f>
        <v>30</v>
      </c>
      <c r="H3" s="29" t="str">
        <f>VLOOKUP($A3,Schid!$A:$J,MATCH(H$1,Schid!$6:$6,0),FALSE)</f>
        <v>NULL</v>
      </c>
      <c r="I3" s="29" t="str">
        <f>VLOOKUP($A3,Schid!$A:$J,MATCH(I$1,Schid!$6:$6,0),FALSE)</f>
        <v>NULL</v>
      </c>
      <c r="J3" s="29" t="str">
        <f>VLOOKUP($A3,Schid!$A:$J,MATCH(J$1,Schid!$6:$6,0),FALSE)</f>
        <v>Air Compressors</v>
      </c>
      <c r="K3" s="29" t="str">
        <f>VLOOKUP($A3,Schid!$A:$J,MATCH(K$1,Schid!$6:$6,0),FALSE)</f>
        <v>NULL</v>
      </c>
      <c r="L3" s="29" t="str">
        <f>VLOOKUP($A3,Schid!$A:$J,MATCH(L$1,Schid!$6:$6,0),FALSE)</f>
        <v>NULL</v>
      </c>
      <c r="M3" s="29" t="str">
        <f>VLOOKUP($A3,Schid!$A:$J,MATCH(M$1,Schid!$6:$6,0),FALSE)</f>
        <v>Air Compressors|||</v>
      </c>
      <c r="N3" s="29">
        <f t="shared" si="0"/>
        <v>1</v>
      </c>
      <c r="O3" s="29">
        <f>IF(ISERROR(VLOOKUP(B3,Sched!A:A,1,FALSE)),0,1)</f>
        <v>1</v>
      </c>
      <c r="P3" s="29">
        <f t="shared" si="1"/>
        <v>1</v>
      </c>
      <c r="Q3" s="29" t="str">
        <f t="shared" si="2"/>
        <v>NULL|NULL</v>
      </c>
      <c r="R3" s="29" t="str">
        <f t="shared" si="3"/>
        <v>Air Compressors</v>
      </c>
      <c r="S3" s="29" t="str">
        <f t="shared" si="4"/>
        <v>NULL</v>
      </c>
      <c r="T3" s="29" t="str">
        <f t="shared" si="5"/>
        <v>Air Compressors USA</v>
      </c>
      <c r="U3" s="21"/>
    </row>
    <row r="4" spans="1:21" x14ac:dyDescent="0.25">
      <c r="A4" s="29">
        <v>82188</v>
      </c>
      <c r="B4" s="29" t="s">
        <v>2920</v>
      </c>
      <c r="C4" s="29" t="s">
        <v>1242</v>
      </c>
      <c r="D4" s="29" t="s">
        <v>2917</v>
      </c>
      <c r="E4" s="29" t="str">
        <f>VLOOKUP($B4,Sched!$A:$Z,MATCH(E$1,Sched!$6:$6,0),FALSE)</f>
        <v>CatSubcat</v>
      </c>
      <c r="F4" s="29" t="str">
        <f>VLOOKUP($B4,Sched!$A:$Z,MATCH(F$1,Sched!$6:$6,0),FALSE)</f>
        <v>Category</v>
      </c>
      <c r="G4" s="29">
        <f>VLOOKUP($A4,Schid!$A:$J,MATCH(G$1,Schid!$6:$6,0),FALSE)</f>
        <v>2589</v>
      </c>
      <c r="H4" s="29" t="str">
        <f>VLOOKUP($A4,Schid!$A:$J,MATCH(H$1,Schid!$6:$6,0),FALSE)</f>
        <v>NULL</v>
      </c>
      <c r="I4" s="29" t="str">
        <f>VLOOKUP($A4,Schid!$A:$J,MATCH(I$1,Schid!$6:$6,0),FALSE)</f>
        <v>NULL</v>
      </c>
      <c r="J4" s="29" t="str">
        <f>VLOOKUP($A4,Schid!$A:$J,MATCH(J$1,Schid!$6:$6,0),FALSE)</f>
        <v>Air Equipment</v>
      </c>
      <c r="K4" s="29" t="str">
        <f>VLOOKUP($A4,Schid!$A:$J,MATCH(K$1,Schid!$6:$6,0),FALSE)</f>
        <v>NULL</v>
      </c>
      <c r="L4" s="29" t="str">
        <f>VLOOKUP($A4,Schid!$A:$J,MATCH(L$1,Schid!$6:$6,0),FALSE)</f>
        <v>NULL</v>
      </c>
      <c r="M4" s="29" t="str">
        <f>VLOOKUP($A4,Schid!$A:$J,MATCH(M$1,Schid!$6:$6,0),FALSE)</f>
        <v>Air Equipment|||</v>
      </c>
      <c r="N4" s="29">
        <f t="shared" si="0"/>
        <v>1</v>
      </c>
      <c r="O4" s="29">
        <f>IF(ISERROR(VLOOKUP(B4,Sched!A:A,1,FALSE)),0,1)</f>
        <v>1</v>
      </c>
      <c r="P4" s="29">
        <f t="shared" si="1"/>
        <v>1</v>
      </c>
      <c r="Q4" s="29" t="str">
        <f t="shared" si="2"/>
        <v>NULL|NULL</v>
      </c>
      <c r="R4" s="29" t="str">
        <f t="shared" si="3"/>
        <v>Air Equipment</v>
      </c>
      <c r="S4" s="29" t="str">
        <f t="shared" si="4"/>
        <v>NULL</v>
      </c>
      <c r="T4" s="29" t="str">
        <f t="shared" si="5"/>
        <v>Air Compressors USA</v>
      </c>
      <c r="U4" s="21"/>
    </row>
    <row r="5" spans="1:21" x14ac:dyDescent="0.25">
      <c r="A5" s="21">
        <v>142903</v>
      </c>
      <c r="B5" s="21" t="s">
        <v>3523</v>
      </c>
      <c r="C5" s="21" t="s">
        <v>1241</v>
      </c>
      <c r="D5" s="21" t="s">
        <v>2917</v>
      </c>
      <c r="E5" s="29" t="str">
        <f>VLOOKUP($B5,Sched!$A:$Z,MATCH(E$1,Sched!$6:$6,0),FALSE)</f>
        <v>Make</v>
      </c>
      <c r="F5" s="29" t="str">
        <f>VLOOKUP($B5,Sched!$A:$Z,MATCH(F$1,Sched!$6:$6,0),FALSE)</f>
        <v>Make</v>
      </c>
      <c r="G5" s="29">
        <f>VLOOKUP($A5,Schid!$A:$J,MATCH(G$1,Schid!$6:$6,0),FALSE)</f>
        <v>2515</v>
      </c>
      <c r="H5" s="29">
        <f>VLOOKUP($A5,Schid!$A:$J,MATCH(H$1,Schid!$6:$6,0),FALSE)</f>
        <v>2900</v>
      </c>
      <c r="I5" s="29">
        <f>VLOOKUP($A5,Schid!$A:$J,MATCH(I$1,Schid!$6:$6,0),FALSE)</f>
        <v>31</v>
      </c>
      <c r="J5" s="29" t="str">
        <f>VLOOKUP($A5,Schid!$A:$J,MATCH(J$1,Schid!$6:$6,0),FALSE)</f>
        <v>Articulated Dump Trucks</v>
      </c>
      <c r="K5" s="29" t="str">
        <f>VLOOKUP($A5,Schid!$A:$J,MATCH(K$1,Schid!$6:$6,0),FALSE)</f>
        <v>40+ Ton Articulated Dump Trucks</v>
      </c>
      <c r="L5" s="29" t="str">
        <f>VLOOKUP($A5,Schid!$A:$J,MATCH(L$1,Schid!$6:$6,0),FALSE)</f>
        <v>Caterpillar</v>
      </c>
      <c r="M5" s="29" t="str">
        <f>VLOOKUP($A5,Schid!$A:$J,MATCH(M$1,Schid!$6:$6,0),FALSE)</f>
        <v>Articulated Dump Trucks|40+ Ton Articulated Dump Trucks|Caterpillar|</v>
      </c>
      <c r="N5" s="29">
        <f t="shared" si="0"/>
        <v>1</v>
      </c>
      <c r="O5" s="29">
        <f>IF(ISERROR(VLOOKUP(B5,Sched!A:A,1,FALSE)),0,1)</f>
        <v>1</v>
      </c>
      <c r="P5" s="29">
        <f t="shared" si="1"/>
        <v>1</v>
      </c>
      <c r="Q5" s="29" t="str">
        <f t="shared" si="2"/>
        <v>2900|31</v>
      </c>
      <c r="R5" s="29" t="str">
        <f t="shared" si="3"/>
        <v>Articulated Dump Trucks</v>
      </c>
      <c r="S5" s="29" t="str">
        <f t="shared" si="4"/>
        <v>40+ Ton Articulated Dump Trucks</v>
      </c>
      <c r="T5" s="29" t="str">
        <f t="shared" si="5"/>
        <v>Articulated Trucks Large Caterpillar USA</v>
      </c>
      <c r="U5" s="21"/>
    </row>
    <row r="6" spans="1:21" x14ac:dyDescent="0.25">
      <c r="A6" s="21">
        <v>142746</v>
      </c>
      <c r="B6" s="21" t="s">
        <v>3524</v>
      </c>
      <c r="C6" s="21" t="s">
        <v>1241</v>
      </c>
      <c r="D6" s="21" t="s">
        <v>2917</v>
      </c>
      <c r="E6" s="29" t="str">
        <f>VLOOKUP($B6,Sched!$A:$Z,MATCH(E$1,Sched!$6:$6,0),FALSE)</f>
        <v>CatSubcat</v>
      </c>
      <c r="F6" s="29" t="str">
        <f>VLOOKUP($B6,Sched!$A:$Z,MATCH(F$1,Sched!$6:$6,0),FALSE)</f>
        <v>SubcatGroup</v>
      </c>
      <c r="G6" s="29">
        <f>VLOOKUP($A6,Schid!$A:$J,MATCH(G$1,Schid!$6:$6,0),FALSE)</f>
        <v>2515</v>
      </c>
      <c r="H6" s="29">
        <f>VLOOKUP($A6,Schid!$A:$J,MATCH(H$1,Schid!$6:$6,0),FALSE)</f>
        <v>2900</v>
      </c>
      <c r="I6" s="29" t="str">
        <f>VLOOKUP($A6,Schid!$A:$J,MATCH(I$1,Schid!$6:$6,0),FALSE)</f>
        <v>NULL</v>
      </c>
      <c r="J6" s="29" t="str">
        <f>VLOOKUP($A6,Schid!$A:$J,MATCH(J$1,Schid!$6:$6,0),FALSE)</f>
        <v>Articulated Dump Trucks</v>
      </c>
      <c r="K6" s="29" t="str">
        <f>VLOOKUP($A6,Schid!$A:$J,MATCH(K$1,Schid!$6:$6,0),FALSE)</f>
        <v>40+ Ton Articulated Dump Trucks</v>
      </c>
      <c r="L6" s="29" t="str">
        <f>VLOOKUP($A6,Schid!$A:$J,MATCH(L$1,Schid!$6:$6,0),FALSE)</f>
        <v>NULL</v>
      </c>
      <c r="M6" s="29" t="str">
        <f>VLOOKUP($A6,Schid!$A:$J,MATCH(M$1,Schid!$6:$6,0),FALSE)</f>
        <v>Articulated Dump Trucks|40+ Ton Articulated Dump Trucks||</v>
      </c>
      <c r="N6" s="29">
        <f t="shared" si="0"/>
        <v>1</v>
      </c>
      <c r="O6" s="29">
        <f>IF(ISERROR(VLOOKUP(B6,Sched!A:A,1,FALSE)),0,1)</f>
        <v>1</v>
      </c>
      <c r="P6" s="29">
        <f t="shared" si="1"/>
        <v>1</v>
      </c>
      <c r="Q6" s="29" t="str">
        <f t="shared" si="2"/>
        <v>2900|NULL</v>
      </c>
      <c r="R6" s="29" t="str">
        <f t="shared" si="3"/>
        <v>Articulated Dump Trucks</v>
      </c>
      <c r="S6" s="29" t="str">
        <f t="shared" si="4"/>
        <v>40+ Ton Articulated Dump Trucks</v>
      </c>
      <c r="T6" s="29" t="str">
        <f t="shared" si="5"/>
        <v>Articulated Trucks Large USA</v>
      </c>
      <c r="U6" s="21"/>
    </row>
    <row r="7" spans="1:21" x14ac:dyDescent="0.25">
      <c r="A7" s="21">
        <v>142907</v>
      </c>
      <c r="B7" s="21" t="s">
        <v>3525</v>
      </c>
      <c r="C7" s="21" t="s">
        <v>1241</v>
      </c>
      <c r="D7" s="21" t="s">
        <v>2917</v>
      </c>
      <c r="E7" s="29" t="str">
        <f>VLOOKUP($B7,Sched!$A:$Z,MATCH(E$1,Sched!$6:$6,0),FALSE)</f>
        <v>Make</v>
      </c>
      <c r="F7" s="29" t="str">
        <f>VLOOKUP($B7,Sched!$A:$Z,MATCH(F$1,Sched!$6:$6,0),FALSE)</f>
        <v>Make</v>
      </c>
      <c r="G7" s="29">
        <f>VLOOKUP($A7,Schid!$A:$J,MATCH(G$1,Schid!$6:$6,0),FALSE)</f>
        <v>2515</v>
      </c>
      <c r="H7" s="29">
        <f>VLOOKUP($A7,Schid!$A:$J,MATCH(H$1,Schid!$6:$6,0),FALSE)</f>
        <v>2900</v>
      </c>
      <c r="I7" s="29">
        <f>VLOOKUP($A7,Schid!$A:$J,MATCH(I$1,Schid!$6:$6,0),FALSE)</f>
        <v>19</v>
      </c>
      <c r="J7" s="29" t="str">
        <f>VLOOKUP($A7,Schid!$A:$J,MATCH(J$1,Schid!$6:$6,0),FALSE)</f>
        <v>Articulated Dump Trucks</v>
      </c>
      <c r="K7" s="29" t="str">
        <f>VLOOKUP($A7,Schid!$A:$J,MATCH(K$1,Schid!$6:$6,0),FALSE)</f>
        <v>40+ Ton Articulated Dump Trucks</v>
      </c>
      <c r="L7" s="29" t="str">
        <f>VLOOKUP($A7,Schid!$A:$J,MATCH(L$1,Schid!$6:$6,0),FALSE)</f>
        <v>Volvo</v>
      </c>
      <c r="M7" s="29" t="str">
        <f>VLOOKUP($A7,Schid!$A:$J,MATCH(M$1,Schid!$6:$6,0),FALSE)</f>
        <v>Articulated Dump Trucks|40+ Ton Articulated Dump Trucks|Volvo|</v>
      </c>
      <c r="N7" s="29">
        <f t="shared" si="0"/>
        <v>1</v>
      </c>
      <c r="O7" s="29">
        <f>IF(ISERROR(VLOOKUP(B7,Sched!A:A,1,FALSE)),0,1)</f>
        <v>1</v>
      </c>
      <c r="P7" s="29">
        <f t="shared" si="1"/>
        <v>1</v>
      </c>
      <c r="Q7" s="29" t="str">
        <f t="shared" si="2"/>
        <v>2900|19</v>
      </c>
      <c r="R7" s="29" t="str">
        <f t="shared" si="3"/>
        <v>Articulated Dump Trucks</v>
      </c>
      <c r="S7" s="29" t="str">
        <f t="shared" si="4"/>
        <v>40+ Ton Articulated Dump Trucks</v>
      </c>
      <c r="T7" s="29" t="str">
        <f t="shared" si="5"/>
        <v>Articulated Trucks Large Volvo USA</v>
      </c>
      <c r="U7" s="21"/>
    </row>
    <row r="8" spans="1:21" x14ac:dyDescent="0.25">
      <c r="A8" s="21">
        <v>278</v>
      </c>
      <c r="B8" s="21" t="s">
        <v>3526</v>
      </c>
      <c r="C8" s="21" t="s">
        <v>1241</v>
      </c>
      <c r="D8" s="21" t="s">
        <v>2917</v>
      </c>
      <c r="E8" s="29" t="str">
        <f>VLOOKUP($B8,Sched!$A:$Z,MATCH(E$1,Sched!$6:$6,0),FALSE)</f>
        <v>CatSubcat</v>
      </c>
      <c r="F8" s="29" t="str">
        <f>VLOOKUP($B8,Sched!$A:$Z,MATCH(F$1,Sched!$6:$6,0),FALSE)</f>
        <v>SubcatGroup</v>
      </c>
      <c r="G8" s="29">
        <f>VLOOKUP($A8,Schid!$A:$J,MATCH(G$1,Schid!$6:$6,0),FALSE)</f>
        <v>2515</v>
      </c>
      <c r="H8" s="29">
        <f>VLOOKUP($A8,Schid!$A:$J,MATCH(H$1,Schid!$6:$6,0),FALSE)</f>
        <v>48</v>
      </c>
      <c r="I8" s="29" t="str">
        <f>VLOOKUP($A8,Schid!$A:$J,MATCH(I$1,Schid!$6:$6,0),FALSE)</f>
        <v>NULL</v>
      </c>
      <c r="J8" s="29" t="str">
        <f>VLOOKUP($A8,Schid!$A:$J,MATCH(J$1,Schid!$6:$6,0),FALSE)</f>
        <v>Articulated Dump Trucks</v>
      </c>
      <c r="K8" s="29" t="str">
        <f>VLOOKUP($A8,Schid!$A:$J,MATCH(K$1,Schid!$6:$6,0),FALSE)</f>
        <v>0-39 Ton Articulated Dump Trucks</v>
      </c>
      <c r="L8" s="29" t="str">
        <f>VLOOKUP($A8,Schid!$A:$J,MATCH(L$1,Schid!$6:$6,0),FALSE)</f>
        <v>NULL</v>
      </c>
      <c r="M8" s="29" t="str">
        <f>VLOOKUP($A8,Schid!$A:$J,MATCH(M$1,Schid!$6:$6,0),FALSE)</f>
        <v>Articulated Dump Trucks|0-39 Ton Articulated Dump Trucks||</v>
      </c>
      <c r="N8" s="29">
        <f t="shared" si="0"/>
        <v>1</v>
      </c>
      <c r="O8" s="29">
        <f>IF(ISERROR(VLOOKUP(B8,Sched!A:A,1,FALSE)),0,1)</f>
        <v>1</v>
      </c>
      <c r="P8" s="29">
        <f t="shared" si="1"/>
        <v>1</v>
      </c>
      <c r="Q8" s="29" t="str">
        <f t="shared" si="2"/>
        <v>48|NULL</v>
      </c>
      <c r="R8" s="29" t="str">
        <f t="shared" si="3"/>
        <v>Articulated Dump Trucks</v>
      </c>
      <c r="S8" s="29" t="str">
        <f t="shared" si="4"/>
        <v>0-39 Ton Articulated Dump Trucks</v>
      </c>
      <c r="T8" s="29" t="str">
        <f t="shared" si="5"/>
        <v>Articulated Trucks Medium USA</v>
      </c>
      <c r="U8" s="21"/>
    </row>
    <row r="9" spans="1:21" x14ac:dyDescent="0.25">
      <c r="A9" s="21">
        <v>148472</v>
      </c>
      <c r="B9" s="21" t="s">
        <v>3526</v>
      </c>
      <c r="C9" s="21" t="s">
        <v>1242</v>
      </c>
      <c r="D9" s="21" t="s">
        <v>2917</v>
      </c>
      <c r="E9" s="29" t="str">
        <f>VLOOKUP($B9,Sched!$A:$Z,MATCH(E$1,Sched!$6:$6,0),FALSE)</f>
        <v>CatSubcat</v>
      </c>
      <c r="F9" s="29" t="str">
        <f>VLOOKUP($B9,Sched!$A:$Z,MATCH(F$1,Sched!$6:$6,0),FALSE)</f>
        <v>SubcatGroup</v>
      </c>
      <c r="G9" s="29">
        <f>VLOOKUP($A9,Schid!$A:$J,MATCH(G$1,Schid!$6:$6,0),FALSE)</f>
        <v>2920</v>
      </c>
      <c r="H9" s="29">
        <f>VLOOKUP($A9,Schid!$A:$J,MATCH(H$1,Schid!$6:$6,0),FALSE)</f>
        <v>2922</v>
      </c>
      <c r="I9" s="29" t="str">
        <f>VLOOKUP($A9,Schid!$A:$J,MATCH(I$1,Schid!$6:$6,0),FALSE)</f>
        <v>NULL</v>
      </c>
      <c r="J9" s="29" t="str">
        <f>VLOOKUP($A9,Schid!$A:$J,MATCH(J$1,Schid!$6:$6,0),FALSE)</f>
        <v>Off-Highway Water Trucks</v>
      </c>
      <c r="K9" s="29" t="str">
        <f>VLOOKUP($A9,Schid!$A:$J,MATCH(K$1,Schid!$6:$6,0),FALSE)</f>
        <v>Articulating Water Trucks</v>
      </c>
      <c r="L9" s="29" t="str">
        <f>VLOOKUP($A9,Schid!$A:$J,MATCH(L$1,Schid!$6:$6,0),FALSE)</f>
        <v>NULL</v>
      </c>
      <c r="M9" s="29" t="str">
        <f>VLOOKUP($A9,Schid!$A:$J,MATCH(M$1,Schid!$6:$6,0),FALSE)</f>
        <v>Off-Highway Water Trucks|Articulating Water Trucks||</v>
      </c>
      <c r="N9" s="29">
        <f t="shared" si="0"/>
        <v>1</v>
      </c>
      <c r="O9" s="29">
        <f>IF(ISERROR(VLOOKUP(B9,Sched!A:A,1,FALSE)),0,1)</f>
        <v>1</v>
      </c>
      <c r="P9" s="29">
        <f t="shared" si="1"/>
        <v>1</v>
      </c>
      <c r="Q9" s="29" t="str">
        <f t="shared" si="2"/>
        <v>2922|NULL</v>
      </c>
      <c r="R9" s="29" t="str">
        <f t="shared" si="3"/>
        <v>Off-Highway Water Trucks</v>
      </c>
      <c r="S9" s="29" t="str">
        <f t="shared" si="4"/>
        <v>Articulating Water Trucks</v>
      </c>
      <c r="T9" s="29" t="str">
        <f t="shared" si="5"/>
        <v>Articulated Trucks Medium USA</v>
      </c>
      <c r="U9" s="21"/>
    </row>
    <row r="10" spans="1:21" x14ac:dyDescent="0.25">
      <c r="A10" s="21">
        <v>66830</v>
      </c>
      <c r="B10" s="21" t="s">
        <v>2921</v>
      </c>
      <c r="C10" s="21" t="s">
        <v>1241</v>
      </c>
      <c r="D10" s="21" t="s">
        <v>2917</v>
      </c>
      <c r="E10" s="29" t="str">
        <f>VLOOKUP($B10,Sched!$A:$Z,MATCH(E$1,Sched!$6:$6,0),FALSE)</f>
        <v>CatSubcat</v>
      </c>
      <c r="F10" s="29" t="str">
        <f>VLOOKUP($B10,Sched!$A:$Z,MATCH(F$1,Sched!$6:$6,0),FALSE)</f>
        <v>Category</v>
      </c>
      <c r="G10" s="29">
        <f>VLOOKUP($A10,Schid!$A:$J,MATCH(G$1,Schid!$6:$6,0),FALSE)</f>
        <v>2515</v>
      </c>
      <c r="H10" s="29" t="str">
        <f>VLOOKUP($A10,Schid!$A:$J,MATCH(H$1,Schid!$6:$6,0),FALSE)</f>
        <v>NULL</v>
      </c>
      <c r="I10" s="29" t="str">
        <f>VLOOKUP($A10,Schid!$A:$J,MATCH(I$1,Schid!$6:$6,0),FALSE)</f>
        <v>NULL</v>
      </c>
      <c r="J10" s="29" t="str">
        <f>VLOOKUP($A10,Schid!$A:$J,MATCH(J$1,Schid!$6:$6,0),FALSE)</f>
        <v>Articulated Dump Trucks</v>
      </c>
      <c r="K10" s="29" t="str">
        <f>VLOOKUP($A10,Schid!$A:$J,MATCH(K$1,Schid!$6:$6,0),FALSE)</f>
        <v>NULL</v>
      </c>
      <c r="L10" s="29" t="str">
        <f>VLOOKUP($A10,Schid!$A:$J,MATCH(L$1,Schid!$6:$6,0),FALSE)</f>
        <v>NULL</v>
      </c>
      <c r="M10" s="29" t="str">
        <f>VLOOKUP($A10,Schid!$A:$J,MATCH(M$1,Schid!$6:$6,0),FALSE)</f>
        <v>Articulated Dump Trucks|||</v>
      </c>
      <c r="N10" s="29">
        <f t="shared" si="0"/>
        <v>1</v>
      </c>
      <c r="O10" s="29">
        <f>IF(ISERROR(VLOOKUP(B10,Sched!A:A,1,FALSE)),0,1)</f>
        <v>1</v>
      </c>
      <c r="P10" s="29">
        <f t="shared" si="1"/>
        <v>1</v>
      </c>
      <c r="Q10" s="29" t="str">
        <f t="shared" si="2"/>
        <v>NULL|NULL</v>
      </c>
      <c r="R10" s="29" t="str">
        <f t="shared" si="3"/>
        <v>Articulated Dump Trucks</v>
      </c>
      <c r="S10" s="29" t="str">
        <f t="shared" si="4"/>
        <v>NULL</v>
      </c>
      <c r="T10" s="29" t="str">
        <f t="shared" si="5"/>
        <v>Articulated Trucks USA</v>
      </c>
      <c r="U10" s="21"/>
    </row>
    <row r="11" spans="1:21" x14ac:dyDescent="0.25">
      <c r="A11" s="21">
        <v>148470</v>
      </c>
      <c r="B11" s="21" t="s">
        <v>2921</v>
      </c>
      <c r="C11" s="21" t="s">
        <v>1242</v>
      </c>
      <c r="D11" s="21" t="s">
        <v>2917</v>
      </c>
      <c r="E11" s="29" t="str">
        <f>VLOOKUP($B11,Sched!$A:$Z,MATCH(E$1,Sched!$6:$6,0),FALSE)</f>
        <v>CatSubcat</v>
      </c>
      <c r="F11" s="29" t="str">
        <f>VLOOKUP($B11,Sched!$A:$Z,MATCH(F$1,Sched!$6:$6,0),FALSE)</f>
        <v>Category</v>
      </c>
      <c r="G11" s="29">
        <f>VLOOKUP($A11,Schid!$A:$J,MATCH(G$1,Schid!$6:$6,0),FALSE)</f>
        <v>2920</v>
      </c>
      <c r="H11" s="29" t="str">
        <f>VLOOKUP($A11,Schid!$A:$J,MATCH(H$1,Schid!$6:$6,0),FALSE)</f>
        <v>NULL</v>
      </c>
      <c r="I11" s="29" t="str">
        <f>VLOOKUP($A11,Schid!$A:$J,MATCH(I$1,Schid!$6:$6,0),FALSE)</f>
        <v>NULL</v>
      </c>
      <c r="J11" s="29" t="str">
        <f>VLOOKUP($A11,Schid!$A:$J,MATCH(J$1,Schid!$6:$6,0),FALSE)</f>
        <v>Off-Highway Water Trucks</v>
      </c>
      <c r="K11" s="29" t="str">
        <f>VLOOKUP($A11,Schid!$A:$J,MATCH(K$1,Schid!$6:$6,0),FALSE)</f>
        <v>NULL</v>
      </c>
      <c r="L11" s="29" t="str">
        <f>VLOOKUP($A11,Schid!$A:$J,MATCH(L$1,Schid!$6:$6,0),FALSE)</f>
        <v>NULL</v>
      </c>
      <c r="M11" s="29" t="str">
        <f>VLOOKUP($A11,Schid!$A:$J,MATCH(M$1,Schid!$6:$6,0),FALSE)</f>
        <v>Off-Highway Water Trucks|||</v>
      </c>
      <c r="N11" s="29">
        <f t="shared" si="0"/>
        <v>1</v>
      </c>
      <c r="O11" s="29">
        <f>IF(ISERROR(VLOOKUP(B11,Sched!A:A,1,FALSE)),0,1)</f>
        <v>1</v>
      </c>
      <c r="P11" s="29">
        <f t="shared" si="1"/>
        <v>1</v>
      </c>
      <c r="Q11" s="29" t="str">
        <f t="shared" si="2"/>
        <v>NULL|NULL</v>
      </c>
      <c r="R11" s="29" t="str">
        <f t="shared" si="3"/>
        <v>Off-Highway Water Trucks</v>
      </c>
      <c r="S11" s="29" t="str">
        <f t="shared" si="4"/>
        <v>NULL</v>
      </c>
      <c r="T11" s="29" t="str">
        <f t="shared" si="5"/>
        <v>Articulated Trucks USA</v>
      </c>
      <c r="U11" s="21"/>
    </row>
    <row r="12" spans="1:21" x14ac:dyDescent="0.25">
      <c r="A12" s="29">
        <v>54</v>
      </c>
      <c r="B12" s="29" t="s">
        <v>2922</v>
      </c>
      <c r="C12" s="29" t="s">
        <v>1241</v>
      </c>
      <c r="D12" s="29" t="s">
        <v>2917</v>
      </c>
      <c r="E12" s="29" t="str">
        <f>VLOOKUP($B12,Sched!$A:$Z,MATCH(E$1,Sched!$6:$6,0),FALSE)</f>
        <v>CatSubcat</v>
      </c>
      <c r="F12" s="29" t="str">
        <f>VLOOKUP($B12,Sched!$A:$Z,MATCH(F$1,Sched!$6:$6,0),FALSE)</f>
        <v>Category</v>
      </c>
      <c r="G12" s="29">
        <f>VLOOKUP($A12,Schid!$A:$J,MATCH(G$1,Schid!$6:$6,0),FALSE)</f>
        <v>313</v>
      </c>
      <c r="H12" s="29" t="str">
        <f>VLOOKUP($A12,Schid!$A:$J,MATCH(H$1,Schid!$6:$6,0),FALSE)</f>
        <v>NULL</v>
      </c>
      <c r="I12" s="29" t="str">
        <f>VLOOKUP($A12,Schid!$A:$J,MATCH(I$1,Schid!$6:$6,0),FALSE)</f>
        <v>NULL</v>
      </c>
      <c r="J12" s="29" t="str">
        <f>VLOOKUP($A12,Schid!$A:$J,MATCH(J$1,Schid!$6:$6,0),FALSE)</f>
        <v>Articulating Boom Lifts</v>
      </c>
      <c r="K12" s="29" t="str">
        <f>VLOOKUP($A12,Schid!$A:$J,MATCH(K$1,Schid!$6:$6,0),FALSE)</f>
        <v>NULL</v>
      </c>
      <c r="L12" s="29" t="str">
        <f>VLOOKUP($A12,Schid!$A:$J,MATCH(L$1,Schid!$6:$6,0),FALSE)</f>
        <v>NULL</v>
      </c>
      <c r="M12" s="29" t="str">
        <f>VLOOKUP($A12,Schid!$A:$J,MATCH(M$1,Schid!$6:$6,0),FALSE)</f>
        <v>Articulating Boom Lifts|||</v>
      </c>
      <c r="N12" s="29">
        <f t="shared" si="0"/>
        <v>1</v>
      </c>
      <c r="O12" s="29">
        <f>IF(ISERROR(VLOOKUP(B12,Sched!A:A,1,FALSE)),0,1)</f>
        <v>1</v>
      </c>
      <c r="P12" s="29">
        <f t="shared" si="1"/>
        <v>1</v>
      </c>
      <c r="Q12" s="29" t="str">
        <f t="shared" si="2"/>
        <v>NULL|NULL</v>
      </c>
      <c r="R12" s="29" t="str">
        <f t="shared" si="3"/>
        <v>Articulating Boom Lifts</v>
      </c>
      <c r="S12" s="29" t="str">
        <f t="shared" si="4"/>
        <v>NULL</v>
      </c>
      <c r="T12" s="29" t="str">
        <f t="shared" si="5"/>
        <v>Articulating Booms USA</v>
      </c>
      <c r="U12" s="21"/>
    </row>
    <row r="13" spans="1:21" s="21" customFormat="1" x14ac:dyDescent="0.25">
      <c r="A13" s="29">
        <v>47</v>
      </c>
      <c r="B13" s="29" t="s">
        <v>2922</v>
      </c>
      <c r="C13" s="29" t="s">
        <v>1242</v>
      </c>
      <c r="D13" s="29" t="s">
        <v>2917</v>
      </c>
      <c r="E13" s="29" t="str">
        <f>VLOOKUP($B13,Sched!$A:$Z,MATCH(E$1,Sched!$6:$6,0),FALSE)</f>
        <v>CatSubcat</v>
      </c>
      <c r="F13" s="29" t="str">
        <f>VLOOKUP($B13,Sched!$A:$Z,MATCH(F$1,Sched!$6:$6,0),FALSE)</f>
        <v>Category</v>
      </c>
      <c r="G13" s="29">
        <f>VLOOKUP($A13,Schid!$A:$J,MATCH(G$1,Schid!$6:$6,0),FALSE)</f>
        <v>312</v>
      </c>
      <c r="H13" s="29" t="str">
        <f>VLOOKUP($A13,Schid!$A:$J,MATCH(H$1,Schid!$6:$6,0),FALSE)</f>
        <v>NULL</v>
      </c>
      <c r="I13" s="29" t="str">
        <f>VLOOKUP($A13,Schid!$A:$J,MATCH(I$1,Schid!$6:$6,0),FALSE)</f>
        <v>NULL</v>
      </c>
      <c r="J13" s="29" t="str">
        <f>VLOOKUP($A13,Schid!$A:$J,MATCH(J$1,Schid!$6:$6,0),FALSE)</f>
        <v>Other Aerial</v>
      </c>
      <c r="K13" s="29" t="str">
        <f>VLOOKUP($A13,Schid!$A:$J,MATCH(K$1,Schid!$6:$6,0),FALSE)</f>
        <v>NULL</v>
      </c>
      <c r="L13" s="29" t="str">
        <f>VLOOKUP($A13,Schid!$A:$J,MATCH(L$1,Schid!$6:$6,0),FALSE)</f>
        <v>NULL</v>
      </c>
      <c r="M13" s="29" t="str">
        <f>VLOOKUP($A13,Schid!$A:$J,MATCH(M$1,Schid!$6:$6,0),FALSE)</f>
        <v>Other Aerial|||</v>
      </c>
      <c r="N13" s="29">
        <f t="shared" si="0"/>
        <v>1</v>
      </c>
      <c r="O13" s="29">
        <f>IF(ISERROR(VLOOKUP(B13,Sched!A:A,1,FALSE)),0,1)</f>
        <v>1</v>
      </c>
      <c r="P13" s="29">
        <f t="shared" si="1"/>
        <v>1</v>
      </c>
      <c r="Q13" s="29" t="str">
        <f t="shared" si="2"/>
        <v>NULL|NULL</v>
      </c>
      <c r="R13" s="29" t="str">
        <f t="shared" si="3"/>
        <v>Other Aerial</v>
      </c>
      <c r="S13" s="29" t="str">
        <f t="shared" si="4"/>
        <v>NULL</v>
      </c>
      <c r="T13" s="29" t="str">
        <f t="shared" si="5"/>
        <v>Articulating Booms USA</v>
      </c>
    </row>
    <row r="14" spans="1:21" x14ac:dyDescent="0.25">
      <c r="A14" s="29">
        <v>115521</v>
      </c>
      <c r="B14" s="29" t="s">
        <v>2923</v>
      </c>
      <c r="C14" s="29" t="s">
        <v>1242</v>
      </c>
      <c r="D14" s="29" t="s">
        <v>2917</v>
      </c>
      <c r="E14" s="29" t="str">
        <f>VLOOKUP($B14,Sched!$A:$Z,MATCH(E$1,Sched!$6:$6,0),FALSE)</f>
        <v>Make</v>
      </c>
      <c r="F14" s="29" t="str">
        <f>VLOOKUP($B14,Sched!$A:$Z,MATCH(F$1,Sched!$6:$6,0),FALSE)</f>
        <v>Make</v>
      </c>
      <c r="G14" s="29">
        <f>VLOOKUP($A14,Schid!$A:$J,MATCH(G$1,Schid!$6:$6,0),FALSE)</f>
        <v>6</v>
      </c>
      <c r="H14" s="29">
        <f>VLOOKUP($A14,Schid!$A:$J,MATCH(H$1,Schid!$6:$6,0),FALSE)</f>
        <v>2847</v>
      </c>
      <c r="I14" s="29">
        <f>VLOOKUP($A14,Schid!$A:$J,MATCH(I$1,Schid!$6:$6,0),FALSE)</f>
        <v>12</v>
      </c>
      <c r="J14" s="29" t="str">
        <f>VLOOKUP($A14,Schid!$A:$J,MATCH(J$1,Schid!$6:$6,0),FALSE)</f>
        <v>Backhoe Loaders</v>
      </c>
      <c r="K14" s="29" t="str">
        <f>VLOOKUP($A14,Schid!$A:$J,MATCH(K$1,Schid!$6:$6,0),FALSE)</f>
        <v>0-69 HP Backhoe Loaders</v>
      </c>
      <c r="L14" s="29" t="str">
        <f>VLOOKUP($A14,Schid!$A:$J,MATCH(L$1,Schid!$6:$6,0),FALSE)</f>
        <v>Case</v>
      </c>
      <c r="M14" s="29" t="str">
        <f>VLOOKUP($A14,Schid!$A:$J,MATCH(M$1,Schid!$6:$6,0),FALSE)</f>
        <v>Backhoe Loaders|0-69 HP Backhoe Loaders|Case|</v>
      </c>
      <c r="N14" s="29">
        <f t="shared" si="0"/>
        <v>1</v>
      </c>
      <c r="O14" s="29">
        <f>IF(ISERROR(VLOOKUP(B14,Sched!A:A,1,FALSE)),0,1)</f>
        <v>1</v>
      </c>
      <c r="P14" s="29">
        <f t="shared" si="1"/>
        <v>1</v>
      </c>
      <c r="Q14" s="29" t="str">
        <f t="shared" si="2"/>
        <v>2847|12</v>
      </c>
      <c r="R14" s="29" t="str">
        <f t="shared" si="3"/>
        <v>Backhoe Loaders</v>
      </c>
      <c r="S14" s="29" t="str">
        <f t="shared" si="4"/>
        <v>0-69 HP Backhoe Loaders</v>
      </c>
      <c r="T14" s="29" t="str">
        <f t="shared" si="5"/>
        <v>Backhoe Loaders Case USA</v>
      </c>
      <c r="U14" s="21"/>
    </row>
    <row r="15" spans="1:21" x14ac:dyDescent="0.25">
      <c r="A15" s="29">
        <v>115523</v>
      </c>
      <c r="B15" s="29" t="s">
        <v>2923</v>
      </c>
      <c r="C15" s="29" t="s">
        <v>1241</v>
      </c>
      <c r="D15" s="29" t="s">
        <v>2917</v>
      </c>
      <c r="E15" s="29" t="str">
        <f>VLOOKUP($B15,Sched!$A:$Z,MATCH(E$1,Sched!$6:$6,0),FALSE)</f>
        <v>Make</v>
      </c>
      <c r="F15" s="29" t="str">
        <f>VLOOKUP($B15,Sched!$A:$Z,MATCH(F$1,Sched!$6:$6,0),FALSE)</f>
        <v>Make</v>
      </c>
      <c r="G15" s="29">
        <f>VLOOKUP($A15,Schid!$A:$J,MATCH(G$1,Schid!$6:$6,0),FALSE)</f>
        <v>6</v>
      </c>
      <c r="H15" s="29">
        <f>VLOOKUP($A15,Schid!$A:$J,MATCH(H$1,Schid!$6:$6,0),FALSE)</f>
        <v>2848</v>
      </c>
      <c r="I15" s="29">
        <f>VLOOKUP($A15,Schid!$A:$J,MATCH(I$1,Schid!$6:$6,0),FALSE)</f>
        <v>12</v>
      </c>
      <c r="J15" s="29" t="str">
        <f>VLOOKUP($A15,Schid!$A:$J,MATCH(J$1,Schid!$6:$6,0),FALSE)</f>
        <v>Backhoe Loaders</v>
      </c>
      <c r="K15" s="29" t="str">
        <f>VLOOKUP($A15,Schid!$A:$J,MATCH(K$1,Schid!$6:$6,0),FALSE)</f>
        <v>70+ HP Backhoe Loaders</v>
      </c>
      <c r="L15" s="29" t="str">
        <f>VLOOKUP($A15,Schid!$A:$J,MATCH(L$1,Schid!$6:$6,0),FALSE)</f>
        <v>Case</v>
      </c>
      <c r="M15" s="29" t="str">
        <f>VLOOKUP($A15,Schid!$A:$J,MATCH(M$1,Schid!$6:$6,0),FALSE)</f>
        <v>Backhoe Loaders|70+ HP Backhoe Loaders|Case|</v>
      </c>
      <c r="N15" s="29">
        <f t="shared" si="0"/>
        <v>1</v>
      </c>
      <c r="O15" s="29">
        <f>IF(ISERROR(VLOOKUP(B15,Sched!A:A,1,FALSE)),0,1)</f>
        <v>1</v>
      </c>
      <c r="P15" s="29">
        <f t="shared" si="1"/>
        <v>1</v>
      </c>
      <c r="Q15" s="29" t="str">
        <f t="shared" si="2"/>
        <v>2848|12</v>
      </c>
      <c r="R15" s="29" t="str">
        <f t="shared" si="3"/>
        <v>Backhoe Loaders</v>
      </c>
      <c r="S15" s="29" t="str">
        <f t="shared" si="4"/>
        <v>70+ HP Backhoe Loaders</v>
      </c>
      <c r="T15" s="29" t="str">
        <f t="shared" si="5"/>
        <v>Backhoe Loaders Case USA</v>
      </c>
      <c r="U15" s="21"/>
    </row>
    <row r="16" spans="1:21" x14ac:dyDescent="0.25">
      <c r="A16" s="29">
        <v>115073</v>
      </c>
      <c r="B16" s="29" t="s">
        <v>2924</v>
      </c>
      <c r="C16" s="29" t="s">
        <v>1242</v>
      </c>
      <c r="D16" s="29" t="s">
        <v>2917</v>
      </c>
      <c r="E16" s="29" t="str">
        <f>VLOOKUP($B16,Sched!$A:$Z,MATCH(E$1,Sched!$6:$6,0),FALSE)</f>
        <v>Make</v>
      </c>
      <c r="F16" s="29" t="str">
        <f>VLOOKUP($B16,Sched!$A:$Z,MATCH(F$1,Sched!$6:$6,0),FALSE)</f>
        <v>Make</v>
      </c>
      <c r="G16" s="29">
        <f>VLOOKUP($A16,Schid!$A:$J,MATCH(G$1,Schid!$6:$6,0),FALSE)</f>
        <v>6</v>
      </c>
      <c r="H16" s="29">
        <f>VLOOKUP($A16,Schid!$A:$J,MATCH(H$1,Schid!$6:$6,0),FALSE)</f>
        <v>2847</v>
      </c>
      <c r="I16" s="29">
        <f>VLOOKUP($A16,Schid!$A:$J,MATCH(I$1,Schid!$6:$6,0),FALSE)</f>
        <v>31</v>
      </c>
      <c r="J16" s="29" t="str">
        <f>VLOOKUP($A16,Schid!$A:$J,MATCH(J$1,Schid!$6:$6,0),FALSE)</f>
        <v>Backhoe Loaders</v>
      </c>
      <c r="K16" s="29" t="str">
        <f>VLOOKUP($A16,Schid!$A:$J,MATCH(K$1,Schid!$6:$6,0),FALSE)</f>
        <v>0-69 HP Backhoe Loaders</v>
      </c>
      <c r="L16" s="29" t="str">
        <f>VLOOKUP($A16,Schid!$A:$J,MATCH(L$1,Schid!$6:$6,0),FALSE)</f>
        <v>Caterpillar</v>
      </c>
      <c r="M16" s="29" t="str">
        <f>VLOOKUP($A16,Schid!$A:$J,MATCH(M$1,Schid!$6:$6,0),FALSE)</f>
        <v>Backhoe Loaders|0-69 HP Backhoe Loaders|Caterpillar|</v>
      </c>
      <c r="N16" s="29">
        <f t="shared" si="0"/>
        <v>1</v>
      </c>
      <c r="O16" s="29">
        <f>IF(ISERROR(VLOOKUP(B16,Sched!A:A,1,FALSE)),0,1)</f>
        <v>1</v>
      </c>
      <c r="P16" s="29">
        <f t="shared" si="1"/>
        <v>1</v>
      </c>
      <c r="Q16" s="29" t="str">
        <f t="shared" si="2"/>
        <v>2847|31</v>
      </c>
      <c r="R16" s="29" t="str">
        <f t="shared" si="3"/>
        <v>Backhoe Loaders</v>
      </c>
      <c r="S16" s="29" t="str">
        <f t="shared" si="4"/>
        <v>0-69 HP Backhoe Loaders</v>
      </c>
      <c r="T16" s="29" t="str">
        <f t="shared" si="5"/>
        <v>Backhoe Loaders Caterpillar USA</v>
      </c>
      <c r="U16" s="21"/>
    </row>
    <row r="17" spans="1:21" x14ac:dyDescent="0.25">
      <c r="A17" s="29">
        <v>115075</v>
      </c>
      <c r="B17" s="29" t="s">
        <v>2924</v>
      </c>
      <c r="C17" s="29" t="s">
        <v>1241</v>
      </c>
      <c r="D17" s="29" t="s">
        <v>2917</v>
      </c>
      <c r="E17" s="29" t="str">
        <f>VLOOKUP($B17,Sched!$A:$Z,MATCH(E$1,Sched!$6:$6,0),FALSE)</f>
        <v>Make</v>
      </c>
      <c r="F17" s="29" t="str">
        <f>VLOOKUP($B17,Sched!$A:$Z,MATCH(F$1,Sched!$6:$6,0),FALSE)</f>
        <v>Make</v>
      </c>
      <c r="G17" s="29">
        <f>VLOOKUP($A17,Schid!$A:$J,MATCH(G$1,Schid!$6:$6,0),FALSE)</f>
        <v>6</v>
      </c>
      <c r="H17" s="29">
        <f>VLOOKUP($A17,Schid!$A:$J,MATCH(H$1,Schid!$6:$6,0),FALSE)</f>
        <v>2848</v>
      </c>
      <c r="I17" s="29">
        <f>VLOOKUP($A17,Schid!$A:$J,MATCH(I$1,Schid!$6:$6,0),FALSE)</f>
        <v>31</v>
      </c>
      <c r="J17" s="29" t="str">
        <f>VLOOKUP($A17,Schid!$A:$J,MATCH(J$1,Schid!$6:$6,0),FALSE)</f>
        <v>Backhoe Loaders</v>
      </c>
      <c r="K17" s="29" t="str">
        <f>VLOOKUP($A17,Schid!$A:$J,MATCH(K$1,Schid!$6:$6,0),FALSE)</f>
        <v>70+ HP Backhoe Loaders</v>
      </c>
      <c r="L17" s="29" t="str">
        <f>VLOOKUP($A17,Schid!$A:$J,MATCH(L$1,Schid!$6:$6,0),FALSE)</f>
        <v>Caterpillar</v>
      </c>
      <c r="M17" s="29" t="str">
        <f>VLOOKUP($A17,Schid!$A:$J,MATCH(M$1,Schid!$6:$6,0),FALSE)</f>
        <v>Backhoe Loaders|70+ HP Backhoe Loaders|Caterpillar|</v>
      </c>
      <c r="N17" s="29">
        <f t="shared" si="0"/>
        <v>1</v>
      </c>
      <c r="O17" s="29">
        <f>IF(ISERROR(VLOOKUP(B17,Sched!A:A,1,FALSE)),0,1)</f>
        <v>1</v>
      </c>
      <c r="P17" s="29">
        <f t="shared" si="1"/>
        <v>1</v>
      </c>
      <c r="Q17" s="29" t="str">
        <f t="shared" si="2"/>
        <v>2848|31</v>
      </c>
      <c r="R17" s="29" t="str">
        <f t="shared" si="3"/>
        <v>Backhoe Loaders</v>
      </c>
      <c r="S17" s="29" t="str">
        <f t="shared" si="4"/>
        <v>70+ HP Backhoe Loaders</v>
      </c>
      <c r="T17" s="29" t="str">
        <f t="shared" si="5"/>
        <v>Backhoe Loaders Caterpillar USA</v>
      </c>
      <c r="U17" s="21"/>
    </row>
    <row r="18" spans="1:21" x14ac:dyDescent="0.25">
      <c r="A18" s="29">
        <v>115071</v>
      </c>
      <c r="B18" s="29" t="s">
        <v>2925</v>
      </c>
      <c r="C18" s="29" t="s">
        <v>1242</v>
      </c>
      <c r="D18" s="29" t="s">
        <v>2917</v>
      </c>
      <c r="E18" s="29" t="str">
        <f>VLOOKUP($B18,Sched!$A:$Z,MATCH(E$1,Sched!$6:$6,0),FALSE)</f>
        <v>Make</v>
      </c>
      <c r="F18" s="29" t="str">
        <f>VLOOKUP($B18,Sched!$A:$Z,MATCH(F$1,Sched!$6:$6,0),FALSE)</f>
        <v>Make</v>
      </c>
      <c r="G18" s="29">
        <f>VLOOKUP($A18,Schid!$A:$J,MATCH(G$1,Schid!$6:$6,0),FALSE)</f>
        <v>6</v>
      </c>
      <c r="H18" s="29">
        <f>VLOOKUP($A18,Schid!$A:$J,MATCH(H$1,Schid!$6:$6,0),FALSE)</f>
        <v>2847</v>
      </c>
      <c r="I18" s="29">
        <f>VLOOKUP($A18,Schid!$A:$J,MATCH(I$1,Schid!$6:$6,0),FALSE)</f>
        <v>93</v>
      </c>
      <c r="J18" s="29" t="str">
        <f>VLOOKUP($A18,Schid!$A:$J,MATCH(J$1,Schid!$6:$6,0),FALSE)</f>
        <v>Backhoe Loaders</v>
      </c>
      <c r="K18" s="29" t="str">
        <f>VLOOKUP($A18,Schid!$A:$J,MATCH(K$1,Schid!$6:$6,0),FALSE)</f>
        <v>0-69 HP Backhoe Loaders</v>
      </c>
      <c r="L18" s="29" t="str">
        <f>VLOOKUP($A18,Schid!$A:$J,MATCH(L$1,Schid!$6:$6,0),FALSE)</f>
        <v>John Deere</v>
      </c>
      <c r="M18" s="29" t="str">
        <f>VLOOKUP($A18,Schid!$A:$J,MATCH(M$1,Schid!$6:$6,0),FALSE)</f>
        <v>Backhoe Loaders|0-69 HP Backhoe Loaders|John Deere|</v>
      </c>
      <c r="N18" s="29">
        <f t="shared" si="0"/>
        <v>1</v>
      </c>
      <c r="O18" s="29">
        <f>IF(ISERROR(VLOOKUP(B18,Sched!A:A,1,FALSE)),0,1)</f>
        <v>1</v>
      </c>
      <c r="P18" s="29">
        <f t="shared" si="1"/>
        <v>1</v>
      </c>
      <c r="Q18" s="29" t="str">
        <f t="shared" si="2"/>
        <v>2847|93</v>
      </c>
      <c r="R18" s="29" t="str">
        <f t="shared" si="3"/>
        <v>Backhoe Loaders</v>
      </c>
      <c r="S18" s="29" t="str">
        <f t="shared" si="4"/>
        <v>0-69 HP Backhoe Loaders</v>
      </c>
      <c r="T18" s="29" t="str">
        <f t="shared" si="5"/>
        <v>Backhoe Loaders John Deere USA</v>
      </c>
      <c r="U18" s="21"/>
    </row>
    <row r="19" spans="1:21" x14ac:dyDescent="0.25">
      <c r="A19" s="29">
        <v>115077</v>
      </c>
      <c r="B19" s="29" t="s">
        <v>2925</v>
      </c>
      <c r="C19" s="29" t="s">
        <v>1241</v>
      </c>
      <c r="D19" s="29" t="s">
        <v>2917</v>
      </c>
      <c r="E19" s="29" t="str">
        <f>VLOOKUP($B19,Sched!$A:$Z,MATCH(E$1,Sched!$6:$6,0),FALSE)</f>
        <v>Make</v>
      </c>
      <c r="F19" s="29" t="str">
        <f>VLOOKUP($B19,Sched!$A:$Z,MATCH(F$1,Sched!$6:$6,0),FALSE)</f>
        <v>Make</v>
      </c>
      <c r="G19" s="29">
        <f>VLOOKUP($A19,Schid!$A:$J,MATCH(G$1,Schid!$6:$6,0),FALSE)</f>
        <v>6</v>
      </c>
      <c r="H19" s="29">
        <f>VLOOKUP($A19,Schid!$A:$J,MATCH(H$1,Schid!$6:$6,0),FALSE)</f>
        <v>2848</v>
      </c>
      <c r="I19" s="29">
        <f>VLOOKUP($A19,Schid!$A:$J,MATCH(I$1,Schid!$6:$6,0),FALSE)</f>
        <v>93</v>
      </c>
      <c r="J19" s="29" t="str">
        <f>VLOOKUP($A19,Schid!$A:$J,MATCH(J$1,Schid!$6:$6,0),FALSE)</f>
        <v>Backhoe Loaders</v>
      </c>
      <c r="K19" s="29" t="str">
        <f>VLOOKUP($A19,Schid!$A:$J,MATCH(K$1,Schid!$6:$6,0),FALSE)</f>
        <v>70+ HP Backhoe Loaders</v>
      </c>
      <c r="L19" s="29" t="str">
        <f>VLOOKUP($A19,Schid!$A:$J,MATCH(L$1,Schid!$6:$6,0),FALSE)</f>
        <v>John Deere</v>
      </c>
      <c r="M19" s="29" t="str">
        <f>VLOOKUP($A19,Schid!$A:$J,MATCH(M$1,Schid!$6:$6,0),FALSE)</f>
        <v>Backhoe Loaders|70+ HP Backhoe Loaders|John Deere|</v>
      </c>
      <c r="N19" s="29">
        <f t="shared" si="0"/>
        <v>1</v>
      </c>
      <c r="O19" s="29">
        <f>IF(ISERROR(VLOOKUP(B19,Sched!A:A,1,FALSE)),0,1)</f>
        <v>1</v>
      </c>
      <c r="P19" s="29">
        <f t="shared" si="1"/>
        <v>1</v>
      </c>
      <c r="Q19" s="29" t="str">
        <f t="shared" si="2"/>
        <v>2848|93</v>
      </c>
      <c r="R19" s="29" t="str">
        <f t="shared" si="3"/>
        <v>Backhoe Loaders</v>
      </c>
      <c r="S19" s="29" t="str">
        <f t="shared" si="4"/>
        <v>70+ HP Backhoe Loaders</v>
      </c>
      <c r="T19" s="29" t="str">
        <f t="shared" si="5"/>
        <v>Backhoe Loaders John Deere USA</v>
      </c>
      <c r="U19" s="21"/>
    </row>
    <row r="20" spans="1:21" x14ac:dyDescent="0.25">
      <c r="A20" s="29">
        <v>115040</v>
      </c>
      <c r="B20" s="29" t="s">
        <v>3048</v>
      </c>
      <c r="C20" s="29" t="s">
        <v>1242</v>
      </c>
      <c r="D20" s="29" t="s">
        <v>2917</v>
      </c>
      <c r="E20" s="29" t="str">
        <f>VLOOKUP($B20,Sched!$A:$Z,MATCH(E$1,Sched!$6:$6,0),FALSE)</f>
        <v>CatSubcat</v>
      </c>
      <c r="F20" s="29" t="str">
        <f>VLOOKUP($B20,Sched!$A:$Z,MATCH(F$1,Sched!$6:$6,0),FALSE)</f>
        <v>SubcatGroup</v>
      </c>
      <c r="G20" s="29">
        <f>VLOOKUP($A20,Schid!$A:$J,MATCH(G$1,Schid!$6:$6,0),FALSE)</f>
        <v>6</v>
      </c>
      <c r="H20" s="29">
        <f>VLOOKUP($A20,Schid!$A:$J,MATCH(H$1,Schid!$6:$6,0),FALSE)</f>
        <v>2847</v>
      </c>
      <c r="I20" s="29" t="str">
        <f>VLOOKUP($A20,Schid!$A:$J,MATCH(I$1,Schid!$6:$6,0),FALSE)</f>
        <v>NULL</v>
      </c>
      <c r="J20" s="29" t="str">
        <f>VLOOKUP($A20,Schid!$A:$J,MATCH(J$1,Schid!$6:$6,0),FALSE)</f>
        <v>Backhoe Loaders</v>
      </c>
      <c r="K20" s="29" t="str">
        <f>VLOOKUP($A20,Schid!$A:$J,MATCH(K$1,Schid!$6:$6,0),FALSE)</f>
        <v>0-69 HP Backhoe Loaders</v>
      </c>
      <c r="L20" s="29" t="str">
        <f>VLOOKUP($A20,Schid!$A:$J,MATCH(L$1,Schid!$6:$6,0),FALSE)</f>
        <v>NULL</v>
      </c>
      <c r="M20" s="29" t="str">
        <f>VLOOKUP($A20,Schid!$A:$J,MATCH(M$1,Schid!$6:$6,0),FALSE)</f>
        <v>Backhoe Loaders|0-69 HP Backhoe Loaders||</v>
      </c>
      <c r="N20" s="29">
        <f t="shared" si="0"/>
        <v>1</v>
      </c>
      <c r="O20" s="29">
        <f>IF(ISERROR(VLOOKUP(B20,Sched!A:A,1,FALSE)),0,1)</f>
        <v>1</v>
      </c>
      <c r="P20" s="29">
        <f t="shared" si="1"/>
        <v>1</v>
      </c>
      <c r="Q20" s="29" t="str">
        <f t="shared" si="2"/>
        <v>2847|NULL</v>
      </c>
      <c r="R20" s="29" t="str">
        <f t="shared" si="3"/>
        <v>Backhoe Loaders</v>
      </c>
      <c r="S20" s="29" t="str">
        <f t="shared" si="4"/>
        <v>0-69 HP Backhoe Loaders</v>
      </c>
      <c r="T20" s="29" t="str">
        <f t="shared" si="5"/>
        <v>Backhoe Loaders SubcatGrp USA</v>
      </c>
      <c r="U20" s="21"/>
    </row>
    <row r="21" spans="1:21" x14ac:dyDescent="0.25">
      <c r="A21" s="29">
        <v>115041</v>
      </c>
      <c r="B21" s="29" t="s">
        <v>3048</v>
      </c>
      <c r="C21" s="29" t="s">
        <v>1242</v>
      </c>
      <c r="D21" s="29" t="s">
        <v>2917</v>
      </c>
      <c r="E21" s="29" t="str">
        <f>VLOOKUP($B21,Sched!$A:$Z,MATCH(E$1,Sched!$6:$6,0),FALSE)</f>
        <v>CatSubcat</v>
      </c>
      <c r="F21" s="29" t="str">
        <f>VLOOKUP($B21,Sched!$A:$Z,MATCH(F$1,Sched!$6:$6,0),FALSE)</f>
        <v>SubcatGroup</v>
      </c>
      <c r="G21" s="29">
        <f>VLOOKUP($A21,Schid!$A:$J,MATCH(G$1,Schid!$6:$6,0),FALSE)</f>
        <v>6</v>
      </c>
      <c r="H21" s="29">
        <f>VLOOKUP($A21,Schid!$A:$J,MATCH(H$1,Schid!$6:$6,0),FALSE)</f>
        <v>2848</v>
      </c>
      <c r="I21" s="29" t="str">
        <f>VLOOKUP($A21,Schid!$A:$J,MATCH(I$1,Schid!$6:$6,0),FALSE)</f>
        <v>NULL</v>
      </c>
      <c r="J21" s="29" t="str">
        <f>VLOOKUP($A21,Schid!$A:$J,MATCH(J$1,Schid!$6:$6,0),FALSE)</f>
        <v>Backhoe Loaders</v>
      </c>
      <c r="K21" s="29" t="str">
        <f>VLOOKUP($A21,Schid!$A:$J,MATCH(K$1,Schid!$6:$6,0),FALSE)</f>
        <v>70+ HP Backhoe Loaders</v>
      </c>
      <c r="L21" s="29" t="str">
        <f>VLOOKUP($A21,Schid!$A:$J,MATCH(L$1,Schid!$6:$6,0),FALSE)</f>
        <v>NULL</v>
      </c>
      <c r="M21" s="29" t="str">
        <f>VLOOKUP($A21,Schid!$A:$J,MATCH(M$1,Schid!$6:$6,0),FALSE)</f>
        <v>Backhoe Loaders|70+ HP Backhoe Loaders||</v>
      </c>
      <c r="N21" s="29">
        <f t="shared" si="0"/>
        <v>1</v>
      </c>
      <c r="O21" s="29">
        <f>IF(ISERROR(VLOOKUP(B21,Sched!A:A,1,FALSE)),0,1)</f>
        <v>1</v>
      </c>
      <c r="P21" s="29">
        <f t="shared" si="1"/>
        <v>1</v>
      </c>
      <c r="Q21" s="29" t="str">
        <f t="shared" si="2"/>
        <v>2848|NULL</v>
      </c>
      <c r="R21" s="29" t="str">
        <f t="shared" si="3"/>
        <v>Backhoe Loaders</v>
      </c>
      <c r="S21" s="29" t="str">
        <f t="shared" si="4"/>
        <v>70+ HP Backhoe Loaders</v>
      </c>
      <c r="T21" s="29" t="str">
        <f t="shared" si="5"/>
        <v>Backhoe Loaders SubcatGrp USA</v>
      </c>
      <c r="U21" s="21"/>
    </row>
    <row r="22" spans="1:21" x14ac:dyDescent="0.25">
      <c r="A22" s="29">
        <v>23</v>
      </c>
      <c r="B22" s="29" t="s">
        <v>2926</v>
      </c>
      <c r="C22" s="29" t="s">
        <v>1241</v>
      </c>
      <c r="D22" s="29" t="s">
        <v>2917</v>
      </c>
      <c r="E22" s="29" t="str">
        <f>VLOOKUP($B22,Sched!$A:$Z,MATCH(E$1,Sched!$6:$6,0),FALSE)</f>
        <v>CatSubcat</v>
      </c>
      <c r="F22" s="29" t="str">
        <f>VLOOKUP($B22,Sched!$A:$Z,MATCH(F$1,Sched!$6:$6,0),FALSE)</f>
        <v>Category</v>
      </c>
      <c r="G22" s="29">
        <f>VLOOKUP($A22,Schid!$A:$J,MATCH(G$1,Schid!$6:$6,0),FALSE)</f>
        <v>6</v>
      </c>
      <c r="H22" s="29" t="str">
        <f>VLOOKUP($A22,Schid!$A:$J,MATCH(H$1,Schid!$6:$6,0),FALSE)</f>
        <v>NULL</v>
      </c>
      <c r="I22" s="29" t="str">
        <f>VLOOKUP($A22,Schid!$A:$J,MATCH(I$1,Schid!$6:$6,0),FALSE)</f>
        <v>NULL</v>
      </c>
      <c r="J22" s="29" t="str">
        <f>VLOOKUP($A22,Schid!$A:$J,MATCH(J$1,Schid!$6:$6,0),FALSE)</f>
        <v>Backhoe Loaders</v>
      </c>
      <c r="K22" s="29" t="str">
        <f>VLOOKUP($A22,Schid!$A:$J,MATCH(K$1,Schid!$6:$6,0),FALSE)</f>
        <v>NULL</v>
      </c>
      <c r="L22" s="29" t="str">
        <f>VLOOKUP($A22,Schid!$A:$J,MATCH(L$1,Schid!$6:$6,0),FALSE)</f>
        <v>NULL</v>
      </c>
      <c r="M22" s="29" t="str">
        <f>VLOOKUP($A22,Schid!$A:$J,MATCH(M$1,Schid!$6:$6,0),FALSE)</f>
        <v>Backhoe Loaders|||</v>
      </c>
      <c r="N22" s="29">
        <f t="shared" si="0"/>
        <v>1</v>
      </c>
      <c r="O22" s="29">
        <f>IF(ISERROR(VLOOKUP(B22,Sched!A:A,1,FALSE)),0,1)</f>
        <v>1</v>
      </c>
      <c r="P22" s="29">
        <f t="shared" si="1"/>
        <v>1</v>
      </c>
      <c r="Q22" s="29" t="str">
        <f t="shared" si="2"/>
        <v>NULL|NULL</v>
      </c>
      <c r="R22" s="29" t="str">
        <f t="shared" si="3"/>
        <v>Backhoe Loaders</v>
      </c>
      <c r="S22" s="29" t="str">
        <f t="shared" si="4"/>
        <v>NULL</v>
      </c>
      <c r="T22" s="29" t="str">
        <f t="shared" si="5"/>
        <v>Backhoe Loaders USA</v>
      </c>
      <c r="U22" s="21"/>
    </row>
    <row r="23" spans="1:21" x14ac:dyDescent="0.25">
      <c r="A23" s="29">
        <v>83867</v>
      </c>
      <c r="B23" s="29" t="s">
        <v>2927</v>
      </c>
      <c r="C23" s="29" t="s">
        <v>1241</v>
      </c>
      <c r="D23" s="29" t="s">
        <v>2917</v>
      </c>
      <c r="E23" s="29" t="str">
        <f>VLOOKUP($B23,Sched!$A:$Z,MATCH(E$1,Sched!$6:$6,0),FALSE)</f>
        <v>CatSubcat</v>
      </c>
      <c r="F23" s="29" t="str">
        <f>VLOOKUP($B23,Sched!$A:$Z,MATCH(F$1,Sched!$6:$6,0),FALSE)</f>
        <v>Category</v>
      </c>
      <c r="G23" s="29">
        <f>VLOOKUP($A23,Schid!$A:$J,MATCH(G$1,Schid!$6:$6,0),FALSE)</f>
        <v>2612</v>
      </c>
      <c r="H23" s="29" t="str">
        <f>VLOOKUP($A23,Schid!$A:$J,MATCH(H$1,Schid!$6:$6,0),FALSE)</f>
        <v>NULL</v>
      </c>
      <c r="I23" s="29" t="str">
        <f>VLOOKUP($A23,Schid!$A:$J,MATCH(I$1,Schid!$6:$6,0),FALSE)</f>
        <v>NULL</v>
      </c>
      <c r="J23" s="29" t="str">
        <f>VLOOKUP($A23,Schid!$A:$J,MATCH(J$1,Schid!$6:$6,0),FALSE)</f>
        <v>Boom Trucks, Bucket Trucks, And Digger Derricks</v>
      </c>
      <c r="K23" s="29" t="str">
        <f>VLOOKUP($A23,Schid!$A:$J,MATCH(K$1,Schid!$6:$6,0),FALSE)</f>
        <v>NULL</v>
      </c>
      <c r="L23" s="29" t="str">
        <f>VLOOKUP($A23,Schid!$A:$J,MATCH(L$1,Schid!$6:$6,0),FALSE)</f>
        <v>NULL</v>
      </c>
      <c r="M23" s="29" t="str">
        <f>VLOOKUP($A23,Schid!$A:$J,MATCH(M$1,Schid!$6:$6,0),FALSE)</f>
        <v>Boom Trucks, Bucket Trucks, And Digger Derricks|||</v>
      </c>
      <c r="N23" s="29">
        <f t="shared" si="0"/>
        <v>1</v>
      </c>
      <c r="O23" s="29">
        <f>IF(ISERROR(VLOOKUP(B23,Sched!A:A,1,FALSE)),0,1)</f>
        <v>1</v>
      </c>
      <c r="P23" s="29">
        <f t="shared" si="1"/>
        <v>1</v>
      </c>
      <c r="Q23" s="29" t="str">
        <f t="shared" si="2"/>
        <v>NULL|NULL</v>
      </c>
      <c r="R23" s="29" t="str">
        <f t="shared" si="3"/>
        <v>Boom Trucks, Bucket Trucks, And Digger Derricks</v>
      </c>
      <c r="S23" s="29" t="str">
        <f t="shared" si="4"/>
        <v>NULL</v>
      </c>
      <c r="T23" s="29" t="str">
        <f t="shared" si="5"/>
        <v>Boom Bucket Derrick Trucks USA</v>
      </c>
      <c r="U23" s="21"/>
    </row>
    <row r="24" spans="1:21" x14ac:dyDescent="0.25">
      <c r="A24" s="29">
        <v>273</v>
      </c>
      <c r="B24" s="29" t="s">
        <v>3494</v>
      </c>
      <c r="C24" s="29" t="s">
        <v>1241</v>
      </c>
      <c r="D24" s="29" t="s">
        <v>2917</v>
      </c>
      <c r="E24" s="29" t="str">
        <f>VLOOKUP($B24,Sched!$A:$Z,MATCH(E$1,Sched!$6:$6,0),FALSE)</f>
        <v>CatSubcat</v>
      </c>
      <c r="F24" s="29" t="str">
        <f>VLOOKUP($B24,Sched!$A:$Z,MATCH(F$1,Sched!$6:$6,0),FALSE)</f>
        <v>SubcatGroup</v>
      </c>
      <c r="G24" s="29">
        <f>VLOOKUP($A24,Schid!$A:$J,MATCH(G$1,Schid!$6:$6,0),FALSE)</f>
        <v>24</v>
      </c>
      <c r="H24" s="29">
        <f>VLOOKUP($A24,Schid!$A:$J,MATCH(H$1,Schid!$6:$6,0),FALSE)</f>
        <v>112</v>
      </c>
      <c r="I24" s="29" t="str">
        <f>VLOOKUP($A24,Schid!$A:$J,MATCH(I$1,Schid!$6:$6,0),FALSE)</f>
        <v>NULL</v>
      </c>
      <c r="J24" s="29" t="str">
        <f>VLOOKUP($A24,Schid!$A:$J,MATCH(J$1,Schid!$6:$6,0),FALSE)</f>
        <v>Lawn And Landscape</v>
      </c>
      <c r="K24" s="29" t="str">
        <f>VLOOKUP($A24,Schid!$A:$J,MATCH(K$1,Schid!$6:$6,0),FALSE)</f>
        <v>Chippers</v>
      </c>
      <c r="L24" s="29" t="str">
        <f>VLOOKUP($A24,Schid!$A:$J,MATCH(L$1,Schid!$6:$6,0),FALSE)</f>
        <v>NULL</v>
      </c>
      <c r="M24" s="29" t="str">
        <f>VLOOKUP($A24,Schid!$A:$J,MATCH(M$1,Schid!$6:$6,0),FALSE)</f>
        <v>Lawn And Landscape|Chippers||</v>
      </c>
      <c r="N24" s="29">
        <f t="shared" si="0"/>
        <v>1</v>
      </c>
      <c r="O24" s="29">
        <f>IF(ISERROR(VLOOKUP(B24,Sched!A:A,1,FALSE)),0,1)</f>
        <v>1</v>
      </c>
      <c r="P24" s="29">
        <f t="shared" si="1"/>
        <v>1</v>
      </c>
      <c r="Q24" s="29" t="str">
        <f t="shared" si="2"/>
        <v>112|NULL</v>
      </c>
      <c r="R24" s="29" t="str">
        <f t="shared" si="3"/>
        <v>Lawn And Landscape</v>
      </c>
      <c r="S24" s="29" t="str">
        <f t="shared" si="4"/>
        <v>Chippers</v>
      </c>
      <c r="T24" s="29" t="str">
        <f t="shared" si="5"/>
        <v>Chippers And Stump Grinders</v>
      </c>
      <c r="U24" s="21"/>
    </row>
    <row r="25" spans="1:21" x14ac:dyDescent="0.25">
      <c r="A25" s="29">
        <v>236</v>
      </c>
      <c r="B25" s="29" t="s">
        <v>3494</v>
      </c>
      <c r="C25" s="29" t="s">
        <v>1242</v>
      </c>
      <c r="D25" s="29" t="s">
        <v>2917</v>
      </c>
      <c r="E25" s="29" t="str">
        <f>VLOOKUP($B25,Sched!$A:$Z,MATCH(E$1,Sched!$6:$6,0),FALSE)</f>
        <v>CatSubcat</v>
      </c>
      <c r="F25" s="29" t="str">
        <f>VLOOKUP($B25,Sched!$A:$Z,MATCH(F$1,Sched!$6:$6,0),FALSE)</f>
        <v>SubcatGroup</v>
      </c>
      <c r="G25" s="29">
        <f>VLOOKUP($A25,Schid!$A:$J,MATCH(G$1,Schid!$6:$6,0),FALSE)</f>
        <v>24</v>
      </c>
      <c r="H25" s="29">
        <f>VLOOKUP($A25,Schid!$A:$J,MATCH(H$1,Schid!$6:$6,0),FALSE)</f>
        <v>114</v>
      </c>
      <c r="I25" s="29" t="str">
        <f>VLOOKUP($A25,Schid!$A:$J,MATCH(I$1,Schid!$6:$6,0),FALSE)</f>
        <v>NULL</v>
      </c>
      <c r="J25" s="29" t="str">
        <f>VLOOKUP($A25,Schid!$A:$J,MATCH(J$1,Schid!$6:$6,0),FALSE)</f>
        <v>Lawn And Landscape</v>
      </c>
      <c r="K25" s="29" t="str">
        <f>VLOOKUP($A25,Schid!$A:$J,MATCH(K$1,Schid!$6:$6,0),FALSE)</f>
        <v>Stump Grinders</v>
      </c>
      <c r="L25" s="29" t="str">
        <f>VLOOKUP($A25,Schid!$A:$J,MATCH(L$1,Schid!$6:$6,0),FALSE)</f>
        <v>NULL</v>
      </c>
      <c r="M25" s="29" t="str">
        <f>VLOOKUP($A25,Schid!$A:$J,MATCH(M$1,Schid!$6:$6,0),FALSE)</f>
        <v>Lawn And Landscape|Stump Grinders||</v>
      </c>
      <c r="N25" s="29">
        <f t="shared" si="0"/>
        <v>1</v>
      </c>
      <c r="O25" s="29">
        <f>IF(ISERROR(VLOOKUP(B25,Sched!A:A,1,FALSE)),0,1)</f>
        <v>1</v>
      </c>
      <c r="P25" s="29">
        <f t="shared" si="1"/>
        <v>1</v>
      </c>
      <c r="Q25" s="29" t="str">
        <f t="shared" si="2"/>
        <v>114|NULL</v>
      </c>
      <c r="R25" s="29" t="str">
        <f t="shared" si="3"/>
        <v>Lawn And Landscape</v>
      </c>
      <c r="S25" s="29" t="str">
        <f t="shared" si="4"/>
        <v>Stump Grinders</v>
      </c>
      <c r="T25" s="29" t="str">
        <f t="shared" si="5"/>
        <v>Chippers And Stump Grinders</v>
      </c>
      <c r="U25" s="21"/>
    </row>
    <row r="26" spans="1:21" x14ac:dyDescent="0.25">
      <c r="A26" s="21">
        <v>2557</v>
      </c>
      <c r="B26" s="21" t="s">
        <v>3577</v>
      </c>
      <c r="C26" s="29" t="s">
        <v>1241</v>
      </c>
      <c r="D26" s="29" t="s">
        <v>2917</v>
      </c>
      <c r="E26" s="29" t="str">
        <f>VLOOKUP($B26,Sched!$A:$Z,MATCH(E$1,Sched!$6:$6,0),FALSE)</f>
        <v>Make</v>
      </c>
      <c r="F26" s="29" t="str">
        <f>VLOOKUP($B26,Sched!$A:$Z,MATCH(F$1,Sched!$6:$6,0),FALSE)</f>
        <v>Make</v>
      </c>
      <c r="G26" s="29">
        <f>VLOOKUP($A26,Schid!$A:$J,MATCH(G$1,Schid!$6:$6,0),FALSE)</f>
        <v>2509</v>
      </c>
      <c r="H26" s="29">
        <f>VLOOKUP($A26,Schid!$A:$J,MATCH(H$1,Schid!$6:$6,0),FALSE)</f>
        <v>2016</v>
      </c>
      <c r="I26" s="29">
        <f>VLOOKUP($A26,Schid!$A:$J,MATCH(I$1,Schid!$6:$6,0),FALSE)</f>
        <v>85</v>
      </c>
      <c r="J26" s="29" t="str">
        <f>VLOOKUP($A26,Schid!$A:$J,MATCH(J$1,Schid!$6:$6,0),FALSE)</f>
        <v>Compact Track Loaders</v>
      </c>
      <c r="K26" s="29" t="str">
        <f>VLOOKUP($A26,Schid!$A:$J,MATCH(K$1,Schid!$6:$6,0),FALSE)</f>
        <v>2,000+ Lb Compact Track Loaders</v>
      </c>
      <c r="L26" s="29" t="str">
        <f>VLOOKUP($A26,Schid!$A:$J,MATCH(L$1,Schid!$6:$6,0),FALSE)</f>
        <v>Bobcat</v>
      </c>
      <c r="M26" s="29" t="str">
        <f>VLOOKUP($A26,Schid!$A:$J,MATCH(M$1,Schid!$6:$6,0),FALSE)</f>
        <v>Compact Track Loaders|2,000+ Lb Compact Track Loaders|Bobcat|</v>
      </c>
      <c r="N26" s="29">
        <f t="shared" si="0"/>
        <v>1</v>
      </c>
      <c r="O26" s="29">
        <f>IF(ISERROR(VLOOKUP(B26,Sched!A:A,1,FALSE)),0,1)</f>
        <v>1</v>
      </c>
      <c r="P26" s="29">
        <f t="shared" si="1"/>
        <v>1</v>
      </c>
      <c r="Q26" s="29" t="str">
        <f t="shared" si="2"/>
        <v>2016|85</v>
      </c>
      <c r="R26" s="29" t="str">
        <f t="shared" si="3"/>
        <v>Compact Track Loaders</v>
      </c>
      <c r="S26" s="29" t="str">
        <f t="shared" si="4"/>
        <v>2,000+ Lb Compact Track Loaders</v>
      </c>
      <c r="T26" s="29" t="str">
        <f t="shared" si="5"/>
        <v>Compact Track Loaders Large Bobcat USA</v>
      </c>
      <c r="U26" s="21"/>
    </row>
    <row r="27" spans="1:21" x14ac:dyDescent="0.25">
      <c r="A27" s="21">
        <v>3408</v>
      </c>
      <c r="B27" s="21" t="s">
        <v>3581</v>
      </c>
      <c r="C27" s="29" t="s">
        <v>1241</v>
      </c>
      <c r="D27" s="29" t="s">
        <v>2917</v>
      </c>
      <c r="E27" s="29" t="str">
        <f>VLOOKUP($B27,Sched!$A:$Z,MATCH(E$1,Sched!$6:$6,0),FALSE)</f>
        <v>Make</v>
      </c>
      <c r="F27" s="29" t="str">
        <f>VLOOKUP($B27,Sched!$A:$Z,MATCH(F$1,Sched!$6:$6,0),FALSE)</f>
        <v>Make</v>
      </c>
      <c r="G27" s="29">
        <f>VLOOKUP($A27,Schid!$A:$J,MATCH(G$1,Schid!$6:$6,0),FALSE)</f>
        <v>2509</v>
      </c>
      <c r="H27" s="29">
        <f>VLOOKUP($A27,Schid!$A:$J,MATCH(H$1,Schid!$6:$6,0),FALSE)</f>
        <v>2016</v>
      </c>
      <c r="I27" s="29">
        <f>VLOOKUP($A27,Schid!$A:$J,MATCH(I$1,Schid!$6:$6,0),FALSE)</f>
        <v>12</v>
      </c>
      <c r="J27" s="29" t="str">
        <f>VLOOKUP($A27,Schid!$A:$J,MATCH(J$1,Schid!$6:$6,0),FALSE)</f>
        <v>Compact Track Loaders</v>
      </c>
      <c r="K27" s="29" t="str">
        <f>VLOOKUP($A27,Schid!$A:$J,MATCH(K$1,Schid!$6:$6,0),FALSE)</f>
        <v>2,000+ Lb Compact Track Loaders</v>
      </c>
      <c r="L27" s="29" t="str">
        <f>VLOOKUP($A27,Schid!$A:$J,MATCH(L$1,Schid!$6:$6,0),FALSE)</f>
        <v>Case</v>
      </c>
      <c r="M27" s="29" t="str">
        <f>VLOOKUP($A27,Schid!$A:$J,MATCH(M$1,Schid!$6:$6,0),FALSE)</f>
        <v>Compact Track Loaders|2,000+ Lb Compact Track Loaders|Case|</v>
      </c>
      <c r="N27" s="29">
        <f t="shared" si="0"/>
        <v>1</v>
      </c>
      <c r="O27" s="29">
        <f>IF(ISERROR(VLOOKUP(B27,Sched!A:A,1,FALSE)),0,1)</f>
        <v>1</v>
      </c>
      <c r="P27" s="29">
        <f t="shared" si="1"/>
        <v>1</v>
      </c>
      <c r="Q27" s="29" t="str">
        <f t="shared" si="2"/>
        <v>2016|12</v>
      </c>
      <c r="R27" s="29" t="str">
        <f t="shared" si="3"/>
        <v>Compact Track Loaders</v>
      </c>
      <c r="S27" s="29" t="str">
        <f t="shared" si="4"/>
        <v>2,000+ Lb Compact Track Loaders</v>
      </c>
      <c r="T27" s="29" t="str">
        <f t="shared" si="5"/>
        <v>Compact Track Loaders Large Case USA</v>
      </c>
      <c r="U27" s="21"/>
    </row>
    <row r="28" spans="1:21" x14ac:dyDescent="0.25">
      <c r="A28" s="21">
        <v>4100</v>
      </c>
      <c r="B28" s="21" t="s">
        <v>3578</v>
      </c>
      <c r="C28" s="29" t="s">
        <v>1241</v>
      </c>
      <c r="D28" s="29" t="s">
        <v>2917</v>
      </c>
      <c r="E28" s="29" t="str">
        <f>VLOOKUP($B28,Sched!$A:$Z,MATCH(E$1,Sched!$6:$6,0),FALSE)</f>
        <v>Make</v>
      </c>
      <c r="F28" s="29" t="str">
        <f>VLOOKUP($B28,Sched!$A:$Z,MATCH(F$1,Sched!$6:$6,0),FALSE)</f>
        <v>Make</v>
      </c>
      <c r="G28" s="29">
        <f>VLOOKUP($A28,Schid!$A:$J,MATCH(G$1,Schid!$6:$6,0),FALSE)</f>
        <v>2509</v>
      </c>
      <c r="H28" s="29">
        <f>VLOOKUP($A28,Schid!$A:$J,MATCH(H$1,Schid!$6:$6,0),FALSE)</f>
        <v>2016</v>
      </c>
      <c r="I28" s="29">
        <f>VLOOKUP($A28,Schid!$A:$J,MATCH(I$1,Schid!$6:$6,0),FALSE)</f>
        <v>31</v>
      </c>
      <c r="J28" s="29" t="str">
        <f>VLOOKUP($A28,Schid!$A:$J,MATCH(J$1,Schid!$6:$6,0),FALSE)</f>
        <v>Compact Track Loaders</v>
      </c>
      <c r="K28" s="29" t="str">
        <f>VLOOKUP($A28,Schid!$A:$J,MATCH(K$1,Schid!$6:$6,0),FALSE)</f>
        <v>2,000+ Lb Compact Track Loaders</v>
      </c>
      <c r="L28" s="29" t="str">
        <f>VLOOKUP($A28,Schid!$A:$J,MATCH(L$1,Schid!$6:$6,0),FALSE)</f>
        <v>Caterpillar</v>
      </c>
      <c r="M28" s="29" t="str">
        <f>VLOOKUP($A28,Schid!$A:$J,MATCH(M$1,Schid!$6:$6,0),FALSE)</f>
        <v>Compact Track Loaders|2,000+ Lb Compact Track Loaders|Caterpillar|</v>
      </c>
      <c r="N28" s="29">
        <f t="shared" si="0"/>
        <v>1</v>
      </c>
      <c r="O28" s="29">
        <f>IF(ISERROR(VLOOKUP(B28,Sched!A:A,1,FALSE)),0,1)</f>
        <v>1</v>
      </c>
      <c r="P28" s="29">
        <f t="shared" si="1"/>
        <v>1</v>
      </c>
      <c r="Q28" s="29" t="str">
        <f t="shared" si="2"/>
        <v>2016|31</v>
      </c>
      <c r="R28" s="29" t="str">
        <f t="shared" si="3"/>
        <v>Compact Track Loaders</v>
      </c>
      <c r="S28" s="29" t="str">
        <f t="shared" si="4"/>
        <v>2,000+ Lb Compact Track Loaders</v>
      </c>
      <c r="T28" s="29" t="str">
        <f t="shared" si="5"/>
        <v>Compact Track Loaders Large Caterpillar USA</v>
      </c>
      <c r="U28" s="21"/>
    </row>
    <row r="29" spans="1:21" x14ac:dyDescent="0.25">
      <c r="A29" s="21">
        <v>1249</v>
      </c>
      <c r="B29" s="21" t="s">
        <v>3579</v>
      </c>
      <c r="C29" s="29" t="s">
        <v>1241</v>
      </c>
      <c r="D29" s="29" t="s">
        <v>2917</v>
      </c>
      <c r="E29" s="29" t="str">
        <f>VLOOKUP($B29,Sched!$A:$Z,MATCH(E$1,Sched!$6:$6,0),FALSE)</f>
        <v>Make</v>
      </c>
      <c r="F29" s="29" t="str">
        <f>VLOOKUP($B29,Sched!$A:$Z,MATCH(F$1,Sched!$6:$6,0),FALSE)</f>
        <v>Make</v>
      </c>
      <c r="G29" s="29">
        <f>VLOOKUP($A29,Schid!$A:$J,MATCH(G$1,Schid!$6:$6,0),FALSE)</f>
        <v>2509</v>
      </c>
      <c r="H29" s="29">
        <f>VLOOKUP($A29,Schid!$A:$J,MATCH(H$1,Schid!$6:$6,0),FALSE)</f>
        <v>2016</v>
      </c>
      <c r="I29" s="29">
        <f>VLOOKUP($A29,Schid!$A:$J,MATCH(I$1,Schid!$6:$6,0),FALSE)</f>
        <v>93</v>
      </c>
      <c r="J29" s="29" t="str">
        <f>VLOOKUP($A29,Schid!$A:$J,MATCH(J$1,Schid!$6:$6,0),FALSE)</f>
        <v>Compact Track Loaders</v>
      </c>
      <c r="K29" s="29" t="str">
        <f>VLOOKUP($A29,Schid!$A:$J,MATCH(K$1,Schid!$6:$6,0),FALSE)</f>
        <v>2,000+ Lb Compact Track Loaders</v>
      </c>
      <c r="L29" s="29" t="str">
        <f>VLOOKUP($A29,Schid!$A:$J,MATCH(L$1,Schid!$6:$6,0),FALSE)</f>
        <v>John Deere</v>
      </c>
      <c r="M29" s="29" t="str">
        <f>VLOOKUP($A29,Schid!$A:$J,MATCH(M$1,Schid!$6:$6,0),FALSE)</f>
        <v>Compact Track Loaders|2,000+ Lb Compact Track Loaders|John Deere|</v>
      </c>
      <c r="N29" s="29">
        <f t="shared" si="0"/>
        <v>1</v>
      </c>
      <c r="O29" s="29">
        <f>IF(ISERROR(VLOOKUP(B29,Sched!A:A,1,FALSE)),0,1)</f>
        <v>1</v>
      </c>
      <c r="P29" s="29">
        <f t="shared" si="1"/>
        <v>1</v>
      </c>
      <c r="Q29" s="29" t="str">
        <f t="shared" si="2"/>
        <v>2016|93</v>
      </c>
      <c r="R29" s="29" t="str">
        <f t="shared" si="3"/>
        <v>Compact Track Loaders</v>
      </c>
      <c r="S29" s="29" t="str">
        <f t="shared" si="4"/>
        <v>2,000+ Lb Compact Track Loaders</v>
      </c>
      <c r="T29" s="29" t="str">
        <f t="shared" si="5"/>
        <v>Compact Track Loaders Large John Deere USA</v>
      </c>
      <c r="U29" s="21"/>
    </row>
    <row r="30" spans="1:21" x14ac:dyDescent="0.25">
      <c r="A30" s="21">
        <v>33946</v>
      </c>
      <c r="B30" s="21" t="s">
        <v>3582</v>
      </c>
      <c r="C30" s="29" t="s">
        <v>1241</v>
      </c>
      <c r="D30" s="29" t="s">
        <v>2917</v>
      </c>
      <c r="E30" s="29" t="str">
        <f>VLOOKUP($B30,Sched!$A:$Z,MATCH(E$1,Sched!$6:$6,0),FALSE)</f>
        <v>Make</v>
      </c>
      <c r="F30" s="29" t="str">
        <f>VLOOKUP($B30,Sched!$A:$Z,MATCH(F$1,Sched!$6:$6,0),FALSE)</f>
        <v>Make</v>
      </c>
      <c r="G30" s="29">
        <f>VLOOKUP($A30,Schid!$A:$J,MATCH(G$1,Schid!$6:$6,0),FALSE)</f>
        <v>2509</v>
      </c>
      <c r="H30" s="29">
        <f>VLOOKUP($A30,Schid!$A:$J,MATCH(H$1,Schid!$6:$6,0),FALSE)</f>
        <v>2016</v>
      </c>
      <c r="I30" s="29">
        <f>VLOOKUP($A30,Schid!$A:$J,MATCH(I$1,Schid!$6:$6,0),FALSE)</f>
        <v>83</v>
      </c>
      <c r="J30" s="29" t="str">
        <f>VLOOKUP($A30,Schid!$A:$J,MATCH(J$1,Schid!$6:$6,0),FALSE)</f>
        <v>Compact Track Loaders</v>
      </c>
      <c r="K30" s="29" t="str">
        <f>VLOOKUP($A30,Schid!$A:$J,MATCH(K$1,Schid!$6:$6,0),FALSE)</f>
        <v>2,000+ Lb Compact Track Loaders</v>
      </c>
      <c r="L30" s="29" t="str">
        <f>VLOOKUP($A30,Schid!$A:$J,MATCH(L$1,Schid!$6:$6,0),FALSE)</f>
        <v>New Holland</v>
      </c>
      <c r="M30" s="29" t="str">
        <f>VLOOKUP($A30,Schid!$A:$J,MATCH(M$1,Schid!$6:$6,0),FALSE)</f>
        <v>Compact Track Loaders|2,000+ Lb Compact Track Loaders|New Holland|</v>
      </c>
      <c r="N30" s="29">
        <f t="shared" si="0"/>
        <v>1</v>
      </c>
      <c r="O30" s="29">
        <f>IF(ISERROR(VLOOKUP(B30,Sched!A:A,1,FALSE)),0,1)</f>
        <v>1</v>
      </c>
      <c r="P30" s="29">
        <f t="shared" si="1"/>
        <v>1</v>
      </c>
      <c r="Q30" s="29" t="str">
        <f t="shared" si="2"/>
        <v>2016|83</v>
      </c>
      <c r="R30" s="29" t="str">
        <f t="shared" si="3"/>
        <v>Compact Track Loaders</v>
      </c>
      <c r="S30" s="29" t="str">
        <f t="shared" si="4"/>
        <v>2,000+ Lb Compact Track Loaders</v>
      </c>
      <c r="T30" s="29" t="str">
        <f t="shared" si="5"/>
        <v>Compact Track Loaders Large New Holland USA</v>
      </c>
      <c r="U30" s="21"/>
    </row>
    <row r="31" spans="1:21" x14ac:dyDescent="0.25">
      <c r="A31" s="21">
        <v>1742</v>
      </c>
      <c r="B31" s="21" t="s">
        <v>3580</v>
      </c>
      <c r="C31" s="29" t="s">
        <v>1241</v>
      </c>
      <c r="D31" s="29" t="s">
        <v>2917</v>
      </c>
      <c r="E31" s="29" t="str">
        <f>VLOOKUP($B31,Sched!$A:$Z,MATCH(E$1,Sched!$6:$6,0),FALSE)</f>
        <v>Make</v>
      </c>
      <c r="F31" s="29" t="str">
        <f>VLOOKUP($B31,Sched!$A:$Z,MATCH(F$1,Sched!$6:$6,0),FALSE)</f>
        <v>Make</v>
      </c>
      <c r="G31" s="29">
        <f>VLOOKUP($A31,Schid!$A:$J,MATCH(G$1,Schid!$6:$6,0),FALSE)</f>
        <v>2509</v>
      </c>
      <c r="H31" s="29">
        <f>VLOOKUP($A31,Schid!$A:$J,MATCH(H$1,Schid!$6:$6,0),FALSE)</f>
        <v>2016</v>
      </c>
      <c r="I31" s="29">
        <f>VLOOKUP($A31,Schid!$A:$J,MATCH(I$1,Schid!$6:$6,0),FALSE)</f>
        <v>24</v>
      </c>
      <c r="J31" s="29" t="str">
        <f>VLOOKUP($A31,Schid!$A:$J,MATCH(J$1,Schid!$6:$6,0),FALSE)</f>
        <v>Compact Track Loaders</v>
      </c>
      <c r="K31" s="29" t="str">
        <f>VLOOKUP($A31,Schid!$A:$J,MATCH(K$1,Schid!$6:$6,0),FALSE)</f>
        <v>2,000+ Lb Compact Track Loaders</v>
      </c>
      <c r="L31" s="29" t="str">
        <f>VLOOKUP($A31,Schid!$A:$J,MATCH(L$1,Schid!$6:$6,0),FALSE)</f>
        <v>Takeuchi</v>
      </c>
      <c r="M31" s="29" t="str">
        <f>VLOOKUP($A31,Schid!$A:$J,MATCH(M$1,Schid!$6:$6,0),FALSE)</f>
        <v>Compact Track Loaders|2,000+ Lb Compact Track Loaders|Takeuchi|</v>
      </c>
      <c r="N31" s="29">
        <f t="shared" si="0"/>
        <v>1</v>
      </c>
      <c r="O31" s="29">
        <f>IF(ISERROR(VLOOKUP(B31,Sched!A:A,1,FALSE)),0,1)</f>
        <v>1</v>
      </c>
      <c r="P31" s="29">
        <f t="shared" si="1"/>
        <v>1</v>
      </c>
      <c r="Q31" s="29" t="str">
        <f t="shared" si="2"/>
        <v>2016|24</v>
      </c>
      <c r="R31" s="29" t="str">
        <f t="shared" si="3"/>
        <v>Compact Track Loaders</v>
      </c>
      <c r="S31" s="29" t="str">
        <f t="shared" si="4"/>
        <v>2,000+ Lb Compact Track Loaders</v>
      </c>
      <c r="T31" s="29" t="str">
        <f t="shared" si="5"/>
        <v>Compact Track Loaders Large Takeuchi USA</v>
      </c>
      <c r="U31" s="21"/>
    </row>
    <row r="32" spans="1:21" x14ac:dyDescent="0.25">
      <c r="A32" s="21">
        <v>413</v>
      </c>
      <c r="B32" s="21" t="s">
        <v>3583</v>
      </c>
      <c r="C32" s="29" t="s">
        <v>1241</v>
      </c>
      <c r="D32" s="29" t="s">
        <v>2917</v>
      </c>
      <c r="E32" s="29" t="str">
        <f>VLOOKUP($B32,Sched!$A:$Z,MATCH(E$1,Sched!$6:$6,0),FALSE)</f>
        <v>CatSubcat</v>
      </c>
      <c r="F32" s="29" t="str">
        <f>VLOOKUP($B32,Sched!$A:$Z,MATCH(F$1,Sched!$6:$6,0),FALSE)</f>
        <v>SubcatGroup</v>
      </c>
      <c r="G32" s="29">
        <f>VLOOKUP($A32,Schid!$A:$J,MATCH(G$1,Schid!$6:$6,0),FALSE)</f>
        <v>2509</v>
      </c>
      <c r="H32" s="29">
        <f>VLOOKUP($A32,Schid!$A:$J,MATCH(H$1,Schid!$6:$6,0),FALSE)</f>
        <v>2016</v>
      </c>
      <c r="I32" s="29" t="str">
        <f>VLOOKUP($A32,Schid!$A:$J,MATCH(I$1,Schid!$6:$6,0),FALSE)</f>
        <v>NULL</v>
      </c>
      <c r="J32" s="29" t="str">
        <f>VLOOKUP($A32,Schid!$A:$J,MATCH(J$1,Schid!$6:$6,0),FALSE)</f>
        <v>Compact Track Loaders</v>
      </c>
      <c r="K32" s="29" t="str">
        <f>VLOOKUP($A32,Schid!$A:$J,MATCH(K$1,Schid!$6:$6,0),FALSE)</f>
        <v>2,000+ Lb Compact Track Loaders</v>
      </c>
      <c r="L32" s="29" t="str">
        <f>VLOOKUP($A32,Schid!$A:$J,MATCH(L$1,Schid!$6:$6,0),FALSE)</f>
        <v>NULL</v>
      </c>
      <c r="M32" s="29" t="str">
        <f>VLOOKUP($A32,Schid!$A:$J,MATCH(M$1,Schid!$6:$6,0),FALSE)</f>
        <v>Compact Track Loaders|2,000+ Lb Compact Track Loaders||</v>
      </c>
      <c r="N32" s="29">
        <f t="shared" si="0"/>
        <v>1</v>
      </c>
      <c r="O32" s="29">
        <f>IF(ISERROR(VLOOKUP(B32,Sched!A:A,1,FALSE)),0,1)</f>
        <v>1</v>
      </c>
      <c r="P32" s="29">
        <f t="shared" si="1"/>
        <v>1</v>
      </c>
      <c r="Q32" s="29" t="str">
        <f t="shared" si="2"/>
        <v>2016|NULL</v>
      </c>
      <c r="R32" s="29" t="str">
        <f t="shared" si="3"/>
        <v>Compact Track Loaders</v>
      </c>
      <c r="S32" s="29" t="str">
        <f t="shared" si="4"/>
        <v>2,000+ Lb Compact Track Loaders</v>
      </c>
      <c r="T32" s="29" t="str">
        <f t="shared" si="5"/>
        <v>Compact Track Loaders Large USA</v>
      </c>
      <c r="U32" s="21"/>
    </row>
    <row r="33" spans="1:21" x14ac:dyDescent="0.25">
      <c r="A33" s="21">
        <v>101041</v>
      </c>
      <c r="B33" s="21" t="s">
        <v>3584</v>
      </c>
      <c r="C33" s="29" t="s">
        <v>1241</v>
      </c>
      <c r="D33" s="29" t="s">
        <v>2917</v>
      </c>
      <c r="E33" s="29" t="str">
        <f>VLOOKUP($B33,Sched!$A:$Z,MATCH(E$1,Sched!$6:$6,0),FALSE)</f>
        <v>CatSubcat</v>
      </c>
      <c r="F33" s="29" t="str">
        <f>VLOOKUP($B33,Sched!$A:$Z,MATCH(F$1,Sched!$6:$6,0),FALSE)</f>
        <v>SubcatGroup</v>
      </c>
      <c r="G33" s="29">
        <f>VLOOKUP($A33,Schid!$A:$J,MATCH(G$1,Schid!$6:$6,0),FALSE)</f>
        <v>2509</v>
      </c>
      <c r="H33" s="29">
        <f>VLOOKUP($A33,Schid!$A:$J,MATCH(H$1,Schid!$6:$6,0),FALSE)</f>
        <v>2819</v>
      </c>
      <c r="I33" s="29" t="str">
        <f>VLOOKUP($A33,Schid!$A:$J,MATCH(I$1,Schid!$6:$6,0),FALSE)</f>
        <v>NULL</v>
      </c>
      <c r="J33" s="29" t="str">
        <f>VLOOKUP($A33,Schid!$A:$J,MATCH(J$1,Schid!$6:$6,0),FALSE)</f>
        <v>Compact Track Loaders</v>
      </c>
      <c r="K33" s="29" t="str">
        <f>VLOOKUP($A33,Schid!$A:$J,MATCH(K$1,Schid!$6:$6,0),FALSE)</f>
        <v>1,400-1,999 Lb Compact Track Loaders</v>
      </c>
      <c r="L33" s="29" t="str">
        <f>VLOOKUP($A33,Schid!$A:$J,MATCH(L$1,Schid!$6:$6,0),FALSE)</f>
        <v>NULL</v>
      </c>
      <c r="M33" s="29" t="str">
        <f>VLOOKUP($A33,Schid!$A:$J,MATCH(M$1,Schid!$6:$6,0),FALSE)</f>
        <v>Compact Track Loaders|1,400-1,999 Lb Compact Track Loaders||</v>
      </c>
      <c r="N33" s="29">
        <f t="shared" si="0"/>
        <v>1</v>
      </c>
      <c r="O33" s="29">
        <f>IF(ISERROR(VLOOKUP(B33,Sched!A:A,1,FALSE)),0,1)</f>
        <v>1</v>
      </c>
      <c r="P33" s="29">
        <f t="shared" si="1"/>
        <v>1</v>
      </c>
      <c r="Q33" s="29" t="str">
        <f t="shared" si="2"/>
        <v>2819|NULL</v>
      </c>
      <c r="R33" s="29" t="str">
        <f t="shared" si="3"/>
        <v>Compact Track Loaders</v>
      </c>
      <c r="S33" s="29" t="str">
        <f t="shared" si="4"/>
        <v>1,400-1,999 Lb Compact Track Loaders</v>
      </c>
      <c r="T33" s="29" t="str">
        <f t="shared" si="5"/>
        <v>Compact Track Loaders Medium USA</v>
      </c>
      <c r="U33" s="21"/>
    </row>
    <row r="34" spans="1:21" x14ac:dyDescent="0.25">
      <c r="A34" s="21">
        <v>101040</v>
      </c>
      <c r="B34" s="21" t="s">
        <v>3585</v>
      </c>
      <c r="C34" s="29" t="s">
        <v>1241</v>
      </c>
      <c r="D34" s="29" t="s">
        <v>2917</v>
      </c>
      <c r="E34" s="29" t="str">
        <f>VLOOKUP($B34,Sched!$A:$Z,MATCH(E$1,Sched!$6:$6,0),FALSE)</f>
        <v>CatSubcat</v>
      </c>
      <c r="F34" s="29" t="str">
        <f>VLOOKUP($B34,Sched!$A:$Z,MATCH(F$1,Sched!$6:$6,0),FALSE)</f>
        <v>SubcatGroup</v>
      </c>
      <c r="G34" s="29">
        <f>VLOOKUP($A34,Schid!$A:$J,MATCH(G$1,Schid!$6:$6,0),FALSE)</f>
        <v>2509</v>
      </c>
      <c r="H34" s="29">
        <f>VLOOKUP($A34,Schid!$A:$J,MATCH(H$1,Schid!$6:$6,0),FALSE)</f>
        <v>2818</v>
      </c>
      <c r="I34" s="29" t="str">
        <f>VLOOKUP($A34,Schid!$A:$J,MATCH(I$1,Schid!$6:$6,0),FALSE)</f>
        <v>NULL</v>
      </c>
      <c r="J34" s="29" t="str">
        <f>VLOOKUP($A34,Schid!$A:$J,MATCH(J$1,Schid!$6:$6,0),FALSE)</f>
        <v>Compact Track Loaders</v>
      </c>
      <c r="K34" s="29" t="str">
        <f>VLOOKUP($A34,Schid!$A:$J,MATCH(K$1,Schid!$6:$6,0),FALSE)</f>
        <v>0-1,399 Lb Compact Track Loaders</v>
      </c>
      <c r="L34" s="29" t="str">
        <f>VLOOKUP($A34,Schid!$A:$J,MATCH(L$1,Schid!$6:$6,0),FALSE)</f>
        <v>NULL</v>
      </c>
      <c r="M34" s="29" t="str">
        <f>VLOOKUP($A34,Schid!$A:$J,MATCH(M$1,Schid!$6:$6,0),FALSE)</f>
        <v>Compact Track Loaders|0-1,399 Lb Compact Track Loaders||</v>
      </c>
      <c r="N34" s="29">
        <f t="shared" si="0"/>
        <v>1</v>
      </c>
      <c r="O34" s="29">
        <f>IF(ISERROR(VLOOKUP(B34,Sched!A:A,1,FALSE)),0,1)</f>
        <v>1</v>
      </c>
      <c r="P34" s="29">
        <f t="shared" si="1"/>
        <v>1</v>
      </c>
      <c r="Q34" s="29" t="str">
        <f t="shared" si="2"/>
        <v>2818|NULL</v>
      </c>
      <c r="R34" s="29" t="str">
        <f t="shared" si="3"/>
        <v>Compact Track Loaders</v>
      </c>
      <c r="S34" s="29" t="str">
        <f t="shared" si="4"/>
        <v>0-1,399 Lb Compact Track Loaders</v>
      </c>
      <c r="T34" s="29" t="str">
        <f t="shared" si="5"/>
        <v>Compact Track Loaders Small USA</v>
      </c>
      <c r="U34" s="21"/>
    </row>
    <row r="35" spans="1:21" x14ac:dyDescent="0.25">
      <c r="A35" s="21">
        <v>66824</v>
      </c>
      <c r="B35" s="21" t="s">
        <v>2928</v>
      </c>
      <c r="C35" s="29" t="s">
        <v>1241</v>
      </c>
      <c r="D35" s="29" t="s">
        <v>2917</v>
      </c>
      <c r="E35" s="29" t="str">
        <f>VLOOKUP($B35,Sched!$A:$Z,MATCH(E$1,Sched!$6:$6,0),FALSE)</f>
        <v>CatSubcat</v>
      </c>
      <c r="F35" s="29" t="str">
        <f>VLOOKUP($B35,Sched!$A:$Z,MATCH(F$1,Sched!$6:$6,0),FALSE)</f>
        <v>Category</v>
      </c>
      <c r="G35" s="29">
        <f>VLOOKUP($A35,Schid!$A:$J,MATCH(G$1,Schid!$6:$6,0),FALSE)</f>
        <v>2509</v>
      </c>
      <c r="H35" s="29" t="str">
        <f>VLOOKUP($A35,Schid!$A:$J,MATCH(H$1,Schid!$6:$6,0),FALSE)</f>
        <v>NULL</v>
      </c>
      <c r="I35" s="29" t="str">
        <f>VLOOKUP($A35,Schid!$A:$J,MATCH(I$1,Schid!$6:$6,0),FALSE)</f>
        <v>NULL</v>
      </c>
      <c r="J35" s="29" t="str">
        <f>VLOOKUP($A35,Schid!$A:$J,MATCH(J$1,Schid!$6:$6,0),FALSE)</f>
        <v>Compact Track Loaders</v>
      </c>
      <c r="K35" s="29" t="str">
        <f>VLOOKUP($A35,Schid!$A:$J,MATCH(K$1,Schid!$6:$6,0),FALSE)</f>
        <v>NULL</v>
      </c>
      <c r="L35" s="29" t="str">
        <f>VLOOKUP($A35,Schid!$A:$J,MATCH(L$1,Schid!$6:$6,0),FALSE)</f>
        <v>NULL</v>
      </c>
      <c r="M35" s="29" t="str">
        <f>VLOOKUP($A35,Schid!$A:$J,MATCH(M$1,Schid!$6:$6,0),FALSE)</f>
        <v>Compact Track Loaders|||</v>
      </c>
      <c r="N35" s="29">
        <f t="shared" si="0"/>
        <v>1</v>
      </c>
      <c r="O35" s="29">
        <f>IF(ISERROR(VLOOKUP(B35,Sched!A:A,1,FALSE)),0,1)</f>
        <v>1</v>
      </c>
      <c r="P35" s="29">
        <f t="shared" si="1"/>
        <v>1</v>
      </c>
      <c r="Q35" s="29" t="str">
        <f t="shared" si="2"/>
        <v>NULL|NULL</v>
      </c>
      <c r="R35" s="29" t="str">
        <f t="shared" si="3"/>
        <v>Compact Track Loaders</v>
      </c>
      <c r="S35" s="29" t="str">
        <f t="shared" si="4"/>
        <v>NULL</v>
      </c>
      <c r="T35" s="29" t="str">
        <f t="shared" si="5"/>
        <v>Compact Track Loaders USA</v>
      </c>
      <c r="U35" s="21"/>
    </row>
    <row r="36" spans="1:21" x14ac:dyDescent="0.25">
      <c r="A36" s="29">
        <v>56</v>
      </c>
      <c r="B36" s="29" t="s">
        <v>2930</v>
      </c>
      <c r="C36" s="29" t="s">
        <v>1241</v>
      </c>
      <c r="D36" s="29" t="s">
        <v>2917</v>
      </c>
      <c r="E36" s="29" t="str">
        <f>VLOOKUP($B36,Sched!$A:$Z,MATCH(E$1,Sched!$6:$6,0),FALSE)</f>
        <v>CatSubcat</v>
      </c>
      <c r="F36" s="29" t="str">
        <f>VLOOKUP($B36,Sched!$A:$Z,MATCH(F$1,Sched!$6:$6,0),FALSE)</f>
        <v>Category</v>
      </c>
      <c r="G36" s="29">
        <f>VLOOKUP($A36,Schid!$A:$J,MATCH(G$1,Schid!$6:$6,0),FALSE)</f>
        <v>9</v>
      </c>
      <c r="H36" s="29" t="str">
        <f>VLOOKUP($A36,Schid!$A:$J,MATCH(H$1,Schid!$6:$6,0),FALSE)</f>
        <v>NULL</v>
      </c>
      <c r="I36" s="29" t="str">
        <f>VLOOKUP($A36,Schid!$A:$J,MATCH(I$1,Schid!$6:$6,0),FALSE)</f>
        <v>NULL</v>
      </c>
      <c r="J36" s="29" t="str">
        <f>VLOOKUP($A36,Schid!$A:$J,MATCH(J$1,Schid!$6:$6,0),FALSE)</f>
        <v>Concrete Equipment</v>
      </c>
      <c r="K36" s="29" t="str">
        <f>VLOOKUP($A36,Schid!$A:$J,MATCH(K$1,Schid!$6:$6,0),FALSE)</f>
        <v>NULL</v>
      </c>
      <c r="L36" s="29" t="str">
        <f>VLOOKUP($A36,Schid!$A:$J,MATCH(L$1,Schid!$6:$6,0),FALSE)</f>
        <v>NULL</v>
      </c>
      <c r="M36" s="29" t="str">
        <f>VLOOKUP($A36,Schid!$A:$J,MATCH(M$1,Schid!$6:$6,0),FALSE)</f>
        <v>Concrete Equipment|||</v>
      </c>
      <c r="N36" s="29">
        <f t="shared" si="0"/>
        <v>1</v>
      </c>
      <c r="O36" s="29">
        <f>IF(ISERROR(VLOOKUP(B36,Sched!A:A,1,FALSE)),0,1)</f>
        <v>1</v>
      </c>
      <c r="P36" s="29">
        <f t="shared" si="1"/>
        <v>1</v>
      </c>
      <c r="Q36" s="29" t="str">
        <f t="shared" si="2"/>
        <v>NULL|NULL</v>
      </c>
      <c r="R36" s="29" t="str">
        <f t="shared" si="3"/>
        <v>Concrete Equipment</v>
      </c>
      <c r="S36" s="29" t="str">
        <f t="shared" si="4"/>
        <v>NULL</v>
      </c>
      <c r="T36" s="29" t="str">
        <f t="shared" si="5"/>
        <v>Concrete Equipment USA</v>
      </c>
      <c r="U36" s="21"/>
    </row>
    <row r="37" spans="1:21" x14ac:dyDescent="0.25">
      <c r="A37" s="29">
        <v>83863</v>
      </c>
      <c r="B37" s="29" t="s">
        <v>3292</v>
      </c>
      <c r="C37" s="29" t="s">
        <v>1241</v>
      </c>
      <c r="D37" s="29" t="s">
        <v>2917</v>
      </c>
      <c r="E37" s="29" t="str">
        <f>VLOOKUP($B37,Sched!$A:$Z,MATCH(E$1,Sched!$6:$6,0),FALSE)</f>
        <v>CatSubcat</v>
      </c>
      <c r="F37" s="29" t="str">
        <f>VLOOKUP($B37,Sched!$A:$Z,MATCH(F$1,Sched!$6:$6,0),FALSE)</f>
        <v>Category</v>
      </c>
      <c r="G37" s="29">
        <f>VLOOKUP($A37,Schid!$A:$J,MATCH(G$1,Schid!$6:$6,0),FALSE)</f>
        <v>2608</v>
      </c>
      <c r="H37" s="29" t="str">
        <f>VLOOKUP($A37,Schid!$A:$J,MATCH(H$1,Schid!$6:$6,0),FALSE)</f>
        <v>NULL</v>
      </c>
      <c r="I37" s="29" t="str">
        <f>VLOOKUP($A37,Schid!$A:$J,MATCH(I$1,Schid!$6:$6,0),FALSE)</f>
        <v>NULL</v>
      </c>
      <c r="J37" s="29" t="str">
        <f>VLOOKUP($A37,Schid!$A:$J,MATCH(J$1,Schid!$6:$6,0),FALSE)</f>
        <v>Crawler Cranes</v>
      </c>
      <c r="K37" s="29" t="str">
        <f>VLOOKUP($A37,Schid!$A:$J,MATCH(K$1,Schid!$6:$6,0),FALSE)</f>
        <v>NULL</v>
      </c>
      <c r="L37" s="29" t="str">
        <f>VLOOKUP($A37,Schid!$A:$J,MATCH(L$1,Schid!$6:$6,0),FALSE)</f>
        <v>NULL</v>
      </c>
      <c r="M37" s="29" t="str">
        <f>VLOOKUP($A37,Schid!$A:$J,MATCH(M$1,Schid!$6:$6,0),FALSE)</f>
        <v>Crawler Cranes|||</v>
      </c>
      <c r="N37" s="29">
        <f t="shared" si="0"/>
        <v>1</v>
      </c>
      <c r="O37" s="29">
        <f>IF(ISERROR(VLOOKUP(B37,Sched!A:A,1,FALSE)),0,1)</f>
        <v>1</v>
      </c>
      <c r="P37" s="29">
        <f t="shared" si="1"/>
        <v>1</v>
      </c>
      <c r="Q37" s="29" t="str">
        <f t="shared" si="2"/>
        <v>NULL|NULL</v>
      </c>
      <c r="R37" s="29" t="str">
        <f t="shared" si="3"/>
        <v>Crawler Cranes</v>
      </c>
      <c r="S37" s="29" t="str">
        <f t="shared" si="4"/>
        <v>NULL</v>
      </c>
      <c r="T37" s="29" t="str">
        <f t="shared" si="5"/>
        <v>Crawler Cranes USA</v>
      </c>
      <c r="U37" s="21"/>
    </row>
    <row r="38" spans="1:21" x14ac:dyDescent="0.25">
      <c r="A38" s="29">
        <v>3830</v>
      </c>
      <c r="B38" s="29" t="s">
        <v>2931</v>
      </c>
      <c r="C38" s="29" t="s">
        <v>1241</v>
      </c>
      <c r="D38" s="29" t="s">
        <v>2917</v>
      </c>
      <c r="E38" s="29" t="str">
        <f>VLOOKUP($B38,Sched!$A:$Z,MATCH(E$1,Sched!$6:$6,0),FALSE)</f>
        <v>Make</v>
      </c>
      <c r="F38" s="29" t="str">
        <f>VLOOKUP($B38,Sched!$A:$Z,MATCH(F$1,Sched!$6:$6,0),FALSE)</f>
        <v>Make</v>
      </c>
      <c r="G38" s="29">
        <f>VLOOKUP($A38,Schid!$A:$J,MATCH(G$1,Schid!$6:$6,0),FALSE)</f>
        <v>2512</v>
      </c>
      <c r="H38" s="29">
        <f>VLOOKUP($A38,Schid!$A:$J,MATCH(H$1,Schid!$6:$6,0),FALSE)</f>
        <v>429</v>
      </c>
      <c r="I38" s="29">
        <f>VLOOKUP($A38,Schid!$A:$J,MATCH(I$1,Schid!$6:$6,0),FALSE)</f>
        <v>31</v>
      </c>
      <c r="J38" s="29" t="str">
        <f>VLOOKUP($A38,Schid!$A:$J,MATCH(J$1,Schid!$6:$6,0),FALSE)</f>
        <v>Double Drum Rollers</v>
      </c>
      <c r="K38" s="29" t="str">
        <f>VLOOKUP($A38,Schid!$A:$J,MATCH(K$1,Schid!$6:$6,0),FALSE)</f>
        <v>Double Drum Rollers</v>
      </c>
      <c r="L38" s="29" t="str">
        <f>VLOOKUP($A38,Schid!$A:$J,MATCH(L$1,Schid!$6:$6,0),FALSE)</f>
        <v>Caterpillar</v>
      </c>
      <c r="M38" s="29" t="str">
        <f>VLOOKUP($A38,Schid!$A:$J,MATCH(M$1,Schid!$6:$6,0),FALSE)</f>
        <v>Double Drum Rollers|Double Drum Rollers|Caterpillar|</v>
      </c>
      <c r="N38" s="29">
        <f t="shared" si="0"/>
        <v>1</v>
      </c>
      <c r="O38" s="29">
        <f>IF(ISERROR(VLOOKUP(B38,Sched!A:A,1,FALSE)),0,1)</f>
        <v>1</v>
      </c>
      <c r="P38" s="29">
        <f t="shared" si="1"/>
        <v>1</v>
      </c>
      <c r="Q38" s="29" t="str">
        <f t="shared" si="2"/>
        <v>429|31</v>
      </c>
      <c r="R38" s="29" t="str">
        <f t="shared" si="3"/>
        <v>Double Drum Rollers</v>
      </c>
      <c r="S38" s="29" t="str">
        <f t="shared" si="4"/>
        <v>Double Drum Rollers</v>
      </c>
      <c r="T38" s="29" t="str">
        <f t="shared" si="5"/>
        <v>Double Drum Rollers Caterpillar USA</v>
      </c>
      <c r="U38" s="21"/>
    </row>
    <row r="39" spans="1:21" x14ac:dyDescent="0.25">
      <c r="A39" s="29">
        <v>5587</v>
      </c>
      <c r="B39" s="29" t="s">
        <v>2931</v>
      </c>
      <c r="C39" s="29" t="s">
        <v>1242</v>
      </c>
      <c r="D39" s="29" t="s">
        <v>2917</v>
      </c>
      <c r="E39" s="29" t="str">
        <f>VLOOKUP($B39,Sched!$A:$Z,MATCH(E$1,Sched!$6:$6,0),FALSE)</f>
        <v>Make</v>
      </c>
      <c r="F39" s="29" t="str">
        <f>VLOOKUP($B39,Sched!$A:$Z,MATCH(F$1,Sched!$6:$6,0),FALSE)</f>
        <v>Make</v>
      </c>
      <c r="G39" s="29">
        <f>VLOOKUP($A39,Schid!$A:$J,MATCH(G$1,Schid!$6:$6,0),FALSE)</f>
        <v>2513</v>
      </c>
      <c r="H39" s="29">
        <f>VLOOKUP($A39,Schid!$A:$J,MATCH(H$1,Schid!$6:$6,0),FALSE)</f>
        <v>427</v>
      </c>
      <c r="I39" s="29">
        <f>VLOOKUP($A39,Schid!$A:$J,MATCH(I$1,Schid!$6:$6,0),FALSE)</f>
        <v>31</v>
      </c>
      <c r="J39" s="29" t="str">
        <f>VLOOKUP($A39,Schid!$A:$J,MATCH(J$1,Schid!$6:$6,0),FALSE)</f>
        <v>Pneumatic Rollers</v>
      </c>
      <c r="K39" s="29" t="str">
        <f>VLOOKUP($A39,Schid!$A:$J,MATCH(K$1,Schid!$6:$6,0),FALSE)</f>
        <v>Pneumatic Rollers</v>
      </c>
      <c r="L39" s="29" t="str">
        <f>VLOOKUP($A39,Schid!$A:$J,MATCH(L$1,Schid!$6:$6,0),FALSE)</f>
        <v>Caterpillar</v>
      </c>
      <c r="M39" s="29" t="str">
        <f>VLOOKUP($A39,Schid!$A:$J,MATCH(M$1,Schid!$6:$6,0),FALSE)</f>
        <v>Pneumatic Rollers|Pneumatic Rollers|Caterpillar|</v>
      </c>
      <c r="N39" s="29">
        <f t="shared" si="0"/>
        <v>1</v>
      </c>
      <c r="O39" s="29">
        <f>IF(ISERROR(VLOOKUP(B39,Sched!A:A,1,FALSE)),0,1)</f>
        <v>1</v>
      </c>
      <c r="P39" s="29">
        <f t="shared" si="1"/>
        <v>1</v>
      </c>
      <c r="Q39" s="29" t="str">
        <f t="shared" si="2"/>
        <v>427|31</v>
      </c>
      <c r="R39" s="29" t="str">
        <f t="shared" si="3"/>
        <v>Pneumatic Rollers</v>
      </c>
      <c r="S39" s="29" t="str">
        <f t="shared" si="4"/>
        <v>Pneumatic Rollers</v>
      </c>
      <c r="T39" s="29" t="str">
        <f t="shared" si="5"/>
        <v>Double Drum Rollers Caterpillar USA</v>
      </c>
      <c r="U39" s="21"/>
    </row>
    <row r="40" spans="1:21" x14ac:dyDescent="0.25">
      <c r="A40" s="29">
        <v>1649</v>
      </c>
      <c r="B40" s="29" t="s">
        <v>3213</v>
      </c>
      <c r="C40" s="29" t="s">
        <v>1241</v>
      </c>
      <c r="D40" s="29" t="s">
        <v>2917</v>
      </c>
      <c r="E40" s="29" t="str">
        <f>VLOOKUP($B40,Sched!$A:$Z,MATCH(E$1,Sched!$6:$6,0),FALSE)</f>
        <v>Make</v>
      </c>
      <c r="F40" s="29" t="str">
        <f>VLOOKUP($B40,Sched!$A:$Z,MATCH(F$1,Sched!$6:$6,0),FALSE)</f>
        <v>Make</v>
      </c>
      <c r="G40" s="29">
        <f>VLOOKUP($A40,Schid!$A:$J,MATCH(G$1,Schid!$6:$6,0),FALSE)</f>
        <v>2512</v>
      </c>
      <c r="H40" s="29">
        <f>VLOOKUP($A40,Schid!$A:$J,MATCH(H$1,Schid!$6:$6,0),FALSE)</f>
        <v>429</v>
      </c>
      <c r="I40" s="29">
        <f>VLOOKUP($A40,Schid!$A:$J,MATCH(I$1,Schid!$6:$6,0),FALSE)</f>
        <v>1170</v>
      </c>
      <c r="J40" s="29" t="str">
        <f>VLOOKUP($A40,Schid!$A:$J,MATCH(J$1,Schid!$6:$6,0),FALSE)</f>
        <v>Double Drum Rollers</v>
      </c>
      <c r="K40" s="29" t="str">
        <f>VLOOKUP($A40,Schid!$A:$J,MATCH(K$1,Schid!$6:$6,0),FALSE)</f>
        <v>Double Drum Rollers</v>
      </c>
      <c r="L40" s="29" t="str">
        <f>VLOOKUP($A40,Schid!$A:$J,MATCH(L$1,Schid!$6:$6,0),FALSE)</f>
        <v>Hamm</v>
      </c>
      <c r="M40" s="29" t="str">
        <f>VLOOKUP($A40,Schid!$A:$J,MATCH(M$1,Schid!$6:$6,0),FALSE)</f>
        <v>Double Drum Rollers|Double Drum Rollers|Hamm|</v>
      </c>
      <c r="N40" s="29">
        <f t="shared" si="0"/>
        <v>1</v>
      </c>
      <c r="O40" s="29">
        <f>IF(ISERROR(VLOOKUP(B40,Sched!A:A,1,FALSE)),0,1)</f>
        <v>1</v>
      </c>
      <c r="P40" s="29">
        <f t="shared" si="1"/>
        <v>1</v>
      </c>
      <c r="Q40" s="29" t="str">
        <f t="shared" si="2"/>
        <v>429|1170</v>
      </c>
      <c r="R40" s="29" t="str">
        <f t="shared" si="3"/>
        <v>Double Drum Rollers</v>
      </c>
      <c r="S40" s="29" t="str">
        <f t="shared" si="4"/>
        <v>Double Drum Rollers</v>
      </c>
      <c r="T40" s="29" t="str">
        <f t="shared" si="5"/>
        <v>Double Drum Rollers Hamm USA</v>
      </c>
      <c r="U40" s="21"/>
    </row>
    <row r="41" spans="1:21" x14ac:dyDescent="0.25">
      <c r="A41" s="29">
        <v>328</v>
      </c>
      <c r="B41" s="29" t="s">
        <v>3052</v>
      </c>
      <c r="C41" s="29" t="s">
        <v>1242</v>
      </c>
      <c r="D41" s="29" t="s">
        <v>2917</v>
      </c>
      <c r="E41" s="29" t="str">
        <f>VLOOKUP($B41,Sched!$A:$Z,MATCH(E$1,Sched!$6:$6,0),FALSE)</f>
        <v>CatSubcat</v>
      </c>
      <c r="F41" s="29" t="str">
        <f>VLOOKUP($B41,Sched!$A:$Z,MATCH(F$1,Sched!$6:$6,0),FALSE)</f>
        <v>SubcatGroup</v>
      </c>
      <c r="G41" s="29">
        <f>VLOOKUP($A41,Schid!$A:$J,MATCH(G$1,Schid!$6:$6,0),FALSE)</f>
        <v>2512</v>
      </c>
      <c r="H41" s="29">
        <f>VLOOKUP($A41,Schid!$A:$J,MATCH(H$1,Schid!$6:$6,0),FALSE)</f>
        <v>429</v>
      </c>
      <c r="I41" s="29" t="str">
        <f>VLOOKUP($A41,Schid!$A:$J,MATCH(I$1,Schid!$6:$6,0),FALSE)</f>
        <v>NULL</v>
      </c>
      <c r="J41" s="29" t="str">
        <f>VLOOKUP($A41,Schid!$A:$J,MATCH(J$1,Schid!$6:$6,0),FALSE)</f>
        <v>Double Drum Rollers</v>
      </c>
      <c r="K41" s="29" t="str">
        <f>VLOOKUP($A41,Schid!$A:$J,MATCH(K$1,Schid!$6:$6,0),FALSE)</f>
        <v>Double Drum Rollers</v>
      </c>
      <c r="L41" s="29" t="str">
        <f>VLOOKUP($A41,Schid!$A:$J,MATCH(L$1,Schid!$6:$6,0),FALSE)</f>
        <v>NULL</v>
      </c>
      <c r="M41" s="29" t="str">
        <f>VLOOKUP($A41,Schid!$A:$J,MATCH(M$1,Schid!$6:$6,0),FALSE)</f>
        <v>Double Drum Rollers|Double Drum Rollers||</v>
      </c>
      <c r="N41" s="29">
        <f t="shared" si="0"/>
        <v>1</v>
      </c>
      <c r="O41" s="29">
        <f>IF(ISERROR(VLOOKUP(B41,Sched!A:A,1,FALSE)),0,1)</f>
        <v>1</v>
      </c>
      <c r="P41" s="29">
        <f t="shared" si="1"/>
        <v>1</v>
      </c>
      <c r="Q41" s="29" t="str">
        <f t="shared" si="2"/>
        <v>429|NULL</v>
      </c>
      <c r="R41" s="29" t="str">
        <f t="shared" si="3"/>
        <v>Double Drum Rollers</v>
      </c>
      <c r="S41" s="29" t="str">
        <f t="shared" si="4"/>
        <v>Double Drum Rollers</v>
      </c>
      <c r="T41" s="29" t="str">
        <f t="shared" si="5"/>
        <v>Double Drum Rollers SubcatGrp USA</v>
      </c>
      <c r="U41" s="21"/>
    </row>
    <row r="42" spans="1:21" x14ac:dyDescent="0.25">
      <c r="A42" s="29">
        <v>66827</v>
      </c>
      <c r="B42" s="29" t="s">
        <v>2932</v>
      </c>
      <c r="C42" s="29" t="s">
        <v>1241</v>
      </c>
      <c r="D42" s="29" t="s">
        <v>2917</v>
      </c>
      <c r="E42" s="29" t="str">
        <f>VLOOKUP($B42,Sched!$A:$Z,MATCH(E$1,Sched!$6:$6,0),FALSE)</f>
        <v>CatSubcat</v>
      </c>
      <c r="F42" s="29" t="str">
        <f>VLOOKUP($B42,Sched!$A:$Z,MATCH(F$1,Sched!$6:$6,0),FALSE)</f>
        <v>Category</v>
      </c>
      <c r="G42" s="29">
        <f>VLOOKUP($A42,Schid!$A:$J,MATCH(G$1,Schid!$6:$6,0),FALSE)</f>
        <v>2512</v>
      </c>
      <c r="H42" s="29" t="str">
        <f>VLOOKUP($A42,Schid!$A:$J,MATCH(H$1,Schid!$6:$6,0),FALSE)</f>
        <v>NULL</v>
      </c>
      <c r="I42" s="29" t="str">
        <f>VLOOKUP($A42,Schid!$A:$J,MATCH(I$1,Schid!$6:$6,0),FALSE)</f>
        <v>NULL</v>
      </c>
      <c r="J42" s="29" t="str">
        <f>VLOOKUP($A42,Schid!$A:$J,MATCH(J$1,Schid!$6:$6,0),FALSE)</f>
        <v>Double Drum Rollers</v>
      </c>
      <c r="K42" s="29" t="str">
        <f>VLOOKUP($A42,Schid!$A:$J,MATCH(K$1,Schid!$6:$6,0),FALSE)</f>
        <v>NULL</v>
      </c>
      <c r="L42" s="29" t="str">
        <f>VLOOKUP($A42,Schid!$A:$J,MATCH(L$1,Schid!$6:$6,0),FALSE)</f>
        <v>NULL</v>
      </c>
      <c r="M42" s="29" t="str">
        <f>VLOOKUP($A42,Schid!$A:$J,MATCH(M$1,Schid!$6:$6,0),FALSE)</f>
        <v>Double Drum Rollers|||</v>
      </c>
      <c r="N42" s="29">
        <f t="shared" si="0"/>
        <v>1</v>
      </c>
      <c r="O42" s="29">
        <f>IF(ISERROR(VLOOKUP(B42,Sched!A:A,1,FALSE)),0,1)</f>
        <v>1</v>
      </c>
      <c r="P42" s="29">
        <f t="shared" si="1"/>
        <v>1</v>
      </c>
      <c r="Q42" s="29" t="str">
        <f t="shared" si="2"/>
        <v>NULL|NULL</v>
      </c>
      <c r="R42" s="29" t="str">
        <f t="shared" si="3"/>
        <v>Double Drum Rollers</v>
      </c>
      <c r="S42" s="29" t="str">
        <f t="shared" si="4"/>
        <v>NULL</v>
      </c>
      <c r="T42" s="29" t="str">
        <f t="shared" si="5"/>
        <v>Double Drum Rollers USA</v>
      </c>
      <c r="U42" s="21"/>
    </row>
    <row r="43" spans="1:21" x14ac:dyDescent="0.25">
      <c r="A43" s="29">
        <v>66828</v>
      </c>
      <c r="B43" s="29" t="s">
        <v>2932</v>
      </c>
      <c r="C43" s="29" t="s">
        <v>1242</v>
      </c>
      <c r="D43" s="29" t="s">
        <v>2917</v>
      </c>
      <c r="E43" s="29" t="str">
        <f>VLOOKUP($B43,Sched!$A:$Z,MATCH(E$1,Sched!$6:$6,0),FALSE)</f>
        <v>CatSubcat</v>
      </c>
      <c r="F43" s="29" t="str">
        <f>VLOOKUP($B43,Sched!$A:$Z,MATCH(F$1,Sched!$6:$6,0),FALSE)</f>
        <v>Category</v>
      </c>
      <c r="G43" s="29">
        <f>VLOOKUP($A43,Schid!$A:$J,MATCH(G$1,Schid!$6:$6,0),FALSE)</f>
        <v>2513</v>
      </c>
      <c r="H43" s="29" t="str">
        <f>VLOOKUP($A43,Schid!$A:$J,MATCH(H$1,Schid!$6:$6,0),FALSE)</f>
        <v>NULL</v>
      </c>
      <c r="I43" s="29" t="str">
        <f>VLOOKUP($A43,Schid!$A:$J,MATCH(I$1,Schid!$6:$6,0),FALSE)</f>
        <v>NULL</v>
      </c>
      <c r="J43" s="29" t="str">
        <f>VLOOKUP($A43,Schid!$A:$J,MATCH(J$1,Schid!$6:$6,0),FALSE)</f>
        <v>Pneumatic Rollers</v>
      </c>
      <c r="K43" s="29" t="str">
        <f>VLOOKUP($A43,Schid!$A:$J,MATCH(K$1,Schid!$6:$6,0),FALSE)</f>
        <v>NULL</v>
      </c>
      <c r="L43" s="29" t="str">
        <f>VLOOKUP($A43,Schid!$A:$J,MATCH(L$1,Schid!$6:$6,0),FALSE)</f>
        <v>NULL</v>
      </c>
      <c r="M43" s="29" t="str">
        <f>VLOOKUP($A43,Schid!$A:$J,MATCH(M$1,Schid!$6:$6,0),FALSE)</f>
        <v>Pneumatic Rollers|||</v>
      </c>
      <c r="N43" s="29">
        <f t="shared" si="0"/>
        <v>1</v>
      </c>
      <c r="O43" s="29">
        <f>IF(ISERROR(VLOOKUP(B43,Sched!A:A,1,FALSE)),0,1)</f>
        <v>1</v>
      </c>
      <c r="P43" s="29">
        <f t="shared" si="1"/>
        <v>1</v>
      </c>
      <c r="Q43" s="29" t="str">
        <f t="shared" si="2"/>
        <v>NULL|NULL</v>
      </c>
      <c r="R43" s="29" t="str">
        <f t="shared" si="3"/>
        <v>Pneumatic Rollers</v>
      </c>
      <c r="S43" s="29" t="str">
        <f t="shared" si="4"/>
        <v>NULL</v>
      </c>
      <c r="T43" s="29" t="str">
        <f t="shared" si="5"/>
        <v>Double Drum Rollers USA</v>
      </c>
      <c r="U43" s="21"/>
    </row>
    <row r="44" spans="1:21" x14ac:dyDescent="0.25">
      <c r="A44" s="29">
        <v>51612</v>
      </c>
      <c r="B44" s="29" t="s">
        <v>2933</v>
      </c>
      <c r="C44" s="29" t="s">
        <v>1242</v>
      </c>
      <c r="D44" s="29" t="s">
        <v>2917</v>
      </c>
      <c r="E44" s="29" t="str">
        <f>VLOOKUP($B44,Sched!$A:$Z,MATCH(E$1,Sched!$6:$6,0),FALSE)</f>
        <v>Make</v>
      </c>
      <c r="F44" s="29" t="str">
        <f>VLOOKUP($B44,Sched!$A:$Z,MATCH(F$1,Sched!$6:$6,0),FALSE)</f>
        <v>Make</v>
      </c>
      <c r="G44" s="29">
        <f>VLOOKUP($A44,Schid!$A:$J,MATCH(G$1,Schid!$6:$6,0),FALSE)</f>
        <v>2506</v>
      </c>
      <c r="H44" s="29">
        <f>VLOOKUP($A44,Schid!$A:$J,MATCH(H$1,Schid!$6:$6,0),FALSE)</f>
        <v>2412</v>
      </c>
      <c r="I44" s="29">
        <f>VLOOKUP($A44,Schid!$A:$J,MATCH(I$1,Schid!$6:$6,0),FALSE)</f>
        <v>31</v>
      </c>
      <c r="J44" s="29" t="str">
        <f>VLOOKUP($A44,Schid!$A:$J,MATCH(J$1,Schid!$6:$6,0),FALSE)</f>
        <v>Crawler Loaders</v>
      </c>
      <c r="K44" s="29" t="str">
        <f>VLOOKUP($A44,Schid!$A:$J,MATCH(K$1,Schid!$6:$6,0),FALSE)</f>
        <v>180-299 HP Crawler Loaders</v>
      </c>
      <c r="L44" s="29" t="str">
        <f>VLOOKUP($A44,Schid!$A:$J,MATCH(L$1,Schid!$6:$6,0),FALSE)</f>
        <v>Caterpillar</v>
      </c>
      <c r="M44" s="29" t="str">
        <f>VLOOKUP($A44,Schid!$A:$J,MATCH(M$1,Schid!$6:$6,0),FALSE)</f>
        <v>Crawler Loaders|180-299 HP Crawler Loaders|Caterpillar|</v>
      </c>
      <c r="N44" s="29">
        <f t="shared" si="0"/>
        <v>1</v>
      </c>
      <c r="O44" s="29">
        <f>IF(ISERROR(VLOOKUP(B44,Sched!A:A,1,FALSE)),0,1)</f>
        <v>1</v>
      </c>
      <c r="P44" s="29">
        <f t="shared" si="1"/>
        <v>1</v>
      </c>
      <c r="Q44" s="29" t="str">
        <f t="shared" si="2"/>
        <v>2412|31</v>
      </c>
      <c r="R44" s="29" t="str">
        <f t="shared" si="3"/>
        <v>Crawler Loaders</v>
      </c>
      <c r="S44" s="29" t="str">
        <f t="shared" si="4"/>
        <v>180-299 HP Crawler Loaders</v>
      </c>
      <c r="T44" s="29" t="str">
        <f t="shared" si="5"/>
        <v>Dozers Large Caterpillar USA</v>
      </c>
      <c r="U44" s="21"/>
    </row>
    <row r="45" spans="1:21" s="21" customFormat="1" x14ac:dyDescent="0.25">
      <c r="A45" s="29">
        <v>51538</v>
      </c>
      <c r="B45" s="29" t="s">
        <v>2933</v>
      </c>
      <c r="C45" s="29" t="s">
        <v>1241</v>
      </c>
      <c r="D45" s="29" t="s">
        <v>2917</v>
      </c>
      <c r="E45" s="29" t="str">
        <f>VLOOKUP($B45,Sched!$A:$Z,MATCH(E$1,Sched!$6:$6,0),FALSE)</f>
        <v>Make</v>
      </c>
      <c r="F45" s="29" t="str">
        <f>VLOOKUP($B45,Sched!$A:$Z,MATCH(F$1,Sched!$6:$6,0),FALSE)</f>
        <v>Make</v>
      </c>
      <c r="G45" s="29">
        <f>VLOOKUP($A45,Schid!$A:$J,MATCH(G$1,Schid!$6:$6,0),FALSE)</f>
        <v>15</v>
      </c>
      <c r="H45" s="29">
        <f>VLOOKUP($A45,Schid!$A:$J,MATCH(H$1,Schid!$6:$6,0),FALSE)</f>
        <v>2410</v>
      </c>
      <c r="I45" s="29">
        <f>VLOOKUP($A45,Schid!$A:$J,MATCH(I$1,Schid!$6:$6,0),FALSE)</f>
        <v>31</v>
      </c>
      <c r="J45" s="29" t="str">
        <f>VLOOKUP($A45,Schid!$A:$J,MATCH(J$1,Schid!$6:$6,0),FALSE)</f>
        <v>Dozers</v>
      </c>
      <c r="K45" s="29" t="str">
        <f>VLOOKUP($A45,Schid!$A:$J,MATCH(K$1,Schid!$6:$6,0),FALSE)</f>
        <v>180-299 HP Crawler Dozers</v>
      </c>
      <c r="L45" s="29" t="str">
        <f>VLOOKUP($A45,Schid!$A:$J,MATCH(L$1,Schid!$6:$6,0),FALSE)</f>
        <v>Caterpillar</v>
      </c>
      <c r="M45" s="29" t="str">
        <f>VLOOKUP($A45,Schid!$A:$J,MATCH(M$1,Schid!$6:$6,0),FALSE)</f>
        <v>Dozers|180-299 HP Crawler Dozers|Caterpillar|</v>
      </c>
      <c r="N45" s="29">
        <f t="shared" si="0"/>
        <v>1</v>
      </c>
      <c r="O45" s="29">
        <f>IF(ISERROR(VLOOKUP(B45,Sched!A:A,1,FALSE)),0,1)</f>
        <v>1</v>
      </c>
      <c r="P45" s="29">
        <f t="shared" si="1"/>
        <v>1</v>
      </c>
      <c r="Q45" s="29" t="str">
        <f t="shared" si="2"/>
        <v>2410|31</v>
      </c>
      <c r="R45" s="29" t="str">
        <f t="shared" si="3"/>
        <v>Dozers</v>
      </c>
      <c r="S45" s="29" t="str">
        <f t="shared" si="4"/>
        <v>180-299 HP Crawler Dozers</v>
      </c>
      <c r="T45" s="29" t="str">
        <f t="shared" si="5"/>
        <v>Dozers Large Caterpillar USA</v>
      </c>
    </row>
    <row r="46" spans="1:21" s="21" customFormat="1" x14ac:dyDescent="0.25">
      <c r="A46" s="29">
        <v>101324</v>
      </c>
      <c r="B46" s="29" t="s">
        <v>2933</v>
      </c>
      <c r="C46" s="29" t="s">
        <v>1242</v>
      </c>
      <c r="D46" s="29" t="s">
        <v>2917</v>
      </c>
      <c r="E46" s="29" t="str">
        <f>VLOOKUP($B46,Sched!$A:$Z,MATCH(E$1,Sched!$6:$6,0),FALSE)</f>
        <v>Make</v>
      </c>
      <c r="F46" s="29" t="str">
        <f>VLOOKUP($B46,Sched!$A:$Z,MATCH(F$1,Sched!$6:$6,0),FALSE)</f>
        <v>Make</v>
      </c>
      <c r="G46" s="29">
        <f>VLOOKUP($A46,Schid!$A:$J,MATCH(G$1,Schid!$6:$6,0),FALSE)</f>
        <v>15</v>
      </c>
      <c r="H46" s="29">
        <f>VLOOKUP($A46,Schid!$A:$J,MATCH(H$1,Schid!$6:$6,0),FALSE)</f>
        <v>2797</v>
      </c>
      <c r="I46" s="29">
        <f>VLOOKUP($A46,Schid!$A:$J,MATCH(I$1,Schid!$6:$6,0),FALSE)</f>
        <v>31</v>
      </c>
      <c r="J46" s="29" t="str">
        <f>VLOOKUP($A46,Schid!$A:$J,MATCH(J$1,Schid!$6:$6,0),FALSE)</f>
        <v>Dozers</v>
      </c>
      <c r="K46" s="29" t="str">
        <f>VLOOKUP($A46,Schid!$A:$J,MATCH(K$1,Schid!$6:$6,0),FALSE)</f>
        <v>300+ HP Crawler Dozers</v>
      </c>
      <c r="L46" s="29" t="str">
        <f>VLOOKUP($A46,Schid!$A:$J,MATCH(L$1,Schid!$6:$6,0),FALSE)</f>
        <v>Caterpillar</v>
      </c>
      <c r="M46" s="29" t="str">
        <f>VLOOKUP($A46,Schid!$A:$J,MATCH(M$1,Schid!$6:$6,0),FALSE)</f>
        <v>Dozers|300+ HP Crawler Dozers|Caterpillar|</v>
      </c>
      <c r="N46" s="29">
        <f t="shared" si="0"/>
        <v>1</v>
      </c>
      <c r="O46" s="29">
        <f>IF(ISERROR(VLOOKUP(B46,Sched!A:A,1,FALSE)),0,1)</f>
        <v>1</v>
      </c>
      <c r="P46" s="29">
        <f t="shared" si="1"/>
        <v>1</v>
      </c>
      <c r="Q46" s="29" t="str">
        <f t="shared" si="2"/>
        <v>2797|31</v>
      </c>
      <c r="R46" s="29" t="str">
        <f t="shared" si="3"/>
        <v>Dozers</v>
      </c>
      <c r="S46" s="29" t="str">
        <f t="shared" si="4"/>
        <v>300+ HP Crawler Dozers</v>
      </c>
      <c r="T46" s="29" t="str">
        <f t="shared" si="5"/>
        <v>Dozers Large Caterpillar USA</v>
      </c>
    </row>
    <row r="47" spans="1:21" s="21" customFormat="1" x14ac:dyDescent="0.25">
      <c r="A47" s="29">
        <v>85973</v>
      </c>
      <c r="B47" s="29" t="s">
        <v>2933</v>
      </c>
      <c r="C47" s="29" t="s">
        <v>1242</v>
      </c>
      <c r="D47" s="29" t="s">
        <v>2917</v>
      </c>
      <c r="E47" s="29" t="str">
        <f>VLOOKUP($B47,Sched!$A:$Z,MATCH(E$1,Sched!$6:$6,0),FALSE)</f>
        <v>Make</v>
      </c>
      <c r="F47" s="29" t="str">
        <f>VLOOKUP($B47,Sched!$A:$Z,MATCH(F$1,Sched!$6:$6,0),FALSE)</f>
        <v>Make</v>
      </c>
      <c r="G47" s="29">
        <f>VLOOKUP($A47,Schid!$A:$J,MATCH(G$1,Schid!$6:$6,0),FALSE)</f>
        <v>230</v>
      </c>
      <c r="H47" s="29">
        <f>VLOOKUP($A47,Schid!$A:$J,MATCH(H$1,Schid!$6:$6,0),FALSE)</f>
        <v>2625</v>
      </c>
      <c r="I47" s="29">
        <f>VLOOKUP($A47,Schid!$A:$J,MATCH(I$1,Schid!$6:$6,0),FALSE)</f>
        <v>31</v>
      </c>
      <c r="J47" s="29" t="str">
        <f>VLOOKUP($A47,Schid!$A:$J,MATCH(J$1,Schid!$6:$6,0),FALSE)</f>
        <v>Pipelayers</v>
      </c>
      <c r="K47" s="29" t="str">
        <f>VLOOKUP($A47,Schid!$A:$J,MATCH(K$1,Schid!$6:$6,0),FALSE)</f>
        <v>180-299 HP Pipelayers</v>
      </c>
      <c r="L47" s="29" t="str">
        <f>VLOOKUP($A47,Schid!$A:$J,MATCH(L$1,Schid!$6:$6,0),FALSE)</f>
        <v>Caterpillar</v>
      </c>
      <c r="M47" s="29" t="str">
        <f>VLOOKUP($A47,Schid!$A:$J,MATCH(M$1,Schid!$6:$6,0),FALSE)</f>
        <v>Pipelayers|180-299 HP Pipelayers|Caterpillar|</v>
      </c>
      <c r="N47" s="29">
        <f t="shared" si="0"/>
        <v>1</v>
      </c>
      <c r="O47" s="29">
        <f>IF(ISERROR(VLOOKUP(B47,Sched!A:A,1,FALSE)),0,1)</f>
        <v>1</v>
      </c>
      <c r="P47" s="29">
        <f t="shared" si="1"/>
        <v>1</v>
      </c>
      <c r="Q47" s="29" t="str">
        <f t="shared" si="2"/>
        <v>2625|31</v>
      </c>
      <c r="R47" s="29" t="str">
        <f t="shared" si="3"/>
        <v>Pipelayers</v>
      </c>
      <c r="S47" s="29" t="str">
        <f t="shared" si="4"/>
        <v>180-299 HP Pipelayers</v>
      </c>
      <c r="T47" s="29" t="str">
        <f t="shared" si="5"/>
        <v>Dozers Large Caterpillar USA</v>
      </c>
    </row>
    <row r="48" spans="1:21" s="21" customFormat="1" x14ac:dyDescent="0.25">
      <c r="A48" s="29">
        <v>116229</v>
      </c>
      <c r="B48" s="29" t="s">
        <v>2933</v>
      </c>
      <c r="C48" s="29" t="s">
        <v>1242</v>
      </c>
      <c r="D48" s="29" t="s">
        <v>2917</v>
      </c>
      <c r="E48" s="29" t="str">
        <f>VLOOKUP($B48,Sched!$A:$Z,MATCH(E$1,Sched!$6:$6,0),FALSE)</f>
        <v>Make</v>
      </c>
      <c r="F48" s="29" t="str">
        <f>VLOOKUP($B48,Sched!$A:$Z,MATCH(F$1,Sched!$6:$6,0),FALSE)</f>
        <v>Make</v>
      </c>
      <c r="G48" s="29">
        <f>VLOOKUP($A48,Schid!$A:$J,MATCH(G$1,Schid!$6:$6,0),FALSE)</f>
        <v>230</v>
      </c>
      <c r="H48" s="29">
        <f>VLOOKUP($A48,Schid!$A:$J,MATCH(H$1,Schid!$6:$6,0),FALSE)</f>
        <v>2859</v>
      </c>
      <c r="I48" s="29">
        <f>VLOOKUP($A48,Schid!$A:$J,MATCH(I$1,Schid!$6:$6,0),FALSE)</f>
        <v>31</v>
      </c>
      <c r="J48" s="29" t="str">
        <f>VLOOKUP($A48,Schid!$A:$J,MATCH(J$1,Schid!$6:$6,0),FALSE)</f>
        <v>Pipelayers</v>
      </c>
      <c r="K48" s="29" t="str">
        <f>VLOOKUP($A48,Schid!$A:$J,MATCH(K$1,Schid!$6:$6,0),FALSE)</f>
        <v>300+ HP Pipelayers</v>
      </c>
      <c r="L48" s="29" t="str">
        <f>VLOOKUP($A48,Schid!$A:$J,MATCH(L$1,Schid!$6:$6,0),FALSE)</f>
        <v>Caterpillar</v>
      </c>
      <c r="M48" s="29" t="str">
        <f>VLOOKUP($A48,Schid!$A:$J,MATCH(M$1,Schid!$6:$6,0),FALSE)</f>
        <v>Pipelayers|300+ HP Pipelayers|Caterpillar|</v>
      </c>
      <c r="N48" s="29">
        <f t="shared" si="0"/>
        <v>1</v>
      </c>
      <c r="O48" s="29">
        <f>IF(ISERROR(VLOOKUP(B48,Sched!A:A,1,FALSE)),0,1)</f>
        <v>1</v>
      </c>
      <c r="P48" s="29">
        <f t="shared" si="1"/>
        <v>1</v>
      </c>
      <c r="Q48" s="29" t="str">
        <f t="shared" si="2"/>
        <v>2859|31</v>
      </c>
      <c r="R48" s="29" t="str">
        <f t="shared" si="3"/>
        <v>Pipelayers</v>
      </c>
      <c r="S48" s="29" t="str">
        <f t="shared" si="4"/>
        <v>300+ HP Pipelayers</v>
      </c>
      <c r="T48" s="29" t="str">
        <f t="shared" si="5"/>
        <v>Dozers Large Caterpillar USA</v>
      </c>
    </row>
    <row r="49" spans="1:21" x14ac:dyDescent="0.25">
      <c r="A49" s="29">
        <v>32487</v>
      </c>
      <c r="B49" s="29" t="s">
        <v>2933</v>
      </c>
      <c r="C49" s="29" t="s">
        <v>1242</v>
      </c>
      <c r="D49" s="29" t="s">
        <v>2917</v>
      </c>
      <c r="E49" s="29" t="str">
        <f>VLOOKUP($B49,Sched!$A:$Z,MATCH(E$1,Sched!$6:$6,0),FALSE)</f>
        <v>Make</v>
      </c>
      <c r="F49" s="29" t="str">
        <f>VLOOKUP($B49,Sched!$A:$Z,MATCH(F$1,Sched!$6:$6,0),FALSE)</f>
        <v>Make</v>
      </c>
      <c r="G49" s="29">
        <f>VLOOKUP($A49,Schid!$A:$J,MATCH(G$1,Schid!$6:$6,0),FALSE)</f>
        <v>2514</v>
      </c>
      <c r="H49" s="29">
        <f>VLOOKUP($A49,Schid!$A:$J,MATCH(H$1,Schid!$6:$6,0),FALSE)</f>
        <v>2263</v>
      </c>
      <c r="I49" s="29">
        <f>VLOOKUP($A49,Schid!$A:$J,MATCH(I$1,Schid!$6:$6,0),FALSE)</f>
        <v>31</v>
      </c>
      <c r="J49" s="29" t="str">
        <f>VLOOKUP($A49,Schid!$A:$J,MATCH(J$1,Schid!$6:$6,0),FALSE)</f>
        <v>Soil And Landfill Compactors</v>
      </c>
      <c r="K49" s="29" t="str">
        <f>VLOOKUP($A49,Schid!$A:$J,MATCH(K$1,Schid!$6:$6,0),FALSE)</f>
        <v>Landfill Compactors</v>
      </c>
      <c r="L49" s="29" t="str">
        <f>VLOOKUP($A49,Schid!$A:$J,MATCH(L$1,Schid!$6:$6,0),FALSE)</f>
        <v>Caterpillar</v>
      </c>
      <c r="M49" s="29" t="str">
        <f>VLOOKUP($A49,Schid!$A:$J,MATCH(M$1,Schid!$6:$6,0),FALSE)</f>
        <v>Soil And Landfill Compactors|Landfill Compactors|Caterpillar|</v>
      </c>
      <c r="N49" s="29">
        <f t="shared" si="0"/>
        <v>1</v>
      </c>
      <c r="O49" s="29">
        <f>IF(ISERROR(VLOOKUP(B49,Sched!A:A,1,FALSE)),0,1)</f>
        <v>1</v>
      </c>
      <c r="P49" s="29">
        <f t="shared" si="1"/>
        <v>1</v>
      </c>
      <c r="Q49" s="29" t="str">
        <f t="shared" si="2"/>
        <v>2263|31</v>
      </c>
      <c r="R49" s="29" t="str">
        <f t="shared" si="3"/>
        <v>Soil And Landfill Compactors</v>
      </c>
      <c r="S49" s="29" t="str">
        <f t="shared" si="4"/>
        <v>Landfill Compactors</v>
      </c>
      <c r="T49" s="29" t="str">
        <f t="shared" si="5"/>
        <v>Dozers Large Caterpillar USA</v>
      </c>
      <c r="U49" s="21"/>
    </row>
    <row r="50" spans="1:21" x14ac:dyDescent="0.25">
      <c r="A50" s="29">
        <v>51541</v>
      </c>
      <c r="B50" s="29" t="s">
        <v>2934</v>
      </c>
      <c r="C50" s="29" t="s">
        <v>1241</v>
      </c>
      <c r="D50" s="29" t="s">
        <v>2917</v>
      </c>
      <c r="E50" s="29" t="str">
        <f>VLOOKUP($B50,Sched!$A:$Z,MATCH(E$1,Sched!$6:$6,0),FALSE)</f>
        <v>Make</v>
      </c>
      <c r="F50" s="29" t="str">
        <f>VLOOKUP($B50,Sched!$A:$Z,MATCH(F$1,Sched!$6:$6,0),FALSE)</f>
        <v>Make</v>
      </c>
      <c r="G50" s="29">
        <f>VLOOKUP($A50,Schid!$A:$J,MATCH(G$1,Schid!$6:$6,0),FALSE)</f>
        <v>15</v>
      </c>
      <c r="H50" s="29">
        <f>VLOOKUP($A50,Schid!$A:$J,MATCH(H$1,Schid!$6:$6,0),FALSE)</f>
        <v>2410</v>
      </c>
      <c r="I50" s="29">
        <f>VLOOKUP($A50,Schid!$A:$J,MATCH(I$1,Schid!$6:$6,0),FALSE)</f>
        <v>109</v>
      </c>
      <c r="J50" s="29" t="str">
        <f>VLOOKUP($A50,Schid!$A:$J,MATCH(J$1,Schid!$6:$6,0),FALSE)</f>
        <v>Dozers</v>
      </c>
      <c r="K50" s="29" t="str">
        <f>VLOOKUP($A50,Schid!$A:$J,MATCH(K$1,Schid!$6:$6,0),FALSE)</f>
        <v>180-299 HP Crawler Dozers</v>
      </c>
      <c r="L50" s="29" t="str">
        <f>VLOOKUP($A50,Schid!$A:$J,MATCH(L$1,Schid!$6:$6,0),FALSE)</f>
        <v>Komatsu</v>
      </c>
      <c r="M50" s="29" t="str">
        <f>VLOOKUP($A50,Schid!$A:$J,MATCH(M$1,Schid!$6:$6,0),FALSE)</f>
        <v>Dozers|180-299 HP Crawler Dozers|Komatsu|</v>
      </c>
      <c r="N50" s="29">
        <f t="shared" si="0"/>
        <v>1</v>
      </c>
      <c r="O50" s="29">
        <f>IF(ISERROR(VLOOKUP(B50,Sched!A:A,1,FALSE)),0,1)</f>
        <v>1</v>
      </c>
      <c r="P50" s="29">
        <f t="shared" si="1"/>
        <v>1</v>
      </c>
      <c r="Q50" s="29" t="str">
        <f t="shared" si="2"/>
        <v>2410|109</v>
      </c>
      <c r="R50" s="29" t="str">
        <f t="shared" si="3"/>
        <v>Dozers</v>
      </c>
      <c r="S50" s="29" t="str">
        <f t="shared" si="4"/>
        <v>180-299 HP Crawler Dozers</v>
      </c>
      <c r="T50" s="29" t="str">
        <f t="shared" si="5"/>
        <v>Dozers Large Komatsu USA</v>
      </c>
      <c r="U50" s="21"/>
    </row>
    <row r="51" spans="1:21" x14ac:dyDescent="0.25">
      <c r="A51" s="29">
        <v>101325</v>
      </c>
      <c r="B51" s="29" t="s">
        <v>2934</v>
      </c>
      <c r="C51" s="29" t="s">
        <v>1242</v>
      </c>
      <c r="D51" s="29" t="s">
        <v>2917</v>
      </c>
      <c r="E51" s="29" t="str">
        <f>VLOOKUP($B51,Sched!$A:$Z,MATCH(E$1,Sched!$6:$6,0),FALSE)</f>
        <v>Make</v>
      </c>
      <c r="F51" s="29" t="str">
        <f>VLOOKUP($B51,Sched!$A:$Z,MATCH(F$1,Sched!$6:$6,0),FALSE)</f>
        <v>Make</v>
      </c>
      <c r="G51" s="29">
        <f>VLOOKUP($A51,Schid!$A:$J,MATCH(G$1,Schid!$6:$6,0),FALSE)</f>
        <v>15</v>
      </c>
      <c r="H51" s="29">
        <f>VLOOKUP($A51,Schid!$A:$J,MATCH(H$1,Schid!$6:$6,0),FALSE)</f>
        <v>2797</v>
      </c>
      <c r="I51" s="29">
        <f>VLOOKUP($A51,Schid!$A:$J,MATCH(I$1,Schid!$6:$6,0),FALSE)</f>
        <v>109</v>
      </c>
      <c r="J51" s="29" t="str">
        <f>VLOOKUP($A51,Schid!$A:$J,MATCH(J$1,Schid!$6:$6,0),FALSE)</f>
        <v>Dozers</v>
      </c>
      <c r="K51" s="29" t="str">
        <f>VLOOKUP($A51,Schid!$A:$J,MATCH(K$1,Schid!$6:$6,0),FALSE)</f>
        <v>300+ HP Crawler Dozers</v>
      </c>
      <c r="L51" s="29" t="str">
        <f>VLOOKUP($A51,Schid!$A:$J,MATCH(L$1,Schid!$6:$6,0),FALSE)</f>
        <v>Komatsu</v>
      </c>
      <c r="M51" s="29" t="str">
        <f>VLOOKUP($A51,Schid!$A:$J,MATCH(M$1,Schid!$6:$6,0),FALSE)</f>
        <v>Dozers|300+ HP Crawler Dozers|Komatsu|</v>
      </c>
      <c r="N51" s="29">
        <f t="shared" si="0"/>
        <v>1</v>
      </c>
      <c r="O51" s="29">
        <f>IF(ISERROR(VLOOKUP(B51,Sched!A:A,1,FALSE)),0,1)</f>
        <v>1</v>
      </c>
      <c r="P51" s="29">
        <f t="shared" si="1"/>
        <v>1</v>
      </c>
      <c r="Q51" s="29" t="str">
        <f t="shared" si="2"/>
        <v>2797|109</v>
      </c>
      <c r="R51" s="29" t="str">
        <f t="shared" si="3"/>
        <v>Dozers</v>
      </c>
      <c r="S51" s="29" t="str">
        <f t="shared" si="4"/>
        <v>300+ HP Crawler Dozers</v>
      </c>
      <c r="T51" s="29" t="str">
        <f t="shared" si="5"/>
        <v>Dozers Large Komatsu USA</v>
      </c>
      <c r="U51" s="21"/>
    </row>
    <row r="52" spans="1:21" x14ac:dyDescent="0.25">
      <c r="A52" s="29">
        <v>85975</v>
      </c>
      <c r="B52" s="29" t="s">
        <v>2934</v>
      </c>
      <c r="C52" s="29" t="s">
        <v>1242</v>
      </c>
      <c r="D52" s="29" t="s">
        <v>2917</v>
      </c>
      <c r="E52" s="29" t="str">
        <f>VLOOKUP($B52,Sched!$A:$Z,MATCH(E$1,Sched!$6:$6,0),FALSE)</f>
        <v>Make</v>
      </c>
      <c r="F52" s="29" t="str">
        <f>VLOOKUP($B52,Sched!$A:$Z,MATCH(F$1,Sched!$6:$6,0),FALSE)</f>
        <v>Make</v>
      </c>
      <c r="G52" s="29">
        <f>VLOOKUP($A52,Schid!$A:$J,MATCH(G$1,Schid!$6:$6,0),FALSE)</f>
        <v>230</v>
      </c>
      <c r="H52" s="29">
        <f>VLOOKUP($A52,Schid!$A:$J,MATCH(H$1,Schid!$6:$6,0),FALSE)</f>
        <v>2625</v>
      </c>
      <c r="I52" s="29">
        <f>VLOOKUP($A52,Schid!$A:$J,MATCH(I$1,Schid!$6:$6,0),FALSE)</f>
        <v>109</v>
      </c>
      <c r="J52" s="29" t="str">
        <f>VLOOKUP($A52,Schid!$A:$J,MATCH(J$1,Schid!$6:$6,0),FALSE)</f>
        <v>Pipelayers</v>
      </c>
      <c r="K52" s="29" t="str">
        <f>VLOOKUP($A52,Schid!$A:$J,MATCH(K$1,Schid!$6:$6,0),FALSE)</f>
        <v>180-299 HP Pipelayers</v>
      </c>
      <c r="L52" s="29" t="str">
        <f>VLOOKUP($A52,Schid!$A:$J,MATCH(L$1,Schid!$6:$6,0),FALSE)</f>
        <v>Komatsu</v>
      </c>
      <c r="M52" s="29" t="str">
        <f>VLOOKUP($A52,Schid!$A:$J,MATCH(M$1,Schid!$6:$6,0),FALSE)</f>
        <v>Pipelayers|180-299 HP Pipelayers|Komatsu|</v>
      </c>
      <c r="N52" s="29">
        <f t="shared" si="0"/>
        <v>1</v>
      </c>
      <c r="O52" s="29">
        <f>IF(ISERROR(VLOOKUP(B52,Sched!A:A,1,FALSE)),0,1)</f>
        <v>1</v>
      </c>
      <c r="P52" s="29">
        <f t="shared" si="1"/>
        <v>1</v>
      </c>
      <c r="Q52" s="29" t="str">
        <f t="shared" ref="Q52:Q114" si="6">H52&amp;"|"&amp;I52</f>
        <v>2625|109</v>
      </c>
      <c r="R52" s="29" t="str">
        <f t="shared" ref="R52:R114" si="7">J52</f>
        <v>Pipelayers</v>
      </c>
      <c r="S52" s="29" t="str">
        <f t="shared" ref="S52:S114" si="8">K52</f>
        <v>180-299 HP Pipelayers</v>
      </c>
      <c r="T52" s="29" t="str">
        <f t="shared" ref="T52:T114" si="9">B52</f>
        <v>Dozers Large Komatsu USA</v>
      </c>
      <c r="U52" s="21"/>
    </row>
    <row r="53" spans="1:21" x14ac:dyDescent="0.25">
      <c r="A53" s="29">
        <v>50789</v>
      </c>
      <c r="B53" s="29" t="s">
        <v>2935</v>
      </c>
      <c r="C53" s="29" t="s">
        <v>1241</v>
      </c>
      <c r="D53" s="29" t="s">
        <v>2917</v>
      </c>
      <c r="E53" s="29" t="str">
        <f>VLOOKUP($B53,Sched!$A:$Z,MATCH(E$1,Sched!$6:$6,0),FALSE)</f>
        <v>CatSubcat</v>
      </c>
      <c r="F53" s="29" t="str">
        <f>VLOOKUP($B53,Sched!$A:$Z,MATCH(F$1,Sched!$6:$6,0),FALSE)</f>
        <v>SubcatGroup</v>
      </c>
      <c r="G53" s="29">
        <f>VLOOKUP($A53,Schid!$A:$J,MATCH(G$1,Schid!$6:$6,0),FALSE)</f>
        <v>2506</v>
      </c>
      <c r="H53" s="29">
        <f>VLOOKUP($A53,Schid!$A:$J,MATCH(H$1,Schid!$6:$6,0),FALSE)</f>
        <v>2412</v>
      </c>
      <c r="I53" s="29" t="str">
        <f>VLOOKUP($A53,Schid!$A:$J,MATCH(I$1,Schid!$6:$6,0),FALSE)</f>
        <v>NULL</v>
      </c>
      <c r="J53" s="29" t="str">
        <f>VLOOKUP($A53,Schid!$A:$J,MATCH(J$1,Schid!$6:$6,0),FALSE)</f>
        <v>Crawler Loaders</v>
      </c>
      <c r="K53" s="29" t="str">
        <f>VLOOKUP($A53,Schid!$A:$J,MATCH(K$1,Schid!$6:$6,0),FALSE)</f>
        <v>180-299 HP Crawler Loaders</v>
      </c>
      <c r="L53" s="29" t="str">
        <f>VLOOKUP($A53,Schid!$A:$J,MATCH(L$1,Schid!$6:$6,0),FALSE)</f>
        <v>NULL</v>
      </c>
      <c r="M53" s="29" t="str">
        <f>VLOOKUP($A53,Schid!$A:$J,MATCH(M$1,Schid!$6:$6,0),FALSE)</f>
        <v>Crawler Loaders|180-299 HP Crawler Loaders||</v>
      </c>
      <c r="N53" s="29">
        <f t="shared" si="0"/>
        <v>1</v>
      </c>
      <c r="O53" s="29">
        <f>IF(ISERROR(VLOOKUP(B53,Sched!A:A,1,FALSE)),0,1)</f>
        <v>1</v>
      </c>
      <c r="P53" s="29">
        <f t="shared" si="1"/>
        <v>1</v>
      </c>
      <c r="Q53" s="29" t="str">
        <f t="shared" si="6"/>
        <v>2412|NULL</v>
      </c>
      <c r="R53" s="29" t="str">
        <f t="shared" si="7"/>
        <v>Crawler Loaders</v>
      </c>
      <c r="S53" s="29" t="str">
        <f t="shared" si="8"/>
        <v>180-299 HP Crawler Loaders</v>
      </c>
      <c r="T53" s="29" t="str">
        <f t="shared" si="9"/>
        <v>Dozers Large USA</v>
      </c>
      <c r="U53" s="21"/>
    </row>
    <row r="54" spans="1:21" x14ac:dyDescent="0.25">
      <c r="A54" s="29">
        <v>116162</v>
      </c>
      <c r="B54" s="29" t="s">
        <v>2935</v>
      </c>
      <c r="C54" s="29" t="s">
        <v>1242</v>
      </c>
      <c r="D54" s="29" t="s">
        <v>2917</v>
      </c>
      <c r="E54" s="29" t="str">
        <f>VLOOKUP($B54,Sched!$A:$Z,MATCH(E$1,Sched!$6:$6,0),FALSE)</f>
        <v>CatSubcat</v>
      </c>
      <c r="F54" s="29" t="str">
        <f>VLOOKUP($B54,Sched!$A:$Z,MATCH(F$1,Sched!$6:$6,0),FALSE)</f>
        <v>SubcatGroup</v>
      </c>
      <c r="G54" s="29">
        <f>VLOOKUP($A54,Schid!$A:$J,MATCH(G$1,Schid!$6:$6,0),FALSE)</f>
        <v>2506</v>
      </c>
      <c r="H54" s="29">
        <f>VLOOKUP($A54,Schid!$A:$J,MATCH(H$1,Schid!$6:$6,0),FALSE)</f>
        <v>2858</v>
      </c>
      <c r="I54" s="29" t="str">
        <f>VLOOKUP($A54,Schid!$A:$J,MATCH(I$1,Schid!$6:$6,0),FALSE)</f>
        <v>NULL</v>
      </c>
      <c r="J54" s="29" t="str">
        <f>VLOOKUP($A54,Schid!$A:$J,MATCH(J$1,Schid!$6:$6,0),FALSE)</f>
        <v>Crawler Loaders</v>
      </c>
      <c r="K54" s="29" t="str">
        <f>VLOOKUP($A54,Schid!$A:$J,MATCH(K$1,Schid!$6:$6,0),FALSE)</f>
        <v>300+ HP Crawler Loaders</v>
      </c>
      <c r="L54" s="29" t="str">
        <f>VLOOKUP($A54,Schid!$A:$J,MATCH(L$1,Schid!$6:$6,0),FALSE)</f>
        <v>NULL</v>
      </c>
      <c r="M54" s="29" t="str">
        <f>VLOOKUP($A54,Schid!$A:$J,MATCH(M$1,Schid!$6:$6,0),FALSE)</f>
        <v>Crawler Loaders|300+ HP Crawler Loaders||</v>
      </c>
      <c r="N54" s="29">
        <f t="shared" si="0"/>
        <v>1</v>
      </c>
      <c r="O54" s="29">
        <f>IF(ISERROR(VLOOKUP(B54,Sched!A:A,1,FALSE)),0,1)</f>
        <v>1</v>
      </c>
      <c r="P54" s="29">
        <f t="shared" si="1"/>
        <v>1</v>
      </c>
      <c r="Q54" s="29" t="str">
        <f t="shared" si="6"/>
        <v>2858|NULL</v>
      </c>
      <c r="R54" s="29" t="str">
        <f t="shared" si="7"/>
        <v>Crawler Loaders</v>
      </c>
      <c r="S54" s="29" t="str">
        <f t="shared" si="8"/>
        <v>300+ HP Crawler Loaders</v>
      </c>
      <c r="T54" s="29" t="str">
        <f t="shared" si="9"/>
        <v>Dozers Large USA</v>
      </c>
      <c r="U54" s="21"/>
    </row>
    <row r="55" spans="1:21" x14ac:dyDescent="0.25">
      <c r="A55" s="29">
        <v>50787</v>
      </c>
      <c r="B55" s="29" t="s">
        <v>2935</v>
      </c>
      <c r="C55" s="29" t="s">
        <v>1242</v>
      </c>
      <c r="D55" s="29" t="s">
        <v>2917</v>
      </c>
      <c r="E55" s="29" t="str">
        <f>VLOOKUP($B55,Sched!$A:$Z,MATCH(E$1,Sched!$6:$6,0),FALSE)</f>
        <v>CatSubcat</v>
      </c>
      <c r="F55" s="29" t="str">
        <f>VLOOKUP($B55,Sched!$A:$Z,MATCH(F$1,Sched!$6:$6,0),FALSE)</f>
        <v>SubcatGroup</v>
      </c>
      <c r="G55" s="29">
        <f>VLOOKUP($A55,Schid!$A:$J,MATCH(G$1,Schid!$6:$6,0),FALSE)</f>
        <v>15</v>
      </c>
      <c r="H55" s="29">
        <f>VLOOKUP($A55,Schid!$A:$J,MATCH(H$1,Schid!$6:$6,0),FALSE)</f>
        <v>2410</v>
      </c>
      <c r="I55" s="29" t="str">
        <f>VLOOKUP($A55,Schid!$A:$J,MATCH(I$1,Schid!$6:$6,0),FALSE)</f>
        <v>NULL</v>
      </c>
      <c r="J55" s="29" t="str">
        <f>VLOOKUP($A55,Schid!$A:$J,MATCH(J$1,Schid!$6:$6,0),FALSE)</f>
        <v>Dozers</v>
      </c>
      <c r="K55" s="29" t="str">
        <f>VLOOKUP($A55,Schid!$A:$J,MATCH(K$1,Schid!$6:$6,0),FALSE)</f>
        <v>180-299 HP Crawler Dozers</v>
      </c>
      <c r="L55" s="29" t="str">
        <f>VLOOKUP($A55,Schid!$A:$J,MATCH(L$1,Schid!$6:$6,0),FALSE)</f>
        <v>NULL</v>
      </c>
      <c r="M55" s="29" t="str">
        <f>VLOOKUP($A55,Schid!$A:$J,MATCH(M$1,Schid!$6:$6,0),FALSE)</f>
        <v>Dozers|180-299 HP Crawler Dozers||</v>
      </c>
      <c r="N55" s="29">
        <f t="shared" si="0"/>
        <v>1</v>
      </c>
      <c r="O55" s="29">
        <f>IF(ISERROR(VLOOKUP(B55,Sched!A:A,1,FALSE)),0,1)</f>
        <v>1</v>
      </c>
      <c r="P55" s="29">
        <f t="shared" si="1"/>
        <v>1</v>
      </c>
      <c r="Q55" s="29" t="str">
        <f t="shared" si="6"/>
        <v>2410|NULL</v>
      </c>
      <c r="R55" s="29" t="str">
        <f t="shared" si="7"/>
        <v>Dozers</v>
      </c>
      <c r="S55" s="29" t="str">
        <f t="shared" si="8"/>
        <v>180-299 HP Crawler Dozers</v>
      </c>
      <c r="T55" s="29" t="str">
        <f t="shared" si="9"/>
        <v>Dozers Large USA</v>
      </c>
      <c r="U55" s="21"/>
    </row>
    <row r="56" spans="1:21" x14ac:dyDescent="0.25">
      <c r="A56" s="29">
        <v>101019</v>
      </c>
      <c r="B56" s="29" t="s">
        <v>2935</v>
      </c>
      <c r="C56" s="29" t="s">
        <v>1242</v>
      </c>
      <c r="D56" s="29" t="s">
        <v>2917</v>
      </c>
      <c r="E56" s="29" t="str">
        <f>VLOOKUP($B56,Sched!$A:$Z,MATCH(E$1,Sched!$6:$6,0),FALSE)</f>
        <v>CatSubcat</v>
      </c>
      <c r="F56" s="29" t="str">
        <f>VLOOKUP($B56,Sched!$A:$Z,MATCH(F$1,Sched!$6:$6,0),FALSE)</f>
        <v>SubcatGroup</v>
      </c>
      <c r="G56" s="29">
        <f>VLOOKUP($A56,Schid!$A:$J,MATCH(G$1,Schid!$6:$6,0),FALSE)</f>
        <v>15</v>
      </c>
      <c r="H56" s="29">
        <f>VLOOKUP($A56,Schid!$A:$J,MATCH(H$1,Schid!$6:$6,0),FALSE)</f>
        <v>2797</v>
      </c>
      <c r="I56" s="29" t="str">
        <f>VLOOKUP($A56,Schid!$A:$J,MATCH(I$1,Schid!$6:$6,0),FALSE)</f>
        <v>NULL</v>
      </c>
      <c r="J56" s="29" t="str">
        <f>VLOOKUP($A56,Schid!$A:$J,MATCH(J$1,Schid!$6:$6,0),FALSE)</f>
        <v>Dozers</v>
      </c>
      <c r="K56" s="29" t="str">
        <f>VLOOKUP($A56,Schid!$A:$J,MATCH(K$1,Schid!$6:$6,0),FALSE)</f>
        <v>300+ HP Crawler Dozers</v>
      </c>
      <c r="L56" s="29" t="str">
        <f>VLOOKUP($A56,Schid!$A:$J,MATCH(L$1,Schid!$6:$6,0),FALSE)</f>
        <v>NULL</v>
      </c>
      <c r="M56" s="29" t="str">
        <f>VLOOKUP($A56,Schid!$A:$J,MATCH(M$1,Schid!$6:$6,0),FALSE)</f>
        <v>Dozers|300+ HP Crawler Dozers||</v>
      </c>
      <c r="N56" s="29">
        <f t="shared" si="0"/>
        <v>1</v>
      </c>
      <c r="O56" s="29">
        <f>IF(ISERROR(VLOOKUP(B56,Sched!A:A,1,FALSE)),0,1)</f>
        <v>1</v>
      </c>
      <c r="P56" s="29">
        <f t="shared" si="1"/>
        <v>1</v>
      </c>
      <c r="Q56" s="29" t="str">
        <f t="shared" si="6"/>
        <v>2797|NULL</v>
      </c>
      <c r="R56" s="29" t="str">
        <f t="shared" si="7"/>
        <v>Dozers</v>
      </c>
      <c r="S56" s="29" t="str">
        <f t="shared" si="8"/>
        <v>300+ HP Crawler Dozers</v>
      </c>
      <c r="T56" s="29" t="str">
        <f t="shared" si="9"/>
        <v>Dozers Large USA</v>
      </c>
      <c r="U56" s="21"/>
    </row>
    <row r="57" spans="1:21" x14ac:dyDescent="0.25">
      <c r="A57" s="29">
        <v>84627</v>
      </c>
      <c r="B57" s="29" t="s">
        <v>2935</v>
      </c>
      <c r="C57" s="29" t="s">
        <v>1242</v>
      </c>
      <c r="D57" s="29" t="s">
        <v>2917</v>
      </c>
      <c r="E57" s="29" t="str">
        <f>VLOOKUP($B57,Sched!$A:$Z,MATCH(E$1,Sched!$6:$6,0),FALSE)</f>
        <v>CatSubcat</v>
      </c>
      <c r="F57" s="29" t="str">
        <f>VLOOKUP($B57,Sched!$A:$Z,MATCH(F$1,Sched!$6:$6,0),FALSE)</f>
        <v>SubcatGroup</v>
      </c>
      <c r="G57" s="29">
        <f>VLOOKUP($A57,Schid!$A:$J,MATCH(G$1,Schid!$6:$6,0),FALSE)</f>
        <v>230</v>
      </c>
      <c r="H57" s="29">
        <f>VLOOKUP($A57,Schid!$A:$J,MATCH(H$1,Schid!$6:$6,0),FALSE)</f>
        <v>2625</v>
      </c>
      <c r="I57" s="29" t="str">
        <f>VLOOKUP($A57,Schid!$A:$J,MATCH(I$1,Schid!$6:$6,0),FALSE)</f>
        <v>NULL</v>
      </c>
      <c r="J57" s="29" t="str">
        <f>VLOOKUP($A57,Schid!$A:$J,MATCH(J$1,Schid!$6:$6,0),FALSE)</f>
        <v>Pipelayers</v>
      </c>
      <c r="K57" s="29" t="str">
        <f>VLOOKUP($A57,Schid!$A:$J,MATCH(K$1,Schid!$6:$6,0),FALSE)</f>
        <v>180-299 HP Pipelayers</v>
      </c>
      <c r="L57" s="29" t="str">
        <f>VLOOKUP($A57,Schid!$A:$J,MATCH(L$1,Schid!$6:$6,0),FALSE)</f>
        <v>NULL</v>
      </c>
      <c r="M57" s="29" t="str">
        <f>VLOOKUP($A57,Schid!$A:$J,MATCH(M$1,Schid!$6:$6,0),FALSE)</f>
        <v>Pipelayers|180-299 HP Pipelayers||</v>
      </c>
      <c r="N57" s="29">
        <f t="shared" si="0"/>
        <v>1</v>
      </c>
      <c r="O57" s="29">
        <f>IF(ISERROR(VLOOKUP(B57,Sched!A:A,1,FALSE)),0,1)</f>
        <v>1</v>
      </c>
      <c r="P57" s="29">
        <f t="shared" si="1"/>
        <v>1</v>
      </c>
      <c r="Q57" s="29" t="str">
        <f t="shared" si="6"/>
        <v>2625|NULL</v>
      </c>
      <c r="R57" s="29" t="str">
        <f t="shared" si="7"/>
        <v>Pipelayers</v>
      </c>
      <c r="S57" s="29" t="str">
        <f t="shared" si="8"/>
        <v>180-299 HP Pipelayers</v>
      </c>
      <c r="T57" s="29" t="str">
        <f t="shared" si="9"/>
        <v>Dozers Large USA</v>
      </c>
      <c r="U57" s="21"/>
    </row>
    <row r="58" spans="1:21" x14ac:dyDescent="0.25">
      <c r="A58" s="29">
        <v>116163</v>
      </c>
      <c r="B58" s="29" t="s">
        <v>2935</v>
      </c>
      <c r="C58" s="29" t="s">
        <v>1242</v>
      </c>
      <c r="D58" s="29" t="s">
        <v>2917</v>
      </c>
      <c r="E58" s="29" t="str">
        <f>VLOOKUP($B58,Sched!$A:$Z,MATCH(E$1,Sched!$6:$6,0),FALSE)</f>
        <v>CatSubcat</v>
      </c>
      <c r="F58" s="29" t="str">
        <f>VLOOKUP($B58,Sched!$A:$Z,MATCH(F$1,Sched!$6:$6,0),FALSE)</f>
        <v>SubcatGroup</v>
      </c>
      <c r="G58" s="29">
        <f>VLOOKUP($A58,Schid!$A:$J,MATCH(G$1,Schid!$6:$6,0),FALSE)</f>
        <v>230</v>
      </c>
      <c r="H58" s="29">
        <f>VLOOKUP($A58,Schid!$A:$J,MATCH(H$1,Schid!$6:$6,0),FALSE)</f>
        <v>2859</v>
      </c>
      <c r="I58" s="29" t="str">
        <f>VLOOKUP($A58,Schid!$A:$J,MATCH(I$1,Schid!$6:$6,0),FALSE)</f>
        <v>NULL</v>
      </c>
      <c r="J58" s="29" t="str">
        <f>VLOOKUP($A58,Schid!$A:$J,MATCH(J$1,Schid!$6:$6,0),FALSE)</f>
        <v>Pipelayers</v>
      </c>
      <c r="K58" s="29" t="str">
        <f>VLOOKUP($A58,Schid!$A:$J,MATCH(K$1,Schid!$6:$6,0),FALSE)</f>
        <v>300+ HP Pipelayers</v>
      </c>
      <c r="L58" s="29" t="str">
        <f>VLOOKUP($A58,Schid!$A:$J,MATCH(L$1,Schid!$6:$6,0),FALSE)</f>
        <v>NULL</v>
      </c>
      <c r="M58" s="29" t="str">
        <f>VLOOKUP($A58,Schid!$A:$J,MATCH(M$1,Schid!$6:$6,0),FALSE)</f>
        <v>Pipelayers|300+ HP Pipelayers||</v>
      </c>
      <c r="N58" s="29">
        <f t="shared" si="0"/>
        <v>1</v>
      </c>
      <c r="O58" s="29">
        <f>IF(ISERROR(VLOOKUP(B58,Sched!A:A,1,FALSE)),0,1)</f>
        <v>1</v>
      </c>
      <c r="P58" s="29">
        <f t="shared" si="1"/>
        <v>1</v>
      </c>
      <c r="Q58" s="29" t="str">
        <f t="shared" si="6"/>
        <v>2859|NULL</v>
      </c>
      <c r="R58" s="29" t="str">
        <f t="shared" si="7"/>
        <v>Pipelayers</v>
      </c>
      <c r="S58" s="29" t="str">
        <f t="shared" si="8"/>
        <v>300+ HP Pipelayers</v>
      </c>
      <c r="T58" s="29" t="str">
        <f t="shared" si="9"/>
        <v>Dozers Large USA</v>
      </c>
      <c r="U58" s="21"/>
    </row>
    <row r="59" spans="1:21" x14ac:dyDescent="0.25">
      <c r="A59" s="29">
        <v>66829</v>
      </c>
      <c r="B59" s="29" t="s">
        <v>2935</v>
      </c>
      <c r="C59" s="29" t="s">
        <v>1242</v>
      </c>
      <c r="D59" s="29" t="s">
        <v>2917</v>
      </c>
      <c r="E59" s="29" t="str">
        <f>VLOOKUP($B59,Sched!$A:$Z,MATCH(E$1,Sched!$6:$6,0),FALSE)</f>
        <v>CatSubcat</v>
      </c>
      <c r="F59" s="29" t="str">
        <f>VLOOKUP($B59,Sched!$A:$Z,MATCH(F$1,Sched!$6:$6,0),FALSE)</f>
        <v>SubcatGroup</v>
      </c>
      <c r="G59" s="29">
        <f>VLOOKUP($A59,Schid!$A:$J,MATCH(G$1,Schid!$6:$6,0),FALSE)</f>
        <v>2514</v>
      </c>
      <c r="H59" s="29" t="str">
        <f>VLOOKUP($A59,Schid!$A:$J,MATCH(H$1,Schid!$6:$6,0),FALSE)</f>
        <v>NULL</v>
      </c>
      <c r="I59" s="29" t="str">
        <f>VLOOKUP($A59,Schid!$A:$J,MATCH(I$1,Schid!$6:$6,0),FALSE)</f>
        <v>NULL</v>
      </c>
      <c r="J59" s="29" t="str">
        <f>VLOOKUP($A59,Schid!$A:$J,MATCH(J$1,Schid!$6:$6,0),FALSE)</f>
        <v>Soil And Landfill Compactors</v>
      </c>
      <c r="K59" s="29" t="str">
        <f>VLOOKUP($A59,Schid!$A:$J,MATCH(K$1,Schid!$6:$6,0),FALSE)</f>
        <v>NULL</v>
      </c>
      <c r="L59" s="29" t="str">
        <f>VLOOKUP($A59,Schid!$A:$J,MATCH(L$1,Schid!$6:$6,0),FALSE)</f>
        <v>NULL</v>
      </c>
      <c r="M59" s="29" t="str">
        <f>VLOOKUP($A59,Schid!$A:$J,MATCH(M$1,Schid!$6:$6,0),FALSE)</f>
        <v>Soil And Landfill Compactors|||</v>
      </c>
      <c r="N59" s="29">
        <f t="shared" si="0"/>
        <v>1</v>
      </c>
      <c r="O59" s="29">
        <f>IF(ISERROR(VLOOKUP(B59,Sched!A:A,1,FALSE)),0,1)</f>
        <v>1</v>
      </c>
      <c r="P59" s="29">
        <f t="shared" si="1"/>
        <v>1</v>
      </c>
      <c r="Q59" s="29" t="str">
        <f t="shared" si="6"/>
        <v>NULL|NULL</v>
      </c>
      <c r="R59" s="29" t="str">
        <f t="shared" si="7"/>
        <v>Soil And Landfill Compactors</v>
      </c>
      <c r="S59" s="29" t="str">
        <f t="shared" si="8"/>
        <v>NULL</v>
      </c>
      <c r="T59" s="29" t="str">
        <f t="shared" si="9"/>
        <v>Dozers Large USA</v>
      </c>
      <c r="U59" s="21"/>
    </row>
    <row r="60" spans="1:21" x14ac:dyDescent="0.25">
      <c r="A60" s="29">
        <v>51448</v>
      </c>
      <c r="B60" s="29" t="s">
        <v>2936</v>
      </c>
      <c r="C60" s="29" t="s">
        <v>1242</v>
      </c>
      <c r="D60" s="29" t="s">
        <v>2917</v>
      </c>
      <c r="E60" s="29" t="str">
        <f>VLOOKUP($B60,Sched!$A:$Z,MATCH(E$1,Sched!$6:$6,0),FALSE)</f>
        <v>Make</v>
      </c>
      <c r="F60" s="29" t="str">
        <f>VLOOKUP($B60,Sched!$A:$Z,MATCH(F$1,Sched!$6:$6,0),FALSE)</f>
        <v>Make</v>
      </c>
      <c r="G60" s="29">
        <f>VLOOKUP($A60,Schid!$A:$J,MATCH(G$1,Schid!$6:$6,0),FALSE)</f>
        <v>2506</v>
      </c>
      <c r="H60" s="29">
        <f>VLOOKUP($A60,Schid!$A:$J,MATCH(H$1,Schid!$6:$6,0),FALSE)</f>
        <v>2400</v>
      </c>
      <c r="I60" s="29">
        <f>VLOOKUP($A60,Schid!$A:$J,MATCH(I$1,Schid!$6:$6,0),FALSE)</f>
        <v>31</v>
      </c>
      <c r="J60" s="29" t="str">
        <f>VLOOKUP($A60,Schid!$A:$J,MATCH(J$1,Schid!$6:$6,0),FALSE)</f>
        <v>Crawler Loaders</v>
      </c>
      <c r="K60" s="29" t="str">
        <f>VLOOKUP($A60,Schid!$A:$J,MATCH(K$1,Schid!$6:$6,0),FALSE)</f>
        <v>0-114 HP Crawler Loaders</v>
      </c>
      <c r="L60" s="29" t="str">
        <f>VLOOKUP($A60,Schid!$A:$J,MATCH(L$1,Schid!$6:$6,0),FALSE)</f>
        <v>Caterpillar</v>
      </c>
      <c r="M60" s="29" t="str">
        <f>VLOOKUP($A60,Schid!$A:$J,MATCH(M$1,Schid!$6:$6,0),FALSE)</f>
        <v>Crawler Loaders|0-114 HP Crawler Loaders|Caterpillar|</v>
      </c>
      <c r="N60" s="29">
        <f t="shared" si="0"/>
        <v>1</v>
      </c>
      <c r="O60" s="29">
        <f>IF(ISERROR(VLOOKUP(B60,Sched!A:A,1,FALSE)),0,1)</f>
        <v>1</v>
      </c>
      <c r="P60" s="29">
        <f t="shared" si="1"/>
        <v>1</v>
      </c>
      <c r="Q60" s="29" t="str">
        <f t="shared" si="6"/>
        <v>2400|31</v>
      </c>
      <c r="R60" s="29" t="str">
        <f t="shared" si="7"/>
        <v>Crawler Loaders</v>
      </c>
      <c r="S60" s="29" t="str">
        <f t="shared" si="8"/>
        <v>0-114 HP Crawler Loaders</v>
      </c>
      <c r="T60" s="29" t="str">
        <f t="shared" si="9"/>
        <v>Dozers Medium Caterpillar USA</v>
      </c>
      <c r="U60" s="21"/>
    </row>
    <row r="61" spans="1:21" x14ac:dyDescent="0.25">
      <c r="A61" s="29">
        <v>101712</v>
      </c>
      <c r="B61" s="29" t="s">
        <v>2936</v>
      </c>
      <c r="C61" s="29" t="s">
        <v>1241</v>
      </c>
      <c r="D61" s="29" t="s">
        <v>2917</v>
      </c>
      <c r="E61" s="29" t="str">
        <f>VLOOKUP($B61,Sched!$A:$Z,MATCH(E$1,Sched!$6:$6,0),FALSE)</f>
        <v>Make</v>
      </c>
      <c r="F61" s="29" t="str">
        <f>VLOOKUP($B61,Sched!$A:$Z,MATCH(F$1,Sched!$6:$6,0),FALSE)</f>
        <v>Make</v>
      </c>
      <c r="G61" s="29">
        <f>VLOOKUP($A61,Schid!$A:$J,MATCH(G$1,Schid!$6:$6,0),FALSE)</f>
        <v>2506</v>
      </c>
      <c r="H61" s="29">
        <f>VLOOKUP($A61,Schid!$A:$J,MATCH(H$1,Schid!$6:$6,0),FALSE)</f>
        <v>2799</v>
      </c>
      <c r="I61" s="29">
        <f>VLOOKUP($A61,Schid!$A:$J,MATCH(I$1,Schid!$6:$6,0),FALSE)</f>
        <v>31</v>
      </c>
      <c r="J61" s="29" t="str">
        <f>VLOOKUP($A61,Schid!$A:$J,MATCH(J$1,Schid!$6:$6,0),FALSE)</f>
        <v>Crawler Loaders</v>
      </c>
      <c r="K61" s="29" t="str">
        <f>VLOOKUP($A61,Schid!$A:$J,MATCH(K$1,Schid!$6:$6,0),FALSE)</f>
        <v>115-179 HP Crawler Loaders</v>
      </c>
      <c r="L61" s="29" t="str">
        <f>VLOOKUP($A61,Schid!$A:$J,MATCH(L$1,Schid!$6:$6,0),FALSE)</f>
        <v>Caterpillar</v>
      </c>
      <c r="M61" s="29" t="str">
        <f>VLOOKUP($A61,Schid!$A:$J,MATCH(M$1,Schid!$6:$6,0),FALSE)</f>
        <v>Crawler Loaders|115-179 HP Crawler Loaders|Caterpillar|</v>
      </c>
      <c r="N61" s="29">
        <f t="shared" si="0"/>
        <v>1</v>
      </c>
      <c r="O61" s="29">
        <f>IF(ISERROR(VLOOKUP(B61,Sched!A:A,1,FALSE)),0,1)</f>
        <v>1</v>
      </c>
      <c r="P61" s="29">
        <f t="shared" si="1"/>
        <v>1</v>
      </c>
      <c r="Q61" s="29" t="str">
        <f t="shared" si="6"/>
        <v>2799|31</v>
      </c>
      <c r="R61" s="29" t="str">
        <f t="shared" si="7"/>
        <v>Crawler Loaders</v>
      </c>
      <c r="S61" s="29" t="str">
        <f t="shared" si="8"/>
        <v>115-179 HP Crawler Loaders</v>
      </c>
      <c r="T61" s="29" t="str">
        <f t="shared" si="9"/>
        <v>Dozers Medium Caterpillar USA</v>
      </c>
      <c r="U61" s="21"/>
    </row>
    <row r="62" spans="1:21" x14ac:dyDescent="0.25">
      <c r="A62" s="29">
        <v>51831</v>
      </c>
      <c r="B62" s="29" t="s">
        <v>2936</v>
      </c>
      <c r="C62" s="29" t="s">
        <v>1242</v>
      </c>
      <c r="D62" s="29" t="s">
        <v>2917</v>
      </c>
      <c r="E62" s="29" t="str">
        <f>VLOOKUP($B62,Sched!$A:$Z,MATCH(E$1,Sched!$6:$6,0),FALSE)</f>
        <v>Make</v>
      </c>
      <c r="F62" s="29" t="str">
        <f>VLOOKUP($B62,Sched!$A:$Z,MATCH(F$1,Sched!$6:$6,0),FALSE)</f>
        <v>Make</v>
      </c>
      <c r="G62" s="29">
        <f>VLOOKUP($A62,Schid!$A:$J,MATCH(G$1,Schid!$6:$6,0),FALSE)</f>
        <v>15</v>
      </c>
      <c r="H62" s="29">
        <f>VLOOKUP($A62,Schid!$A:$J,MATCH(H$1,Schid!$6:$6,0),FALSE)</f>
        <v>2423</v>
      </c>
      <c r="I62" s="29">
        <f>VLOOKUP($A62,Schid!$A:$J,MATCH(I$1,Schid!$6:$6,0),FALSE)</f>
        <v>31</v>
      </c>
      <c r="J62" s="29" t="str">
        <f>VLOOKUP($A62,Schid!$A:$J,MATCH(J$1,Schid!$6:$6,0),FALSE)</f>
        <v>Dozers</v>
      </c>
      <c r="K62" s="29" t="str">
        <f>VLOOKUP($A62,Schid!$A:$J,MATCH(K$1,Schid!$6:$6,0),FALSE)</f>
        <v>0-114 HP Crawler Dozers</v>
      </c>
      <c r="L62" s="29" t="str">
        <f>VLOOKUP($A62,Schid!$A:$J,MATCH(L$1,Schid!$6:$6,0),FALSE)</f>
        <v>Caterpillar</v>
      </c>
      <c r="M62" s="29" t="str">
        <f>VLOOKUP($A62,Schid!$A:$J,MATCH(M$1,Schid!$6:$6,0),FALSE)</f>
        <v>Dozers|0-114 HP Crawler Dozers|Caterpillar|</v>
      </c>
      <c r="N62" s="29">
        <f t="shared" si="0"/>
        <v>1</v>
      </c>
      <c r="O62" s="29">
        <f>IF(ISERROR(VLOOKUP(B62,Sched!A:A,1,FALSE)),0,1)</f>
        <v>1</v>
      </c>
      <c r="P62" s="29">
        <f t="shared" si="1"/>
        <v>1</v>
      </c>
      <c r="Q62" s="29" t="str">
        <f t="shared" si="6"/>
        <v>2423|31</v>
      </c>
      <c r="R62" s="29" t="str">
        <f t="shared" si="7"/>
        <v>Dozers</v>
      </c>
      <c r="S62" s="29" t="str">
        <f t="shared" si="8"/>
        <v>0-114 HP Crawler Dozers</v>
      </c>
      <c r="T62" s="29" t="str">
        <f t="shared" si="9"/>
        <v>Dozers Medium Caterpillar USA</v>
      </c>
      <c r="U62" s="21"/>
    </row>
    <row r="63" spans="1:21" x14ac:dyDescent="0.25">
      <c r="A63" s="29">
        <v>101317</v>
      </c>
      <c r="B63" s="29" t="s">
        <v>2936</v>
      </c>
      <c r="C63" s="29" t="s">
        <v>1242</v>
      </c>
      <c r="D63" s="29" t="s">
        <v>2917</v>
      </c>
      <c r="E63" s="29" t="str">
        <f>VLOOKUP($B63,Sched!$A:$Z,MATCH(E$1,Sched!$6:$6,0),FALSE)</f>
        <v>Make</v>
      </c>
      <c r="F63" s="29" t="str">
        <f>VLOOKUP($B63,Sched!$A:$Z,MATCH(F$1,Sched!$6:$6,0),FALSE)</f>
        <v>Make</v>
      </c>
      <c r="G63" s="29">
        <f>VLOOKUP($A63,Schid!$A:$J,MATCH(G$1,Schid!$6:$6,0),FALSE)</f>
        <v>15</v>
      </c>
      <c r="H63" s="29">
        <f>VLOOKUP($A63,Schid!$A:$J,MATCH(H$1,Schid!$6:$6,0),FALSE)</f>
        <v>2796</v>
      </c>
      <c r="I63" s="29">
        <f>VLOOKUP($A63,Schid!$A:$J,MATCH(I$1,Schid!$6:$6,0),FALSE)</f>
        <v>31</v>
      </c>
      <c r="J63" s="29" t="str">
        <f>VLOOKUP($A63,Schid!$A:$J,MATCH(J$1,Schid!$6:$6,0),FALSE)</f>
        <v>Dozers</v>
      </c>
      <c r="K63" s="29" t="str">
        <f>VLOOKUP($A63,Schid!$A:$J,MATCH(K$1,Schid!$6:$6,0),FALSE)</f>
        <v>115-179 HP Crawler Dozers</v>
      </c>
      <c r="L63" s="29" t="str">
        <f>VLOOKUP($A63,Schid!$A:$J,MATCH(L$1,Schid!$6:$6,0),FALSE)</f>
        <v>Caterpillar</v>
      </c>
      <c r="M63" s="29" t="str">
        <f>VLOOKUP($A63,Schid!$A:$J,MATCH(M$1,Schid!$6:$6,0),FALSE)</f>
        <v>Dozers|115-179 HP Crawler Dozers|Caterpillar|</v>
      </c>
      <c r="N63" s="29">
        <f t="shared" si="0"/>
        <v>1</v>
      </c>
      <c r="O63" s="29">
        <f>IF(ISERROR(VLOOKUP(B63,Sched!A:A,1,FALSE)),0,1)</f>
        <v>1</v>
      </c>
      <c r="P63" s="29">
        <f t="shared" si="1"/>
        <v>1</v>
      </c>
      <c r="Q63" s="29" t="str">
        <f t="shared" si="6"/>
        <v>2796|31</v>
      </c>
      <c r="R63" s="29" t="str">
        <f t="shared" si="7"/>
        <v>Dozers</v>
      </c>
      <c r="S63" s="29" t="str">
        <f t="shared" si="8"/>
        <v>115-179 HP Crawler Dozers</v>
      </c>
      <c r="T63" s="29" t="str">
        <f t="shared" si="9"/>
        <v>Dozers Medium Caterpillar USA</v>
      </c>
      <c r="U63" s="21"/>
    </row>
    <row r="64" spans="1:21" x14ac:dyDescent="0.25">
      <c r="A64" s="29">
        <v>116230</v>
      </c>
      <c r="B64" s="29" t="s">
        <v>2936</v>
      </c>
      <c r="C64" s="29" t="s">
        <v>1242</v>
      </c>
      <c r="D64" s="29" t="s">
        <v>2917</v>
      </c>
      <c r="E64" s="29" t="str">
        <f>VLOOKUP($B64,Sched!$A:$Z,MATCH(E$1,Sched!$6:$6,0),FALSE)</f>
        <v>Make</v>
      </c>
      <c r="F64" s="29" t="str">
        <f>VLOOKUP($B64,Sched!$A:$Z,MATCH(F$1,Sched!$6:$6,0),FALSE)</f>
        <v>Make</v>
      </c>
      <c r="G64" s="29">
        <f>VLOOKUP($A64,Schid!$A:$J,MATCH(G$1,Schid!$6:$6,0),FALSE)</f>
        <v>230</v>
      </c>
      <c r="H64" s="29">
        <f>VLOOKUP($A64,Schid!$A:$J,MATCH(H$1,Schid!$6:$6,0),FALSE)</f>
        <v>2860</v>
      </c>
      <c r="I64" s="29">
        <f>VLOOKUP($A64,Schid!$A:$J,MATCH(I$1,Schid!$6:$6,0),FALSE)</f>
        <v>31</v>
      </c>
      <c r="J64" s="29" t="str">
        <f>VLOOKUP($A64,Schid!$A:$J,MATCH(J$1,Schid!$6:$6,0),FALSE)</f>
        <v>Pipelayers</v>
      </c>
      <c r="K64" s="29" t="str">
        <f>VLOOKUP($A64,Schid!$A:$J,MATCH(K$1,Schid!$6:$6,0),FALSE)</f>
        <v>0-114 HP Pipelayers</v>
      </c>
      <c r="L64" s="29" t="str">
        <f>VLOOKUP($A64,Schid!$A:$J,MATCH(L$1,Schid!$6:$6,0),FALSE)</f>
        <v>Caterpillar</v>
      </c>
      <c r="M64" s="29" t="str">
        <f>VLOOKUP($A64,Schid!$A:$J,MATCH(M$1,Schid!$6:$6,0),FALSE)</f>
        <v>Pipelayers|0-114 HP Pipelayers|Caterpillar|</v>
      </c>
      <c r="N64" s="29">
        <f t="shared" si="0"/>
        <v>1</v>
      </c>
      <c r="O64" s="29">
        <f>IF(ISERROR(VLOOKUP(B64,Sched!A:A,1,FALSE)),0,1)</f>
        <v>1</v>
      </c>
      <c r="P64" s="29">
        <f t="shared" si="1"/>
        <v>1</v>
      </c>
      <c r="Q64" s="29" t="str">
        <f t="shared" si="6"/>
        <v>2860|31</v>
      </c>
      <c r="R64" s="29" t="str">
        <f t="shared" si="7"/>
        <v>Pipelayers</v>
      </c>
      <c r="S64" s="29" t="str">
        <f t="shared" si="8"/>
        <v>0-114 HP Pipelayers</v>
      </c>
      <c r="T64" s="29" t="str">
        <f t="shared" si="9"/>
        <v>Dozers Medium Caterpillar USA</v>
      </c>
      <c r="U64" s="21"/>
    </row>
    <row r="65" spans="1:21" x14ac:dyDescent="0.25">
      <c r="A65" s="29">
        <v>4695</v>
      </c>
      <c r="B65" s="29" t="s">
        <v>2936</v>
      </c>
      <c r="C65" s="29" t="s">
        <v>1242</v>
      </c>
      <c r="D65" s="29" t="s">
        <v>2917</v>
      </c>
      <c r="E65" s="29" t="str">
        <f>VLOOKUP($B65,Sched!$A:$Z,MATCH(E$1,Sched!$6:$6,0),FALSE)</f>
        <v>Make</v>
      </c>
      <c r="F65" s="29" t="str">
        <f>VLOOKUP($B65,Sched!$A:$Z,MATCH(F$1,Sched!$6:$6,0),FALSE)</f>
        <v>Make</v>
      </c>
      <c r="G65" s="29">
        <f>VLOOKUP($A65,Schid!$A:$J,MATCH(G$1,Schid!$6:$6,0),FALSE)</f>
        <v>230</v>
      </c>
      <c r="H65" s="29">
        <f>VLOOKUP($A65,Schid!$A:$J,MATCH(H$1,Schid!$6:$6,0),FALSE)</f>
        <v>231</v>
      </c>
      <c r="I65" s="29">
        <f>VLOOKUP($A65,Schid!$A:$J,MATCH(I$1,Schid!$6:$6,0),FALSE)</f>
        <v>31</v>
      </c>
      <c r="J65" s="29" t="str">
        <f>VLOOKUP($A65,Schid!$A:$J,MATCH(J$1,Schid!$6:$6,0),FALSE)</f>
        <v>Pipelayers</v>
      </c>
      <c r="K65" s="29" t="str">
        <f>VLOOKUP($A65,Schid!$A:$J,MATCH(K$1,Schid!$6:$6,0),FALSE)</f>
        <v>115-179 HP Pipelayers</v>
      </c>
      <c r="L65" s="29" t="str">
        <f>VLOOKUP($A65,Schid!$A:$J,MATCH(L$1,Schid!$6:$6,0),FALSE)</f>
        <v>Caterpillar</v>
      </c>
      <c r="M65" s="29" t="str">
        <f>VLOOKUP($A65,Schid!$A:$J,MATCH(M$1,Schid!$6:$6,0),FALSE)</f>
        <v>Pipelayers|115-179 HP Pipelayers|Caterpillar|</v>
      </c>
      <c r="N65" s="29">
        <f t="shared" si="0"/>
        <v>1</v>
      </c>
      <c r="O65" s="29">
        <f>IF(ISERROR(VLOOKUP(B65,Sched!A:A,1,FALSE)),0,1)</f>
        <v>1</v>
      </c>
      <c r="P65" s="29">
        <f t="shared" si="1"/>
        <v>1</v>
      </c>
      <c r="Q65" s="29" t="str">
        <f t="shared" si="6"/>
        <v>231|31</v>
      </c>
      <c r="R65" s="29" t="str">
        <f t="shared" si="7"/>
        <v>Pipelayers</v>
      </c>
      <c r="S65" s="29" t="str">
        <f t="shared" si="8"/>
        <v>115-179 HP Pipelayers</v>
      </c>
      <c r="T65" s="29" t="str">
        <f t="shared" si="9"/>
        <v>Dozers Medium Caterpillar USA</v>
      </c>
      <c r="U65" s="21"/>
    </row>
    <row r="66" spans="1:21" x14ac:dyDescent="0.25">
      <c r="A66" s="29">
        <v>81848</v>
      </c>
      <c r="B66" s="29" t="s">
        <v>2937</v>
      </c>
      <c r="C66" s="29" t="s">
        <v>1242</v>
      </c>
      <c r="D66" s="29" t="s">
        <v>2917</v>
      </c>
      <c r="E66" s="29" t="str">
        <f>VLOOKUP($B66,Sched!$A:$Z,MATCH(E$1,Sched!$6:$6,0),FALSE)</f>
        <v>Make</v>
      </c>
      <c r="F66" s="29" t="str">
        <f>VLOOKUP($B66,Sched!$A:$Z,MATCH(F$1,Sched!$6:$6,0),FALSE)</f>
        <v>Make</v>
      </c>
      <c r="G66" s="29">
        <f>VLOOKUP($A66,Schid!$A:$J,MATCH(G$1,Schid!$6:$6,0),FALSE)</f>
        <v>2506</v>
      </c>
      <c r="H66" s="29">
        <f>VLOOKUP($A66,Schid!$A:$J,MATCH(H$1,Schid!$6:$6,0),FALSE)</f>
        <v>2400</v>
      </c>
      <c r="I66" s="29">
        <f>VLOOKUP($A66,Schid!$A:$J,MATCH(I$1,Schid!$6:$6,0),FALSE)</f>
        <v>93</v>
      </c>
      <c r="J66" s="29" t="str">
        <f>VLOOKUP($A66,Schid!$A:$J,MATCH(J$1,Schid!$6:$6,0),FALSE)</f>
        <v>Crawler Loaders</v>
      </c>
      <c r="K66" s="29" t="str">
        <f>VLOOKUP($A66,Schid!$A:$J,MATCH(K$1,Schid!$6:$6,0),FALSE)</f>
        <v>0-114 HP Crawler Loaders</v>
      </c>
      <c r="L66" s="29" t="str">
        <f>VLOOKUP($A66,Schid!$A:$J,MATCH(L$1,Schid!$6:$6,0),FALSE)</f>
        <v>John Deere</v>
      </c>
      <c r="M66" s="29" t="str">
        <f>VLOOKUP($A66,Schid!$A:$J,MATCH(M$1,Schid!$6:$6,0),FALSE)</f>
        <v>Crawler Loaders|0-114 HP Crawler Loaders|John Deere|</v>
      </c>
      <c r="N66" s="29">
        <f t="shared" ref="N66:N129" si="10">COUNTIFS(A:A,A66,D:D,D66)</f>
        <v>1</v>
      </c>
      <c r="O66" s="29">
        <f>IF(ISERROR(VLOOKUP(B66,Sched!A:A,1,FALSE)),0,1)</f>
        <v>1</v>
      </c>
      <c r="P66" s="29">
        <f t="shared" ref="P66:P129" si="11">IF(ISERROR(SEARCH("SubcatGrp",B66)),COUNTIFS($B:$B,$B66,$C:$C,"Y"),1)</f>
        <v>1</v>
      </c>
      <c r="Q66" s="29" t="str">
        <f t="shared" si="6"/>
        <v>2400|93</v>
      </c>
      <c r="R66" s="29" t="str">
        <f t="shared" si="7"/>
        <v>Crawler Loaders</v>
      </c>
      <c r="S66" s="29" t="str">
        <f t="shared" si="8"/>
        <v>0-114 HP Crawler Loaders</v>
      </c>
      <c r="T66" s="29" t="str">
        <f t="shared" si="9"/>
        <v>Dozers Medium John Deere USA</v>
      </c>
      <c r="U66" s="21"/>
    </row>
    <row r="67" spans="1:21" x14ac:dyDescent="0.25">
      <c r="A67" s="29">
        <v>101713</v>
      </c>
      <c r="B67" s="29" t="s">
        <v>2937</v>
      </c>
      <c r="C67" s="29" t="s">
        <v>1242</v>
      </c>
      <c r="D67" s="29" t="s">
        <v>2917</v>
      </c>
      <c r="E67" s="29" t="str">
        <f>VLOOKUP($B67,Sched!$A:$Z,MATCH(E$1,Sched!$6:$6,0),FALSE)</f>
        <v>Make</v>
      </c>
      <c r="F67" s="29" t="str">
        <f>VLOOKUP($B67,Sched!$A:$Z,MATCH(F$1,Sched!$6:$6,0),FALSE)</f>
        <v>Make</v>
      </c>
      <c r="G67" s="29">
        <f>VLOOKUP($A67,Schid!$A:$J,MATCH(G$1,Schid!$6:$6,0),FALSE)</f>
        <v>2506</v>
      </c>
      <c r="H67" s="29">
        <f>VLOOKUP($A67,Schid!$A:$J,MATCH(H$1,Schid!$6:$6,0),FALSE)</f>
        <v>2799</v>
      </c>
      <c r="I67" s="29">
        <f>VLOOKUP($A67,Schid!$A:$J,MATCH(I$1,Schid!$6:$6,0),FALSE)</f>
        <v>93</v>
      </c>
      <c r="J67" s="29" t="str">
        <f>VLOOKUP($A67,Schid!$A:$J,MATCH(J$1,Schid!$6:$6,0),FALSE)</f>
        <v>Crawler Loaders</v>
      </c>
      <c r="K67" s="29" t="str">
        <f>VLOOKUP($A67,Schid!$A:$J,MATCH(K$1,Schid!$6:$6,0),FALSE)</f>
        <v>115-179 HP Crawler Loaders</v>
      </c>
      <c r="L67" s="29" t="str">
        <f>VLOOKUP($A67,Schid!$A:$J,MATCH(L$1,Schid!$6:$6,0),FALSE)</f>
        <v>John Deere</v>
      </c>
      <c r="M67" s="29" t="str">
        <f>VLOOKUP($A67,Schid!$A:$J,MATCH(M$1,Schid!$6:$6,0),FALSE)</f>
        <v>Crawler Loaders|115-179 HP Crawler Loaders|John Deere|</v>
      </c>
      <c r="N67" s="29">
        <f t="shared" si="10"/>
        <v>1</v>
      </c>
      <c r="O67" s="29">
        <f>IF(ISERROR(VLOOKUP(B67,Sched!A:A,1,FALSE)),0,1)</f>
        <v>1</v>
      </c>
      <c r="P67" s="29">
        <f t="shared" si="11"/>
        <v>1</v>
      </c>
      <c r="Q67" s="29" t="str">
        <f t="shared" si="6"/>
        <v>2799|93</v>
      </c>
      <c r="R67" s="29" t="str">
        <f t="shared" si="7"/>
        <v>Crawler Loaders</v>
      </c>
      <c r="S67" s="29" t="str">
        <f t="shared" si="8"/>
        <v>115-179 HP Crawler Loaders</v>
      </c>
      <c r="T67" s="29" t="str">
        <f t="shared" si="9"/>
        <v>Dozers Medium John Deere USA</v>
      </c>
      <c r="U67" s="21"/>
    </row>
    <row r="68" spans="1:21" x14ac:dyDescent="0.25">
      <c r="A68" s="29">
        <v>51828</v>
      </c>
      <c r="B68" s="29" t="s">
        <v>2937</v>
      </c>
      <c r="C68" s="29" t="s">
        <v>1242</v>
      </c>
      <c r="D68" s="29" t="s">
        <v>2917</v>
      </c>
      <c r="E68" s="29" t="str">
        <f>VLOOKUP($B68,Sched!$A:$Z,MATCH(E$1,Sched!$6:$6,0),FALSE)</f>
        <v>Make</v>
      </c>
      <c r="F68" s="29" t="str">
        <f>VLOOKUP($B68,Sched!$A:$Z,MATCH(F$1,Sched!$6:$6,0),FALSE)</f>
        <v>Make</v>
      </c>
      <c r="G68" s="29">
        <f>VLOOKUP($A68,Schid!$A:$J,MATCH(G$1,Schid!$6:$6,0),FALSE)</f>
        <v>15</v>
      </c>
      <c r="H68" s="29">
        <f>VLOOKUP($A68,Schid!$A:$J,MATCH(H$1,Schid!$6:$6,0),FALSE)</f>
        <v>2423</v>
      </c>
      <c r="I68" s="29">
        <f>VLOOKUP($A68,Schid!$A:$J,MATCH(I$1,Schid!$6:$6,0),FALSE)</f>
        <v>93</v>
      </c>
      <c r="J68" s="29" t="str">
        <f>VLOOKUP($A68,Schid!$A:$J,MATCH(J$1,Schid!$6:$6,0),FALSE)</f>
        <v>Dozers</v>
      </c>
      <c r="K68" s="29" t="str">
        <f>VLOOKUP($A68,Schid!$A:$J,MATCH(K$1,Schid!$6:$6,0),FALSE)</f>
        <v>0-114 HP Crawler Dozers</v>
      </c>
      <c r="L68" s="29" t="str">
        <f>VLOOKUP($A68,Schid!$A:$J,MATCH(L$1,Schid!$6:$6,0),FALSE)</f>
        <v>John Deere</v>
      </c>
      <c r="M68" s="29" t="str">
        <f>VLOOKUP($A68,Schid!$A:$J,MATCH(M$1,Schid!$6:$6,0),FALSE)</f>
        <v>Dozers|0-114 HP Crawler Dozers|John Deere|</v>
      </c>
      <c r="N68" s="29">
        <f t="shared" si="10"/>
        <v>1</v>
      </c>
      <c r="O68" s="29">
        <f>IF(ISERROR(VLOOKUP(B68,Sched!A:A,1,FALSE)),0,1)</f>
        <v>1</v>
      </c>
      <c r="P68" s="29">
        <f t="shared" si="11"/>
        <v>1</v>
      </c>
      <c r="Q68" s="29" t="str">
        <f t="shared" si="6"/>
        <v>2423|93</v>
      </c>
      <c r="R68" s="29" t="str">
        <f t="shared" si="7"/>
        <v>Dozers</v>
      </c>
      <c r="S68" s="29" t="str">
        <f t="shared" si="8"/>
        <v>0-114 HP Crawler Dozers</v>
      </c>
      <c r="T68" s="29" t="str">
        <f t="shared" si="9"/>
        <v>Dozers Medium John Deere USA</v>
      </c>
      <c r="U68" s="21"/>
    </row>
    <row r="69" spans="1:21" x14ac:dyDescent="0.25">
      <c r="A69" s="29">
        <v>101318</v>
      </c>
      <c r="B69" s="29" t="s">
        <v>2937</v>
      </c>
      <c r="C69" s="29" t="s">
        <v>1241</v>
      </c>
      <c r="D69" s="29" t="s">
        <v>2917</v>
      </c>
      <c r="E69" s="29" t="str">
        <f>VLOOKUP($B69,Sched!$A:$Z,MATCH(E$1,Sched!$6:$6,0),FALSE)</f>
        <v>Make</v>
      </c>
      <c r="F69" s="29" t="str">
        <f>VLOOKUP($B69,Sched!$A:$Z,MATCH(F$1,Sched!$6:$6,0),FALSE)</f>
        <v>Make</v>
      </c>
      <c r="G69" s="29">
        <f>VLOOKUP($A69,Schid!$A:$J,MATCH(G$1,Schid!$6:$6,0),FALSE)</f>
        <v>15</v>
      </c>
      <c r="H69" s="29">
        <f>VLOOKUP($A69,Schid!$A:$J,MATCH(H$1,Schid!$6:$6,0),FALSE)</f>
        <v>2796</v>
      </c>
      <c r="I69" s="29">
        <f>VLOOKUP($A69,Schid!$A:$J,MATCH(I$1,Schid!$6:$6,0),FALSE)</f>
        <v>93</v>
      </c>
      <c r="J69" s="29" t="str">
        <f>VLOOKUP($A69,Schid!$A:$J,MATCH(J$1,Schid!$6:$6,0),FALSE)</f>
        <v>Dozers</v>
      </c>
      <c r="K69" s="29" t="str">
        <f>VLOOKUP($A69,Schid!$A:$J,MATCH(K$1,Schid!$6:$6,0),FALSE)</f>
        <v>115-179 HP Crawler Dozers</v>
      </c>
      <c r="L69" s="29" t="str">
        <f>VLOOKUP($A69,Schid!$A:$J,MATCH(L$1,Schid!$6:$6,0),FALSE)</f>
        <v>John Deere</v>
      </c>
      <c r="M69" s="29" t="str">
        <f>VLOOKUP($A69,Schid!$A:$J,MATCH(M$1,Schid!$6:$6,0),FALSE)</f>
        <v>Dozers|115-179 HP Crawler Dozers|John Deere|</v>
      </c>
      <c r="N69" s="29">
        <f t="shared" si="10"/>
        <v>1</v>
      </c>
      <c r="O69" s="29">
        <f>IF(ISERROR(VLOOKUP(B69,Sched!A:A,1,FALSE)),0,1)</f>
        <v>1</v>
      </c>
      <c r="P69" s="29">
        <f t="shared" si="11"/>
        <v>1</v>
      </c>
      <c r="Q69" s="29" t="str">
        <f t="shared" si="6"/>
        <v>2796|93</v>
      </c>
      <c r="R69" s="29" t="str">
        <f t="shared" si="7"/>
        <v>Dozers</v>
      </c>
      <c r="S69" s="29" t="str">
        <f t="shared" si="8"/>
        <v>115-179 HP Crawler Dozers</v>
      </c>
      <c r="T69" s="29" t="str">
        <f t="shared" si="9"/>
        <v>Dozers Medium John Deere USA</v>
      </c>
      <c r="U69" s="21"/>
    </row>
    <row r="70" spans="1:21" x14ac:dyDescent="0.25">
      <c r="A70" s="29">
        <v>116231</v>
      </c>
      <c r="B70" s="29" t="s">
        <v>2937</v>
      </c>
      <c r="C70" s="29" t="s">
        <v>1242</v>
      </c>
      <c r="D70" s="29" t="s">
        <v>2917</v>
      </c>
      <c r="E70" s="29" t="str">
        <f>VLOOKUP($B70,Sched!$A:$Z,MATCH(E$1,Sched!$6:$6,0),FALSE)</f>
        <v>Make</v>
      </c>
      <c r="F70" s="29" t="str">
        <f>VLOOKUP($B70,Sched!$A:$Z,MATCH(F$1,Sched!$6:$6,0),FALSE)</f>
        <v>Make</v>
      </c>
      <c r="G70" s="29">
        <f>VLOOKUP($A70,Schid!$A:$J,MATCH(G$1,Schid!$6:$6,0),FALSE)</f>
        <v>230</v>
      </c>
      <c r="H70" s="29">
        <f>VLOOKUP($A70,Schid!$A:$J,MATCH(H$1,Schid!$6:$6,0),FALSE)</f>
        <v>2860</v>
      </c>
      <c r="I70" s="29">
        <f>VLOOKUP($A70,Schid!$A:$J,MATCH(I$1,Schid!$6:$6,0),FALSE)</f>
        <v>93</v>
      </c>
      <c r="J70" s="29" t="str">
        <f>VLOOKUP($A70,Schid!$A:$J,MATCH(J$1,Schid!$6:$6,0),FALSE)</f>
        <v>Pipelayers</v>
      </c>
      <c r="K70" s="29" t="str">
        <f>VLOOKUP($A70,Schid!$A:$J,MATCH(K$1,Schid!$6:$6,0),FALSE)</f>
        <v>0-114 HP Pipelayers</v>
      </c>
      <c r="L70" s="29" t="str">
        <f>VLOOKUP($A70,Schid!$A:$J,MATCH(L$1,Schid!$6:$6,0),FALSE)</f>
        <v>John Deere</v>
      </c>
      <c r="M70" s="29" t="str">
        <f>VLOOKUP($A70,Schid!$A:$J,MATCH(M$1,Schid!$6:$6,0),FALSE)</f>
        <v>Pipelayers|0-114 HP Pipelayers|John Deere|</v>
      </c>
      <c r="N70" s="29">
        <f t="shared" si="10"/>
        <v>1</v>
      </c>
      <c r="O70" s="29">
        <f>IF(ISERROR(VLOOKUP(B70,Sched!A:A,1,FALSE)),0,1)</f>
        <v>1</v>
      </c>
      <c r="P70" s="29">
        <f t="shared" si="11"/>
        <v>1</v>
      </c>
      <c r="Q70" s="29" t="str">
        <f t="shared" si="6"/>
        <v>2860|93</v>
      </c>
      <c r="R70" s="29" t="str">
        <f t="shared" si="7"/>
        <v>Pipelayers</v>
      </c>
      <c r="S70" s="29" t="str">
        <f t="shared" si="8"/>
        <v>0-114 HP Pipelayers</v>
      </c>
      <c r="T70" s="29" t="str">
        <f t="shared" si="9"/>
        <v>Dozers Medium John Deere USA</v>
      </c>
      <c r="U70" s="21"/>
    </row>
    <row r="71" spans="1:21" x14ac:dyDescent="0.25">
      <c r="A71" s="29">
        <v>47567</v>
      </c>
      <c r="B71" s="29" t="s">
        <v>2937</v>
      </c>
      <c r="C71" s="29" t="s">
        <v>1242</v>
      </c>
      <c r="D71" s="29" t="s">
        <v>2917</v>
      </c>
      <c r="E71" s="29" t="str">
        <f>VLOOKUP($B71,Sched!$A:$Z,MATCH(E$1,Sched!$6:$6,0),FALSE)</f>
        <v>Make</v>
      </c>
      <c r="F71" s="29" t="str">
        <f>VLOOKUP($B71,Sched!$A:$Z,MATCH(F$1,Sched!$6:$6,0),FALSE)</f>
        <v>Make</v>
      </c>
      <c r="G71" s="29">
        <f>VLOOKUP($A71,Schid!$A:$J,MATCH(G$1,Schid!$6:$6,0),FALSE)</f>
        <v>230</v>
      </c>
      <c r="H71" s="29">
        <f>VLOOKUP($A71,Schid!$A:$J,MATCH(H$1,Schid!$6:$6,0),FALSE)</f>
        <v>231</v>
      </c>
      <c r="I71" s="29">
        <f>VLOOKUP($A71,Schid!$A:$J,MATCH(I$1,Schid!$6:$6,0),FALSE)</f>
        <v>93</v>
      </c>
      <c r="J71" s="29" t="str">
        <f>VLOOKUP($A71,Schid!$A:$J,MATCH(J$1,Schid!$6:$6,0),FALSE)</f>
        <v>Pipelayers</v>
      </c>
      <c r="K71" s="29" t="str">
        <f>VLOOKUP($A71,Schid!$A:$J,MATCH(K$1,Schid!$6:$6,0),FALSE)</f>
        <v>115-179 HP Pipelayers</v>
      </c>
      <c r="L71" s="29" t="str">
        <f>VLOOKUP($A71,Schid!$A:$J,MATCH(L$1,Schid!$6:$6,0),FALSE)</f>
        <v>John Deere</v>
      </c>
      <c r="M71" s="29" t="str">
        <f>VLOOKUP($A71,Schid!$A:$J,MATCH(M$1,Schid!$6:$6,0),FALSE)</f>
        <v>Pipelayers|115-179 HP Pipelayers|John Deere|</v>
      </c>
      <c r="N71" s="29">
        <f t="shared" si="10"/>
        <v>1</v>
      </c>
      <c r="O71" s="29">
        <f>IF(ISERROR(VLOOKUP(B71,Sched!A:A,1,FALSE)),0,1)</f>
        <v>1</v>
      </c>
      <c r="P71" s="29">
        <f t="shared" si="11"/>
        <v>1</v>
      </c>
      <c r="Q71" s="29" t="str">
        <f t="shared" si="6"/>
        <v>231|93</v>
      </c>
      <c r="R71" s="29" t="str">
        <f t="shared" si="7"/>
        <v>Pipelayers</v>
      </c>
      <c r="S71" s="29" t="str">
        <f t="shared" si="8"/>
        <v>115-179 HP Pipelayers</v>
      </c>
      <c r="T71" s="29" t="str">
        <f t="shared" si="9"/>
        <v>Dozers Medium John Deere USA</v>
      </c>
      <c r="U71" s="21"/>
    </row>
    <row r="72" spans="1:21" s="21" customFormat="1" x14ac:dyDescent="0.25">
      <c r="A72" s="29">
        <v>81849</v>
      </c>
      <c r="B72" s="29" t="s">
        <v>2938</v>
      </c>
      <c r="C72" s="29" t="s">
        <v>1242</v>
      </c>
      <c r="D72" s="29" t="s">
        <v>2917</v>
      </c>
      <c r="E72" s="29" t="str">
        <f>VLOOKUP($B72,Sched!$A:$Z,MATCH(E$1,Sched!$6:$6,0),FALSE)</f>
        <v>Make</v>
      </c>
      <c r="F72" s="29" t="str">
        <f>VLOOKUP($B72,Sched!$A:$Z,MATCH(F$1,Sched!$6:$6,0),FALSE)</f>
        <v>Make</v>
      </c>
      <c r="G72" s="29">
        <f>VLOOKUP($A72,Schid!$A:$J,MATCH(G$1,Schid!$6:$6,0),FALSE)</f>
        <v>2506</v>
      </c>
      <c r="H72" s="29">
        <f>VLOOKUP($A72,Schid!$A:$J,MATCH(H$1,Schid!$6:$6,0),FALSE)</f>
        <v>2400</v>
      </c>
      <c r="I72" s="29">
        <f>VLOOKUP($A72,Schid!$A:$J,MATCH(I$1,Schid!$6:$6,0),FALSE)</f>
        <v>109</v>
      </c>
      <c r="J72" s="29" t="str">
        <f>VLOOKUP($A72,Schid!$A:$J,MATCH(J$1,Schid!$6:$6,0),FALSE)</f>
        <v>Crawler Loaders</v>
      </c>
      <c r="K72" s="29" t="str">
        <f>VLOOKUP($A72,Schid!$A:$J,MATCH(K$1,Schid!$6:$6,0),FALSE)</f>
        <v>0-114 HP Crawler Loaders</v>
      </c>
      <c r="L72" s="29" t="str">
        <f>VLOOKUP($A72,Schid!$A:$J,MATCH(L$1,Schid!$6:$6,0),FALSE)</f>
        <v>Komatsu</v>
      </c>
      <c r="M72" s="29" t="str">
        <f>VLOOKUP($A72,Schid!$A:$J,MATCH(M$1,Schid!$6:$6,0),FALSE)</f>
        <v>Crawler Loaders|0-114 HP Crawler Loaders|Komatsu|</v>
      </c>
      <c r="N72" s="29">
        <f t="shared" si="10"/>
        <v>1</v>
      </c>
      <c r="O72" s="29">
        <f>IF(ISERROR(VLOOKUP(B72,Sched!A:A,1,FALSE)),0,1)</f>
        <v>1</v>
      </c>
      <c r="P72" s="29">
        <f t="shared" si="11"/>
        <v>1</v>
      </c>
      <c r="Q72" s="29" t="str">
        <f t="shared" si="6"/>
        <v>2400|109</v>
      </c>
      <c r="R72" s="29" t="str">
        <f t="shared" si="7"/>
        <v>Crawler Loaders</v>
      </c>
      <c r="S72" s="29" t="str">
        <f t="shared" si="8"/>
        <v>0-114 HP Crawler Loaders</v>
      </c>
      <c r="T72" s="29" t="str">
        <f t="shared" si="9"/>
        <v>Dozers Medium Komatsu USA</v>
      </c>
    </row>
    <row r="73" spans="1:21" x14ac:dyDescent="0.25">
      <c r="A73" s="29">
        <v>51833</v>
      </c>
      <c r="B73" s="29" t="s">
        <v>2938</v>
      </c>
      <c r="C73" s="29" t="s">
        <v>1242</v>
      </c>
      <c r="D73" s="29" t="s">
        <v>2917</v>
      </c>
      <c r="E73" s="29" t="str">
        <f>VLOOKUP($B73,Sched!$A:$Z,MATCH(E$1,Sched!$6:$6,0),FALSE)</f>
        <v>Make</v>
      </c>
      <c r="F73" s="29" t="str">
        <f>VLOOKUP($B73,Sched!$A:$Z,MATCH(F$1,Sched!$6:$6,0),FALSE)</f>
        <v>Make</v>
      </c>
      <c r="G73" s="29">
        <f>VLOOKUP($A73,Schid!$A:$J,MATCH(G$1,Schid!$6:$6,0),FALSE)</f>
        <v>15</v>
      </c>
      <c r="H73" s="29">
        <f>VLOOKUP($A73,Schid!$A:$J,MATCH(H$1,Schid!$6:$6,0),FALSE)</f>
        <v>2423</v>
      </c>
      <c r="I73" s="29">
        <f>VLOOKUP($A73,Schid!$A:$J,MATCH(I$1,Schid!$6:$6,0),FALSE)</f>
        <v>109</v>
      </c>
      <c r="J73" s="29" t="str">
        <f>VLOOKUP($A73,Schid!$A:$J,MATCH(J$1,Schid!$6:$6,0),FALSE)</f>
        <v>Dozers</v>
      </c>
      <c r="K73" s="29" t="str">
        <f>VLOOKUP($A73,Schid!$A:$J,MATCH(K$1,Schid!$6:$6,0),FALSE)</f>
        <v>0-114 HP Crawler Dozers</v>
      </c>
      <c r="L73" s="29" t="str">
        <f>VLOOKUP($A73,Schid!$A:$J,MATCH(L$1,Schid!$6:$6,0),FALSE)</f>
        <v>Komatsu</v>
      </c>
      <c r="M73" s="29" t="str">
        <f>VLOOKUP($A73,Schid!$A:$J,MATCH(M$1,Schid!$6:$6,0),FALSE)</f>
        <v>Dozers|0-114 HP Crawler Dozers|Komatsu|</v>
      </c>
      <c r="N73" s="29">
        <f t="shared" si="10"/>
        <v>1</v>
      </c>
      <c r="O73" s="29">
        <f>IF(ISERROR(VLOOKUP(B73,Sched!A:A,1,FALSE)),0,1)</f>
        <v>1</v>
      </c>
      <c r="P73" s="29">
        <f t="shared" si="11"/>
        <v>1</v>
      </c>
      <c r="Q73" s="29" t="str">
        <f t="shared" si="6"/>
        <v>2423|109</v>
      </c>
      <c r="R73" s="29" t="str">
        <f t="shared" si="7"/>
        <v>Dozers</v>
      </c>
      <c r="S73" s="29" t="str">
        <f t="shared" si="8"/>
        <v>0-114 HP Crawler Dozers</v>
      </c>
      <c r="T73" s="29" t="str">
        <f t="shared" si="9"/>
        <v>Dozers Medium Komatsu USA</v>
      </c>
      <c r="U73" s="21"/>
    </row>
    <row r="74" spans="1:21" x14ac:dyDescent="0.25">
      <c r="A74" s="29">
        <v>101319</v>
      </c>
      <c r="B74" s="29" t="s">
        <v>2938</v>
      </c>
      <c r="C74" s="29" t="s">
        <v>1241</v>
      </c>
      <c r="D74" s="29" t="s">
        <v>2917</v>
      </c>
      <c r="E74" s="29" t="str">
        <f>VLOOKUP($B74,Sched!$A:$Z,MATCH(E$1,Sched!$6:$6,0),FALSE)</f>
        <v>Make</v>
      </c>
      <c r="F74" s="29" t="str">
        <f>VLOOKUP($B74,Sched!$A:$Z,MATCH(F$1,Sched!$6:$6,0),FALSE)</f>
        <v>Make</v>
      </c>
      <c r="G74" s="29">
        <f>VLOOKUP($A74,Schid!$A:$J,MATCH(G$1,Schid!$6:$6,0),FALSE)</f>
        <v>15</v>
      </c>
      <c r="H74" s="29">
        <f>VLOOKUP($A74,Schid!$A:$J,MATCH(H$1,Schid!$6:$6,0),FALSE)</f>
        <v>2796</v>
      </c>
      <c r="I74" s="29">
        <f>VLOOKUP($A74,Schid!$A:$J,MATCH(I$1,Schid!$6:$6,0),FALSE)</f>
        <v>109</v>
      </c>
      <c r="J74" s="29" t="str">
        <f>VLOOKUP($A74,Schid!$A:$J,MATCH(J$1,Schid!$6:$6,0),FALSE)</f>
        <v>Dozers</v>
      </c>
      <c r="K74" s="29" t="str">
        <f>VLOOKUP($A74,Schid!$A:$J,MATCH(K$1,Schid!$6:$6,0),FALSE)</f>
        <v>115-179 HP Crawler Dozers</v>
      </c>
      <c r="L74" s="29" t="str">
        <f>VLOOKUP($A74,Schid!$A:$J,MATCH(L$1,Schid!$6:$6,0),FALSE)</f>
        <v>Komatsu</v>
      </c>
      <c r="M74" s="29" t="str">
        <f>VLOOKUP($A74,Schid!$A:$J,MATCH(M$1,Schid!$6:$6,0),FALSE)</f>
        <v>Dozers|115-179 HP Crawler Dozers|Komatsu|</v>
      </c>
      <c r="N74" s="29">
        <f t="shared" si="10"/>
        <v>1</v>
      </c>
      <c r="O74" s="29">
        <f>IF(ISERROR(VLOOKUP(B74,Sched!A:A,1,FALSE)),0,1)</f>
        <v>1</v>
      </c>
      <c r="P74" s="29">
        <f t="shared" si="11"/>
        <v>1</v>
      </c>
      <c r="Q74" s="29" t="str">
        <f t="shared" si="6"/>
        <v>2796|109</v>
      </c>
      <c r="R74" s="29" t="str">
        <f t="shared" si="7"/>
        <v>Dozers</v>
      </c>
      <c r="S74" s="29" t="str">
        <f t="shared" si="8"/>
        <v>115-179 HP Crawler Dozers</v>
      </c>
      <c r="T74" s="29" t="str">
        <f t="shared" si="9"/>
        <v>Dozers Medium Komatsu USA</v>
      </c>
      <c r="U74" s="21"/>
    </row>
    <row r="75" spans="1:21" x14ac:dyDescent="0.25">
      <c r="A75" s="29">
        <v>116232</v>
      </c>
      <c r="B75" s="29" t="s">
        <v>2938</v>
      </c>
      <c r="C75" s="29" t="s">
        <v>1242</v>
      </c>
      <c r="D75" s="29" t="s">
        <v>2917</v>
      </c>
      <c r="E75" s="29" t="str">
        <f>VLOOKUP($B75,Sched!$A:$Z,MATCH(E$1,Sched!$6:$6,0),FALSE)</f>
        <v>Make</v>
      </c>
      <c r="F75" s="29" t="str">
        <f>VLOOKUP($B75,Sched!$A:$Z,MATCH(F$1,Sched!$6:$6,0),FALSE)</f>
        <v>Make</v>
      </c>
      <c r="G75" s="29">
        <f>VLOOKUP($A75,Schid!$A:$J,MATCH(G$1,Schid!$6:$6,0),FALSE)</f>
        <v>230</v>
      </c>
      <c r="H75" s="29">
        <f>VLOOKUP($A75,Schid!$A:$J,MATCH(H$1,Schid!$6:$6,0),FALSE)</f>
        <v>2860</v>
      </c>
      <c r="I75" s="29">
        <f>VLOOKUP($A75,Schid!$A:$J,MATCH(I$1,Schid!$6:$6,0),FALSE)</f>
        <v>109</v>
      </c>
      <c r="J75" s="29" t="str">
        <f>VLOOKUP($A75,Schid!$A:$J,MATCH(J$1,Schid!$6:$6,0),FALSE)</f>
        <v>Pipelayers</v>
      </c>
      <c r="K75" s="29" t="str">
        <f>VLOOKUP($A75,Schid!$A:$J,MATCH(K$1,Schid!$6:$6,0),FALSE)</f>
        <v>0-114 HP Pipelayers</v>
      </c>
      <c r="L75" s="29" t="str">
        <f>VLOOKUP($A75,Schid!$A:$J,MATCH(L$1,Schid!$6:$6,0),FALSE)</f>
        <v>Komatsu</v>
      </c>
      <c r="M75" s="29" t="str">
        <f>VLOOKUP($A75,Schid!$A:$J,MATCH(M$1,Schid!$6:$6,0),FALSE)</f>
        <v>Pipelayers|0-114 HP Pipelayers|Komatsu|</v>
      </c>
      <c r="N75" s="29">
        <f t="shared" si="10"/>
        <v>1</v>
      </c>
      <c r="O75" s="29">
        <f>IF(ISERROR(VLOOKUP(B75,Sched!A:A,1,FALSE)),0,1)</f>
        <v>1</v>
      </c>
      <c r="P75" s="29">
        <f t="shared" si="11"/>
        <v>1</v>
      </c>
      <c r="Q75" s="29" t="str">
        <f t="shared" si="6"/>
        <v>2860|109</v>
      </c>
      <c r="R75" s="29" t="str">
        <f t="shared" si="7"/>
        <v>Pipelayers</v>
      </c>
      <c r="S75" s="29" t="str">
        <f t="shared" si="8"/>
        <v>0-114 HP Pipelayers</v>
      </c>
      <c r="T75" s="29" t="str">
        <f t="shared" si="9"/>
        <v>Dozers Medium Komatsu USA</v>
      </c>
      <c r="U75" s="21"/>
    </row>
    <row r="76" spans="1:21" x14ac:dyDescent="0.25">
      <c r="A76" s="29">
        <v>3921</v>
      </c>
      <c r="B76" s="29" t="s">
        <v>2938</v>
      </c>
      <c r="C76" s="29" t="s">
        <v>1242</v>
      </c>
      <c r="D76" s="29" t="s">
        <v>2917</v>
      </c>
      <c r="E76" s="29" t="str">
        <f>VLOOKUP($B76,Sched!$A:$Z,MATCH(E$1,Sched!$6:$6,0),FALSE)</f>
        <v>Make</v>
      </c>
      <c r="F76" s="29" t="str">
        <f>VLOOKUP($B76,Sched!$A:$Z,MATCH(F$1,Sched!$6:$6,0),FALSE)</f>
        <v>Make</v>
      </c>
      <c r="G76" s="29">
        <f>VLOOKUP($A76,Schid!$A:$J,MATCH(G$1,Schid!$6:$6,0),FALSE)</f>
        <v>230</v>
      </c>
      <c r="H76" s="29">
        <f>VLOOKUP($A76,Schid!$A:$J,MATCH(H$1,Schid!$6:$6,0),FALSE)</f>
        <v>231</v>
      </c>
      <c r="I76" s="29">
        <f>VLOOKUP($A76,Schid!$A:$J,MATCH(I$1,Schid!$6:$6,0),FALSE)</f>
        <v>109</v>
      </c>
      <c r="J76" s="29" t="str">
        <f>VLOOKUP($A76,Schid!$A:$J,MATCH(J$1,Schid!$6:$6,0),FALSE)</f>
        <v>Pipelayers</v>
      </c>
      <c r="K76" s="29" t="str">
        <f>VLOOKUP($A76,Schid!$A:$J,MATCH(K$1,Schid!$6:$6,0),FALSE)</f>
        <v>115-179 HP Pipelayers</v>
      </c>
      <c r="L76" s="29" t="str">
        <f>VLOOKUP($A76,Schid!$A:$J,MATCH(L$1,Schid!$6:$6,0),FALSE)</f>
        <v>Komatsu</v>
      </c>
      <c r="M76" s="29" t="str">
        <f>VLOOKUP($A76,Schid!$A:$J,MATCH(M$1,Schid!$6:$6,0),FALSE)</f>
        <v>Pipelayers|115-179 HP Pipelayers|Komatsu|</v>
      </c>
      <c r="N76" s="29">
        <f t="shared" si="10"/>
        <v>1</v>
      </c>
      <c r="O76" s="29">
        <f>IF(ISERROR(VLOOKUP(B76,Sched!A:A,1,FALSE)),0,1)</f>
        <v>1</v>
      </c>
      <c r="P76" s="29">
        <f t="shared" si="11"/>
        <v>1</v>
      </c>
      <c r="Q76" s="29" t="str">
        <f t="shared" si="6"/>
        <v>231|109</v>
      </c>
      <c r="R76" s="29" t="str">
        <f t="shared" si="7"/>
        <v>Pipelayers</v>
      </c>
      <c r="S76" s="29" t="str">
        <f t="shared" si="8"/>
        <v>115-179 HP Pipelayers</v>
      </c>
      <c r="T76" s="29" t="str">
        <f t="shared" si="9"/>
        <v>Dozers Medium Komatsu USA</v>
      </c>
      <c r="U76" s="21"/>
    </row>
    <row r="77" spans="1:21" x14ac:dyDescent="0.25">
      <c r="A77" s="29">
        <v>50777</v>
      </c>
      <c r="B77" s="29" t="s">
        <v>2939</v>
      </c>
      <c r="C77" s="29" t="s">
        <v>1242</v>
      </c>
      <c r="D77" s="29" t="s">
        <v>2917</v>
      </c>
      <c r="E77" s="29" t="str">
        <f>VLOOKUP($B77,Sched!$A:$Z,MATCH(E$1,Sched!$6:$6,0),FALSE)</f>
        <v>CatSubcat</v>
      </c>
      <c r="F77" s="29" t="str">
        <f>VLOOKUP($B77,Sched!$A:$Z,MATCH(F$1,Sched!$6:$6,0),FALSE)</f>
        <v>SubcatGroup</v>
      </c>
      <c r="G77" s="29">
        <f>VLOOKUP($A77,Schid!$A:$J,MATCH(G$1,Schid!$6:$6,0),FALSE)</f>
        <v>2506</v>
      </c>
      <c r="H77" s="29">
        <f>VLOOKUP($A77,Schid!$A:$J,MATCH(H$1,Schid!$6:$6,0),FALSE)</f>
        <v>2400</v>
      </c>
      <c r="I77" s="29" t="str">
        <f>VLOOKUP($A77,Schid!$A:$J,MATCH(I$1,Schid!$6:$6,0),FALSE)</f>
        <v>NULL</v>
      </c>
      <c r="J77" s="29" t="str">
        <f>VLOOKUP($A77,Schid!$A:$J,MATCH(J$1,Schid!$6:$6,0),FALSE)</f>
        <v>Crawler Loaders</v>
      </c>
      <c r="K77" s="29" t="str">
        <f>VLOOKUP($A77,Schid!$A:$J,MATCH(K$1,Schid!$6:$6,0),FALSE)</f>
        <v>0-114 HP Crawler Loaders</v>
      </c>
      <c r="L77" s="29" t="str">
        <f>VLOOKUP($A77,Schid!$A:$J,MATCH(L$1,Schid!$6:$6,0),FALSE)</f>
        <v>NULL</v>
      </c>
      <c r="M77" s="29" t="str">
        <f>VLOOKUP($A77,Schid!$A:$J,MATCH(M$1,Schid!$6:$6,0),FALSE)</f>
        <v>Crawler Loaders|0-114 HP Crawler Loaders||</v>
      </c>
      <c r="N77" s="29">
        <f t="shared" si="10"/>
        <v>1</v>
      </c>
      <c r="O77" s="29">
        <f>IF(ISERROR(VLOOKUP(B77,Sched!A:A,1,FALSE)),0,1)</f>
        <v>1</v>
      </c>
      <c r="P77" s="29">
        <f t="shared" si="11"/>
        <v>1</v>
      </c>
      <c r="Q77" s="29" t="str">
        <f t="shared" si="6"/>
        <v>2400|NULL</v>
      </c>
      <c r="R77" s="29" t="str">
        <f t="shared" si="7"/>
        <v>Crawler Loaders</v>
      </c>
      <c r="S77" s="29" t="str">
        <f t="shared" si="8"/>
        <v>0-114 HP Crawler Loaders</v>
      </c>
      <c r="T77" s="29" t="str">
        <f t="shared" si="9"/>
        <v>Dozers Medium USA</v>
      </c>
      <c r="U77" s="21"/>
    </row>
    <row r="78" spans="1:21" x14ac:dyDescent="0.25">
      <c r="A78" s="29">
        <v>101021</v>
      </c>
      <c r="B78" s="29" t="s">
        <v>2939</v>
      </c>
      <c r="C78" s="29" t="s">
        <v>1242</v>
      </c>
      <c r="D78" s="29" t="s">
        <v>2917</v>
      </c>
      <c r="E78" s="29" t="str">
        <f>VLOOKUP($B78,Sched!$A:$Z,MATCH(E$1,Sched!$6:$6,0),FALSE)</f>
        <v>CatSubcat</v>
      </c>
      <c r="F78" s="29" t="str">
        <f>VLOOKUP($B78,Sched!$A:$Z,MATCH(F$1,Sched!$6:$6,0),FALSE)</f>
        <v>SubcatGroup</v>
      </c>
      <c r="G78" s="29">
        <f>VLOOKUP($A78,Schid!$A:$J,MATCH(G$1,Schid!$6:$6,0),FALSE)</f>
        <v>2506</v>
      </c>
      <c r="H78" s="29">
        <f>VLOOKUP($A78,Schid!$A:$J,MATCH(H$1,Schid!$6:$6,0),FALSE)</f>
        <v>2799</v>
      </c>
      <c r="I78" s="29" t="str">
        <f>VLOOKUP($A78,Schid!$A:$J,MATCH(I$1,Schid!$6:$6,0),FALSE)</f>
        <v>NULL</v>
      </c>
      <c r="J78" s="29" t="str">
        <f>VLOOKUP($A78,Schid!$A:$J,MATCH(J$1,Schid!$6:$6,0),FALSE)</f>
        <v>Crawler Loaders</v>
      </c>
      <c r="K78" s="29" t="str">
        <f>VLOOKUP($A78,Schid!$A:$J,MATCH(K$1,Schid!$6:$6,0),FALSE)</f>
        <v>115-179 HP Crawler Loaders</v>
      </c>
      <c r="L78" s="29" t="str">
        <f>VLOOKUP($A78,Schid!$A:$J,MATCH(L$1,Schid!$6:$6,0),FALSE)</f>
        <v>NULL</v>
      </c>
      <c r="M78" s="29" t="str">
        <f>VLOOKUP($A78,Schid!$A:$J,MATCH(M$1,Schid!$6:$6,0),FALSE)</f>
        <v>Crawler Loaders|115-179 HP Crawler Loaders||</v>
      </c>
      <c r="N78" s="29">
        <f t="shared" si="10"/>
        <v>1</v>
      </c>
      <c r="O78" s="29">
        <f>IF(ISERROR(VLOOKUP(B78,Sched!A:A,1,FALSE)),0,1)</f>
        <v>1</v>
      </c>
      <c r="P78" s="29">
        <f t="shared" si="11"/>
        <v>1</v>
      </c>
      <c r="Q78" s="29" t="str">
        <f t="shared" si="6"/>
        <v>2799|NULL</v>
      </c>
      <c r="R78" s="29" t="str">
        <f t="shared" si="7"/>
        <v>Crawler Loaders</v>
      </c>
      <c r="S78" s="29" t="str">
        <f t="shared" si="8"/>
        <v>115-179 HP Crawler Loaders</v>
      </c>
      <c r="T78" s="29" t="str">
        <f t="shared" si="9"/>
        <v>Dozers Medium USA</v>
      </c>
      <c r="U78" s="21"/>
    </row>
    <row r="79" spans="1:21" x14ac:dyDescent="0.25">
      <c r="A79" s="29">
        <v>50800</v>
      </c>
      <c r="B79" s="29" t="s">
        <v>2939</v>
      </c>
      <c r="C79" s="29" t="s">
        <v>1241</v>
      </c>
      <c r="D79" s="29" t="s">
        <v>2917</v>
      </c>
      <c r="E79" s="29" t="str">
        <f>VLOOKUP($B79,Sched!$A:$Z,MATCH(E$1,Sched!$6:$6,0),FALSE)</f>
        <v>CatSubcat</v>
      </c>
      <c r="F79" s="29" t="str">
        <f>VLOOKUP($B79,Sched!$A:$Z,MATCH(F$1,Sched!$6:$6,0),FALSE)</f>
        <v>SubcatGroup</v>
      </c>
      <c r="G79" s="29">
        <f>VLOOKUP($A79,Schid!$A:$J,MATCH(G$1,Schid!$6:$6,0),FALSE)</f>
        <v>15</v>
      </c>
      <c r="H79" s="29">
        <f>VLOOKUP($A79,Schid!$A:$J,MATCH(H$1,Schid!$6:$6,0),FALSE)</f>
        <v>2423</v>
      </c>
      <c r="I79" s="29" t="str">
        <f>VLOOKUP($A79,Schid!$A:$J,MATCH(I$1,Schid!$6:$6,0),FALSE)</f>
        <v>NULL</v>
      </c>
      <c r="J79" s="29" t="str">
        <f>VLOOKUP($A79,Schid!$A:$J,MATCH(J$1,Schid!$6:$6,0),FALSE)</f>
        <v>Dozers</v>
      </c>
      <c r="K79" s="29" t="str">
        <f>VLOOKUP($A79,Schid!$A:$J,MATCH(K$1,Schid!$6:$6,0),FALSE)</f>
        <v>0-114 HP Crawler Dozers</v>
      </c>
      <c r="L79" s="29" t="str">
        <f>VLOOKUP($A79,Schid!$A:$J,MATCH(L$1,Schid!$6:$6,0),FALSE)</f>
        <v>NULL</v>
      </c>
      <c r="M79" s="29" t="str">
        <f>VLOOKUP($A79,Schid!$A:$J,MATCH(M$1,Schid!$6:$6,0),FALSE)</f>
        <v>Dozers|0-114 HP Crawler Dozers||</v>
      </c>
      <c r="N79" s="29">
        <f t="shared" si="10"/>
        <v>1</v>
      </c>
      <c r="O79" s="29">
        <f>IF(ISERROR(VLOOKUP(B79,Sched!A:A,1,FALSE)),0,1)</f>
        <v>1</v>
      </c>
      <c r="P79" s="29">
        <f t="shared" si="11"/>
        <v>1</v>
      </c>
      <c r="Q79" s="29" t="str">
        <f t="shared" si="6"/>
        <v>2423|NULL</v>
      </c>
      <c r="R79" s="29" t="str">
        <f t="shared" si="7"/>
        <v>Dozers</v>
      </c>
      <c r="S79" s="29" t="str">
        <f t="shared" si="8"/>
        <v>0-114 HP Crawler Dozers</v>
      </c>
      <c r="T79" s="29" t="str">
        <f t="shared" si="9"/>
        <v>Dozers Medium USA</v>
      </c>
      <c r="U79" s="21"/>
    </row>
    <row r="80" spans="1:21" x14ac:dyDescent="0.25">
      <c r="A80" s="29">
        <v>101018</v>
      </c>
      <c r="B80" s="29" t="s">
        <v>2939</v>
      </c>
      <c r="C80" s="29" t="s">
        <v>1242</v>
      </c>
      <c r="D80" s="29" t="s">
        <v>2917</v>
      </c>
      <c r="E80" s="29" t="str">
        <f>VLOOKUP($B80,Sched!$A:$Z,MATCH(E$1,Sched!$6:$6,0),FALSE)</f>
        <v>CatSubcat</v>
      </c>
      <c r="F80" s="29" t="str">
        <f>VLOOKUP($B80,Sched!$A:$Z,MATCH(F$1,Sched!$6:$6,0),FALSE)</f>
        <v>SubcatGroup</v>
      </c>
      <c r="G80" s="29">
        <f>VLOOKUP($A80,Schid!$A:$J,MATCH(G$1,Schid!$6:$6,0),FALSE)</f>
        <v>15</v>
      </c>
      <c r="H80" s="29">
        <f>VLOOKUP($A80,Schid!$A:$J,MATCH(H$1,Schid!$6:$6,0),FALSE)</f>
        <v>2796</v>
      </c>
      <c r="I80" s="29" t="str">
        <f>VLOOKUP($A80,Schid!$A:$J,MATCH(I$1,Schid!$6:$6,0),FALSE)</f>
        <v>NULL</v>
      </c>
      <c r="J80" s="29" t="str">
        <f>VLOOKUP($A80,Schid!$A:$J,MATCH(J$1,Schid!$6:$6,0),FALSE)</f>
        <v>Dozers</v>
      </c>
      <c r="K80" s="29" t="str">
        <f>VLOOKUP($A80,Schid!$A:$J,MATCH(K$1,Schid!$6:$6,0),FALSE)</f>
        <v>115-179 HP Crawler Dozers</v>
      </c>
      <c r="L80" s="29" t="str">
        <f>VLOOKUP($A80,Schid!$A:$J,MATCH(L$1,Schid!$6:$6,0),FALSE)</f>
        <v>NULL</v>
      </c>
      <c r="M80" s="29" t="str">
        <f>VLOOKUP($A80,Schid!$A:$J,MATCH(M$1,Schid!$6:$6,0),FALSE)</f>
        <v>Dozers|115-179 HP Crawler Dozers||</v>
      </c>
      <c r="N80" s="29">
        <f t="shared" si="10"/>
        <v>1</v>
      </c>
      <c r="O80" s="29">
        <f>IF(ISERROR(VLOOKUP(B80,Sched!A:A,1,FALSE)),0,1)</f>
        <v>1</v>
      </c>
      <c r="P80" s="29">
        <f t="shared" si="11"/>
        <v>1</v>
      </c>
      <c r="Q80" s="29" t="str">
        <f t="shared" si="6"/>
        <v>2796|NULL</v>
      </c>
      <c r="R80" s="29" t="str">
        <f t="shared" si="7"/>
        <v>Dozers</v>
      </c>
      <c r="S80" s="29" t="str">
        <f t="shared" si="8"/>
        <v>115-179 HP Crawler Dozers</v>
      </c>
      <c r="T80" s="29" t="str">
        <f t="shared" si="9"/>
        <v>Dozers Medium USA</v>
      </c>
      <c r="U80" s="21"/>
    </row>
    <row r="81" spans="1:21" x14ac:dyDescent="0.25">
      <c r="A81" s="29">
        <v>116164</v>
      </c>
      <c r="B81" s="29" t="s">
        <v>2939</v>
      </c>
      <c r="C81" s="29" t="s">
        <v>1242</v>
      </c>
      <c r="D81" s="29" t="s">
        <v>2917</v>
      </c>
      <c r="E81" s="29" t="str">
        <f>VLOOKUP($B81,Sched!$A:$Z,MATCH(E$1,Sched!$6:$6,0),FALSE)</f>
        <v>CatSubcat</v>
      </c>
      <c r="F81" s="29" t="str">
        <f>VLOOKUP($B81,Sched!$A:$Z,MATCH(F$1,Sched!$6:$6,0),FALSE)</f>
        <v>SubcatGroup</v>
      </c>
      <c r="G81" s="29">
        <f>VLOOKUP($A81,Schid!$A:$J,MATCH(G$1,Schid!$6:$6,0),FALSE)</f>
        <v>230</v>
      </c>
      <c r="H81" s="29">
        <f>VLOOKUP($A81,Schid!$A:$J,MATCH(H$1,Schid!$6:$6,0),FALSE)</f>
        <v>2860</v>
      </c>
      <c r="I81" s="29" t="str">
        <f>VLOOKUP($A81,Schid!$A:$J,MATCH(I$1,Schid!$6:$6,0),FALSE)</f>
        <v>NULL</v>
      </c>
      <c r="J81" s="29" t="str">
        <f>VLOOKUP($A81,Schid!$A:$J,MATCH(J$1,Schid!$6:$6,0),FALSE)</f>
        <v>Pipelayers</v>
      </c>
      <c r="K81" s="29" t="str">
        <f>VLOOKUP($A81,Schid!$A:$J,MATCH(K$1,Schid!$6:$6,0),FALSE)</f>
        <v>0-114 HP Pipelayers</v>
      </c>
      <c r="L81" s="29" t="str">
        <f>VLOOKUP($A81,Schid!$A:$J,MATCH(L$1,Schid!$6:$6,0),FALSE)</f>
        <v>NULL</v>
      </c>
      <c r="M81" s="29" t="str">
        <f>VLOOKUP($A81,Schid!$A:$J,MATCH(M$1,Schid!$6:$6,0),FALSE)</f>
        <v>Pipelayers|0-114 HP Pipelayers||</v>
      </c>
      <c r="N81" s="29">
        <f t="shared" si="10"/>
        <v>1</v>
      </c>
      <c r="O81" s="29">
        <f>IF(ISERROR(VLOOKUP(B81,Sched!A:A,1,FALSE)),0,1)</f>
        <v>1</v>
      </c>
      <c r="P81" s="29">
        <f t="shared" si="11"/>
        <v>1</v>
      </c>
      <c r="Q81" s="29" t="str">
        <f t="shared" si="6"/>
        <v>2860|NULL</v>
      </c>
      <c r="R81" s="29" t="str">
        <f t="shared" si="7"/>
        <v>Pipelayers</v>
      </c>
      <c r="S81" s="29" t="str">
        <f t="shared" si="8"/>
        <v>0-114 HP Pipelayers</v>
      </c>
      <c r="T81" s="29" t="str">
        <f t="shared" si="9"/>
        <v>Dozers Medium USA</v>
      </c>
      <c r="U81" s="21"/>
    </row>
    <row r="82" spans="1:21" x14ac:dyDescent="0.25">
      <c r="A82" s="29">
        <v>116</v>
      </c>
      <c r="B82" s="29" t="s">
        <v>2939</v>
      </c>
      <c r="C82" s="29" t="s">
        <v>1242</v>
      </c>
      <c r="D82" s="29" t="s">
        <v>2917</v>
      </c>
      <c r="E82" s="29" t="str">
        <f>VLOOKUP($B82,Sched!$A:$Z,MATCH(E$1,Sched!$6:$6,0),FALSE)</f>
        <v>CatSubcat</v>
      </c>
      <c r="F82" s="29" t="str">
        <f>VLOOKUP($B82,Sched!$A:$Z,MATCH(F$1,Sched!$6:$6,0),FALSE)</f>
        <v>SubcatGroup</v>
      </c>
      <c r="G82" s="29">
        <f>VLOOKUP($A82,Schid!$A:$J,MATCH(G$1,Schid!$6:$6,0),FALSE)</f>
        <v>230</v>
      </c>
      <c r="H82" s="29">
        <f>VLOOKUP($A82,Schid!$A:$J,MATCH(H$1,Schid!$6:$6,0),FALSE)</f>
        <v>231</v>
      </c>
      <c r="I82" s="29" t="str">
        <f>VLOOKUP($A82,Schid!$A:$J,MATCH(I$1,Schid!$6:$6,0),FALSE)</f>
        <v>NULL</v>
      </c>
      <c r="J82" s="29" t="str">
        <f>VLOOKUP($A82,Schid!$A:$J,MATCH(J$1,Schid!$6:$6,0),FALSE)</f>
        <v>Pipelayers</v>
      </c>
      <c r="K82" s="29" t="str">
        <f>VLOOKUP($A82,Schid!$A:$J,MATCH(K$1,Schid!$6:$6,0),FALSE)</f>
        <v>115-179 HP Pipelayers</v>
      </c>
      <c r="L82" s="29" t="str">
        <f>VLOOKUP($A82,Schid!$A:$J,MATCH(L$1,Schid!$6:$6,0),FALSE)</f>
        <v>NULL</v>
      </c>
      <c r="M82" s="29" t="str">
        <f>VLOOKUP($A82,Schid!$A:$J,MATCH(M$1,Schid!$6:$6,0),FALSE)</f>
        <v>Pipelayers|115-179 HP Pipelayers||</v>
      </c>
      <c r="N82" s="29">
        <f t="shared" si="10"/>
        <v>1</v>
      </c>
      <c r="O82" s="29">
        <f>IF(ISERROR(VLOOKUP(B82,Sched!A:A,1,FALSE)),0,1)</f>
        <v>1</v>
      </c>
      <c r="P82" s="29">
        <f t="shared" si="11"/>
        <v>1</v>
      </c>
      <c r="Q82" s="29" t="str">
        <f t="shared" si="6"/>
        <v>231|NULL</v>
      </c>
      <c r="R82" s="29" t="str">
        <f t="shared" si="7"/>
        <v>Pipelayers</v>
      </c>
      <c r="S82" s="29" t="str">
        <f t="shared" si="8"/>
        <v>115-179 HP Pipelayers</v>
      </c>
      <c r="T82" s="29" t="str">
        <f t="shared" si="9"/>
        <v>Dozers Medium USA</v>
      </c>
      <c r="U82" s="21"/>
    </row>
    <row r="83" spans="1:21" x14ac:dyDescent="0.25">
      <c r="A83" s="29">
        <v>66690</v>
      </c>
      <c r="B83" s="29" t="s">
        <v>2940</v>
      </c>
      <c r="C83" s="29" t="s">
        <v>1242</v>
      </c>
      <c r="D83" s="29" t="s">
        <v>2917</v>
      </c>
      <c r="E83" s="29" t="str">
        <f>VLOOKUP($B83,Sched!$A:$Z,MATCH(E$1,Sched!$6:$6,0),FALSE)</f>
        <v>CatSubcat</v>
      </c>
      <c r="F83" s="29" t="str">
        <f>VLOOKUP($B83,Sched!$A:$Z,MATCH(F$1,Sched!$6:$6,0),FALSE)</f>
        <v>Category</v>
      </c>
      <c r="G83" s="29">
        <f>VLOOKUP($A83,Schid!$A:$J,MATCH(G$1,Schid!$6:$6,0),FALSE)</f>
        <v>2506</v>
      </c>
      <c r="H83" s="29" t="str">
        <f>VLOOKUP($A83,Schid!$A:$J,MATCH(H$1,Schid!$6:$6,0),FALSE)</f>
        <v>NULL</v>
      </c>
      <c r="I83" s="29" t="str">
        <f>VLOOKUP($A83,Schid!$A:$J,MATCH(I$1,Schid!$6:$6,0),FALSE)</f>
        <v>NULL</v>
      </c>
      <c r="J83" s="29" t="str">
        <f>VLOOKUP($A83,Schid!$A:$J,MATCH(J$1,Schid!$6:$6,0),FALSE)</f>
        <v>Crawler Loaders</v>
      </c>
      <c r="K83" s="29" t="str">
        <f>VLOOKUP($A83,Schid!$A:$J,MATCH(K$1,Schid!$6:$6,0),FALSE)</f>
        <v>NULL</v>
      </c>
      <c r="L83" s="29" t="str">
        <f>VLOOKUP($A83,Schid!$A:$J,MATCH(L$1,Schid!$6:$6,0),FALSE)</f>
        <v>NULL</v>
      </c>
      <c r="M83" s="29" t="str">
        <f>VLOOKUP($A83,Schid!$A:$J,MATCH(M$1,Schid!$6:$6,0),FALSE)</f>
        <v>Crawler Loaders|||</v>
      </c>
      <c r="N83" s="29">
        <f t="shared" si="10"/>
        <v>1</v>
      </c>
      <c r="O83" s="29">
        <f>IF(ISERROR(VLOOKUP(B83,Sched!A:A,1,FALSE)),0,1)</f>
        <v>1</v>
      </c>
      <c r="P83" s="29">
        <f t="shared" si="11"/>
        <v>1</v>
      </c>
      <c r="Q83" s="29" t="str">
        <f t="shared" si="6"/>
        <v>NULL|NULL</v>
      </c>
      <c r="R83" s="29" t="str">
        <f t="shared" si="7"/>
        <v>Crawler Loaders</v>
      </c>
      <c r="S83" s="29" t="str">
        <f t="shared" si="8"/>
        <v>NULL</v>
      </c>
      <c r="T83" s="29" t="str">
        <f t="shared" si="9"/>
        <v>Dozers USA</v>
      </c>
      <c r="U83" s="21"/>
    </row>
    <row r="84" spans="1:21" x14ac:dyDescent="0.25">
      <c r="A84" s="29">
        <v>12</v>
      </c>
      <c r="B84" s="29" t="s">
        <v>2940</v>
      </c>
      <c r="C84" s="29" t="s">
        <v>1241</v>
      </c>
      <c r="D84" s="29" t="s">
        <v>2917</v>
      </c>
      <c r="E84" s="29" t="str">
        <f>VLOOKUP($B84,Sched!$A:$Z,MATCH(E$1,Sched!$6:$6,0),FALSE)</f>
        <v>CatSubcat</v>
      </c>
      <c r="F84" s="29" t="str">
        <f>VLOOKUP($B84,Sched!$A:$Z,MATCH(F$1,Sched!$6:$6,0),FALSE)</f>
        <v>Category</v>
      </c>
      <c r="G84" s="29">
        <f>VLOOKUP($A84,Schid!$A:$J,MATCH(G$1,Schid!$6:$6,0),FALSE)</f>
        <v>15</v>
      </c>
      <c r="H84" s="29" t="str">
        <f>VLOOKUP($A84,Schid!$A:$J,MATCH(H$1,Schid!$6:$6,0),FALSE)</f>
        <v>NULL</v>
      </c>
      <c r="I84" s="29" t="str">
        <f>VLOOKUP($A84,Schid!$A:$J,MATCH(I$1,Schid!$6:$6,0),FALSE)</f>
        <v>NULL</v>
      </c>
      <c r="J84" s="29" t="str">
        <f>VLOOKUP($A84,Schid!$A:$J,MATCH(J$1,Schid!$6:$6,0),FALSE)</f>
        <v>Dozers</v>
      </c>
      <c r="K84" s="29" t="str">
        <f>VLOOKUP($A84,Schid!$A:$J,MATCH(K$1,Schid!$6:$6,0),FALSE)</f>
        <v>NULL</v>
      </c>
      <c r="L84" s="29" t="str">
        <f>VLOOKUP($A84,Schid!$A:$J,MATCH(L$1,Schid!$6:$6,0),FALSE)</f>
        <v>NULL</v>
      </c>
      <c r="M84" s="29" t="str">
        <f>VLOOKUP($A84,Schid!$A:$J,MATCH(M$1,Schid!$6:$6,0),FALSE)</f>
        <v>Dozers|||</v>
      </c>
      <c r="N84" s="29">
        <f t="shared" si="10"/>
        <v>1</v>
      </c>
      <c r="O84" s="29">
        <f>IF(ISERROR(VLOOKUP(B84,Sched!A:A,1,FALSE)),0,1)</f>
        <v>1</v>
      </c>
      <c r="P84" s="29">
        <f t="shared" si="11"/>
        <v>1</v>
      </c>
      <c r="Q84" s="29" t="str">
        <f t="shared" si="6"/>
        <v>NULL|NULL</v>
      </c>
      <c r="R84" s="29" t="str">
        <f t="shared" si="7"/>
        <v>Dozers</v>
      </c>
      <c r="S84" s="29" t="str">
        <f t="shared" si="8"/>
        <v>NULL</v>
      </c>
      <c r="T84" s="29" t="str">
        <f t="shared" si="9"/>
        <v>Dozers USA</v>
      </c>
      <c r="U84" s="21"/>
    </row>
    <row r="85" spans="1:21" x14ac:dyDescent="0.25">
      <c r="A85" s="29">
        <v>6</v>
      </c>
      <c r="B85" s="29" t="s">
        <v>2940</v>
      </c>
      <c r="C85" s="29" t="s">
        <v>1242</v>
      </c>
      <c r="D85" s="29" t="s">
        <v>2917</v>
      </c>
      <c r="E85" s="29" t="str">
        <f>VLOOKUP($B85,Sched!$A:$Z,MATCH(E$1,Sched!$6:$6,0),FALSE)</f>
        <v>CatSubcat</v>
      </c>
      <c r="F85" s="29" t="str">
        <f>VLOOKUP($B85,Sched!$A:$Z,MATCH(F$1,Sched!$6:$6,0),FALSE)</f>
        <v>Category</v>
      </c>
      <c r="G85" s="29">
        <f>VLOOKUP($A85,Schid!$A:$J,MATCH(G$1,Schid!$6:$6,0),FALSE)</f>
        <v>230</v>
      </c>
      <c r="H85" s="29" t="str">
        <f>VLOOKUP($A85,Schid!$A:$J,MATCH(H$1,Schid!$6:$6,0),FALSE)</f>
        <v>NULL</v>
      </c>
      <c r="I85" s="29" t="str">
        <f>VLOOKUP($A85,Schid!$A:$J,MATCH(I$1,Schid!$6:$6,0),FALSE)</f>
        <v>NULL</v>
      </c>
      <c r="J85" s="29" t="str">
        <f>VLOOKUP($A85,Schid!$A:$J,MATCH(J$1,Schid!$6:$6,0),FALSE)</f>
        <v>Pipelayers</v>
      </c>
      <c r="K85" s="29" t="str">
        <f>VLOOKUP($A85,Schid!$A:$J,MATCH(K$1,Schid!$6:$6,0),FALSE)</f>
        <v>NULL</v>
      </c>
      <c r="L85" s="29" t="str">
        <f>VLOOKUP($A85,Schid!$A:$J,MATCH(L$1,Schid!$6:$6,0),FALSE)</f>
        <v>NULL</v>
      </c>
      <c r="M85" s="29" t="str">
        <f>VLOOKUP($A85,Schid!$A:$J,MATCH(M$1,Schid!$6:$6,0),FALSE)</f>
        <v>Pipelayers|||</v>
      </c>
      <c r="N85" s="29">
        <f t="shared" si="10"/>
        <v>1</v>
      </c>
      <c r="O85" s="29">
        <f>IF(ISERROR(VLOOKUP(B85,Sched!A:A,1,FALSE)),0,1)</f>
        <v>1</v>
      </c>
      <c r="P85" s="29">
        <f t="shared" si="11"/>
        <v>1</v>
      </c>
      <c r="Q85" s="29" t="str">
        <f t="shared" si="6"/>
        <v>NULL|NULL</v>
      </c>
      <c r="R85" s="29" t="str">
        <f t="shared" si="7"/>
        <v>Pipelayers</v>
      </c>
      <c r="S85" s="29" t="str">
        <f t="shared" si="8"/>
        <v>NULL</v>
      </c>
      <c r="T85" s="29" t="str">
        <f t="shared" si="9"/>
        <v>Dozers USA</v>
      </c>
      <c r="U85" s="21"/>
    </row>
    <row r="86" spans="1:21" x14ac:dyDescent="0.25">
      <c r="A86" s="29">
        <v>83864</v>
      </c>
      <c r="B86" s="29" t="s">
        <v>2941</v>
      </c>
      <c r="C86" s="29" t="s">
        <v>1241</v>
      </c>
      <c r="D86" s="29" t="s">
        <v>2917</v>
      </c>
      <c r="E86" s="29" t="str">
        <f>VLOOKUP($B86,Sched!$A:$Z,MATCH(E$1,Sched!$6:$6,0),FALSE)</f>
        <v>CatSubcat</v>
      </c>
      <c r="F86" s="29" t="str">
        <f>VLOOKUP($B86,Sched!$A:$Z,MATCH(F$1,Sched!$6:$6,0),FALSE)</f>
        <v>Category</v>
      </c>
      <c r="G86" s="29">
        <f>VLOOKUP($A86,Schid!$A:$J,MATCH(G$1,Schid!$6:$6,0),FALSE)</f>
        <v>2609</v>
      </c>
      <c r="H86" s="29" t="str">
        <f>VLOOKUP($A86,Schid!$A:$J,MATCH(H$1,Schid!$6:$6,0),FALSE)</f>
        <v>NULL</v>
      </c>
      <c r="I86" s="29" t="str">
        <f>VLOOKUP($A86,Schid!$A:$J,MATCH(I$1,Schid!$6:$6,0),FALSE)</f>
        <v>NULL</v>
      </c>
      <c r="J86" s="29" t="str">
        <f>VLOOKUP($A86,Schid!$A:$J,MATCH(J$1,Schid!$6:$6,0),FALSE)</f>
        <v>Dump Trucks</v>
      </c>
      <c r="K86" s="29" t="str">
        <f>VLOOKUP($A86,Schid!$A:$J,MATCH(K$1,Schid!$6:$6,0),FALSE)</f>
        <v>NULL</v>
      </c>
      <c r="L86" s="29" t="str">
        <f>VLOOKUP($A86,Schid!$A:$J,MATCH(L$1,Schid!$6:$6,0),FALSE)</f>
        <v>NULL</v>
      </c>
      <c r="M86" s="29" t="str">
        <f>VLOOKUP($A86,Schid!$A:$J,MATCH(M$1,Schid!$6:$6,0),FALSE)</f>
        <v>Dump Trucks|||</v>
      </c>
      <c r="N86" s="29">
        <f t="shared" si="10"/>
        <v>1</v>
      </c>
      <c r="O86" s="29">
        <f>IF(ISERROR(VLOOKUP(B86,Sched!A:A,1,FALSE)),0,1)</f>
        <v>1</v>
      </c>
      <c r="P86" s="29">
        <f t="shared" si="11"/>
        <v>1</v>
      </c>
      <c r="Q86" s="29" t="str">
        <f t="shared" si="6"/>
        <v>NULL|NULL</v>
      </c>
      <c r="R86" s="29" t="str">
        <f t="shared" si="7"/>
        <v>Dump Trucks</v>
      </c>
      <c r="S86" s="29" t="str">
        <f t="shared" si="8"/>
        <v>NULL</v>
      </c>
      <c r="T86" s="29" t="str">
        <f t="shared" si="9"/>
        <v>Dump Trucks USA</v>
      </c>
      <c r="U86" s="21"/>
    </row>
    <row r="87" spans="1:21" x14ac:dyDescent="0.25">
      <c r="A87" s="29">
        <v>132</v>
      </c>
      <c r="B87" s="29" t="s">
        <v>2942</v>
      </c>
      <c r="C87" s="29" t="s">
        <v>1241</v>
      </c>
      <c r="D87" s="29" t="s">
        <v>2917</v>
      </c>
      <c r="E87" s="29" t="str">
        <f>VLOOKUP($B87,Sched!$A:$Z,MATCH(E$1,Sched!$6:$6,0),FALSE)</f>
        <v>CatSubcat</v>
      </c>
      <c r="F87" s="29" t="str">
        <f>VLOOKUP($B87,Sched!$A:$Z,MATCH(F$1,Sched!$6:$6,0),FALSE)</f>
        <v>SubcatGroup</v>
      </c>
      <c r="G87" s="29">
        <f>VLOOKUP($A87,Schid!$A:$J,MATCH(G$1,Schid!$6:$6,0),FALSE)</f>
        <v>2505</v>
      </c>
      <c r="H87" s="29">
        <f>VLOOKUP($A87,Schid!$A:$J,MATCH(H$1,Schid!$6:$6,0),FALSE)</f>
        <v>2000</v>
      </c>
      <c r="I87" s="29" t="str">
        <f>VLOOKUP($A87,Schid!$A:$J,MATCH(I$1,Schid!$6:$6,0),FALSE)</f>
        <v>NULL</v>
      </c>
      <c r="J87" s="29" t="str">
        <f>VLOOKUP($A87,Schid!$A:$J,MATCH(J$1,Schid!$6:$6,0),FALSE)</f>
        <v>Earthmoving Attachments</v>
      </c>
      <c r="K87" s="29" t="str">
        <f>VLOOKUP($A87,Schid!$A:$J,MATCH(K$1,Schid!$6:$6,0),FALSE)</f>
        <v>DO NOT USE Breakers And Hammers</v>
      </c>
      <c r="L87" s="29" t="str">
        <f>VLOOKUP($A87,Schid!$A:$J,MATCH(L$1,Schid!$6:$6,0),FALSE)</f>
        <v>NULL</v>
      </c>
      <c r="M87" s="29" t="str">
        <f>VLOOKUP($A87,Schid!$A:$J,MATCH(M$1,Schid!$6:$6,0),FALSE)</f>
        <v>Earthmoving Attachments|DO NOT USE Breakers And Hammers||</v>
      </c>
      <c r="N87" s="29">
        <f t="shared" si="10"/>
        <v>1</v>
      </c>
      <c r="O87" s="29">
        <f>IF(ISERROR(VLOOKUP(B87,Sched!A:A,1,FALSE)),0,1)</f>
        <v>1</v>
      </c>
      <c r="P87" s="29">
        <f t="shared" si="11"/>
        <v>1</v>
      </c>
      <c r="Q87" s="29" t="str">
        <f t="shared" si="6"/>
        <v>2000|NULL</v>
      </c>
      <c r="R87" s="29" t="str">
        <f t="shared" si="7"/>
        <v>Earthmoving Attachments</v>
      </c>
      <c r="S87" s="29" t="str">
        <f t="shared" si="8"/>
        <v>DO NOT USE Breakers And Hammers</v>
      </c>
      <c r="T87" s="29" t="str">
        <f t="shared" si="9"/>
        <v>EM Attachments Breakers And Hammers USA</v>
      </c>
      <c r="U87" s="21"/>
    </row>
    <row r="88" spans="1:21" x14ac:dyDescent="0.25">
      <c r="A88" s="29">
        <v>80088</v>
      </c>
      <c r="B88" s="29" t="s">
        <v>2943</v>
      </c>
      <c r="C88" s="29" t="s">
        <v>1242</v>
      </c>
      <c r="D88" s="29" t="s">
        <v>2917</v>
      </c>
      <c r="E88" s="29" t="str">
        <f>VLOOKUP($B88,Sched!$A:$Z,MATCH(E$1,Sched!$6:$6,0),FALSE)</f>
        <v>CatSubcat</v>
      </c>
      <c r="F88" s="29" t="str">
        <f>VLOOKUP($B88,Sched!$A:$Z,MATCH(F$1,Sched!$6:$6,0),FALSE)</f>
        <v>Category</v>
      </c>
      <c r="G88" s="29">
        <f>VLOOKUP($A88,Schid!$A:$J,MATCH(G$1,Schid!$6:$6,0),FALSE)</f>
        <v>2574</v>
      </c>
      <c r="H88" s="29" t="str">
        <f>VLOOKUP($A88,Schid!$A:$J,MATCH(H$1,Schid!$6:$6,0),FALSE)</f>
        <v>NULL</v>
      </c>
      <c r="I88" s="29" t="str">
        <f>VLOOKUP($A88,Schid!$A:$J,MATCH(I$1,Schid!$6:$6,0),FALSE)</f>
        <v>NULL</v>
      </c>
      <c r="J88" s="29" t="str">
        <f>VLOOKUP($A88,Schid!$A:$J,MATCH(J$1,Schid!$6:$6,0),FALSE)</f>
        <v>Aerial Attachments</v>
      </c>
      <c r="K88" s="29" t="str">
        <f>VLOOKUP($A88,Schid!$A:$J,MATCH(K$1,Schid!$6:$6,0),FALSE)</f>
        <v>NULL</v>
      </c>
      <c r="L88" s="29" t="str">
        <f>VLOOKUP($A88,Schid!$A:$J,MATCH(L$1,Schid!$6:$6,0),FALSE)</f>
        <v>NULL</v>
      </c>
      <c r="M88" s="29" t="str">
        <f>VLOOKUP($A88,Schid!$A:$J,MATCH(M$1,Schid!$6:$6,0),FALSE)</f>
        <v>Aerial Attachments|||</v>
      </c>
      <c r="N88" s="29">
        <f t="shared" si="10"/>
        <v>1</v>
      </c>
      <c r="O88" s="29">
        <f>IF(ISERROR(VLOOKUP(B88,Sched!A:A,1,FALSE)),0,1)</f>
        <v>1</v>
      </c>
      <c r="P88" s="29">
        <f t="shared" si="11"/>
        <v>1</v>
      </c>
      <c r="Q88" s="29" t="str">
        <f t="shared" si="6"/>
        <v>NULL|NULL</v>
      </c>
      <c r="R88" s="29" t="str">
        <f t="shared" si="7"/>
        <v>Aerial Attachments</v>
      </c>
      <c r="S88" s="29" t="str">
        <f t="shared" si="8"/>
        <v>NULL</v>
      </c>
      <c r="T88" s="29" t="str">
        <f t="shared" si="9"/>
        <v>EM Attachments USA</v>
      </c>
      <c r="U88" s="21"/>
    </row>
    <row r="89" spans="1:21" x14ac:dyDescent="0.25">
      <c r="A89" s="29">
        <v>66689</v>
      </c>
      <c r="B89" s="29" t="s">
        <v>2943</v>
      </c>
      <c r="C89" s="29" t="s">
        <v>1241</v>
      </c>
      <c r="D89" s="29" t="s">
        <v>2917</v>
      </c>
      <c r="E89" s="29" t="str">
        <f>VLOOKUP($B89,Sched!$A:$Z,MATCH(E$1,Sched!$6:$6,0),FALSE)</f>
        <v>CatSubcat</v>
      </c>
      <c r="F89" s="29" t="str">
        <f>VLOOKUP($B89,Sched!$A:$Z,MATCH(F$1,Sched!$6:$6,0),FALSE)</f>
        <v>Category</v>
      </c>
      <c r="G89" s="29">
        <f>VLOOKUP($A89,Schid!$A:$J,MATCH(G$1,Schid!$6:$6,0),FALSE)</f>
        <v>2505</v>
      </c>
      <c r="H89" s="29" t="str">
        <f>VLOOKUP($A89,Schid!$A:$J,MATCH(H$1,Schid!$6:$6,0),FALSE)</f>
        <v>NULL</v>
      </c>
      <c r="I89" s="29" t="str">
        <f>VLOOKUP($A89,Schid!$A:$J,MATCH(I$1,Schid!$6:$6,0),FALSE)</f>
        <v>NULL</v>
      </c>
      <c r="J89" s="29" t="str">
        <f>VLOOKUP($A89,Schid!$A:$J,MATCH(J$1,Schid!$6:$6,0),FALSE)</f>
        <v>Earthmoving Attachments</v>
      </c>
      <c r="K89" s="29" t="str">
        <f>VLOOKUP($A89,Schid!$A:$J,MATCH(K$1,Schid!$6:$6,0),FALSE)</f>
        <v>NULL</v>
      </c>
      <c r="L89" s="29" t="str">
        <f>VLOOKUP($A89,Schid!$A:$J,MATCH(L$1,Schid!$6:$6,0),FALSE)</f>
        <v>NULL</v>
      </c>
      <c r="M89" s="29" t="str">
        <f>VLOOKUP($A89,Schid!$A:$J,MATCH(M$1,Schid!$6:$6,0),FALSE)</f>
        <v>Earthmoving Attachments|||</v>
      </c>
      <c r="N89" s="29">
        <f t="shared" si="10"/>
        <v>1</v>
      </c>
      <c r="O89" s="29">
        <f>IF(ISERROR(VLOOKUP(B89,Sched!A:A,1,FALSE)),0,1)</f>
        <v>1</v>
      </c>
      <c r="P89" s="29">
        <f t="shared" si="11"/>
        <v>1</v>
      </c>
      <c r="Q89" s="29" t="str">
        <f t="shared" si="6"/>
        <v>NULL|NULL</v>
      </c>
      <c r="R89" s="29" t="str">
        <f t="shared" si="7"/>
        <v>Earthmoving Attachments</v>
      </c>
      <c r="S89" s="29" t="str">
        <f t="shared" si="8"/>
        <v>NULL</v>
      </c>
      <c r="T89" s="29" t="str">
        <f t="shared" si="9"/>
        <v>EM Attachments USA</v>
      </c>
      <c r="U89" s="21"/>
    </row>
    <row r="90" spans="1:21" x14ac:dyDescent="0.25">
      <c r="A90" s="21">
        <v>153665</v>
      </c>
      <c r="B90" s="29" t="s">
        <v>2943</v>
      </c>
      <c r="C90" s="29" t="s">
        <v>1242</v>
      </c>
      <c r="D90" s="29" t="s">
        <v>2917</v>
      </c>
      <c r="E90" s="29" t="str">
        <f>VLOOKUP($B90,Sched!$A:$Z,MATCH(E$1,Sched!$6:$6,0),FALSE)</f>
        <v>CatSubcat</v>
      </c>
      <c r="F90" s="29" t="str">
        <f>VLOOKUP($B90,Sched!$A:$Z,MATCH(F$1,Sched!$6:$6,0),FALSE)</f>
        <v>Category</v>
      </c>
      <c r="G90" s="29">
        <f>VLOOKUP($A90,Schid!$A:$J,MATCH(G$1,Schid!$6:$6,0),FALSE)</f>
        <v>2973</v>
      </c>
      <c r="H90" s="29" t="str">
        <f>VLOOKUP($A90,Schid!$A:$J,MATCH(H$1,Schid!$6:$6,0),FALSE)</f>
        <v>NULL</v>
      </c>
      <c r="I90" s="29" t="str">
        <f>VLOOKUP($A90,Schid!$A:$J,MATCH(I$1,Schid!$6:$6,0),FALSE)</f>
        <v>NULL</v>
      </c>
      <c r="J90" s="29" t="str">
        <f>VLOOKUP($A90,Schid!$A:$J,MATCH(J$1,Schid!$6:$6,0),FALSE)</f>
        <v>Heavy Earthmoving Attachments</v>
      </c>
      <c r="K90" s="29" t="str">
        <f>VLOOKUP($A90,Schid!$A:$J,MATCH(K$1,Schid!$6:$6,0),FALSE)</f>
        <v>NULL</v>
      </c>
      <c r="L90" s="29" t="str">
        <f>VLOOKUP($A90,Schid!$A:$J,MATCH(L$1,Schid!$6:$6,0),FALSE)</f>
        <v>NULL</v>
      </c>
      <c r="M90" s="29" t="str">
        <f>VLOOKUP($A90,Schid!$A:$J,MATCH(M$1,Schid!$6:$6,0),FALSE)</f>
        <v>Heavy Earthmoving Attachments|||</v>
      </c>
      <c r="N90" s="29">
        <f t="shared" si="10"/>
        <v>1</v>
      </c>
      <c r="O90" s="29">
        <f>IF(ISERROR(VLOOKUP(B90,Sched!A:A,1,FALSE)),0,1)</f>
        <v>1</v>
      </c>
      <c r="P90" s="29">
        <f t="shared" si="11"/>
        <v>1</v>
      </c>
      <c r="Q90" s="29" t="str">
        <f t="shared" si="6"/>
        <v>NULL|NULL</v>
      </c>
      <c r="R90" s="29" t="str">
        <f t="shared" si="7"/>
        <v>Heavy Earthmoving Attachments</v>
      </c>
      <c r="S90" s="29" t="str">
        <f t="shared" si="8"/>
        <v>NULL</v>
      </c>
      <c r="T90" s="29" t="str">
        <f t="shared" si="9"/>
        <v>EM Attachments USA</v>
      </c>
      <c r="U90" s="21"/>
    </row>
    <row r="91" spans="1:21" x14ac:dyDescent="0.25">
      <c r="A91" s="21">
        <v>153667</v>
      </c>
      <c r="B91" s="29" t="s">
        <v>2943</v>
      </c>
      <c r="C91" s="29" t="s">
        <v>1242</v>
      </c>
      <c r="D91" s="29" t="s">
        <v>2917</v>
      </c>
      <c r="E91" s="29" t="str">
        <f>VLOOKUP($B91,Sched!$A:$Z,MATCH(E$1,Sched!$6:$6,0),FALSE)</f>
        <v>CatSubcat</v>
      </c>
      <c r="F91" s="29" t="str">
        <f>VLOOKUP($B91,Sched!$A:$Z,MATCH(F$1,Sched!$6:$6,0),FALSE)</f>
        <v>Category</v>
      </c>
      <c r="G91" s="29">
        <f>VLOOKUP($A91,Schid!$A:$J,MATCH(G$1,Schid!$6:$6,0),FALSE)</f>
        <v>2973</v>
      </c>
      <c r="H91" s="29">
        <f>VLOOKUP($A91,Schid!$A:$J,MATCH(H$1,Schid!$6:$6,0),FALSE)</f>
        <v>2975</v>
      </c>
      <c r="I91" s="29" t="str">
        <f>VLOOKUP($A91,Schid!$A:$J,MATCH(I$1,Schid!$6:$6,0),FALSE)</f>
        <v>NULL</v>
      </c>
      <c r="J91" s="29" t="str">
        <f>VLOOKUP($A91,Schid!$A:$J,MATCH(J$1,Schid!$6:$6,0),FALSE)</f>
        <v>Heavy Earthmoving Attachments</v>
      </c>
      <c r="K91" s="29" t="str">
        <f>VLOOKUP($A91,Schid!$A:$J,MATCH(K$1,Schid!$6:$6,0),FALSE)</f>
        <v>Breakers And Hammers</v>
      </c>
      <c r="L91" s="29" t="str">
        <f>VLOOKUP($A91,Schid!$A:$J,MATCH(L$1,Schid!$6:$6,0),FALSE)</f>
        <v>NULL</v>
      </c>
      <c r="M91" s="29" t="str">
        <f>VLOOKUP($A91,Schid!$A:$J,MATCH(M$1,Schid!$6:$6,0),FALSE)</f>
        <v>Heavy Earthmoving Attachments|Breakers And Hammers||</v>
      </c>
      <c r="N91" s="29">
        <f t="shared" si="10"/>
        <v>1</v>
      </c>
      <c r="O91" s="29">
        <f>IF(ISERROR(VLOOKUP(B91,Sched!A:A,1,FALSE)),0,1)</f>
        <v>1</v>
      </c>
      <c r="P91" s="29">
        <f t="shared" si="11"/>
        <v>1</v>
      </c>
      <c r="Q91" s="29" t="str">
        <f t="shared" si="6"/>
        <v>2975|NULL</v>
      </c>
      <c r="R91" s="29" t="str">
        <f t="shared" si="7"/>
        <v>Heavy Earthmoving Attachments</v>
      </c>
      <c r="S91" s="29" t="str">
        <f t="shared" si="8"/>
        <v>Breakers And Hammers</v>
      </c>
      <c r="T91" s="29" t="str">
        <f t="shared" si="9"/>
        <v>EM Attachments USA</v>
      </c>
      <c r="U91" s="21"/>
    </row>
    <row r="92" spans="1:21" x14ac:dyDescent="0.25">
      <c r="A92" s="29">
        <v>5</v>
      </c>
      <c r="B92" s="29" t="s">
        <v>2943</v>
      </c>
      <c r="C92" s="29" t="s">
        <v>1242</v>
      </c>
      <c r="D92" s="29" t="s">
        <v>2917</v>
      </c>
      <c r="E92" s="29" t="str">
        <f>VLOOKUP($B92,Sched!$A:$Z,MATCH(E$1,Sched!$6:$6,0),FALSE)</f>
        <v>CatSubcat</v>
      </c>
      <c r="F92" s="29" t="str">
        <f>VLOOKUP($B92,Sched!$A:$Z,MATCH(F$1,Sched!$6:$6,0),FALSE)</f>
        <v>Category</v>
      </c>
      <c r="G92" s="29">
        <f>VLOOKUP($A92,Schid!$A:$J,MATCH(G$1,Schid!$6:$6,0),FALSE)</f>
        <v>361</v>
      </c>
      <c r="H92" s="29" t="str">
        <f>VLOOKUP($A92,Schid!$A:$J,MATCH(H$1,Schid!$6:$6,0),FALSE)</f>
        <v>NULL</v>
      </c>
      <c r="I92" s="29" t="str">
        <f>VLOOKUP($A92,Schid!$A:$J,MATCH(I$1,Schid!$6:$6,0),FALSE)</f>
        <v>NULL</v>
      </c>
      <c r="J92" s="29" t="str">
        <f>VLOOKUP($A92,Schid!$A:$J,MATCH(J$1,Schid!$6:$6,0),FALSE)</f>
        <v>Trench Shoring</v>
      </c>
      <c r="K92" s="29" t="str">
        <f>VLOOKUP($A92,Schid!$A:$J,MATCH(K$1,Schid!$6:$6,0),FALSE)</f>
        <v>NULL</v>
      </c>
      <c r="L92" s="29" t="str">
        <f>VLOOKUP($A92,Schid!$A:$J,MATCH(L$1,Schid!$6:$6,0),FALSE)</f>
        <v>NULL</v>
      </c>
      <c r="M92" s="29" t="str">
        <f>VLOOKUP($A92,Schid!$A:$J,MATCH(M$1,Schid!$6:$6,0),FALSE)</f>
        <v>Trench Shoring|||</v>
      </c>
      <c r="N92" s="29">
        <f t="shared" si="10"/>
        <v>1</v>
      </c>
      <c r="O92" s="29">
        <f>IF(ISERROR(VLOOKUP(B92,Sched!A:A,1,FALSE)),0,1)</f>
        <v>1</v>
      </c>
      <c r="P92" s="29">
        <f t="shared" si="11"/>
        <v>1</v>
      </c>
      <c r="Q92" s="29" t="str">
        <f t="shared" si="6"/>
        <v>NULL|NULL</v>
      </c>
      <c r="R92" s="29" t="str">
        <f t="shared" si="7"/>
        <v>Trench Shoring</v>
      </c>
      <c r="S92" s="29" t="str">
        <f t="shared" si="8"/>
        <v>NULL</v>
      </c>
      <c r="T92" s="29" t="str">
        <f t="shared" si="9"/>
        <v>EM Attachments USA</v>
      </c>
      <c r="U92" s="21"/>
    </row>
    <row r="93" spans="1:21" x14ac:dyDescent="0.25">
      <c r="A93" s="29">
        <v>80130</v>
      </c>
      <c r="B93" s="29" t="s">
        <v>2943</v>
      </c>
      <c r="C93" s="29" t="s">
        <v>1242</v>
      </c>
      <c r="D93" s="29" t="s">
        <v>2917</v>
      </c>
      <c r="E93" s="29" t="str">
        <f>VLOOKUP($B93,Sched!$A:$Z,MATCH(E$1,Sched!$6:$6,0),FALSE)</f>
        <v>CatSubcat</v>
      </c>
      <c r="F93" s="29" t="str">
        <f>VLOOKUP($B93,Sched!$A:$Z,MATCH(F$1,Sched!$6:$6,0),FALSE)</f>
        <v>Category</v>
      </c>
      <c r="G93" s="29">
        <f>VLOOKUP($A93,Schid!$A:$J,MATCH(G$1,Schid!$6:$6,0),FALSE)</f>
        <v>2576</v>
      </c>
      <c r="H93" s="29" t="str">
        <f>VLOOKUP($A93,Schid!$A:$J,MATCH(H$1,Schid!$6:$6,0),FALSE)</f>
        <v>NULL</v>
      </c>
      <c r="I93" s="29" t="str">
        <f>VLOOKUP($A93,Schid!$A:$J,MATCH(I$1,Schid!$6:$6,0),FALSE)</f>
        <v>NULL</v>
      </c>
      <c r="J93" s="29" t="str">
        <f>VLOOKUP($A93,Schid!$A:$J,MATCH(J$1,Schid!$6:$6,0),FALSE)</f>
        <v>Truck Attachments</v>
      </c>
      <c r="K93" s="29" t="str">
        <f>VLOOKUP($A93,Schid!$A:$J,MATCH(K$1,Schid!$6:$6,0),FALSE)</f>
        <v>NULL</v>
      </c>
      <c r="L93" s="29" t="str">
        <f>VLOOKUP($A93,Schid!$A:$J,MATCH(L$1,Schid!$6:$6,0),FALSE)</f>
        <v>NULL</v>
      </c>
      <c r="M93" s="29" t="str">
        <f>VLOOKUP($A93,Schid!$A:$J,MATCH(M$1,Schid!$6:$6,0),FALSE)</f>
        <v>Truck Attachments|||</v>
      </c>
      <c r="N93" s="29">
        <f t="shared" si="10"/>
        <v>1</v>
      </c>
      <c r="O93" s="29">
        <f>IF(ISERROR(VLOOKUP(B93,Sched!A:A,1,FALSE)),0,1)</f>
        <v>1</v>
      </c>
      <c r="P93" s="29">
        <f t="shared" si="11"/>
        <v>1</v>
      </c>
      <c r="Q93" s="29" t="str">
        <f t="shared" si="6"/>
        <v>NULL|NULL</v>
      </c>
      <c r="R93" s="29" t="str">
        <f t="shared" si="7"/>
        <v>Truck Attachments</v>
      </c>
      <c r="S93" s="29" t="str">
        <f t="shared" si="8"/>
        <v>NULL</v>
      </c>
      <c r="T93" s="29" t="str">
        <f t="shared" si="9"/>
        <v>EM Attachments USA</v>
      </c>
      <c r="U93" s="21"/>
    </row>
    <row r="94" spans="1:21" x14ac:dyDescent="0.25">
      <c r="A94" s="29">
        <v>101495</v>
      </c>
      <c r="B94" s="29" t="s">
        <v>2944</v>
      </c>
      <c r="C94" s="29" t="s">
        <v>1242</v>
      </c>
      <c r="D94" s="29" t="s">
        <v>2917</v>
      </c>
      <c r="E94" s="29" t="str">
        <f>VLOOKUP($B94,Sched!$A:$Z,MATCH(E$1,Sched!$6:$6,0),FALSE)</f>
        <v>Make</v>
      </c>
      <c r="F94" s="29" t="str">
        <f>VLOOKUP($B94,Sched!$A:$Z,MATCH(F$1,Sched!$6:$6,0),FALSE)</f>
        <v>Make</v>
      </c>
      <c r="G94" s="29">
        <f>VLOOKUP($A94,Schid!$A:$J,MATCH(G$1,Schid!$6:$6,0),FALSE)</f>
        <v>29</v>
      </c>
      <c r="H94" s="29">
        <f>VLOOKUP($A94,Schid!$A:$J,MATCH(H$1,Schid!$6:$6,0),FALSE)</f>
        <v>2804</v>
      </c>
      <c r="I94" s="29">
        <f>VLOOKUP($A94,Schid!$A:$J,MATCH(I$1,Schid!$6:$6,0),FALSE)</f>
        <v>31</v>
      </c>
      <c r="J94" s="29" t="str">
        <f>VLOOKUP($A94,Schid!$A:$J,MATCH(J$1,Schid!$6:$6,0),FALSE)</f>
        <v>Excavators</v>
      </c>
      <c r="K94" s="29" t="str">
        <f>VLOOKUP($A94,Schid!$A:$J,MATCH(K$1,Schid!$6:$6,0),FALSE)</f>
        <v>100,000+ Lb Excavators</v>
      </c>
      <c r="L94" s="29" t="str">
        <f>VLOOKUP($A94,Schid!$A:$J,MATCH(L$1,Schid!$6:$6,0),FALSE)</f>
        <v>Caterpillar</v>
      </c>
      <c r="M94" s="29" t="str">
        <f>VLOOKUP($A94,Schid!$A:$J,MATCH(M$1,Schid!$6:$6,0),FALSE)</f>
        <v>Excavators|100,000+ Lb Excavators|Caterpillar|</v>
      </c>
      <c r="N94" s="29">
        <f t="shared" si="10"/>
        <v>1</v>
      </c>
      <c r="O94" s="29">
        <f>IF(ISERROR(VLOOKUP(B94,Sched!A:A,1,FALSE)),0,1)</f>
        <v>1</v>
      </c>
      <c r="P94" s="29">
        <f t="shared" si="11"/>
        <v>1</v>
      </c>
      <c r="Q94" s="29" t="str">
        <f t="shared" si="6"/>
        <v>2804|31</v>
      </c>
      <c r="R94" s="29" t="str">
        <f t="shared" si="7"/>
        <v>Excavators</v>
      </c>
      <c r="S94" s="29" t="str">
        <f t="shared" si="8"/>
        <v>100,000+ Lb Excavators</v>
      </c>
      <c r="T94" s="29" t="str">
        <f t="shared" si="9"/>
        <v>Excavators Large Caterpillar USA</v>
      </c>
      <c r="U94" s="21"/>
    </row>
    <row r="95" spans="1:21" x14ac:dyDescent="0.25">
      <c r="A95" s="29">
        <v>51974</v>
      </c>
      <c r="B95" s="29" t="s">
        <v>2944</v>
      </c>
      <c r="C95" s="29" t="s">
        <v>1241</v>
      </c>
      <c r="D95" s="29" t="s">
        <v>2917</v>
      </c>
      <c r="E95" s="29" t="str">
        <f>VLOOKUP($B95,Sched!$A:$Z,MATCH(E$1,Sched!$6:$6,0),FALSE)</f>
        <v>Make</v>
      </c>
      <c r="F95" s="29" t="str">
        <f>VLOOKUP($B95,Sched!$A:$Z,MATCH(F$1,Sched!$6:$6,0),FALSE)</f>
        <v>Make</v>
      </c>
      <c r="G95" s="29">
        <f>VLOOKUP($A95,Schid!$A:$J,MATCH(G$1,Schid!$6:$6,0),FALSE)</f>
        <v>29</v>
      </c>
      <c r="H95" s="29">
        <f>VLOOKUP($A95,Schid!$A:$J,MATCH(H$1,Schid!$6:$6,0),FALSE)</f>
        <v>2426</v>
      </c>
      <c r="I95" s="29">
        <f>VLOOKUP($A95,Schid!$A:$J,MATCH(I$1,Schid!$6:$6,0),FALSE)</f>
        <v>31</v>
      </c>
      <c r="J95" s="29" t="str">
        <f>VLOOKUP($A95,Schid!$A:$J,MATCH(J$1,Schid!$6:$6,0),FALSE)</f>
        <v>Excavators</v>
      </c>
      <c r="K95" s="29" t="str">
        <f>VLOOKUP($A95,Schid!$A:$J,MATCH(K$1,Schid!$6:$6,0),FALSE)</f>
        <v>75,000-99,999 Lb Excavators</v>
      </c>
      <c r="L95" s="29" t="str">
        <f>VLOOKUP($A95,Schid!$A:$J,MATCH(L$1,Schid!$6:$6,0),FALSE)</f>
        <v>Caterpillar</v>
      </c>
      <c r="M95" s="29" t="str">
        <f>VLOOKUP($A95,Schid!$A:$J,MATCH(M$1,Schid!$6:$6,0),FALSE)</f>
        <v>Excavators|75,000-99,999 Lb Excavators|Caterpillar|</v>
      </c>
      <c r="N95" s="29">
        <f t="shared" si="10"/>
        <v>1</v>
      </c>
      <c r="O95" s="29">
        <f>IF(ISERROR(VLOOKUP(B95,Sched!A:A,1,FALSE)),0,1)</f>
        <v>1</v>
      </c>
      <c r="P95" s="29">
        <f t="shared" si="11"/>
        <v>1</v>
      </c>
      <c r="Q95" s="29" t="str">
        <f t="shared" si="6"/>
        <v>2426|31</v>
      </c>
      <c r="R95" s="29" t="str">
        <f t="shared" si="7"/>
        <v>Excavators</v>
      </c>
      <c r="S95" s="29" t="str">
        <f t="shared" si="8"/>
        <v>75,000-99,999 Lb Excavators</v>
      </c>
      <c r="T95" s="29" t="str">
        <f t="shared" si="9"/>
        <v>Excavators Large Caterpillar USA</v>
      </c>
      <c r="U95" s="21"/>
    </row>
    <row r="96" spans="1:21" x14ac:dyDescent="0.25">
      <c r="A96" s="29">
        <v>80793</v>
      </c>
      <c r="B96" s="29" t="s">
        <v>2944</v>
      </c>
      <c r="C96" s="29" t="s">
        <v>1242</v>
      </c>
      <c r="D96" s="29" t="s">
        <v>2917</v>
      </c>
      <c r="E96" s="29" t="str">
        <f>VLOOKUP($B96,Sched!$A:$Z,MATCH(E$1,Sched!$6:$6,0),FALSE)</f>
        <v>Make</v>
      </c>
      <c r="F96" s="29" t="str">
        <f>VLOOKUP($B96,Sched!$A:$Z,MATCH(F$1,Sched!$6:$6,0),FALSE)</f>
        <v>Make</v>
      </c>
      <c r="G96" s="29">
        <f>VLOOKUP($A96,Schid!$A:$J,MATCH(G$1,Schid!$6:$6,0),FALSE)</f>
        <v>2520</v>
      </c>
      <c r="H96" s="29">
        <f>VLOOKUP($A96,Schid!$A:$J,MATCH(H$1,Schid!$6:$6,0),FALSE)</f>
        <v>2537</v>
      </c>
      <c r="I96" s="29">
        <f>VLOOKUP($A96,Schid!$A:$J,MATCH(I$1,Schid!$6:$6,0),FALSE)</f>
        <v>31</v>
      </c>
      <c r="J96" s="29" t="str">
        <f>VLOOKUP($A96,Schid!$A:$J,MATCH(J$1,Schid!$6:$6,0),FALSE)</f>
        <v>Front Shovels</v>
      </c>
      <c r="K96" s="29" t="str">
        <f>VLOOKUP($A96,Schid!$A:$J,MATCH(K$1,Schid!$6:$6,0),FALSE)</f>
        <v>Front Shovels</v>
      </c>
      <c r="L96" s="29" t="str">
        <f>VLOOKUP($A96,Schid!$A:$J,MATCH(L$1,Schid!$6:$6,0),FALSE)</f>
        <v>Caterpillar</v>
      </c>
      <c r="M96" s="29" t="str">
        <f>VLOOKUP($A96,Schid!$A:$J,MATCH(M$1,Schid!$6:$6,0),FALSE)</f>
        <v>Front Shovels|Front Shovels|Caterpillar|</v>
      </c>
      <c r="N96" s="29">
        <f t="shared" si="10"/>
        <v>1</v>
      </c>
      <c r="O96" s="29">
        <f>IF(ISERROR(VLOOKUP(B96,Sched!A:A,1,FALSE)),0,1)</f>
        <v>1</v>
      </c>
      <c r="P96" s="29">
        <f t="shared" si="11"/>
        <v>1</v>
      </c>
      <c r="Q96" s="29" t="str">
        <f t="shared" si="6"/>
        <v>2537|31</v>
      </c>
      <c r="R96" s="29" t="str">
        <f t="shared" si="7"/>
        <v>Front Shovels</v>
      </c>
      <c r="S96" s="29" t="str">
        <f t="shared" si="8"/>
        <v>Front Shovels</v>
      </c>
      <c r="T96" s="29" t="str">
        <f t="shared" si="9"/>
        <v>Excavators Large Caterpillar USA</v>
      </c>
      <c r="U96" s="21"/>
    </row>
    <row r="97" spans="1:21" x14ac:dyDescent="0.25">
      <c r="A97" s="21">
        <v>148550</v>
      </c>
      <c r="B97" s="21" t="s">
        <v>2944</v>
      </c>
      <c r="C97" s="21" t="s">
        <v>1242</v>
      </c>
      <c r="D97" s="21" t="s">
        <v>2917</v>
      </c>
      <c r="E97" s="29" t="str">
        <f>VLOOKUP($B97,Sched!$A:$Z,MATCH(E$1,Sched!$6:$6,0),FALSE)</f>
        <v>Make</v>
      </c>
      <c r="F97" s="29" t="str">
        <f>VLOOKUP($B97,Sched!$A:$Z,MATCH(F$1,Sched!$6:$6,0),FALSE)</f>
        <v>Make</v>
      </c>
      <c r="G97" s="29">
        <f>VLOOKUP($A97,Schid!$A:$J,MATCH(G$1,Schid!$6:$6,0),FALSE)</f>
        <v>2911</v>
      </c>
      <c r="H97" s="29">
        <f>VLOOKUP($A97,Schid!$A:$J,MATCH(H$1,Schid!$6:$6,0),FALSE)</f>
        <v>2916</v>
      </c>
      <c r="I97" s="29">
        <f>VLOOKUP($A97,Schid!$A:$J,MATCH(I$1,Schid!$6:$6,0),FALSE)</f>
        <v>31</v>
      </c>
      <c r="J97" s="29" t="str">
        <f>VLOOKUP($A97,Schid!$A:$J,MATCH(J$1,Schid!$6:$6,0),FALSE)</f>
        <v>Material Handlers</v>
      </c>
      <c r="K97" s="29" t="str">
        <f>VLOOKUP($A97,Schid!$A:$J,MATCH(K$1,Schid!$6:$6,0),FALSE)</f>
        <v>100,000+ Lb Material Handlers</v>
      </c>
      <c r="L97" s="29" t="str">
        <f>VLOOKUP($A97,Schid!$A:$J,MATCH(L$1,Schid!$6:$6,0),FALSE)</f>
        <v>Caterpillar</v>
      </c>
      <c r="M97" s="29" t="str">
        <f>VLOOKUP($A97,Schid!$A:$J,MATCH(M$1,Schid!$6:$6,0),FALSE)</f>
        <v>Material Handlers|100,000+ Lb Material Handlers|Caterpillar|</v>
      </c>
      <c r="N97" s="29">
        <f t="shared" si="10"/>
        <v>1</v>
      </c>
      <c r="O97" s="29">
        <f>IF(ISERROR(VLOOKUP(B97,Sched!A:A,1,FALSE)),0,1)</f>
        <v>1</v>
      </c>
      <c r="P97" s="29">
        <f t="shared" si="11"/>
        <v>1</v>
      </c>
      <c r="Q97" s="29" t="str">
        <f t="shared" si="6"/>
        <v>2916|31</v>
      </c>
      <c r="R97" s="29" t="str">
        <f t="shared" si="7"/>
        <v>Material Handlers</v>
      </c>
      <c r="S97" s="29" t="str">
        <f t="shared" si="8"/>
        <v>100,000+ Lb Material Handlers</v>
      </c>
      <c r="T97" s="29" t="str">
        <f t="shared" si="9"/>
        <v>Excavators Large Caterpillar USA</v>
      </c>
      <c r="U97" s="21"/>
    </row>
    <row r="98" spans="1:21" x14ac:dyDescent="0.25">
      <c r="A98" s="21">
        <v>148554</v>
      </c>
      <c r="B98" s="21" t="s">
        <v>2944</v>
      </c>
      <c r="C98" s="21" t="s">
        <v>1242</v>
      </c>
      <c r="D98" s="21" t="s">
        <v>2917</v>
      </c>
      <c r="E98" s="29" t="str">
        <f>VLOOKUP($B98,Sched!$A:$Z,MATCH(E$1,Sched!$6:$6,0),FALSE)</f>
        <v>Make</v>
      </c>
      <c r="F98" s="29" t="str">
        <f>VLOOKUP($B98,Sched!$A:$Z,MATCH(F$1,Sched!$6:$6,0),FALSE)</f>
        <v>Make</v>
      </c>
      <c r="G98" s="29">
        <f>VLOOKUP($A98,Schid!$A:$J,MATCH(G$1,Schid!$6:$6,0),FALSE)</f>
        <v>2911</v>
      </c>
      <c r="H98" s="29">
        <f>VLOOKUP($A98,Schid!$A:$J,MATCH(H$1,Schid!$6:$6,0),FALSE)</f>
        <v>2918</v>
      </c>
      <c r="I98" s="29">
        <f>VLOOKUP($A98,Schid!$A:$J,MATCH(I$1,Schid!$6:$6,0),FALSE)</f>
        <v>31</v>
      </c>
      <c r="J98" s="29" t="str">
        <f>VLOOKUP($A98,Schid!$A:$J,MATCH(J$1,Schid!$6:$6,0),FALSE)</f>
        <v>Material Handlers</v>
      </c>
      <c r="K98" s="29" t="str">
        <f>VLOOKUP($A98,Schid!$A:$J,MATCH(K$1,Schid!$6:$6,0),FALSE)</f>
        <v>75,000-99,999 Lb Material Handlers</v>
      </c>
      <c r="L98" s="29" t="str">
        <f>VLOOKUP($A98,Schid!$A:$J,MATCH(L$1,Schid!$6:$6,0),FALSE)</f>
        <v>Caterpillar</v>
      </c>
      <c r="M98" s="29" t="str">
        <f>VLOOKUP($A98,Schid!$A:$J,MATCH(M$1,Schid!$6:$6,0),FALSE)</f>
        <v>Material Handlers|75,000-99,999 Lb Material Handlers|Caterpillar|</v>
      </c>
      <c r="N98" s="29">
        <f t="shared" si="10"/>
        <v>1</v>
      </c>
      <c r="O98" s="29">
        <f>IF(ISERROR(VLOOKUP(B98,Sched!A:A,1,FALSE)),0,1)</f>
        <v>1</v>
      </c>
      <c r="P98" s="29">
        <f t="shared" si="11"/>
        <v>1</v>
      </c>
      <c r="Q98" s="29" t="str">
        <f t="shared" si="6"/>
        <v>2918|31</v>
      </c>
      <c r="R98" s="29" t="str">
        <f t="shared" si="7"/>
        <v>Material Handlers</v>
      </c>
      <c r="S98" s="29" t="str">
        <f t="shared" si="8"/>
        <v>75,000-99,999 Lb Material Handlers</v>
      </c>
      <c r="T98" s="29" t="str">
        <f t="shared" si="9"/>
        <v>Excavators Large Caterpillar USA</v>
      </c>
      <c r="U98" s="21"/>
    </row>
    <row r="99" spans="1:21" x14ac:dyDescent="0.25">
      <c r="A99" s="29">
        <v>101497</v>
      </c>
      <c r="B99" s="29" t="s">
        <v>2945</v>
      </c>
      <c r="C99" s="29" t="s">
        <v>1242</v>
      </c>
      <c r="D99" s="29" t="s">
        <v>2917</v>
      </c>
      <c r="E99" s="29" t="str">
        <f>VLOOKUP($B99,Sched!$A:$Z,MATCH(E$1,Sched!$6:$6,0),FALSE)</f>
        <v>Make</v>
      </c>
      <c r="F99" s="29" t="str">
        <f>VLOOKUP($B99,Sched!$A:$Z,MATCH(F$1,Sched!$6:$6,0),FALSE)</f>
        <v>Make</v>
      </c>
      <c r="G99" s="29">
        <f>VLOOKUP($A99,Schid!$A:$J,MATCH(G$1,Schid!$6:$6,0),FALSE)</f>
        <v>29</v>
      </c>
      <c r="H99" s="29">
        <f>VLOOKUP($A99,Schid!$A:$J,MATCH(H$1,Schid!$6:$6,0),FALSE)</f>
        <v>2804</v>
      </c>
      <c r="I99" s="29">
        <f>VLOOKUP($A99,Schid!$A:$J,MATCH(I$1,Schid!$6:$6,0),FALSE)</f>
        <v>93</v>
      </c>
      <c r="J99" s="29" t="str">
        <f>VLOOKUP($A99,Schid!$A:$J,MATCH(J$1,Schid!$6:$6,0),FALSE)</f>
        <v>Excavators</v>
      </c>
      <c r="K99" s="29" t="str">
        <f>VLOOKUP($A99,Schid!$A:$J,MATCH(K$1,Schid!$6:$6,0),FALSE)</f>
        <v>100,000+ Lb Excavators</v>
      </c>
      <c r="L99" s="29" t="str">
        <f>VLOOKUP($A99,Schid!$A:$J,MATCH(L$1,Schid!$6:$6,0),FALSE)</f>
        <v>John Deere</v>
      </c>
      <c r="M99" s="29" t="str">
        <f>VLOOKUP($A99,Schid!$A:$J,MATCH(M$1,Schid!$6:$6,0),FALSE)</f>
        <v>Excavators|100,000+ Lb Excavators|John Deere|</v>
      </c>
      <c r="N99" s="29">
        <f t="shared" si="10"/>
        <v>1</v>
      </c>
      <c r="O99" s="29">
        <f>IF(ISERROR(VLOOKUP(B99,Sched!A:A,1,FALSE)),0,1)</f>
        <v>1</v>
      </c>
      <c r="P99" s="29">
        <f t="shared" si="11"/>
        <v>1</v>
      </c>
      <c r="Q99" s="29" t="str">
        <f t="shared" si="6"/>
        <v>2804|93</v>
      </c>
      <c r="R99" s="29" t="str">
        <f t="shared" si="7"/>
        <v>Excavators</v>
      </c>
      <c r="S99" s="29" t="str">
        <f t="shared" si="8"/>
        <v>100,000+ Lb Excavators</v>
      </c>
      <c r="T99" s="29" t="str">
        <f t="shared" si="9"/>
        <v>Excavators Large John Deere USA</v>
      </c>
      <c r="U99" s="21"/>
    </row>
    <row r="100" spans="1:21" x14ac:dyDescent="0.25">
      <c r="A100" s="29">
        <v>51962</v>
      </c>
      <c r="B100" s="29" t="s">
        <v>2945</v>
      </c>
      <c r="C100" s="29" t="s">
        <v>1241</v>
      </c>
      <c r="D100" s="29" t="s">
        <v>2917</v>
      </c>
      <c r="E100" s="29" t="str">
        <f>VLOOKUP($B100,Sched!$A:$Z,MATCH(E$1,Sched!$6:$6,0),FALSE)</f>
        <v>Make</v>
      </c>
      <c r="F100" s="29" t="str">
        <f>VLOOKUP($B100,Sched!$A:$Z,MATCH(F$1,Sched!$6:$6,0),FALSE)</f>
        <v>Make</v>
      </c>
      <c r="G100" s="29">
        <f>VLOOKUP($A100,Schid!$A:$J,MATCH(G$1,Schid!$6:$6,0),FALSE)</f>
        <v>29</v>
      </c>
      <c r="H100" s="29">
        <f>VLOOKUP($A100,Schid!$A:$J,MATCH(H$1,Schid!$6:$6,0),FALSE)</f>
        <v>2426</v>
      </c>
      <c r="I100" s="29">
        <f>VLOOKUP($A100,Schid!$A:$J,MATCH(I$1,Schid!$6:$6,0),FALSE)</f>
        <v>93</v>
      </c>
      <c r="J100" s="29" t="str">
        <f>VLOOKUP($A100,Schid!$A:$J,MATCH(J$1,Schid!$6:$6,0),FALSE)</f>
        <v>Excavators</v>
      </c>
      <c r="K100" s="29" t="str">
        <f>VLOOKUP($A100,Schid!$A:$J,MATCH(K$1,Schid!$6:$6,0),FALSE)</f>
        <v>75,000-99,999 Lb Excavators</v>
      </c>
      <c r="L100" s="29" t="str">
        <f>VLOOKUP($A100,Schid!$A:$J,MATCH(L$1,Schid!$6:$6,0),FALSE)</f>
        <v>John Deere</v>
      </c>
      <c r="M100" s="29" t="str">
        <f>VLOOKUP($A100,Schid!$A:$J,MATCH(M$1,Schid!$6:$6,0),FALSE)</f>
        <v>Excavators|75,000-99,999 Lb Excavators|John Deere|</v>
      </c>
      <c r="N100" s="29">
        <f t="shared" si="10"/>
        <v>1</v>
      </c>
      <c r="O100" s="29">
        <f>IF(ISERROR(VLOOKUP(B100,Sched!A:A,1,FALSE)),0,1)</f>
        <v>1</v>
      </c>
      <c r="P100" s="29">
        <f t="shared" si="11"/>
        <v>1</v>
      </c>
      <c r="Q100" s="29" t="str">
        <f t="shared" si="6"/>
        <v>2426|93</v>
      </c>
      <c r="R100" s="29" t="str">
        <f t="shared" si="7"/>
        <v>Excavators</v>
      </c>
      <c r="S100" s="29" t="str">
        <f t="shared" si="8"/>
        <v>75,000-99,999 Lb Excavators</v>
      </c>
      <c r="T100" s="29" t="str">
        <f t="shared" si="9"/>
        <v>Excavators Large John Deere USA</v>
      </c>
      <c r="U100" s="21"/>
    </row>
    <row r="101" spans="1:21" x14ac:dyDescent="0.25">
      <c r="A101" s="29">
        <v>101498</v>
      </c>
      <c r="B101" s="29" t="s">
        <v>2946</v>
      </c>
      <c r="C101" s="29" t="s">
        <v>1242</v>
      </c>
      <c r="D101" s="29" t="s">
        <v>2917</v>
      </c>
      <c r="E101" s="29" t="str">
        <f>VLOOKUP($B101,Sched!$A:$Z,MATCH(E$1,Sched!$6:$6,0),FALSE)</f>
        <v>Make</v>
      </c>
      <c r="F101" s="29" t="str">
        <f>VLOOKUP($B101,Sched!$A:$Z,MATCH(F$1,Sched!$6:$6,0),FALSE)</f>
        <v>Make</v>
      </c>
      <c r="G101" s="29">
        <f>VLOOKUP($A101,Schid!$A:$J,MATCH(G$1,Schid!$6:$6,0),FALSE)</f>
        <v>29</v>
      </c>
      <c r="H101" s="29">
        <f>VLOOKUP($A101,Schid!$A:$J,MATCH(H$1,Schid!$6:$6,0),FALSE)</f>
        <v>2804</v>
      </c>
      <c r="I101" s="29">
        <f>VLOOKUP($A101,Schid!$A:$J,MATCH(I$1,Schid!$6:$6,0),FALSE)</f>
        <v>109</v>
      </c>
      <c r="J101" s="29" t="str">
        <f>VLOOKUP($A101,Schid!$A:$J,MATCH(J$1,Schid!$6:$6,0),FALSE)</f>
        <v>Excavators</v>
      </c>
      <c r="K101" s="29" t="str">
        <f>VLOOKUP($A101,Schid!$A:$J,MATCH(K$1,Schid!$6:$6,0),FALSE)</f>
        <v>100,000+ Lb Excavators</v>
      </c>
      <c r="L101" s="29" t="str">
        <f>VLOOKUP($A101,Schid!$A:$J,MATCH(L$1,Schid!$6:$6,0),FALSE)</f>
        <v>Komatsu</v>
      </c>
      <c r="M101" s="29" t="str">
        <f>VLOOKUP($A101,Schid!$A:$J,MATCH(M$1,Schid!$6:$6,0),FALSE)</f>
        <v>Excavators|100,000+ Lb Excavators|Komatsu|</v>
      </c>
      <c r="N101" s="29">
        <f t="shared" si="10"/>
        <v>1</v>
      </c>
      <c r="O101" s="29">
        <f>IF(ISERROR(VLOOKUP(B101,Sched!A:A,1,FALSE)),0,1)</f>
        <v>1</v>
      </c>
      <c r="P101" s="29">
        <f t="shared" si="11"/>
        <v>1</v>
      </c>
      <c r="Q101" s="29" t="str">
        <f t="shared" si="6"/>
        <v>2804|109</v>
      </c>
      <c r="R101" s="29" t="str">
        <f t="shared" si="7"/>
        <v>Excavators</v>
      </c>
      <c r="S101" s="29" t="str">
        <f t="shared" si="8"/>
        <v>100,000+ Lb Excavators</v>
      </c>
      <c r="T101" s="29" t="str">
        <f t="shared" si="9"/>
        <v>Excavators Large Komatsu USA</v>
      </c>
      <c r="U101" s="21"/>
    </row>
    <row r="102" spans="1:21" x14ac:dyDescent="0.25">
      <c r="A102" s="29">
        <v>51992</v>
      </c>
      <c r="B102" s="30" t="s">
        <v>2946</v>
      </c>
      <c r="C102" s="29" t="s">
        <v>1241</v>
      </c>
      <c r="D102" s="29" t="s">
        <v>2917</v>
      </c>
      <c r="E102" s="29" t="str">
        <f>VLOOKUP($B102,Sched!$A:$Z,MATCH(E$1,Sched!$6:$6,0),FALSE)</f>
        <v>Make</v>
      </c>
      <c r="F102" s="29" t="str">
        <f>VLOOKUP($B102,Sched!$A:$Z,MATCH(F$1,Sched!$6:$6,0),FALSE)</f>
        <v>Make</v>
      </c>
      <c r="G102" s="29">
        <f>VLOOKUP($A102,Schid!$A:$J,MATCH(G$1,Schid!$6:$6,0),FALSE)</f>
        <v>29</v>
      </c>
      <c r="H102" s="29">
        <f>VLOOKUP($A102,Schid!$A:$J,MATCH(H$1,Schid!$6:$6,0),FALSE)</f>
        <v>2426</v>
      </c>
      <c r="I102" s="29">
        <f>VLOOKUP($A102,Schid!$A:$J,MATCH(I$1,Schid!$6:$6,0),FALSE)</f>
        <v>109</v>
      </c>
      <c r="J102" s="29" t="str">
        <f>VLOOKUP($A102,Schid!$A:$J,MATCH(J$1,Schid!$6:$6,0),FALSE)</f>
        <v>Excavators</v>
      </c>
      <c r="K102" s="29" t="str">
        <f>VLOOKUP($A102,Schid!$A:$J,MATCH(K$1,Schid!$6:$6,0),FALSE)</f>
        <v>75,000-99,999 Lb Excavators</v>
      </c>
      <c r="L102" s="29" t="str">
        <f>VLOOKUP($A102,Schid!$A:$J,MATCH(L$1,Schid!$6:$6,0),FALSE)</f>
        <v>Komatsu</v>
      </c>
      <c r="M102" s="29" t="str">
        <f>VLOOKUP($A102,Schid!$A:$J,MATCH(M$1,Schid!$6:$6,0),FALSE)</f>
        <v>Excavators|75,000-99,999 Lb Excavators|Komatsu|</v>
      </c>
      <c r="N102" s="29">
        <f t="shared" si="10"/>
        <v>1</v>
      </c>
      <c r="O102" s="29">
        <f>IF(ISERROR(VLOOKUP(B102,Sched!A:A,1,FALSE)),0,1)</f>
        <v>1</v>
      </c>
      <c r="P102" s="29">
        <f t="shared" si="11"/>
        <v>1</v>
      </c>
      <c r="Q102" s="29" t="str">
        <f t="shared" si="6"/>
        <v>2426|109</v>
      </c>
      <c r="R102" s="29" t="str">
        <f t="shared" si="7"/>
        <v>Excavators</v>
      </c>
      <c r="S102" s="29" t="str">
        <f t="shared" si="8"/>
        <v>75,000-99,999 Lb Excavators</v>
      </c>
      <c r="T102" s="29" t="str">
        <f t="shared" si="9"/>
        <v>Excavators Large Komatsu USA</v>
      </c>
      <c r="U102" s="21"/>
    </row>
    <row r="103" spans="1:21" x14ac:dyDescent="0.25">
      <c r="A103" s="29">
        <v>81854</v>
      </c>
      <c r="B103" s="29" t="s">
        <v>2946</v>
      </c>
      <c r="C103" s="29" t="s">
        <v>1242</v>
      </c>
      <c r="D103" s="29" t="s">
        <v>2917</v>
      </c>
      <c r="E103" s="29" t="str">
        <f>VLOOKUP($B103,Sched!$A:$Z,MATCH(E$1,Sched!$6:$6,0),FALSE)</f>
        <v>Make</v>
      </c>
      <c r="F103" s="29" t="str">
        <f>VLOOKUP($B103,Sched!$A:$Z,MATCH(F$1,Sched!$6:$6,0),FALSE)</f>
        <v>Make</v>
      </c>
      <c r="G103" s="29">
        <f>VLOOKUP($A103,Schid!$A:$J,MATCH(G$1,Schid!$6:$6,0),FALSE)</f>
        <v>2520</v>
      </c>
      <c r="H103" s="29">
        <f>VLOOKUP($A103,Schid!$A:$J,MATCH(H$1,Schid!$6:$6,0),FALSE)</f>
        <v>2537</v>
      </c>
      <c r="I103" s="29">
        <f>VLOOKUP($A103,Schid!$A:$J,MATCH(I$1,Schid!$6:$6,0),FALSE)</f>
        <v>109</v>
      </c>
      <c r="J103" s="29" t="str">
        <f>VLOOKUP($A103,Schid!$A:$J,MATCH(J$1,Schid!$6:$6,0),FALSE)</f>
        <v>Front Shovels</v>
      </c>
      <c r="K103" s="29" t="str">
        <f>VLOOKUP($A103,Schid!$A:$J,MATCH(K$1,Schid!$6:$6,0),FALSE)</f>
        <v>Front Shovels</v>
      </c>
      <c r="L103" s="29" t="str">
        <f>VLOOKUP($A103,Schid!$A:$J,MATCH(L$1,Schid!$6:$6,0),FALSE)</f>
        <v>Komatsu</v>
      </c>
      <c r="M103" s="29" t="str">
        <f>VLOOKUP($A103,Schid!$A:$J,MATCH(M$1,Schid!$6:$6,0),FALSE)</f>
        <v>Front Shovels|Front Shovels|Komatsu|</v>
      </c>
      <c r="N103" s="29">
        <f t="shared" si="10"/>
        <v>1</v>
      </c>
      <c r="O103" s="29">
        <f>IF(ISERROR(VLOOKUP(B103,Sched!A:A,1,FALSE)),0,1)</f>
        <v>1</v>
      </c>
      <c r="P103" s="29">
        <f t="shared" si="11"/>
        <v>1</v>
      </c>
      <c r="Q103" s="29" t="str">
        <f t="shared" si="6"/>
        <v>2537|109</v>
      </c>
      <c r="R103" s="29" t="str">
        <f t="shared" si="7"/>
        <v>Front Shovels</v>
      </c>
      <c r="S103" s="29" t="str">
        <f t="shared" si="8"/>
        <v>Front Shovels</v>
      </c>
      <c r="T103" s="29" t="str">
        <f t="shared" si="9"/>
        <v>Excavators Large Komatsu USA</v>
      </c>
      <c r="U103" s="21"/>
    </row>
    <row r="104" spans="1:21" x14ac:dyDescent="0.25">
      <c r="A104" s="21">
        <v>148558</v>
      </c>
      <c r="B104" s="21" t="s">
        <v>2946</v>
      </c>
      <c r="C104" s="21" t="s">
        <v>1242</v>
      </c>
      <c r="D104" s="21" t="s">
        <v>2917</v>
      </c>
      <c r="E104" s="29" t="str">
        <f>VLOOKUP($B104,Sched!$A:$Z,MATCH(E$1,Sched!$6:$6,0),FALSE)</f>
        <v>Make</v>
      </c>
      <c r="F104" s="29" t="str">
        <f>VLOOKUP($B104,Sched!$A:$Z,MATCH(F$1,Sched!$6:$6,0),FALSE)</f>
        <v>Make</v>
      </c>
      <c r="G104" s="29">
        <f>VLOOKUP($A104,Schid!$A:$J,MATCH(G$1,Schid!$6:$6,0),FALSE)</f>
        <v>2911</v>
      </c>
      <c r="H104" s="29">
        <f>VLOOKUP($A104,Schid!$A:$J,MATCH(H$1,Schid!$6:$6,0),FALSE)</f>
        <v>2916</v>
      </c>
      <c r="I104" s="29">
        <f>VLOOKUP($A104,Schid!$A:$J,MATCH(I$1,Schid!$6:$6,0),FALSE)</f>
        <v>109</v>
      </c>
      <c r="J104" s="29" t="str">
        <f>VLOOKUP($A104,Schid!$A:$J,MATCH(J$1,Schid!$6:$6,0),FALSE)</f>
        <v>Material Handlers</v>
      </c>
      <c r="K104" s="29" t="str">
        <f>VLOOKUP($A104,Schid!$A:$J,MATCH(K$1,Schid!$6:$6,0),FALSE)</f>
        <v>100,000+ Lb Material Handlers</v>
      </c>
      <c r="L104" s="29" t="str">
        <f>VLOOKUP($A104,Schid!$A:$J,MATCH(L$1,Schid!$6:$6,0),FALSE)</f>
        <v>Komatsu</v>
      </c>
      <c r="M104" s="29" t="str">
        <f>VLOOKUP($A104,Schid!$A:$J,MATCH(M$1,Schid!$6:$6,0),FALSE)</f>
        <v>Material Handlers|100,000+ Lb Material Handlers|Komatsu|</v>
      </c>
      <c r="N104" s="29">
        <f t="shared" si="10"/>
        <v>1</v>
      </c>
      <c r="O104" s="29">
        <f>IF(ISERROR(VLOOKUP(B104,Sched!A:A,1,FALSE)),0,1)</f>
        <v>1</v>
      </c>
      <c r="P104" s="29">
        <f t="shared" si="11"/>
        <v>1</v>
      </c>
      <c r="Q104" s="29" t="str">
        <f t="shared" si="6"/>
        <v>2916|109</v>
      </c>
      <c r="R104" s="29" t="str">
        <f t="shared" si="7"/>
        <v>Material Handlers</v>
      </c>
      <c r="S104" s="29" t="str">
        <f t="shared" si="8"/>
        <v>100,000+ Lb Material Handlers</v>
      </c>
      <c r="T104" s="29" t="str">
        <f t="shared" si="9"/>
        <v>Excavators Large Komatsu USA</v>
      </c>
      <c r="U104" s="21"/>
    </row>
    <row r="105" spans="1:21" x14ac:dyDescent="0.25">
      <c r="A105" s="21">
        <v>148562</v>
      </c>
      <c r="B105" s="21" t="s">
        <v>2946</v>
      </c>
      <c r="C105" s="21" t="s">
        <v>1242</v>
      </c>
      <c r="D105" s="21" t="s">
        <v>2917</v>
      </c>
      <c r="E105" s="29" t="str">
        <f>VLOOKUP($B105,Sched!$A:$Z,MATCH(E$1,Sched!$6:$6,0),FALSE)</f>
        <v>Make</v>
      </c>
      <c r="F105" s="29" t="str">
        <f>VLOOKUP($B105,Sched!$A:$Z,MATCH(F$1,Sched!$6:$6,0),FALSE)</f>
        <v>Make</v>
      </c>
      <c r="G105" s="29">
        <f>VLOOKUP($A105,Schid!$A:$J,MATCH(G$1,Schid!$6:$6,0),FALSE)</f>
        <v>2911</v>
      </c>
      <c r="H105" s="29">
        <f>VLOOKUP($A105,Schid!$A:$J,MATCH(H$1,Schid!$6:$6,0),FALSE)</f>
        <v>2918</v>
      </c>
      <c r="I105" s="29">
        <f>VLOOKUP($A105,Schid!$A:$J,MATCH(I$1,Schid!$6:$6,0),FALSE)</f>
        <v>109</v>
      </c>
      <c r="J105" s="29" t="str">
        <f>VLOOKUP($A105,Schid!$A:$J,MATCH(J$1,Schid!$6:$6,0),FALSE)</f>
        <v>Material Handlers</v>
      </c>
      <c r="K105" s="29" t="str">
        <f>VLOOKUP($A105,Schid!$A:$J,MATCH(K$1,Schid!$6:$6,0),FALSE)</f>
        <v>75,000-99,999 Lb Material Handlers</v>
      </c>
      <c r="L105" s="29" t="str">
        <f>VLOOKUP($A105,Schid!$A:$J,MATCH(L$1,Schid!$6:$6,0),FALSE)</f>
        <v>Komatsu</v>
      </c>
      <c r="M105" s="29" t="str">
        <f>VLOOKUP($A105,Schid!$A:$J,MATCH(M$1,Schid!$6:$6,0),FALSE)</f>
        <v>Material Handlers|75,000-99,999 Lb Material Handlers|Komatsu|</v>
      </c>
      <c r="N105" s="29">
        <f t="shared" si="10"/>
        <v>1</v>
      </c>
      <c r="O105" s="29">
        <f>IF(ISERROR(VLOOKUP(B105,Sched!A:A,1,FALSE)),0,1)</f>
        <v>1</v>
      </c>
      <c r="P105" s="29">
        <f t="shared" si="11"/>
        <v>1</v>
      </c>
      <c r="Q105" s="29" t="str">
        <f t="shared" si="6"/>
        <v>2918|109</v>
      </c>
      <c r="R105" s="29" t="str">
        <f t="shared" si="7"/>
        <v>Material Handlers</v>
      </c>
      <c r="S105" s="29" t="str">
        <f t="shared" si="8"/>
        <v>75,000-99,999 Lb Material Handlers</v>
      </c>
      <c r="T105" s="29" t="str">
        <f t="shared" si="9"/>
        <v>Excavators Large Komatsu USA</v>
      </c>
      <c r="U105" s="21"/>
    </row>
    <row r="106" spans="1:21" x14ac:dyDescent="0.25">
      <c r="A106" s="21">
        <v>151917</v>
      </c>
      <c r="B106" s="29" t="s">
        <v>2947</v>
      </c>
      <c r="C106" s="29" t="s">
        <v>1242</v>
      </c>
      <c r="D106" s="29" t="s">
        <v>2917</v>
      </c>
      <c r="E106" s="29" t="str">
        <f>VLOOKUP($B106,Sched!$A:$Z,MATCH(E$1,Sched!$6:$6,0),FALSE)</f>
        <v>CatSubcat</v>
      </c>
      <c r="F106" s="29" t="str">
        <f>VLOOKUP($B106,Sched!$A:$Z,MATCH(F$1,Sched!$6:$6,0),FALSE)</f>
        <v>SubcatGroup</v>
      </c>
      <c r="G106" s="29">
        <f>VLOOKUP($A106,Schid!$A:$J,MATCH(G$1,Schid!$6:$6,0),FALSE)</f>
        <v>2958</v>
      </c>
      <c r="H106" s="29" t="str">
        <f>VLOOKUP($A106,Schid!$A:$J,MATCH(H$1,Schid!$6:$6,0),FALSE)</f>
        <v>NULL</v>
      </c>
      <c r="I106" s="29" t="str">
        <f>VLOOKUP($A106,Schid!$A:$J,MATCH(I$1,Schid!$6:$6,0),FALSE)</f>
        <v>NULL</v>
      </c>
      <c r="J106" s="29" t="str">
        <f>VLOOKUP($A106,Schid!$A:$J,MATCH(J$1,Schid!$6:$6,0),FALSE)</f>
        <v>Demolition Excavators</v>
      </c>
      <c r="K106" s="29" t="str">
        <f>VLOOKUP($A106,Schid!$A:$J,MATCH(K$1,Schid!$6:$6,0),FALSE)</f>
        <v>NULL</v>
      </c>
      <c r="L106" s="29" t="str">
        <f>VLOOKUP($A106,Schid!$A:$J,MATCH(L$1,Schid!$6:$6,0),FALSE)</f>
        <v>NULL</v>
      </c>
      <c r="M106" s="29" t="str">
        <f>VLOOKUP($A106,Schid!$A:$J,MATCH(M$1,Schid!$6:$6,0),FALSE)</f>
        <v>Demolition Excavators|||</v>
      </c>
      <c r="N106" s="29">
        <f t="shared" si="10"/>
        <v>1</v>
      </c>
      <c r="O106" s="29">
        <f>IF(ISERROR(VLOOKUP(B106,Sched!A:A,1,FALSE)),0,1)</f>
        <v>1</v>
      </c>
      <c r="P106" s="29">
        <f t="shared" si="11"/>
        <v>1</v>
      </c>
      <c r="Q106" s="29" t="str">
        <f t="shared" si="6"/>
        <v>NULL|NULL</v>
      </c>
      <c r="R106" s="29" t="str">
        <f t="shared" si="7"/>
        <v>Demolition Excavators</v>
      </c>
      <c r="S106" s="29" t="str">
        <f t="shared" si="8"/>
        <v>NULL</v>
      </c>
      <c r="T106" s="29" t="str">
        <f t="shared" si="9"/>
        <v>Excavators Large USA</v>
      </c>
      <c r="U106" s="21"/>
    </row>
    <row r="107" spans="1:21" x14ac:dyDescent="0.25">
      <c r="A107" s="29">
        <v>101026</v>
      </c>
      <c r="B107" s="29" t="s">
        <v>2947</v>
      </c>
      <c r="C107" s="29" t="s">
        <v>1242</v>
      </c>
      <c r="D107" s="29" t="s">
        <v>2917</v>
      </c>
      <c r="E107" s="29" t="str">
        <f>VLOOKUP($B107,Sched!$A:$Z,MATCH(E$1,Sched!$6:$6,0),FALSE)</f>
        <v>CatSubcat</v>
      </c>
      <c r="F107" s="29" t="str">
        <f>VLOOKUP($B107,Sched!$A:$Z,MATCH(F$1,Sched!$6:$6,0),FALSE)</f>
        <v>SubcatGroup</v>
      </c>
      <c r="G107" s="29">
        <f>VLOOKUP($A107,Schid!$A:$J,MATCH(G$1,Schid!$6:$6,0),FALSE)</f>
        <v>29</v>
      </c>
      <c r="H107" s="29">
        <f>VLOOKUP($A107,Schid!$A:$J,MATCH(H$1,Schid!$6:$6,0),FALSE)</f>
        <v>2804</v>
      </c>
      <c r="I107" s="29" t="str">
        <f>VLOOKUP($A107,Schid!$A:$J,MATCH(I$1,Schid!$6:$6,0),FALSE)</f>
        <v>NULL</v>
      </c>
      <c r="J107" s="29" t="str">
        <f>VLOOKUP($A107,Schid!$A:$J,MATCH(J$1,Schid!$6:$6,0),FALSE)</f>
        <v>Excavators</v>
      </c>
      <c r="K107" s="29" t="str">
        <f>VLOOKUP($A107,Schid!$A:$J,MATCH(K$1,Schid!$6:$6,0),FALSE)</f>
        <v>100,000+ Lb Excavators</v>
      </c>
      <c r="L107" s="29" t="str">
        <f>VLOOKUP($A107,Schid!$A:$J,MATCH(L$1,Schid!$6:$6,0),FALSE)</f>
        <v>NULL</v>
      </c>
      <c r="M107" s="29" t="str">
        <f>VLOOKUP($A107,Schid!$A:$J,MATCH(M$1,Schid!$6:$6,0),FALSE)</f>
        <v>Excavators|100,000+ Lb Excavators||</v>
      </c>
      <c r="N107" s="29">
        <f t="shared" si="10"/>
        <v>1</v>
      </c>
      <c r="O107" s="29">
        <f>IF(ISERROR(VLOOKUP(B107,Sched!A:A,1,FALSE)),0,1)</f>
        <v>1</v>
      </c>
      <c r="P107" s="29">
        <f t="shared" si="11"/>
        <v>1</v>
      </c>
      <c r="Q107" s="29" t="str">
        <f t="shared" si="6"/>
        <v>2804|NULL</v>
      </c>
      <c r="R107" s="29" t="str">
        <f t="shared" si="7"/>
        <v>Excavators</v>
      </c>
      <c r="S107" s="29" t="str">
        <f t="shared" si="8"/>
        <v>100,000+ Lb Excavators</v>
      </c>
      <c r="T107" s="29" t="str">
        <f t="shared" si="9"/>
        <v>Excavators Large USA</v>
      </c>
      <c r="U107" s="21"/>
    </row>
    <row r="108" spans="1:21" x14ac:dyDescent="0.25">
      <c r="A108" s="21">
        <v>148527</v>
      </c>
      <c r="B108" s="21" t="s">
        <v>2947</v>
      </c>
      <c r="C108" s="29" t="s">
        <v>1242</v>
      </c>
      <c r="D108" s="29" t="s">
        <v>2917</v>
      </c>
      <c r="E108" s="29" t="str">
        <f>VLOOKUP($B108,Sched!$A:$Z,MATCH(E$1,Sched!$6:$6,0),FALSE)</f>
        <v>CatSubcat</v>
      </c>
      <c r="F108" s="29" t="str">
        <f>VLOOKUP($B108,Sched!$A:$Z,MATCH(F$1,Sched!$6:$6,0),FALSE)</f>
        <v>SubcatGroup</v>
      </c>
      <c r="G108" s="29">
        <f>VLOOKUP($A108,Schid!$A:$J,MATCH(G$1,Schid!$6:$6,0),FALSE)</f>
        <v>29</v>
      </c>
      <c r="H108" s="29">
        <f>VLOOKUP($A108,Schid!$A:$J,MATCH(H$1,Schid!$6:$6,0),FALSE)</f>
        <v>2929</v>
      </c>
      <c r="I108" s="29" t="str">
        <f>VLOOKUP($A108,Schid!$A:$J,MATCH(I$1,Schid!$6:$6,0),FALSE)</f>
        <v>NULL</v>
      </c>
      <c r="J108" s="29" t="str">
        <f>VLOOKUP($A108,Schid!$A:$J,MATCH(J$1,Schid!$6:$6,0),FALSE)</f>
        <v>Excavators</v>
      </c>
      <c r="K108" s="29" t="str">
        <f>VLOOKUP($A108,Schid!$A:$J,MATCH(K$1,Schid!$6:$6,0),FALSE)</f>
        <v>100,000+ Lb Wheel Excavators</v>
      </c>
      <c r="L108" s="29" t="str">
        <f>VLOOKUP($A108,Schid!$A:$J,MATCH(L$1,Schid!$6:$6,0),FALSE)</f>
        <v>NULL</v>
      </c>
      <c r="M108" s="29" t="str">
        <f>VLOOKUP($A108,Schid!$A:$J,MATCH(M$1,Schid!$6:$6,0),FALSE)</f>
        <v>Excavators|100,000+ Lb Wheel Excavators||</v>
      </c>
      <c r="N108" s="29">
        <f t="shared" si="10"/>
        <v>1</v>
      </c>
      <c r="O108" s="29">
        <f>IF(ISERROR(VLOOKUP(B108,Sched!A:A,1,FALSE)),0,1)</f>
        <v>1</v>
      </c>
      <c r="P108" s="29">
        <f t="shared" si="11"/>
        <v>1</v>
      </c>
      <c r="Q108" s="29" t="str">
        <f t="shared" si="6"/>
        <v>2929|NULL</v>
      </c>
      <c r="R108" s="29" t="str">
        <f t="shared" si="7"/>
        <v>Excavators</v>
      </c>
      <c r="S108" s="29" t="str">
        <f t="shared" si="8"/>
        <v>100,000+ Lb Wheel Excavators</v>
      </c>
      <c r="T108" s="29" t="str">
        <f t="shared" si="9"/>
        <v>Excavators Large USA</v>
      </c>
      <c r="U108" s="21"/>
    </row>
    <row r="109" spans="1:21" x14ac:dyDescent="0.25">
      <c r="A109" s="29">
        <v>50803</v>
      </c>
      <c r="B109" s="29" t="s">
        <v>2947</v>
      </c>
      <c r="C109" s="29" t="s">
        <v>1241</v>
      </c>
      <c r="D109" s="29" t="s">
        <v>2917</v>
      </c>
      <c r="E109" s="29" t="str">
        <f>VLOOKUP($B109,Sched!$A:$Z,MATCH(E$1,Sched!$6:$6,0),FALSE)</f>
        <v>CatSubcat</v>
      </c>
      <c r="F109" s="29" t="str">
        <f>VLOOKUP($B109,Sched!$A:$Z,MATCH(F$1,Sched!$6:$6,0),FALSE)</f>
        <v>SubcatGroup</v>
      </c>
      <c r="G109" s="29">
        <f>VLOOKUP($A109,Schid!$A:$J,MATCH(G$1,Schid!$6:$6,0),FALSE)</f>
        <v>29</v>
      </c>
      <c r="H109" s="29">
        <f>VLOOKUP($A109,Schid!$A:$J,MATCH(H$1,Schid!$6:$6,0),FALSE)</f>
        <v>2426</v>
      </c>
      <c r="I109" s="29" t="str">
        <f>VLOOKUP($A109,Schid!$A:$J,MATCH(I$1,Schid!$6:$6,0),FALSE)</f>
        <v>NULL</v>
      </c>
      <c r="J109" s="29" t="str">
        <f>VLOOKUP($A109,Schid!$A:$J,MATCH(J$1,Schid!$6:$6,0),FALSE)</f>
        <v>Excavators</v>
      </c>
      <c r="K109" s="29" t="str">
        <f>VLOOKUP($A109,Schid!$A:$J,MATCH(K$1,Schid!$6:$6,0),FALSE)</f>
        <v>75,000-99,999 Lb Excavators</v>
      </c>
      <c r="L109" s="29" t="str">
        <f>VLOOKUP($A109,Schid!$A:$J,MATCH(L$1,Schid!$6:$6,0),FALSE)</f>
        <v>NULL</v>
      </c>
      <c r="M109" s="29" t="str">
        <f>VLOOKUP($A109,Schid!$A:$J,MATCH(M$1,Schid!$6:$6,0),FALSE)</f>
        <v>Excavators|75,000-99,999 Lb Excavators||</v>
      </c>
      <c r="N109" s="29">
        <f t="shared" si="10"/>
        <v>1</v>
      </c>
      <c r="O109" s="29">
        <f>IF(ISERROR(VLOOKUP(B109,Sched!A:A,1,FALSE)),0,1)</f>
        <v>1</v>
      </c>
      <c r="P109" s="29">
        <f t="shared" si="11"/>
        <v>1</v>
      </c>
      <c r="Q109" s="29" t="str">
        <f t="shared" si="6"/>
        <v>2426|NULL</v>
      </c>
      <c r="R109" s="29" t="str">
        <f t="shared" si="7"/>
        <v>Excavators</v>
      </c>
      <c r="S109" s="29" t="str">
        <f t="shared" si="8"/>
        <v>75,000-99,999 Lb Excavators</v>
      </c>
      <c r="T109" s="29" t="str">
        <f t="shared" si="9"/>
        <v>Excavators Large USA</v>
      </c>
      <c r="U109" s="21"/>
    </row>
    <row r="110" spans="1:21" x14ac:dyDescent="0.25">
      <c r="A110" s="21">
        <v>148523</v>
      </c>
      <c r="B110" s="21" t="s">
        <v>2947</v>
      </c>
      <c r="C110" s="29" t="s">
        <v>1242</v>
      </c>
      <c r="D110" s="29" t="s">
        <v>2917</v>
      </c>
      <c r="E110" s="29" t="str">
        <f>VLOOKUP($B110,Sched!$A:$Z,MATCH(E$1,Sched!$6:$6,0),FALSE)</f>
        <v>CatSubcat</v>
      </c>
      <c r="F110" s="29" t="str">
        <f>VLOOKUP($B110,Sched!$A:$Z,MATCH(F$1,Sched!$6:$6,0),FALSE)</f>
        <v>SubcatGroup</v>
      </c>
      <c r="G110" s="29">
        <f>VLOOKUP($A110,Schid!$A:$J,MATCH(G$1,Schid!$6:$6,0),FALSE)</f>
        <v>29</v>
      </c>
      <c r="H110" s="29">
        <f>VLOOKUP($A110,Schid!$A:$J,MATCH(H$1,Schid!$6:$6,0),FALSE)</f>
        <v>2925</v>
      </c>
      <c r="I110" s="29" t="str">
        <f>VLOOKUP($A110,Schid!$A:$J,MATCH(I$1,Schid!$6:$6,0),FALSE)</f>
        <v>NULL</v>
      </c>
      <c r="J110" s="29" t="str">
        <f>VLOOKUP($A110,Schid!$A:$J,MATCH(J$1,Schid!$6:$6,0),FALSE)</f>
        <v>Excavators</v>
      </c>
      <c r="K110" s="29" t="str">
        <f>VLOOKUP($A110,Schid!$A:$J,MATCH(K$1,Schid!$6:$6,0),FALSE)</f>
        <v>75,000-99,999 Lb Wheel Excavators</v>
      </c>
      <c r="L110" s="29" t="str">
        <f>VLOOKUP($A110,Schid!$A:$J,MATCH(L$1,Schid!$6:$6,0),FALSE)</f>
        <v>NULL</v>
      </c>
      <c r="M110" s="29" t="str">
        <f>VLOOKUP($A110,Schid!$A:$J,MATCH(M$1,Schid!$6:$6,0),FALSE)</f>
        <v>Excavators|75,000-99,999 Lb Wheel Excavators||</v>
      </c>
      <c r="N110" s="29">
        <f t="shared" si="10"/>
        <v>1</v>
      </c>
      <c r="O110" s="29">
        <f>IF(ISERROR(VLOOKUP(B110,Sched!A:A,1,FALSE)),0,1)</f>
        <v>1</v>
      </c>
      <c r="P110" s="29">
        <f t="shared" si="11"/>
        <v>1</v>
      </c>
      <c r="Q110" s="29" t="str">
        <f t="shared" si="6"/>
        <v>2925|NULL</v>
      </c>
      <c r="R110" s="29" t="str">
        <f t="shared" si="7"/>
        <v>Excavators</v>
      </c>
      <c r="S110" s="29" t="str">
        <f t="shared" si="8"/>
        <v>75,000-99,999 Lb Wheel Excavators</v>
      </c>
      <c r="T110" s="29" t="str">
        <f t="shared" si="9"/>
        <v>Excavators Large USA</v>
      </c>
      <c r="U110" s="21"/>
    </row>
    <row r="111" spans="1:21" x14ac:dyDescent="0.25">
      <c r="A111" s="29">
        <v>70282</v>
      </c>
      <c r="B111" s="29" t="s">
        <v>2947</v>
      </c>
      <c r="C111" s="29" t="s">
        <v>1242</v>
      </c>
      <c r="D111" s="29" t="s">
        <v>2917</v>
      </c>
      <c r="E111" s="29" t="str">
        <f>VLOOKUP($B111,Sched!$A:$Z,MATCH(E$1,Sched!$6:$6,0),FALSE)</f>
        <v>CatSubcat</v>
      </c>
      <c r="F111" s="29" t="str">
        <f>VLOOKUP($B111,Sched!$A:$Z,MATCH(F$1,Sched!$6:$6,0),FALSE)</f>
        <v>SubcatGroup</v>
      </c>
      <c r="G111" s="29">
        <f>VLOOKUP($A111,Schid!$A:$J,MATCH(G$1,Schid!$6:$6,0),FALSE)</f>
        <v>2538</v>
      </c>
      <c r="H111" s="29" t="str">
        <f>VLOOKUP($A111,Schid!$A:$J,MATCH(H$1,Schid!$6:$6,0),FALSE)</f>
        <v>NULL</v>
      </c>
      <c r="I111" s="29" t="str">
        <f>VLOOKUP($A111,Schid!$A:$J,MATCH(I$1,Schid!$6:$6,0),FALSE)</f>
        <v>NULL</v>
      </c>
      <c r="J111" s="29" t="str">
        <f>VLOOKUP($A111,Schid!$A:$J,MATCH(J$1,Schid!$6:$6,0),FALSE)</f>
        <v>FirstCostValued</v>
      </c>
      <c r="K111" s="29" t="str">
        <f>VLOOKUP($A111,Schid!$A:$J,MATCH(K$1,Schid!$6:$6,0),FALSE)</f>
        <v>NULL</v>
      </c>
      <c r="L111" s="29" t="str">
        <f>VLOOKUP($A111,Schid!$A:$J,MATCH(L$1,Schid!$6:$6,0),FALSE)</f>
        <v>NULL</v>
      </c>
      <c r="M111" s="29" t="str">
        <f>VLOOKUP($A111,Schid!$A:$J,MATCH(M$1,Schid!$6:$6,0),FALSE)</f>
        <v>FirstCostValued|||</v>
      </c>
      <c r="N111" s="29">
        <f t="shared" si="10"/>
        <v>1</v>
      </c>
      <c r="O111" s="29">
        <f>IF(ISERROR(VLOOKUP(B111,Sched!A:A,1,FALSE)),0,1)</f>
        <v>1</v>
      </c>
      <c r="P111" s="29">
        <f t="shared" si="11"/>
        <v>1</v>
      </c>
      <c r="Q111" s="29" t="str">
        <f t="shared" si="6"/>
        <v>NULL|NULL</v>
      </c>
      <c r="R111" s="29" t="str">
        <f t="shared" si="7"/>
        <v>FirstCostValued</v>
      </c>
      <c r="S111" s="29" t="str">
        <f t="shared" si="8"/>
        <v>NULL</v>
      </c>
      <c r="T111" s="29" t="str">
        <f t="shared" si="9"/>
        <v>Excavators Large USA</v>
      </c>
      <c r="U111" s="21"/>
    </row>
    <row r="112" spans="1:21" x14ac:dyDescent="0.25">
      <c r="A112" s="29">
        <v>67243</v>
      </c>
      <c r="B112" s="29" t="s">
        <v>2947</v>
      </c>
      <c r="C112" s="29" t="s">
        <v>1242</v>
      </c>
      <c r="D112" s="29" t="s">
        <v>2917</v>
      </c>
      <c r="E112" s="29" t="str">
        <f>VLOOKUP($B112,Sched!$A:$Z,MATCH(E$1,Sched!$6:$6,0),FALSE)</f>
        <v>CatSubcat</v>
      </c>
      <c r="F112" s="29" t="str">
        <f>VLOOKUP($B112,Sched!$A:$Z,MATCH(F$1,Sched!$6:$6,0),FALSE)</f>
        <v>SubcatGroup</v>
      </c>
      <c r="G112" s="29">
        <f>VLOOKUP($A112,Schid!$A:$J,MATCH(G$1,Schid!$6:$6,0),FALSE)</f>
        <v>2520</v>
      </c>
      <c r="H112" s="29" t="str">
        <f>VLOOKUP($A112,Schid!$A:$J,MATCH(H$1,Schid!$6:$6,0),FALSE)</f>
        <v>NULL</v>
      </c>
      <c r="I112" s="29" t="str">
        <f>VLOOKUP($A112,Schid!$A:$J,MATCH(I$1,Schid!$6:$6,0),FALSE)</f>
        <v>NULL</v>
      </c>
      <c r="J112" s="29" t="str">
        <f>VLOOKUP($A112,Schid!$A:$J,MATCH(J$1,Schid!$6:$6,0),FALSE)</f>
        <v>Front Shovels</v>
      </c>
      <c r="K112" s="29" t="str">
        <f>VLOOKUP($A112,Schid!$A:$J,MATCH(K$1,Schid!$6:$6,0),FALSE)</f>
        <v>NULL</v>
      </c>
      <c r="L112" s="29" t="str">
        <f>VLOOKUP($A112,Schid!$A:$J,MATCH(L$1,Schid!$6:$6,0),FALSE)</f>
        <v>NULL</v>
      </c>
      <c r="M112" s="29" t="str">
        <f>VLOOKUP($A112,Schid!$A:$J,MATCH(M$1,Schid!$6:$6,0),FALSE)</f>
        <v>Front Shovels|||</v>
      </c>
      <c r="N112" s="29">
        <f t="shared" si="10"/>
        <v>1</v>
      </c>
      <c r="O112" s="29">
        <f>IF(ISERROR(VLOOKUP(B112,Sched!A:A,1,FALSE)),0,1)</f>
        <v>1</v>
      </c>
      <c r="P112" s="29">
        <f t="shared" si="11"/>
        <v>1</v>
      </c>
      <c r="Q112" s="29" t="str">
        <f t="shared" si="6"/>
        <v>NULL|NULL</v>
      </c>
      <c r="R112" s="29" t="str">
        <f t="shared" si="7"/>
        <v>Front Shovels</v>
      </c>
      <c r="S112" s="29" t="str">
        <f t="shared" si="8"/>
        <v>NULL</v>
      </c>
      <c r="T112" s="29" t="str">
        <f t="shared" si="9"/>
        <v>Excavators Large USA</v>
      </c>
      <c r="U112" s="21"/>
    </row>
    <row r="113" spans="1:21" x14ac:dyDescent="0.25">
      <c r="A113" s="29">
        <v>16</v>
      </c>
      <c r="B113" s="29" t="s">
        <v>2947</v>
      </c>
      <c r="C113" s="29" t="s">
        <v>1242</v>
      </c>
      <c r="D113" s="29" t="s">
        <v>2917</v>
      </c>
      <c r="E113" s="29" t="str">
        <f>VLOOKUP($B113,Sched!$A:$Z,MATCH(E$1,Sched!$6:$6,0),FALSE)</f>
        <v>CatSubcat</v>
      </c>
      <c r="F113" s="29" t="str">
        <f>VLOOKUP($B113,Sched!$A:$Z,MATCH(F$1,Sched!$6:$6,0),FALSE)</f>
        <v>SubcatGroup</v>
      </c>
      <c r="G113" s="29">
        <f>VLOOKUP($A113,Schid!$A:$J,MATCH(G$1,Schid!$6:$6,0),FALSE)</f>
        <v>2225</v>
      </c>
      <c r="H113" s="29" t="str">
        <f>VLOOKUP($A113,Schid!$A:$J,MATCH(H$1,Schid!$6:$6,0),FALSE)</f>
        <v>NULL</v>
      </c>
      <c r="I113" s="29" t="str">
        <f>VLOOKUP($A113,Schid!$A:$J,MATCH(I$1,Schid!$6:$6,0),FALSE)</f>
        <v>NULL</v>
      </c>
      <c r="J113" s="29" t="str">
        <f>VLOOKUP($A113,Schid!$A:$J,MATCH(J$1,Schid!$6:$6,0),FALSE)</f>
        <v>Marine Equipment</v>
      </c>
      <c r="K113" s="29" t="str">
        <f>VLOOKUP($A113,Schid!$A:$J,MATCH(K$1,Schid!$6:$6,0),FALSE)</f>
        <v>NULL</v>
      </c>
      <c r="L113" s="29" t="str">
        <f>VLOOKUP($A113,Schid!$A:$J,MATCH(L$1,Schid!$6:$6,0),FALSE)</f>
        <v>NULL</v>
      </c>
      <c r="M113" s="29" t="str">
        <f>VLOOKUP($A113,Schid!$A:$J,MATCH(M$1,Schid!$6:$6,0),FALSE)</f>
        <v>Marine Equipment|||</v>
      </c>
      <c r="N113" s="29">
        <f t="shared" si="10"/>
        <v>1</v>
      </c>
      <c r="O113" s="29">
        <f>IF(ISERROR(VLOOKUP(B113,Sched!A:A,1,FALSE)),0,1)</f>
        <v>1</v>
      </c>
      <c r="P113" s="29">
        <f t="shared" si="11"/>
        <v>1</v>
      </c>
      <c r="Q113" s="29" t="str">
        <f t="shared" si="6"/>
        <v>NULL|NULL</v>
      </c>
      <c r="R113" s="29" t="str">
        <f t="shared" si="7"/>
        <v>Marine Equipment</v>
      </c>
      <c r="S113" s="29" t="str">
        <f t="shared" si="8"/>
        <v>NULL</v>
      </c>
      <c r="T113" s="29" t="str">
        <f t="shared" si="9"/>
        <v>Excavators Large USA</v>
      </c>
      <c r="U113" s="21"/>
    </row>
    <row r="114" spans="1:21" x14ac:dyDescent="0.25">
      <c r="A114" s="21">
        <v>148466</v>
      </c>
      <c r="B114" s="21" t="s">
        <v>2947</v>
      </c>
      <c r="C114" s="21" t="s">
        <v>1242</v>
      </c>
      <c r="D114" s="21" t="s">
        <v>2917</v>
      </c>
      <c r="E114" s="29" t="str">
        <f>VLOOKUP($B114,Sched!$A:$Z,MATCH(E$1,Sched!$6:$6,0),FALSE)</f>
        <v>CatSubcat</v>
      </c>
      <c r="F114" s="29" t="str">
        <f>VLOOKUP($B114,Sched!$A:$Z,MATCH(F$1,Sched!$6:$6,0),FALSE)</f>
        <v>SubcatGroup</v>
      </c>
      <c r="G114" s="29">
        <f>VLOOKUP($A114,Schid!$A:$J,MATCH(G$1,Schid!$6:$6,0),FALSE)</f>
        <v>2911</v>
      </c>
      <c r="H114" s="29">
        <f>VLOOKUP($A114,Schid!$A:$J,MATCH(H$1,Schid!$6:$6,0),FALSE)</f>
        <v>2916</v>
      </c>
      <c r="I114" s="29" t="str">
        <f>VLOOKUP($A114,Schid!$A:$J,MATCH(I$1,Schid!$6:$6,0),FALSE)</f>
        <v>NULL</v>
      </c>
      <c r="J114" s="29" t="str">
        <f>VLOOKUP($A114,Schid!$A:$J,MATCH(J$1,Schid!$6:$6,0),FALSE)</f>
        <v>Material Handlers</v>
      </c>
      <c r="K114" s="29" t="str">
        <f>VLOOKUP($A114,Schid!$A:$J,MATCH(K$1,Schid!$6:$6,0),FALSE)</f>
        <v>100,000+ Lb Material Handlers</v>
      </c>
      <c r="L114" s="29" t="str">
        <f>VLOOKUP($A114,Schid!$A:$J,MATCH(L$1,Schid!$6:$6,0),FALSE)</f>
        <v>NULL</v>
      </c>
      <c r="M114" s="29" t="str">
        <f>VLOOKUP($A114,Schid!$A:$J,MATCH(M$1,Schid!$6:$6,0),FALSE)</f>
        <v>Material Handlers|100,000+ Lb Material Handlers||</v>
      </c>
      <c r="N114" s="29">
        <f t="shared" si="10"/>
        <v>1</v>
      </c>
      <c r="O114" s="29">
        <f>IF(ISERROR(VLOOKUP(B114,Sched!A:A,1,FALSE)),0,1)</f>
        <v>1</v>
      </c>
      <c r="P114" s="29">
        <f t="shared" si="11"/>
        <v>1</v>
      </c>
      <c r="Q114" s="29" t="str">
        <f t="shared" si="6"/>
        <v>2916|NULL</v>
      </c>
      <c r="R114" s="29" t="str">
        <f t="shared" si="7"/>
        <v>Material Handlers</v>
      </c>
      <c r="S114" s="29" t="str">
        <f t="shared" si="8"/>
        <v>100,000+ Lb Material Handlers</v>
      </c>
      <c r="T114" s="29" t="str">
        <f t="shared" si="9"/>
        <v>Excavators Large USA</v>
      </c>
      <c r="U114" s="21"/>
    </row>
    <row r="115" spans="1:21" x14ac:dyDescent="0.25">
      <c r="A115" s="21">
        <v>148465</v>
      </c>
      <c r="B115" s="21" t="s">
        <v>2947</v>
      </c>
      <c r="C115" s="21" t="s">
        <v>1242</v>
      </c>
      <c r="D115" s="21" t="s">
        <v>2917</v>
      </c>
      <c r="E115" s="29" t="str">
        <f>VLOOKUP($B115,Sched!$A:$Z,MATCH(E$1,Sched!$6:$6,0),FALSE)</f>
        <v>CatSubcat</v>
      </c>
      <c r="F115" s="29" t="str">
        <f>VLOOKUP($B115,Sched!$A:$Z,MATCH(F$1,Sched!$6:$6,0),FALSE)</f>
        <v>SubcatGroup</v>
      </c>
      <c r="G115" s="29">
        <f>VLOOKUP($A115,Schid!$A:$J,MATCH(G$1,Schid!$6:$6,0),FALSE)</f>
        <v>2911</v>
      </c>
      <c r="H115" s="29">
        <f>VLOOKUP($A115,Schid!$A:$J,MATCH(H$1,Schid!$6:$6,0),FALSE)</f>
        <v>2915</v>
      </c>
      <c r="I115" s="29" t="str">
        <f>VLOOKUP($A115,Schid!$A:$J,MATCH(I$1,Schid!$6:$6,0),FALSE)</f>
        <v>NULL</v>
      </c>
      <c r="J115" s="29" t="str">
        <f>VLOOKUP($A115,Schid!$A:$J,MATCH(J$1,Schid!$6:$6,0),FALSE)</f>
        <v>Material Handlers</v>
      </c>
      <c r="K115" s="29" t="str">
        <f>VLOOKUP($A115,Schid!$A:$J,MATCH(K$1,Schid!$6:$6,0),FALSE)</f>
        <v>100,000+ Lb Wheel Material Handlers</v>
      </c>
      <c r="L115" s="29" t="str">
        <f>VLOOKUP($A115,Schid!$A:$J,MATCH(L$1,Schid!$6:$6,0),FALSE)</f>
        <v>NULL</v>
      </c>
      <c r="M115" s="29" t="str">
        <f>VLOOKUP($A115,Schid!$A:$J,MATCH(M$1,Schid!$6:$6,0),FALSE)</f>
        <v>Material Handlers|100,000+ Lb Wheel Material Handlers||</v>
      </c>
      <c r="N115" s="29">
        <f t="shared" si="10"/>
        <v>1</v>
      </c>
      <c r="O115" s="29">
        <f>IF(ISERROR(VLOOKUP(B115,Sched!A:A,1,FALSE)),0,1)</f>
        <v>1</v>
      </c>
      <c r="P115" s="29">
        <f t="shared" si="11"/>
        <v>1</v>
      </c>
      <c r="Q115" s="29" t="str">
        <f t="shared" ref="Q115:Q169" si="12">H115&amp;"|"&amp;I115</f>
        <v>2915|NULL</v>
      </c>
      <c r="R115" s="29" t="str">
        <f t="shared" ref="R115:R169" si="13">J115</f>
        <v>Material Handlers</v>
      </c>
      <c r="S115" s="29" t="str">
        <f t="shared" ref="S115:S169" si="14">K115</f>
        <v>100,000+ Lb Wheel Material Handlers</v>
      </c>
      <c r="T115" s="29" t="str">
        <f t="shared" ref="T115:T169" si="15">B115</f>
        <v>Excavators Large USA</v>
      </c>
      <c r="U115" s="21"/>
    </row>
    <row r="116" spans="1:21" x14ac:dyDescent="0.25">
      <c r="A116" s="21">
        <v>148468</v>
      </c>
      <c r="B116" s="21" t="s">
        <v>2947</v>
      </c>
      <c r="C116" s="21" t="s">
        <v>1242</v>
      </c>
      <c r="D116" s="21" t="s">
        <v>2917</v>
      </c>
      <c r="E116" s="29" t="str">
        <f>VLOOKUP($B116,Sched!$A:$Z,MATCH(E$1,Sched!$6:$6,0),FALSE)</f>
        <v>CatSubcat</v>
      </c>
      <c r="F116" s="29" t="str">
        <f>VLOOKUP($B116,Sched!$A:$Z,MATCH(F$1,Sched!$6:$6,0),FALSE)</f>
        <v>SubcatGroup</v>
      </c>
      <c r="G116" s="29">
        <f>VLOOKUP($A116,Schid!$A:$J,MATCH(G$1,Schid!$6:$6,0),FALSE)</f>
        <v>2911</v>
      </c>
      <c r="H116" s="29">
        <f>VLOOKUP($A116,Schid!$A:$J,MATCH(H$1,Schid!$6:$6,0),FALSE)</f>
        <v>2918</v>
      </c>
      <c r="I116" s="29" t="str">
        <f>VLOOKUP($A116,Schid!$A:$J,MATCH(I$1,Schid!$6:$6,0),FALSE)</f>
        <v>NULL</v>
      </c>
      <c r="J116" s="29" t="str">
        <f>VLOOKUP($A116,Schid!$A:$J,MATCH(J$1,Schid!$6:$6,0),FALSE)</f>
        <v>Material Handlers</v>
      </c>
      <c r="K116" s="29" t="str">
        <f>VLOOKUP($A116,Schid!$A:$J,MATCH(K$1,Schid!$6:$6,0),FALSE)</f>
        <v>75,000-99,999 Lb Material Handlers</v>
      </c>
      <c r="L116" s="29" t="str">
        <f>VLOOKUP($A116,Schid!$A:$J,MATCH(L$1,Schid!$6:$6,0),FALSE)</f>
        <v>NULL</v>
      </c>
      <c r="M116" s="29" t="str">
        <f>VLOOKUP($A116,Schid!$A:$J,MATCH(M$1,Schid!$6:$6,0),FALSE)</f>
        <v>Material Handlers|75,000-99,999 Lb Material Handlers||</v>
      </c>
      <c r="N116" s="29">
        <f t="shared" si="10"/>
        <v>1</v>
      </c>
      <c r="O116" s="29">
        <f>IF(ISERROR(VLOOKUP(B116,Sched!A:A,1,FALSE)),0,1)</f>
        <v>1</v>
      </c>
      <c r="P116" s="29">
        <f t="shared" si="11"/>
        <v>1</v>
      </c>
      <c r="Q116" s="29" t="str">
        <f t="shared" si="12"/>
        <v>2918|NULL</v>
      </c>
      <c r="R116" s="29" t="str">
        <f t="shared" si="13"/>
        <v>Material Handlers</v>
      </c>
      <c r="S116" s="29" t="str">
        <f t="shared" si="14"/>
        <v>75,000-99,999 Lb Material Handlers</v>
      </c>
      <c r="T116" s="29" t="str">
        <f t="shared" si="15"/>
        <v>Excavators Large USA</v>
      </c>
      <c r="U116" s="21"/>
    </row>
    <row r="117" spans="1:21" s="21" customFormat="1" x14ac:dyDescent="0.25">
      <c r="A117" s="21">
        <v>148462</v>
      </c>
      <c r="B117" s="21" t="s">
        <v>2947</v>
      </c>
      <c r="C117" s="21" t="s">
        <v>1242</v>
      </c>
      <c r="D117" s="21" t="s">
        <v>2917</v>
      </c>
      <c r="E117" s="29" t="str">
        <f>VLOOKUP($B117,Sched!$A:$Z,MATCH(E$1,Sched!$6:$6,0),FALSE)</f>
        <v>CatSubcat</v>
      </c>
      <c r="F117" s="29" t="str">
        <f>VLOOKUP($B117,Sched!$A:$Z,MATCH(F$1,Sched!$6:$6,0),FALSE)</f>
        <v>SubcatGroup</v>
      </c>
      <c r="G117" s="29">
        <f>VLOOKUP($A117,Schid!$A:$J,MATCH(G$1,Schid!$6:$6,0),FALSE)</f>
        <v>2911</v>
      </c>
      <c r="H117" s="29">
        <f>VLOOKUP($A117,Schid!$A:$J,MATCH(H$1,Schid!$6:$6,0),FALSE)</f>
        <v>2912</v>
      </c>
      <c r="I117" s="29" t="str">
        <f>VLOOKUP($A117,Schid!$A:$J,MATCH(I$1,Schid!$6:$6,0),FALSE)</f>
        <v>NULL</v>
      </c>
      <c r="J117" s="29" t="str">
        <f>VLOOKUP($A117,Schid!$A:$J,MATCH(J$1,Schid!$6:$6,0),FALSE)</f>
        <v>Material Handlers</v>
      </c>
      <c r="K117" s="29" t="str">
        <f>VLOOKUP($A117,Schid!$A:$J,MATCH(K$1,Schid!$6:$6,0),FALSE)</f>
        <v>75,000-99,999 Lb Wheel Material Handlers</v>
      </c>
      <c r="L117" s="29" t="str">
        <f>VLOOKUP($A117,Schid!$A:$J,MATCH(L$1,Schid!$6:$6,0),FALSE)</f>
        <v>NULL</v>
      </c>
      <c r="M117" s="29" t="str">
        <f>VLOOKUP($A117,Schid!$A:$J,MATCH(M$1,Schid!$6:$6,0),FALSE)</f>
        <v>Material Handlers|75,000-99,999 Lb Wheel Material Handlers||</v>
      </c>
      <c r="N117" s="29">
        <f t="shared" si="10"/>
        <v>1</v>
      </c>
      <c r="O117" s="29">
        <f>IF(ISERROR(VLOOKUP(B117,Sched!A:A,1,FALSE)),0,1)</f>
        <v>1</v>
      </c>
      <c r="P117" s="29">
        <f t="shared" si="11"/>
        <v>1</v>
      </c>
      <c r="Q117" s="29" t="str">
        <f t="shared" si="12"/>
        <v>2912|NULL</v>
      </c>
      <c r="R117" s="29" t="str">
        <f t="shared" si="13"/>
        <v>Material Handlers</v>
      </c>
      <c r="S117" s="29" t="str">
        <f t="shared" si="14"/>
        <v>75,000-99,999 Lb Wheel Material Handlers</v>
      </c>
      <c r="T117" s="29" t="str">
        <f t="shared" si="15"/>
        <v>Excavators Large USA</v>
      </c>
    </row>
    <row r="118" spans="1:21" x14ac:dyDescent="0.25">
      <c r="A118" s="29">
        <v>9</v>
      </c>
      <c r="B118" s="29" t="s">
        <v>2947</v>
      </c>
      <c r="C118" s="29" t="s">
        <v>1242</v>
      </c>
      <c r="D118" s="29" t="s">
        <v>2917</v>
      </c>
      <c r="E118" s="29" t="str">
        <f>VLOOKUP($B118,Sched!$A:$Z,MATCH(E$1,Sched!$6:$6,0),FALSE)</f>
        <v>CatSubcat</v>
      </c>
      <c r="F118" s="29" t="str">
        <f>VLOOKUP($B118,Sched!$A:$Z,MATCH(F$1,Sched!$6:$6,0),FALSE)</f>
        <v>SubcatGroup</v>
      </c>
      <c r="G118" s="29">
        <f>VLOOKUP($A118,Schid!$A:$J,MATCH(G$1,Schid!$6:$6,0),FALSE)</f>
        <v>1950</v>
      </c>
      <c r="H118" s="29" t="str">
        <f>VLOOKUP($A118,Schid!$A:$J,MATCH(H$1,Schid!$6:$6,0),FALSE)</f>
        <v>NULL</v>
      </c>
      <c r="I118" s="29" t="str">
        <f>VLOOKUP($A118,Schid!$A:$J,MATCH(I$1,Schid!$6:$6,0),FALSE)</f>
        <v>NULL</v>
      </c>
      <c r="J118" s="29" t="str">
        <f>VLOOKUP($A118,Schid!$A:$J,MATCH(J$1,Schid!$6:$6,0),FALSE)</f>
        <v>Railroad Equipment</v>
      </c>
      <c r="K118" s="29" t="str">
        <f>VLOOKUP($A118,Schid!$A:$J,MATCH(K$1,Schid!$6:$6,0),FALSE)</f>
        <v>NULL</v>
      </c>
      <c r="L118" s="29" t="str">
        <f>VLOOKUP($A118,Schid!$A:$J,MATCH(L$1,Schid!$6:$6,0),FALSE)</f>
        <v>NULL</v>
      </c>
      <c r="M118" s="29" t="str">
        <f>VLOOKUP($A118,Schid!$A:$J,MATCH(M$1,Schid!$6:$6,0),FALSE)</f>
        <v>Railroad Equipment|||</v>
      </c>
      <c r="N118" s="29">
        <f t="shared" si="10"/>
        <v>1</v>
      </c>
      <c r="O118" s="29">
        <f>IF(ISERROR(VLOOKUP(B118,Sched!A:A,1,FALSE)),0,1)</f>
        <v>1</v>
      </c>
      <c r="P118" s="29">
        <f t="shared" si="11"/>
        <v>1</v>
      </c>
      <c r="Q118" s="29" t="str">
        <f t="shared" si="12"/>
        <v>NULL|NULL</v>
      </c>
      <c r="R118" s="29" t="str">
        <f t="shared" si="13"/>
        <v>Railroad Equipment</v>
      </c>
      <c r="S118" s="29" t="str">
        <f t="shared" si="14"/>
        <v>NULL</v>
      </c>
      <c r="T118" s="29" t="str">
        <f t="shared" si="15"/>
        <v>Excavators Large USA</v>
      </c>
      <c r="U118" s="21"/>
    </row>
    <row r="119" spans="1:21" x14ac:dyDescent="0.25">
      <c r="A119" s="29">
        <v>36672</v>
      </c>
      <c r="B119" s="29" t="s">
        <v>2947</v>
      </c>
      <c r="C119" s="29" t="s">
        <v>1242</v>
      </c>
      <c r="D119" s="29" t="s">
        <v>2917</v>
      </c>
      <c r="E119" s="29" t="str">
        <f>VLOOKUP($B119,Sched!$A:$Z,MATCH(E$1,Sched!$6:$6,0),FALSE)</f>
        <v>CatSubcat</v>
      </c>
      <c r="F119" s="29" t="str">
        <f>VLOOKUP($B119,Sched!$A:$Z,MATCH(F$1,Sched!$6:$6,0),FALSE)</f>
        <v>SubcatGroup</v>
      </c>
      <c r="G119" s="29">
        <f>VLOOKUP($A119,Schid!$A:$J,MATCH(G$1,Schid!$6:$6,0),FALSE)</f>
        <v>2294</v>
      </c>
      <c r="H119" s="29" t="str">
        <f>VLOOKUP($A119,Schid!$A:$J,MATCH(H$1,Schid!$6:$6,0),FALSE)</f>
        <v>NULL</v>
      </c>
      <c r="I119" s="29" t="str">
        <f>VLOOKUP($A119,Schid!$A:$J,MATCH(I$1,Schid!$6:$6,0),FALSE)</f>
        <v>NULL</v>
      </c>
      <c r="J119" s="29" t="str">
        <f>VLOOKUP($A119,Schid!$A:$J,MATCH(J$1,Schid!$6:$6,0),FALSE)</f>
        <v>Tunneling Equipment</v>
      </c>
      <c r="K119" s="29" t="str">
        <f>VLOOKUP($A119,Schid!$A:$J,MATCH(K$1,Schid!$6:$6,0),FALSE)</f>
        <v>NULL</v>
      </c>
      <c r="L119" s="29" t="str">
        <f>VLOOKUP($A119,Schid!$A:$J,MATCH(L$1,Schid!$6:$6,0),FALSE)</f>
        <v>NULL</v>
      </c>
      <c r="M119" s="29" t="str">
        <f>VLOOKUP($A119,Schid!$A:$J,MATCH(M$1,Schid!$6:$6,0),FALSE)</f>
        <v>Tunneling Equipment|||</v>
      </c>
      <c r="N119" s="29">
        <f t="shared" si="10"/>
        <v>1</v>
      </c>
      <c r="O119" s="29">
        <f>IF(ISERROR(VLOOKUP(B119,Sched!A:A,1,FALSE)),0,1)</f>
        <v>1</v>
      </c>
      <c r="P119" s="29">
        <f t="shared" si="11"/>
        <v>1</v>
      </c>
      <c r="Q119" s="29" t="str">
        <f t="shared" si="12"/>
        <v>NULL|NULL</v>
      </c>
      <c r="R119" s="29" t="str">
        <f t="shared" si="13"/>
        <v>Tunneling Equipment</v>
      </c>
      <c r="S119" s="29" t="str">
        <f t="shared" si="14"/>
        <v>NULL</v>
      </c>
      <c r="T119" s="29" t="str">
        <f t="shared" si="15"/>
        <v>Excavators Large USA</v>
      </c>
      <c r="U119" s="21"/>
    </row>
    <row r="120" spans="1:21" x14ac:dyDescent="0.25">
      <c r="A120" s="29">
        <v>101460</v>
      </c>
      <c r="B120" s="29" t="s">
        <v>2948</v>
      </c>
      <c r="C120" s="29" t="s">
        <v>1241</v>
      </c>
      <c r="D120" s="29" t="s">
        <v>2917</v>
      </c>
      <c r="E120" s="29" t="str">
        <f>VLOOKUP($B120,Sched!$A:$Z,MATCH(E$1,Sched!$6:$6,0),FALSE)</f>
        <v>Make</v>
      </c>
      <c r="F120" s="29" t="str">
        <f>VLOOKUP($B120,Sched!$A:$Z,MATCH(F$1,Sched!$6:$6,0),FALSE)</f>
        <v>Make</v>
      </c>
      <c r="G120" s="29">
        <f>VLOOKUP($A120,Schid!$A:$J,MATCH(G$1,Schid!$6:$6,0),FALSE)</f>
        <v>29</v>
      </c>
      <c r="H120" s="29">
        <f>VLOOKUP($A120,Schid!$A:$J,MATCH(H$1,Schid!$6:$6,0),FALSE)</f>
        <v>2802</v>
      </c>
      <c r="I120" s="29">
        <f>VLOOKUP($A120,Schid!$A:$J,MATCH(I$1,Schid!$6:$6,0),FALSE)</f>
        <v>31</v>
      </c>
      <c r="J120" s="29" t="str">
        <f>VLOOKUP($A120,Schid!$A:$J,MATCH(J$1,Schid!$6:$6,0),FALSE)</f>
        <v>Excavators</v>
      </c>
      <c r="K120" s="29" t="str">
        <f>VLOOKUP($A120,Schid!$A:$J,MATCH(K$1,Schid!$6:$6,0),FALSE)</f>
        <v>45,000-74,999 Lb Excavators</v>
      </c>
      <c r="L120" s="29" t="str">
        <f>VLOOKUP($A120,Schid!$A:$J,MATCH(L$1,Schid!$6:$6,0),FALSE)</f>
        <v>Caterpillar</v>
      </c>
      <c r="M120" s="29" t="str">
        <f>VLOOKUP($A120,Schid!$A:$J,MATCH(M$1,Schid!$6:$6,0),FALSE)</f>
        <v>Excavators|45,000-74,999 Lb Excavators|Caterpillar|</v>
      </c>
      <c r="N120" s="29">
        <f t="shared" si="10"/>
        <v>1</v>
      </c>
      <c r="O120" s="29">
        <f>IF(ISERROR(VLOOKUP(B120,Sched!A:A,1,FALSE)),0,1)</f>
        <v>1</v>
      </c>
      <c r="P120" s="29">
        <f t="shared" si="11"/>
        <v>1</v>
      </c>
      <c r="Q120" s="29" t="str">
        <f t="shared" si="12"/>
        <v>2802|31</v>
      </c>
      <c r="R120" s="29" t="str">
        <f t="shared" si="13"/>
        <v>Excavators</v>
      </c>
      <c r="S120" s="29" t="str">
        <f t="shared" si="14"/>
        <v>45,000-74,999 Lb Excavators</v>
      </c>
      <c r="T120" s="29" t="str">
        <f t="shared" si="15"/>
        <v>Excavators Medium Big Caterpillar USA</v>
      </c>
      <c r="U120" s="21"/>
    </row>
    <row r="121" spans="1:21" x14ac:dyDescent="0.25">
      <c r="A121" s="21">
        <v>152420</v>
      </c>
      <c r="B121" s="21" t="s">
        <v>2948</v>
      </c>
      <c r="C121" s="29" t="s">
        <v>1242</v>
      </c>
      <c r="D121" s="29" t="s">
        <v>2917</v>
      </c>
      <c r="E121" s="29" t="str">
        <f>VLOOKUP($B121,Sched!$A:$Z,MATCH(E$1,Sched!$6:$6,0),FALSE)</f>
        <v>Make</v>
      </c>
      <c r="F121" s="29" t="str">
        <f>VLOOKUP($B121,Sched!$A:$Z,MATCH(F$1,Sched!$6:$6,0),FALSE)</f>
        <v>Make</v>
      </c>
      <c r="G121" s="29">
        <f>VLOOKUP($A121,Schid!$A:$J,MATCH(G$1,Schid!$6:$6,0),FALSE)</f>
        <v>29</v>
      </c>
      <c r="H121" s="29">
        <f>VLOOKUP($A121,Schid!$A:$J,MATCH(H$1,Schid!$6:$6,0),FALSE)</f>
        <v>2926</v>
      </c>
      <c r="I121" s="29">
        <f>VLOOKUP($A121,Schid!$A:$J,MATCH(I$1,Schid!$6:$6,0),FALSE)</f>
        <v>31</v>
      </c>
      <c r="J121" s="29" t="str">
        <f>VLOOKUP($A121,Schid!$A:$J,MATCH(J$1,Schid!$6:$6,0),FALSE)</f>
        <v>Excavators</v>
      </c>
      <c r="K121" s="29" t="str">
        <f>VLOOKUP($A121,Schid!$A:$J,MATCH(K$1,Schid!$6:$6,0),FALSE)</f>
        <v>45,000-74,999 Lb Wheel Excavators</v>
      </c>
      <c r="L121" s="29" t="str">
        <f>VLOOKUP($A121,Schid!$A:$J,MATCH(L$1,Schid!$6:$6,0),FALSE)</f>
        <v>Caterpillar</v>
      </c>
      <c r="M121" s="29" t="str">
        <f>VLOOKUP($A121,Schid!$A:$J,MATCH(M$1,Schid!$6:$6,0),FALSE)</f>
        <v>Excavators|45,000-74,999 Lb Wheel Excavators|Caterpillar|</v>
      </c>
      <c r="N121" s="29">
        <f t="shared" si="10"/>
        <v>1</v>
      </c>
      <c r="O121" s="29">
        <f>IF(ISERROR(VLOOKUP(B121,Sched!A:A,1,FALSE)),0,1)</f>
        <v>1</v>
      </c>
      <c r="P121" s="29">
        <f t="shared" si="11"/>
        <v>1</v>
      </c>
      <c r="Q121" s="29" t="str">
        <f t="shared" si="12"/>
        <v>2926|31</v>
      </c>
      <c r="R121" s="29" t="str">
        <f t="shared" si="13"/>
        <v>Excavators</v>
      </c>
      <c r="S121" s="29" t="str">
        <f t="shared" si="14"/>
        <v>45,000-74,999 Lb Wheel Excavators</v>
      </c>
      <c r="T121" s="29" t="str">
        <f t="shared" si="15"/>
        <v>Excavators Medium Big Caterpillar USA</v>
      </c>
      <c r="U121" s="21"/>
    </row>
    <row r="122" spans="1:21" x14ac:dyDescent="0.25">
      <c r="A122" s="21">
        <v>148552</v>
      </c>
      <c r="B122" s="21" t="s">
        <v>2948</v>
      </c>
      <c r="C122" s="21" t="s">
        <v>1242</v>
      </c>
      <c r="D122" s="21" t="s">
        <v>2917</v>
      </c>
      <c r="E122" s="29" t="str">
        <f>VLOOKUP($B122,Sched!$A:$Z,MATCH(E$1,Sched!$6:$6,0),FALSE)</f>
        <v>Make</v>
      </c>
      <c r="F122" s="29" t="str">
        <f>VLOOKUP($B122,Sched!$A:$Z,MATCH(F$1,Sched!$6:$6,0),FALSE)</f>
        <v>Make</v>
      </c>
      <c r="G122" s="29">
        <f>VLOOKUP($A122,Schid!$A:$J,MATCH(G$1,Schid!$6:$6,0),FALSE)</f>
        <v>2911</v>
      </c>
      <c r="H122" s="29">
        <f>VLOOKUP($A122,Schid!$A:$J,MATCH(H$1,Schid!$6:$6,0),FALSE)</f>
        <v>2917</v>
      </c>
      <c r="I122" s="29">
        <f>VLOOKUP($A122,Schid!$A:$J,MATCH(I$1,Schid!$6:$6,0),FALSE)</f>
        <v>31</v>
      </c>
      <c r="J122" s="29" t="str">
        <f>VLOOKUP($A122,Schid!$A:$J,MATCH(J$1,Schid!$6:$6,0),FALSE)</f>
        <v>Material Handlers</v>
      </c>
      <c r="K122" s="29" t="str">
        <f>VLOOKUP($A122,Schid!$A:$J,MATCH(K$1,Schid!$6:$6,0),FALSE)</f>
        <v>45,000-74,999 Lb Material Handlers</v>
      </c>
      <c r="L122" s="29" t="str">
        <f>VLOOKUP($A122,Schid!$A:$J,MATCH(L$1,Schid!$6:$6,0),FALSE)</f>
        <v>Caterpillar</v>
      </c>
      <c r="M122" s="29" t="str">
        <f>VLOOKUP($A122,Schid!$A:$J,MATCH(M$1,Schid!$6:$6,0),FALSE)</f>
        <v>Material Handlers|45,000-74,999 Lb Material Handlers|Caterpillar|</v>
      </c>
      <c r="N122" s="29">
        <f t="shared" si="10"/>
        <v>1</v>
      </c>
      <c r="O122" s="29">
        <f>IF(ISERROR(VLOOKUP(B122,Sched!A:A,1,FALSE)),0,1)</f>
        <v>1</v>
      </c>
      <c r="P122" s="29">
        <f t="shared" si="11"/>
        <v>1</v>
      </c>
      <c r="Q122" s="29" t="str">
        <f t="shared" si="12"/>
        <v>2917|31</v>
      </c>
      <c r="R122" s="29" t="str">
        <f t="shared" si="13"/>
        <v>Material Handlers</v>
      </c>
      <c r="S122" s="29" t="str">
        <f t="shared" si="14"/>
        <v>45,000-74,999 Lb Material Handlers</v>
      </c>
      <c r="T122" s="29" t="str">
        <f t="shared" si="15"/>
        <v>Excavators Medium Big Caterpillar USA</v>
      </c>
      <c r="U122" s="21"/>
    </row>
    <row r="123" spans="1:21" x14ac:dyDescent="0.25">
      <c r="A123" s="21">
        <v>148556</v>
      </c>
      <c r="B123" s="21" t="s">
        <v>2948</v>
      </c>
      <c r="C123" s="21" t="s">
        <v>1242</v>
      </c>
      <c r="D123" s="21" t="s">
        <v>2917</v>
      </c>
      <c r="E123" s="29" t="str">
        <f>VLOOKUP($B123,Sched!$A:$Z,MATCH(E$1,Sched!$6:$6,0),FALSE)</f>
        <v>Make</v>
      </c>
      <c r="F123" s="29" t="str">
        <f>VLOOKUP($B123,Sched!$A:$Z,MATCH(F$1,Sched!$6:$6,0),FALSE)</f>
        <v>Make</v>
      </c>
      <c r="G123" s="29">
        <f>VLOOKUP($A123,Schid!$A:$J,MATCH(G$1,Schid!$6:$6,0),FALSE)</f>
        <v>2911</v>
      </c>
      <c r="H123" s="29">
        <f>VLOOKUP($A123,Schid!$A:$J,MATCH(H$1,Schid!$6:$6,0),FALSE)</f>
        <v>2913</v>
      </c>
      <c r="I123" s="29">
        <f>VLOOKUP($A123,Schid!$A:$J,MATCH(I$1,Schid!$6:$6,0),FALSE)</f>
        <v>31</v>
      </c>
      <c r="J123" s="29" t="str">
        <f>VLOOKUP($A123,Schid!$A:$J,MATCH(J$1,Schid!$6:$6,0),FALSE)</f>
        <v>Material Handlers</v>
      </c>
      <c r="K123" s="29" t="str">
        <f>VLOOKUP($A123,Schid!$A:$J,MATCH(K$1,Schid!$6:$6,0),FALSE)</f>
        <v>45,000-74,999 Lb Wheel Material Handlers</v>
      </c>
      <c r="L123" s="29" t="str">
        <f>VLOOKUP($A123,Schid!$A:$J,MATCH(L$1,Schid!$6:$6,0),FALSE)</f>
        <v>Caterpillar</v>
      </c>
      <c r="M123" s="29" t="str">
        <f>VLOOKUP($A123,Schid!$A:$J,MATCH(M$1,Schid!$6:$6,0),FALSE)</f>
        <v>Material Handlers|45,000-74,999 Lb Wheel Material Handlers|Caterpillar|</v>
      </c>
      <c r="N123" s="29">
        <f t="shared" si="10"/>
        <v>1</v>
      </c>
      <c r="O123" s="29">
        <f>IF(ISERROR(VLOOKUP(B123,Sched!A:A,1,FALSE)),0,1)</f>
        <v>1</v>
      </c>
      <c r="P123" s="29">
        <f t="shared" si="11"/>
        <v>1</v>
      </c>
      <c r="Q123" s="29" t="str">
        <f t="shared" si="12"/>
        <v>2913|31</v>
      </c>
      <c r="R123" s="29" t="str">
        <f t="shared" si="13"/>
        <v>Material Handlers</v>
      </c>
      <c r="S123" s="29" t="str">
        <f t="shared" si="14"/>
        <v>45,000-74,999 Lb Wheel Material Handlers</v>
      </c>
      <c r="T123" s="29" t="str">
        <f t="shared" si="15"/>
        <v>Excavators Medium Big Caterpillar USA</v>
      </c>
      <c r="U123" s="21"/>
    </row>
    <row r="124" spans="1:21" x14ac:dyDescent="0.25">
      <c r="A124" s="29">
        <v>101464</v>
      </c>
      <c r="B124" s="29" t="s">
        <v>2949</v>
      </c>
      <c r="C124" s="29" t="s">
        <v>1241</v>
      </c>
      <c r="D124" s="29" t="s">
        <v>2917</v>
      </c>
      <c r="E124" s="29" t="str">
        <f>VLOOKUP($B124,Sched!$A:$Z,MATCH(E$1,Sched!$6:$6,0),FALSE)</f>
        <v>Make</v>
      </c>
      <c r="F124" s="29" t="str">
        <f>VLOOKUP($B124,Sched!$A:$Z,MATCH(F$1,Sched!$6:$6,0),FALSE)</f>
        <v>Make</v>
      </c>
      <c r="G124" s="29">
        <f>VLOOKUP($A124,Schid!$A:$J,MATCH(G$1,Schid!$6:$6,0),FALSE)</f>
        <v>29</v>
      </c>
      <c r="H124" s="29">
        <f>VLOOKUP($A124,Schid!$A:$J,MATCH(H$1,Schid!$6:$6,0),FALSE)</f>
        <v>2802</v>
      </c>
      <c r="I124" s="29">
        <f>VLOOKUP($A124,Schid!$A:$J,MATCH(I$1,Schid!$6:$6,0),FALSE)</f>
        <v>93</v>
      </c>
      <c r="J124" s="29" t="str">
        <f>VLOOKUP($A124,Schid!$A:$J,MATCH(J$1,Schid!$6:$6,0),FALSE)</f>
        <v>Excavators</v>
      </c>
      <c r="K124" s="29" t="str">
        <f>VLOOKUP($A124,Schid!$A:$J,MATCH(K$1,Schid!$6:$6,0),FALSE)</f>
        <v>45,000-74,999 Lb Excavators</v>
      </c>
      <c r="L124" s="29" t="str">
        <f>VLOOKUP($A124,Schid!$A:$J,MATCH(L$1,Schid!$6:$6,0),FALSE)</f>
        <v>John Deere</v>
      </c>
      <c r="M124" s="29" t="str">
        <f>VLOOKUP($A124,Schid!$A:$J,MATCH(M$1,Schid!$6:$6,0),FALSE)</f>
        <v>Excavators|45,000-74,999 Lb Excavators|John Deere|</v>
      </c>
      <c r="N124" s="29">
        <f t="shared" si="10"/>
        <v>1</v>
      </c>
      <c r="O124" s="29">
        <f>IF(ISERROR(VLOOKUP(B124,Sched!A:A,1,FALSE)),0,1)</f>
        <v>1</v>
      </c>
      <c r="P124" s="29">
        <f t="shared" si="11"/>
        <v>1</v>
      </c>
      <c r="Q124" s="29" t="str">
        <f t="shared" si="12"/>
        <v>2802|93</v>
      </c>
      <c r="R124" s="29" t="str">
        <f t="shared" si="13"/>
        <v>Excavators</v>
      </c>
      <c r="S124" s="29" t="str">
        <f t="shared" si="14"/>
        <v>45,000-74,999 Lb Excavators</v>
      </c>
      <c r="T124" s="29" t="str">
        <f t="shared" si="15"/>
        <v>Excavators Medium Big John Deere USA</v>
      </c>
      <c r="U124" s="21"/>
    </row>
    <row r="125" spans="1:21" x14ac:dyDescent="0.25">
      <c r="A125" s="21">
        <v>152422</v>
      </c>
      <c r="B125" s="21" t="s">
        <v>2949</v>
      </c>
      <c r="C125" s="29" t="s">
        <v>1242</v>
      </c>
      <c r="D125" s="29" t="s">
        <v>2917</v>
      </c>
      <c r="E125" s="29" t="str">
        <f>VLOOKUP($B125,Sched!$A:$Z,MATCH(E$1,Sched!$6:$6,0),FALSE)</f>
        <v>Make</v>
      </c>
      <c r="F125" s="29" t="str">
        <f>VLOOKUP($B125,Sched!$A:$Z,MATCH(F$1,Sched!$6:$6,0),FALSE)</f>
        <v>Make</v>
      </c>
      <c r="G125" s="29">
        <f>VLOOKUP($A125,Schid!$A:$J,MATCH(G$1,Schid!$6:$6,0),FALSE)</f>
        <v>29</v>
      </c>
      <c r="H125" s="29">
        <f>VLOOKUP($A125,Schid!$A:$J,MATCH(H$1,Schid!$6:$6,0),FALSE)</f>
        <v>2926</v>
      </c>
      <c r="I125" s="29">
        <f>VLOOKUP($A125,Schid!$A:$J,MATCH(I$1,Schid!$6:$6,0),FALSE)</f>
        <v>93</v>
      </c>
      <c r="J125" s="29" t="str">
        <f>VLOOKUP($A125,Schid!$A:$J,MATCH(J$1,Schid!$6:$6,0),FALSE)</f>
        <v>Excavators</v>
      </c>
      <c r="K125" s="29" t="str">
        <f>VLOOKUP($A125,Schid!$A:$J,MATCH(K$1,Schid!$6:$6,0),FALSE)</f>
        <v>45,000-74,999 Lb Wheel Excavators</v>
      </c>
      <c r="L125" s="29" t="str">
        <f>VLOOKUP($A125,Schid!$A:$J,MATCH(L$1,Schid!$6:$6,0),FALSE)</f>
        <v>John Deere</v>
      </c>
      <c r="M125" s="29" t="str">
        <f>VLOOKUP($A125,Schid!$A:$J,MATCH(M$1,Schid!$6:$6,0),FALSE)</f>
        <v>Excavators|45,000-74,999 Lb Wheel Excavators|John Deere|</v>
      </c>
      <c r="N125" s="29">
        <f t="shared" si="10"/>
        <v>1</v>
      </c>
      <c r="O125" s="29">
        <f>IF(ISERROR(VLOOKUP(B125,Sched!A:A,1,FALSE)),0,1)</f>
        <v>1</v>
      </c>
      <c r="P125" s="29">
        <f t="shared" si="11"/>
        <v>1</v>
      </c>
      <c r="Q125" s="29" t="str">
        <f t="shared" si="12"/>
        <v>2926|93</v>
      </c>
      <c r="R125" s="29" t="str">
        <f t="shared" si="13"/>
        <v>Excavators</v>
      </c>
      <c r="S125" s="29" t="str">
        <f t="shared" si="14"/>
        <v>45,000-74,999 Lb Wheel Excavators</v>
      </c>
      <c r="T125" s="29" t="str">
        <f t="shared" si="15"/>
        <v>Excavators Medium Big John Deere USA</v>
      </c>
      <c r="U125" s="21"/>
    </row>
    <row r="126" spans="1:21" x14ac:dyDescent="0.25">
      <c r="A126" s="29">
        <v>101465</v>
      </c>
      <c r="B126" s="29" t="s">
        <v>2950</v>
      </c>
      <c r="C126" s="29" t="s">
        <v>1241</v>
      </c>
      <c r="D126" s="29" t="s">
        <v>2917</v>
      </c>
      <c r="E126" s="29" t="str">
        <f>VLOOKUP($B126,Sched!$A:$Z,MATCH(E$1,Sched!$6:$6,0),FALSE)</f>
        <v>Make</v>
      </c>
      <c r="F126" s="29" t="str">
        <f>VLOOKUP($B126,Sched!$A:$Z,MATCH(F$1,Sched!$6:$6,0),FALSE)</f>
        <v>Make</v>
      </c>
      <c r="G126" s="29">
        <f>VLOOKUP($A126,Schid!$A:$J,MATCH(G$1,Schid!$6:$6,0),FALSE)</f>
        <v>29</v>
      </c>
      <c r="H126" s="29">
        <f>VLOOKUP($A126,Schid!$A:$J,MATCH(H$1,Schid!$6:$6,0),FALSE)</f>
        <v>2802</v>
      </c>
      <c r="I126" s="29">
        <f>VLOOKUP($A126,Schid!$A:$J,MATCH(I$1,Schid!$6:$6,0),FALSE)</f>
        <v>109</v>
      </c>
      <c r="J126" s="29" t="str">
        <f>VLOOKUP($A126,Schid!$A:$J,MATCH(J$1,Schid!$6:$6,0),FALSE)</f>
        <v>Excavators</v>
      </c>
      <c r="K126" s="29" t="str">
        <f>VLOOKUP($A126,Schid!$A:$J,MATCH(K$1,Schid!$6:$6,0),FALSE)</f>
        <v>45,000-74,999 Lb Excavators</v>
      </c>
      <c r="L126" s="29" t="str">
        <f>VLOOKUP($A126,Schid!$A:$J,MATCH(L$1,Schid!$6:$6,0),FALSE)</f>
        <v>Komatsu</v>
      </c>
      <c r="M126" s="29" t="str">
        <f>VLOOKUP($A126,Schid!$A:$J,MATCH(M$1,Schid!$6:$6,0),FALSE)</f>
        <v>Excavators|45,000-74,999 Lb Excavators|Komatsu|</v>
      </c>
      <c r="N126" s="29">
        <f t="shared" si="10"/>
        <v>1</v>
      </c>
      <c r="O126" s="29">
        <f>IF(ISERROR(VLOOKUP(B126,Sched!A:A,1,FALSE)),0,1)</f>
        <v>1</v>
      </c>
      <c r="P126" s="29">
        <f t="shared" si="11"/>
        <v>1</v>
      </c>
      <c r="Q126" s="29" t="str">
        <f t="shared" si="12"/>
        <v>2802|109</v>
      </c>
      <c r="R126" s="29" t="str">
        <f t="shared" si="13"/>
        <v>Excavators</v>
      </c>
      <c r="S126" s="29" t="str">
        <f t="shared" si="14"/>
        <v>45,000-74,999 Lb Excavators</v>
      </c>
      <c r="T126" s="29" t="str">
        <f t="shared" si="15"/>
        <v>Excavators Medium Big Komatsu USA</v>
      </c>
      <c r="U126" s="21"/>
    </row>
    <row r="127" spans="1:21" x14ac:dyDescent="0.25">
      <c r="A127" s="21">
        <v>152423</v>
      </c>
      <c r="B127" s="21" t="s">
        <v>2950</v>
      </c>
      <c r="C127" s="29" t="s">
        <v>1242</v>
      </c>
      <c r="D127" s="29" t="s">
        <v>2917</v>
      </c>
      <c r="E127" s="29" t="str">
        <f>VLOOKUP($B127,Sched!$A:$Z,MATCH(E$1,Sched!$6:$6,0),FALSE)</f>
        <v>Make</v>
      </c>
      <c r="F127" s="29" t="str">
        <f>VLOOKUP($B127,Sched!$A:$Z,MATCH(F$1,Sched!$6:$6,0),FALSE)</f>
        <v>Make</v>
      </c>
      <c r="G127" s="29">
        <f>VLOOKUP($A127,Schid!$A:$J,MATCH(G$1,Schid!$6:$6,0),FALSE)</f>
        <v>29</v>
      </c>
      <c r="H127" s="29">
        <f>VLOOKUP($A127,Schid!$A:$J,MATCH(H$1,Schid!$6:$6,0),FALSE)</f>
        <v>2926</v>
      </c>
      <c r="I127" s="29">
        <f>VLOOKUP($A127,Schid!$A:$J,MATCH(I$1,Schid!$6:$6,0),FALSE)</f>
        <v>109</v>
      </c>
      <c r="J127" s="29" t="str">
        <f>VLOOKUP($A127,Schid!$A:$J,MATCH(J$1,Schid!$6:$6,0),FALSE)</f>
        <v>Excavators</v>
      </c>
      <c r="K127" s="29" t="str">
        <f>VLOOKUP($A127,Schid!$A:$J,MATCH(K$1,Schid!$6:$6,0),FALSE)</f>
        <v>45,000-74,999 Lb Wheel Excavators</v>
      </c>
      <c r="L127" s="29" t="str">
        <f>VLOOKUP($A127,Schid!$A:$J,MATCH(L$1,Schid!$6:$6,0),FALSE)</f>
        <v>Komatsu</v>
      </c>
      <c r="M127" s="29" t="str">
        <f>VLOOKUP($A127,Schid!$A:$J,MATCH(M$1,Schid!$6:$6,0),FALSE)</f>
        <v>Excavators|45,000-74,999 Lb Wheel Excavators|Komatsu|</v>
      </c>
      <c r="N127" s="29">
        <f t="shared" si="10"/>
        <v>1</v>
      </c>
      <c r="O127" s="29">
        <f>IF(ISERROR(VLOOKUP(B127,Sched!A:A,1,FALSE)),0,1)</f>
        <v>1</v>
      </c>
      <c r="P127" s="29">
        <f t="shared" si="11"/>
        <v>1</v>
      </c>
      <c r="Q127" s="29" t="str">
        <f t="shared" si="12"/>
        <v>2926|109</v>
      </c>
      <c r="R127" s="29" t="str">
        <f t="shared" si="13"/>
        <v>Excavators</v>
      </c>
      <c r="S127" s="29" t="str">
        <f t="shared" si="14"/>
        <v>45,000-74,999 Lb Wheel Excavators</v>
      </c>
      <c r="T127" s="29" t="str">
        <f t="shared" si="15"/>
        <v>Excavators Medium Big Komatsu USA</v>
      </c>
      <c r="U127" s="21"/>
    </row>
    <row r="128" spans="1:21" x14ac:dyDescent="0.25">
      <c r="A128" s="21">
        <v>148560</v>
      </c>
      <c r="B128" s="21" t="s">
        <v>2950</v>
      </c>
      <c r="C128" s="21" t="s">
        <v>1242</v>
      </c>
      <c r="D128" s="21" t="s">
        <v>2917</v>
      </c>
      <c r="E128" s="29" t="str">
        <f>VLOOKUP($B128,Sched!$A:$Z,MATCH(E$1,Sched!$6:$6,0),FALSE)</f>
        <v>Make</v>
      </c>
      <c r="F128" s="29" t="str">
        <f>VLOOKUP($B128,Sched!$A:$Z,MATCH(F$1,Sched!$6:$6,0),FALSE)</f>
        <v>Make</v>
      </c>
      <c r="G128" s="29">
        <f>VLOOKUP($A128,Schid!$A:$J,MATCH(G$1,Schid!$6:$6,0),FALSE)</f>
        <v>2911</v>
      </c>
      <c r="H128" s="29">
        <f>VLOOKUP($A128,Schid!$A:$J,MATCH(H$1,Schid!$6:$6,0),FALSE)</f>
        <v>2917</v>
      </c>
      <c r="I128" s="29">
        <f>VLOOKUP($A128,Schid!$A:$J,MATCH(I$1,Schid!$6:$6,0),FALSE)</f>
        <v>109</v>
      </c>
      <c r="J128" s="29" t="str">
        <f>VLOOKUP($A128,Schid!$A:$J,MATCH(J$1,Schid!$6:$6,0),FALSE)</f>
        <v>Material Handlers</v>
      </c>
      <c r="K128" s="29" t="str">
        <f>VLOOKUP($A128,Schid!$A:$J,MATCH(K$1,Schid!$6:$6,0),FALSE)</f>
        <v>45,000-74,999 Lb Material Handlers</v>
      </c>
      <c r="L128" s="29" t="str">
        <f>VLOOKUP($A128,Schid!$A:$J,MATCH(L$1,Schid!$6:$6,0),FALSE)</f>
        <v>Komatsu</v>
      </c>
      <c r="M128" s="29" t="str">
        <f>VLOOKUP($A128,Schid!$A:$J,MATCH(M$1,Schid!$6:$6,0),FALSE)</f>
        <v>Material Handlers|45,000-74,999 Lb Material Handlers|Komatsu|</v>
      </c>
      <c r="N128" s="29">
        <f t="shared" si="10"/>
        <v>1</v>
      </c>
      <c r="O128" s="29">
        <f>IF(ISERROR(VLOOKUP(B128,Sched!A:A,1,FALSE)),0,1)</f>
        <v>1</v>
      </c>
      <c r="P128" s="29">
        <f t="shared" si="11"/>
        <v>1</v>
      </c>
      <c r="Q128" s="29" t="str">
        <f t="shared" si="12"/>
        <v>2917|109</v>
      </c>
      <c r="R128" s="29" t="str">
        <f t="shared" si="13"/>
        <v>Material Handlers</v>
      </c>
      <c r="S128" s="29" t="str">
        <f t="shared" si="14"/>
        <v>45,000-74,999 Lb Material Handlers</v>
      </c>
      <c r="T128" s="29" t="str">
        <f t="shared" si="15"/>
        <v>Excavators Medium Big Komatsu USA</v>
      </c>
      <c r="U128" s="21"/>
    </row>
    <row r="129" spans="1:21" x14ac:dyDescent="0.25">
      <c r="A129" s="29">
        <v>101024</v>
      </c>
      <c r="B129" s="29" t="s">
        <v>2951</v>
      </c>
      <c r="C129" s="29" t="s">
        <v>1241</v>
      </c>
      <c r="D129" s="29" t="s">
        <v>2917</v>
      </c>
      <c r="E129" s="29" t="str">
        <f>VLOOKUP($B129,Sched!$A:$Z,MATCH(E$1,Sched!$6:$6,0),FALSE)</f>
        <v>CatSubcat</v>
      </c>
      <c r="F129" s="29" t="str">
        <f>VLOOKUP($B129,Sched!$A:$Z,MATCH(F$1,Sched!$6:$6,0),FALSE)</f>
        <v>SubcatGroup</v>
      </c>
      <c r="G129" s="29">
        <f>VLOOKUP($A129,Schid!$A:$J,MATCH(G$1,Schid!$6:$6,0),FALSE)</f>
        <v>29</v>
      </c>
      <c r="H129" s="29">
        <f>VLOOKUP($A129,Schid!$A:$J,MATCH(H$1,Schid!$6:$6,0),FALSE)</f>
        <v>2802</v>
      </c>
      <c r="I129" s="29" t="str">
        <f>VLOOKUP($A129,Schid!$A:$J,MATCH(I$1,Schid!$6:$6,0),FALSE)</f>
        <v>NULL</v>
      </c>
      <c r="J129" s="29" t="str">
        <f>VLOOKUP($A129,Schid!$A:$J,MATCH(J$1,Schid!$6:$6,0),FALSE)</f>
        <v>Excavators</v>
      </c>
      <c r="K129" s="29" t="str">
        <f>VLOOKUP($A129,Schid!$A:$J,MATCH(K$1,Schid!$6:$6,0),FALSE)</f>
        <v>45,000-74,999 Lb Excavators</v>
      </c>
      <c r="L129" s="29" t="str">
        <f>VLOOKUP($A129,Schid!$A:$J,MATCH(L$1,Schid!$6:$6,0),FALSE)</f>
        <v>NULL</v>
      </c>
      <c r="M129" s="29" t="str">
        <f>VLOOKUP($A129,Schid!$A:$J,MATCH(M$1,Schid!$6:$6,0),FALSE)</f>
        <v>Excavators|45,000-74,999 Lb Excavators||</v>
      </c>
      <c r="N129" s="29">
        <f t="shared" si="10"/>
        <v>1</v>
      </c>
      <c r="O129" s="29">
        <f>IF(ISERROR(VLOOKUP(B129,Sched!A:A,1,FALSE)),0,1)</f>
        <v>1</v>
      </c>
      <c r="P129" s="29">
        <f t="shared" si="11"/>
        <v>1</v>
      </c>
      <c r="Q129" s="29" t="str">
        <f t="shared" si="12"/>
        <v>2802|NULL</v>
      </c>
      <c r="R129" s="29" t="str">
        <f t="shared" si="13"/>
        <v>Excavators</v>
      </c>
      <c r="S129" s="29" t="str">
        <f t="shared" si="14"/>
        <v>45,000-74,999 Lb Excavators</v>
      </c>
      <c r="T129" s="29" t="str">
        <f t="shared" si="15"/>
        <v>Excavators Medium Big USA</v>
      </c>
      <c r="U129" s="21"/>
    </row>
    <row r="130" spans="1:21" x14ac:dyDescent="0.25">
      <c r="A130" s="21">
        <v>148524</v>
      </c>
      <c r="B130" s="21" t="s">
        <v>2951</v>
      </c>
      <c r="C130" s="29" t="s">
        <v>1242</v>
      </c>
      <c r="D130" s="29" t="s">
        <v>2917</v>
      </c>
      <c r="E130" s="29" t="str">
        <f>VLOOKUP($B130,Sched!$A:$Z,MATCH(E$1,Sched!$6:$6,0),FALSE)</f>
        <v>CatSubcat</v>
      </c>
      <c r="F130" s="29" t="str">
        <f>VLOOKUP($B130,Sched!$A:$Z,MATCH(F$1,Sched!$6:$6,0),FALSE)</f>
        <v>SubcatGroup</v>
      </c>
      <c r="G130" s="29">
        <f>VLOOKUP($A130,Schid!$A:$J,MATCH(G$1,Schid!$6:$6,0),FALSE)</f>
        <v>29</v>
      </c>
      <c r="H130" s="29">
        <f>VLOOKUP($A130,Schid!$A:$J,MATCH(H$1,Schid!$6:$6,0),FALSE)</f>
        <v>2926</v>
      </c>
      <c r="I130" s="29" t="str">
        <f>VLOOKUP($A130,Schid!$A:$J,MATCH(I$1,Schid!$6:$6,0),FALSE)</f>
        <v>NULL</v>
      </c>
      <c r="J130" s="29" t="str">
        <f>VLOOKUP($A130,Schid!$A:$J,MATCH(J$1,Schid!$6:$6,0),FALSE)</f>
        <v>Excavators</v>
      </c>
      <c r="K130" s="29" t="str">
        <f>VLOOKUP($A130,Schid!$A:$J,MATCH(K$1,Schid!$6:$6,0),FALSE)</f>
        <v>45,000-74,999 Lb Wheel Excavators</v>
      </c>
      <c r="L130" s="29" t="str">
        <f>VLOOKUP($A130,Schid!$A:$J,MATCH(L$1,Schid!$6:$6,0),FALSE)</f>
        <v>NULL</v>
      </c>
      <c r="M130" s="29" t="str">
        <f>VLOOKUP($A130,Schid!$A:$J,MATCH(M$1,Schid!$6:$6,0),FALSE)</f>
        <v>Excavators|45,000-74,999 Lb Wheel Excavators||</v>
      </c>
      <c r="N130" s="29">
        <f t="shared" ref="N130:N193" si="16">COUNTIFS(A:A,A130,D:D,D130)</f>
        <v>1</v>
      </c>
      <c r="O130" s="29">
        <f>IF(ISERROR(VLOOKUP(B130,Sched!A:A,1,FALSE)),0,1)</f>
        <v>1</v>
      </c>
      <c r="P130" s="29">
        <f t="shared" ref="P130:P193" si="17">IF(ISERROR(SEARCH("SubcatGrp",B130)),COUNTIFS($B:$B,$B130,$C:$C,"Y"),1)</f>
        <v>1</v>
      </c>
      <c r="Q130" s="29" t="str">
        <f t="shared" si="12"/>
        <v>2926|NULL</v>
      </c>
      <c r="R130" s="29" t="str">
        <f t="shared" si="13"/>
        <v>Excavators</v>
      </c>
      <c r="S130" s="29" t="str">
        <f t="shared" si="14"/>
        <v>45,000-74,999 Lb Wheel Excavators</v>
      </c>
      <c r="T130" s="29" t="str">
        <f t="shared" si="15"/>
        <v>Excavators Medium Big USA</v>
      </c>
      <c r="U130" s="21"/>
    </row>
    <row r="131" spans="1:21" x14ac:dyDescent="0.25">
      <c r="A131" s="21">
        <v>148467</v>
      </c>
      <c r="B131" s="21" t="s">
        <v>2951</v>
      </c>
      <c r="C131" s="21" t="s">
        <v>1242</v>
      </c>
      <c r="D131" s="21" t="s">
        <v>2917</v>
      </c>
      <c r="E131" s="29" t="str">
        <f>VLOOKUP($B131,Sched!$A:$Z,MATCH(E$1,Sched!$6:$6,0),FALSE)</f>
        <v>CatSubcat</v>
      </c>
      <c r="F131" s="29" t="str">
        <f>VLOOKUP($B131,Sched!$A:$Z,MATCH(F$1,Sched!$6:$6,0),FALSE)</f>
        <v>SubcatGroup</v>
      </c>
      <c r="G131" s="29">
        <f>VLOOKUP($A131,Schid!$A:$J,MATCH(G$1,Schid!$6:$6,0),FALSE)</f>
        <v>2911</v>
      </c>
      <c r="H131" s="29">
        <f>VLOOKUP($A131,Schid!$A:$J,MATCH(H$1,Schid!$6:$6,0),FALSE)</f>
        <v>2917</v>
      </c>
      <c r="I131" s="29" t="str">
        <f>VLOOKUP($A131,Schid!$A:$J,MATCH(I$1,Schid!$6:$6,0),FALSE)</f>
        <v>NULL</v>
      </c>
      <c r="J131" s="29" t="str">
        <f>VLOOKUP($A131,Schid!$A:$J,MATCH(J$1,Schid!$6:$6,0),FALSE)</f>
        <v>Material Handlers</v>
      </c>
      <c r="K131" s="29" t="str">
        <f>VLOOKUP($A131,Schid!$A:$J,MATCH(K$1,Schid!$6:$6,0),FALSE)</f>
        <v>45,000-74,999 Lb Material Handlers</v>
      </c>
      <c r="L131" s="29" t="str">
        <f>VLOOKUP($A131,Schid!$A:$J,MATCH(L$1,Schid!$6:$6,0),FALSE)</f>
        <v>NULL</v>
      </c>
      <c r="M131" s="29" t="str">
        <f>VLOOKUP($A131,Schid!$A:$J,MATCH(M$1,Schid!$6:$6,0),FALSE)</f>
        <v>Material Handlers|45,000-74,999 Lb Material Handlers||</v>
      </c>
      <c r="N131" s="29">
        <f t="shared" si="16"/>
        <v>1</v>
      </c>
      <c r="O131" s="29">
        <f>IF(ISERROR(VLOOKUP(B131,Sched!A:A,1,FALSE)),0,1)</f>
        <v>1</v>
      </c>
      <c r="P131" s="29">
        <f t="shared" si="17"/>
        <v>1</v>
      </c>
      <c r="Q131" s="29" t="str">
        <f t="shared" si="12"/>
        <v>2917|NULL</v>
      </c>
      <c r="R131" s="29" t="str">
        <f t="shared" si="13"/>
        <v>Material Handlers</v>
      </c>
      <c r="S131" s="29" t="str">
        <f t="shared" si="14"/>
        <v>45,000-74,999 Lb Material Handlers</v>
      </c>
      <c r="T131" s="29" t="str">
        <f t="shared" si="15"/>
        <v>Excavators Medium Big USA</v>
      </c>
      <c r="U131" s="21"/>
    </row>
    <row r="132" spans="1:21" x14ac:dyDescent="0.25">
      <c r="A132" s="21">
        <v>148463</v>
      </c>
      <c r="B132" s="21" t="s">
        <v>2951</v>
      </c>
      <c r="C132" s="21" t="s">
        <v>1242</v>
      </c>
      <c r="D132" s="21" t="s">
        <v>2917</v>
      </c>
      <c r="E132" s="29" t="str">
        <f>VLOOKUP($B132,Sched!$A:$Z,MATCH(E$1,Sched!$6:$6,0),FALSE)</f>
        <v>CatSubcat</v>
      </c>
      <c r="F132" s="29" t="str">
        <f>VLOOKUP($B132,Sched!$A:$Z,MATCH(F$1,Sched!$6:$6,0),FALSE)</f>
        <v>SubcatGroup</v>
      </c>
      <c r="G132" s="29">
        <f>VLOOKUP($A132,Schid!$A:$J,MATCH(G$1,Schid!$6:$6,0),FALSE)</f>
        <v>2911</v>
      </c>
      <c r="H132" s="29">
        <f>VLOOKUP($A132,Schid!$A:$J,MATCH(H$1,Schid!$6:$6,0),FALSE)</f>
        <v>2913</v>
      </c>
      <c r="I132" s="29" t="str">
        <f>VLOOKUP($A132,Schid!$A:$J,MATCH(I$1,Schid!$6:$6,0),FALSE)</f>
        <v>NULL</v>
      </c>
      <c r="J132" s="29" t="str">
        <f>VLOOKUP($A132,Schid!$A:$J,MATCH(J$1,Schid!$6:$6,0),FALSE)</f>
        <v>Material Handlers</v>
      </c>
      <c r="K132" s="29" t="str">
        <f>VLOOKUP($A132,Schid!$A:$J,MATCH(K$1,Schid!$6:$6,0),FALSE)</f>
        <v>45,000-74,999 Lb Wheel Material Handlers</v>
      </c>
      <c r="L132" s="29" t="str">
        <f>VLOOKUP($A132,Schid!$A:$J,MATCH(L$1,Schid!$6:$6,0),FALSE)</f>
        <v>NULL</v>
      </c>
      <c r="M132" s="29" t="str">
        <f>VLOOKUP($A132,Schid!$A:$J,MATCH(M$1,Schid!$6:$6,0),FALSE)</f>
        <v>Material Handlers|45,000-74,999 Lb Wheel Material Handlers||</v>
      </c>
      <c r="N132" s="29">
        <f t="shared" si="16"/>
        <v>1</v>
      </c>
      <c r="O132" s="29">
        <f>IF(ISERROR(VLOOKUP(B132,Sched!A:A,1,FALSE)),0,1)</f>
        <v>1</v>
      </c>
      <c r="P132" s="29">
        <f t="shared" si="17"/>
        <v>1</v>
      </c>
      <c r="Q132" s="29" t="str">
        <f t="shared" si="12"/>
        <v>2913|NULL</v>
      </c>
      <c r="R132" s="29" t="str">
        <f t="shared" si="13"/>
        <v>Material Handlers</v>
      </c>
      <c r="S132" s="29" t="str">
        <f t="shared" si="14"/>
        <v>45,000-74,999 Lb Wheel Material Handlers</v>
      </c>
      <c r="T132" s="29" t="str">
        <f t="shared" si="15"/>
        <v>Excavators Medium Big USA</v>
      </c>
      <c r="U132" s="21"/>
    </row>
    <row r="133" spans="1:21" s="21" customFormat="1" x14ac:dyDescent="0.25">
      <c r="A133" s="29">
        <v>101458</v>
      </c>
      <c r="B133" s="29" t="s">
        <v>3510</v>
      </c>
      <c r="C133" s="29" t="s">
        <v>1241</v>
      </c>
      <c r="D133" s="29" t="s">
        <v>2917</v>
      </c>
      <c r="E133" s="29" t="str">
        <f>VLOOKUP($B133,Sched!$A:$Z,MATCH(E$1,Sched!$6:$6,0),FALSE)</f>
        <v>Make</v>
      </c>
      <c r="F133" s="29" t="str">
        <f>VLOOKUP($B133,Sched!$A:$Z,MATCH(F$1,Sched!$6:$6,0),FALSE)</f>
        <v>Make</v>
      </c>
      <c r="G133" s="29">
        <f>VLOOKUP($A133,Schid!$A:$J,MATCH(G$1,Schid!$6:$6,0),FALSE)</f>
        <v>29</v>
      </c>
      <c r="H133" s="29">
        <f>VLOOKUP($A133,Schid!$A:$J,MATCH(H$1,Schid!$6:$6,0),FALSE)</f>
        <v>2802</v>
      </c>
      <c r="I133" s="29">
        <f>VLOOKUP($A133,Schid!$A:$J,MATCH(I$1,Schid!$6:$6,0),FALSE)</f>
        <v>19</v>
      </c>
      <c r="J133" s="29" t="str">
        <f>VLOOKUP($A133,Schid!$A:$J,MATCH(J$1,Schid!$6:$6,0),FALSE)</f>
        <v>Excavators</v>
      </c>
      <c r="K133" s="29" t="str">
        <f>VLOOKUP($A133,Schid!$A:$J,MATCH(K$1,Schid!$6:$6,0),FALSE)</f>
        <v>45,000-74,999 Lb Excavators</v>
      </c>
      <c r="L133" s="29" t="str">
        <f>VLOOKUP($A133,Schid!$A:$J,MATCH(L$1,Schid!$6:$6,0),FALSE)</f>
        <v>Volvo</v>
      </c>
      <c r="M133" s="29" t="str">
        <f>VLOOKUP($A133,Schid!$A:$J,MATCH(M$1,Schid!$6:$6,0),FALSE)</f>
        <v>Excavators|45,000-74,999 Lb Excavators|Volvo|</v>
      </c>
      <c r="N133" s="29">
        <f t="shared" si="16"/>
        <v>1</v>
      </c>
      <c r="O133" s="29">
        <f>IF(ISERROR(VLOOKUP(B133,Sched!A:A,1,FALSE)),0,1)</f>
        <v>1</v>
      </c>
      <c r="P133" s="29">
        <f t="shared" si="17"/>
        <v>1</v>
      </c>
      <c r="Q133" s="29" t="str">
        <f t="shared" si="12"/>
        <v>2802|19</v>
      </c>
      <c r="R133" s="29" t="str">
        <f t="shared" si="13"/>
        <v>Excavators</v>
      </c>
      <c r="S133" s="29" t="str">
        <f t="shared" si="14"/>
        <v>45,000-74,999 Lb Excavators</v>
      </c>
      <c r="T133" s="29" t="str">
        <f t="shared" si="15"/>
        <v>Excavators Medium Big Volvo USA</v>
      </c>
    </row>
    <row r="134" spans="1:21" s="21" customFormat="1" x14ac:dyDescent="0.25">
      <c r="A134" s="29">
        <v>52231</v>
      </c>
      <c r="B134" s="29" t="s">
        <v>2952</v>
      </c>
      <c r="C134" s="29" t="s">
        <v>1241</v>
      </c>
      <c r="D134" s="29" t="s">
        <v>2917</v>
      </c>
      <c r="E134" s="29" t="str">
        <f>VLOOKUP($B134,Sched!$A:$Z,MATCH(E$1,Sched!$6:$6,0),FALSE)</f>
        <v>Make</v>
      </c>
      <c r="F134" s="29" t="str">
        <f>VLOOKUP($B134,Sched!$A:$Z,MATCH(F$1,Sched!$6:$6,0),FALSE)</f>
        <v>Make</v>
      </c>
      <c r="G134" s="29">
        <f>VLOOKUP($A134,Schid!$A:$J,MATCH(G$1,Schid!$6:$6,0),FALSE)</f>
        <v>29</v>
      </c>
      <c r="H134" s="29">
        <f>VLOOKUP($A134,Schid!$A:$J,MATCH(H$1,Schid!$6:$6,0),FALSE)</f>
        <v>2434</v>
      </c>
      <c r="I134" s="29">
        <f>VLOOKUP($A134,Schid!$A:$J,MATCH(I$1,Schid!$6:$6,0),FALSE)</f>
        <v>31</v>
      </c>
      <c r="J134" s="29" t="str">
        <f>VLOOKUP($A134,Schid!$A:$J,MATCH(J$1,Schid!$6:$6,0),FALSE)</f>
        <v>Excavators</v>
      </c>
      <c r="K134" s="29" t="str">
        <f>VLOOKUP($A134,Schid!$A:$J,MATCH(K$1,Schid!$6:$6,0),FALSE)</f>
        <v>25,000-44,999 Lb Excavators</v>
      </c>
      <c r="L134" s="29" t="str">
        <f>VLOOKUP($A134,Schid!$A:$J,MATCH(L$1,Schid!$6:$6,0),FALSE)</f>
        <v>Caterpillar</v>
      </c>
      <c r="M134" s="29" t="str">
        <f>VLOOKUP($A134,Schid!$A:$J,MATCH(M$1,Schid!$6:$6,0),FALSE)</f>
        <v>Excavators|25,000-44,999 Lb Excavators|Caterpillar|</v>
      </c>
      <c r="N134" s="29">
        <f t="shared" si="16"/>
        <v>1</v>
      </c>
      <c r="O134" s="29">
        <f>IF(ISERROR(VLOOKUP(B134,Sched!A:A,1,FALSE)),0,1)</f>
        <v>1</v>
      </c>
      <c r="P134" s="29">
        <f t="shared" si="17"/>
        <v>1</v>
      </c>
      <c r="Q134" s="29" t="str">
        <f t="shared" si="12"/>
        <v>2434|31</v>
      </c>
      <c r="R134" s="29" t="str">
        <f t="shared" si="13"/>
        <v>Excavators</v>
      </c>
      <c r="S134" s="29" t="str">
        <f t="shared" si="14"/>
        <v>25,000-44,999 Lb Excavators</v>
      </c>
      <c r="T134" s="29" t="str">
        <f t="shared" si="15"/>
        <v>Excavators Medium Small Caterpillar USA</v>
      </c>
    </row>
    <row r="135" spans="1:21" s="21" customFormat="1" x14ac:dyDescent="0.25">
      <c r="A135" s="21">
        <v>152435</v>
      </c>
      <c r="B135" s="21" t="s">
        <v>2952</v>
      </c>
      <c r="C135" s="29" t="s">
        <v>1242</v>
      </c>
      <c r="D135" s="29" t="s">
        <v>2917</v>
      </c>
      <c r="E135" s="29" t="str">
        <f>VLOOKUP($B135,Sched!$A:$Z,MATCH(E$1,Sched!$6:$6,0),FALSE)</f>
        <v>Make</v>
      </c>
      <c r="F135" s="29" t="str">
        <f>VLOOKUP($B135,Sched!$A:$Z,MATCH(F$1,Sched!$6:$6,0),FALSE)</f>
        <v>Make</v>
      </c>
      <c r="G135" s="29">
        <f>VLOOKUP($A135,Schid!$A:$J,MATCH(G$1,Schid!$6:$6,0),FALSE)</f>
        <v>29</v>
      </c>
      <c r="H135" s="29">
        <f>VLOOKUP($A135,Schid!$A:$J,MATCH(H$1,Schid!$6:$6,0),FALSE)</f>
        <v>2927</v>
      </c>
      <c r="I135" s="29">
        <f>VLOOKUP($A135,Schid!$A:$J,MATCH(I$1,Schid!$6:$6,0),FALSE)</f>
        <v>31</v>
      </c>
      <c r="J135" s="29" t="str">
        <f>VLOOKUP($A135,Schid!$A:$J,MATCH(J$1,Schid!$6:$6,0),FALSE)</f>
        <v>Excavators</v>
      </c>
      <c r="K135" s="29" t="str">
        <f>VLOOKUP($A135,Schid!$A:$J,MATCH(K$1,Schid!$6:$6,0),FALSE)</f>
        <v>25,000-44,999 Lb Wheel Excavators</v>
      </c>
      <c r="L135" s="29" t="str">
        <f>VLOOKUP($A135,Schid!$A:$J,MATCH(L$1,Schid!$6:$6,0),FALSE)</f>
        <v>Caterpillar</v>
      </c>
      <c r="M135" s="29" t="str">
        <f>VLOOKUP($A135,Schid!$A:$J,MATCH(M$1,Schid!$6:$6,0),FALSE)</f>
        <v>Excavators|25,000-44,999 Lb Wheel Excavators|Caterpillar|</v>
      </c>
      <c r="N135" s="29">
        <f t="shared" si="16"/>
        <v>1</v>
      </c>
      <c r="O135" s="29">
        <f>IF(ISERROR(VLOOKUP(B135,Sched!A:A,1,FALSE)),0,1)</f>
        <v>1</v>
      </c>
      <c r="P135" s="29">
        <f t="shared" si="17"/>
        <v>1</v>
      </c>
      <c r="Q135" s="29" t="str">
        <f t="shared" si="12"/>
        <v>2927|31</v>
      </c>
      <c r="R135" s="29" t="str">
        <f t="shared" si="13"/>
        <v>Excavators</v>
      </c>
      <c r="S135" s="29" t="str">
        <f t="shared" si="14"/>
        <v>25,000-44,999 Lb Wheel Excavators</v>
      </c>
      <c r="T135" s="29" t="str">
        <f t="shared" si="15"/>
        <v>Excavators Medium Small Caterpillar USA</v>
      </c>
    </row>
    <row r="136" spans="1:21" x14ac:dyDescent="0.25">
      <c r="A136" s="29">
        <v>52225</v>
      </c>
      <c r="B136" s="29" t="s">
        <v>2953</v>
      </c>
      <c r="C136" s="29" t="s">
        <v>1241</v>
      </c>
      <c r="D136" s="29" t="s">
        <v>2917</v>
      </c>
      <c r="E136" s="29" t="str">
        <f>VLOOKUP($B136,Sched!$A:$Z,MATCH(E$1,Sched!$6:$6,0),FALSE)</f>
        <v>Make</v>
      </c>
      <c r="F136" s="29" t="str">
        <f>VLOOKUP($B136,Sched!$A:$Z,MATCH(F$1,Sched!$6:$6,0),FALSE)</f>
        <v>Make</v>
      </c>
      <c r="G136" s="29">
        <f>VLOOKUP($A136,Schid!$A:$J,MATCH(G$1,Schid!$6:$6,0),FALSE)</f>
        <v>29</v>
      </c>
      <c r="H136" s="29">
        <f>VLOOKUP($A136,Schid!$A:$J,MATCH(H$1,Schid!$6:$6,0),FALSE)</f>
        <v>2434</v>
      </c>
      <c r="I136" s="29">
        <f>VLOOKUP($A136,Schid!$A:$J,MATCH(I$1,Schid!$6:$6,0),FALSE)</f>
        <v>93</v>
      </c>
      <c r="J136" s="29" t="str">
        <f>VLOOKUP($A136,Schid!$A:$J,MATCH(J$1,Schid!$6:$6,0),FALSE)</f>
        <v>Excavators</v>
      </c>
      <c r="K136" s="29" t="str">
        <f>VLOOKUP($A136,Schid!$A:$J,MATCH(K$1,Schid!$6:$6,0),FALSE)</f>
        <v>25,000-44,999 Lb Excavators</v>
      </c>
      <c r="L136" s="29" t="str">
        <f>VLOOKUP($A136,Schid!$A:$J,MATCH(L$1,Schid!$6:$6,0),FALSE)</f>
        <v>John Deere</v>
      </c>
      <c r="M136" s="29" t="str">
        <f>VLOOKUP($A136,Schid!$A:$J,MATCH(M$1,Schid!$6:$6,0),FALSE)</f>
        <v>Excavators|25,000-44,999 Lb Excavators|John Deere|</v>
      </c>
      <c r="N136" s="29">
        <f t="shared" si="16"/>
        <v>1</v>
      </c>
      <c r="O136" s="29">
        <f>IF(ISERROR(VLOOKUP(B136,Sched!A:A,1,FALSE)),0,1)</f>
        <v>1</v>
      </c>
      <c r="P136" s="29">
        <f t="shared" si="17"/>
        <v>1</v>
      </c>
      <c r="Q136" s="29" t="str">
        <f t="shared" si="12"/>
        <v>2434|93</v>
      </c>
      <c r="R136" s="29" t="str">
        <f t="shared" si="13"/>
        <v>Excavators</v>
      </c>
      <c r="S136" s="29" t="str">
        <f t="shared" si="14"/>
        <v>25,000-44,999 Lb Excavators</v>
      </c>
      <c r="T136" s="29" t="str">
        <f t="shared" si="15"/>
        <v>Excavators Medium Small John Deere USA</v>
      </c>
      <c r="U136" s="21"/>
    </row>
    <row r="137" spans="1:21" x14ac:dyDescent="0.25">
      <c r="A137" s="21">
        <v>152440</v>
      </c>
      <c r="B137" s="21" t="s">
        <v>2953</v>
      </c>
      <c r="C137" s="29" t="s">
        <v>1242</v>
      </c>
      <c r="D137" s="29" t="s">
        <v>2917</v>
      </c>
      <c r="E137" s="29" t="str">
        <f>VLOOKUP($B137,Sched!$A:$Z,MATCH(E$1,Sched!$6:$6,0),FALSE)</f>
        <v>Make</v>
      </c>
      <c r="F137" s="29" t="str">
        <f>VLOOKUP($B137,Sched!$A:$Z,MATCH(F$1,Sched!$6:$6,0),FALSE)</f>
        <v>Make</v>
      </c>
      <c r="G137" s="29">
        <f>VLOOKUP($A137,Schid!$A:$J,MATCH(G$1,Schid!$6:$6,0),FALSE)</f>
        <v>29</v>
      </c>
      <c r="H137" s="29">
        <f>VLOOKUP($A137,Schid!$A:$J,MATCH(H$1,Schid!$6:$6,0),FALSE)</f>
        <v>2927</v>
      </c>
      <c r="I137" s="29">
        <f>VLOOKUP($A137,Schid!$A:$J,MATCH(I$1,Schid!$6:$6,0),FALSE)</f>
        <v>93</v>
      </c>
      <c r="J137" s="29" t="str">
        <f>VLOOKUP($A137,Schid!$A:$J,MATCH(J$1,Schid!$6:$6,0),FALSE)</f>
        <v>Excavators</v>
      </c>
      <c r="K137" s="29" t="str">
        <f>VLOOKUP($A137,Schid!$A:$J,MATCH(K$1,Schid!$6:$6,0),FALSE)</f>
        <v>25,000-44,999 Lb Wheel Excavators</v>
      </c>
      <c r="L137" s="29" t="str">
        <f>VLOOKUP($A137,Schid!$A:$J,MATCH(L$1,Schid!$6:$6,0),FALSE)</f>
        <v>John Deere</v>
      </c>
      <c r="M137" s="29" t="str">
        <f>VLOOKUP($A137,Schid!$A:$J,MATCH(M$1,Schid!$6:$6,0),FALSE)</f>
        <v>Excavators|25,000-44,999 Lb Wheel Excavators|John Deere|</v>
      </c>
      <c r="N137" s="29">
        <f t="shared" si="16"/>
        <v>1</v>
      </c>
      <c r="O137" s="29">
        <f>IF(ISERROR(VLOOKUP(B137,Sched!A:A,1,FALSE)),0,1)</f>
        <v>1</v>
      </c>
      <c r="P137" s="29">
        <f t="shared" si="17"/>
        <v>1</v>
      </c>
      <c r="Q137" s="29" t="str">
        <f t="shared" si="12"/>
        <v>2927|93</v>
      </c>
      <c r="R137" s="29" t="str">
        <f t="shared" si="13"/>
        <v>Excavators</v>
      </c>
      <c r="S137" s="29" t="str">
        <f t="shared" si="14"/>
        <v>25,000-44,999 Lb Wheel Excavators</v>
      </c>
      <c r="T137" s="29" t="str">
        <f t="shared" si="15"/>
        <v>Excavators Medium Small John Deere USA</v>
      </c>
      <c r="U137" s="21"/>
    </row>
    <row r="138" spans="1:21" x14ac:dyDescent="0.25">
      <c r="A138" s="29">
        <v>52228</v>
      </c>
      <c r="B138" s="29" t="s">
        <v>2954</v>
      </c>
      <c r="C138" s="29" t="s">
        <v>1241</v>
      </c>
      <c r="D138" s="29" t="s">
        <v>2917</v>
      </c>
      <c r="E138" s="29" t="str">
        <f>VLOOKUP($B138,Sched!$A:$Z,MATCH(E$1,Sched!$6:$6,0),FALSE)</f>
        <v>Make</v>
      </c>
      <c r="F138" s="29" t="str">
        <f>VLOOKUP($B138,Sched!$A:$Z,MATCH(F$1,Sched!$6:$6,0),FALSE)</f>
        <v>Make</v>
      </c>
      <c r="G138" s="29">
        <f>VLOOKUP($A138,Schid!$A:$J,MATCH(G$1,Schid!$6:$6,0),FALSE)</f>
        <v>29</v>
      </c>
      <c r="H138" s="29">
        <f>VLOOKUP($A138,Schid!$A:$J,MATCH(H$1,Schid!$6:$6,0),FALSE)</f>
        <v>2434</v>
      </c>
      <c r="I138" s="29">
        <f>VLOOKUP($A138,Schid!$A:$J,MATCH(I$1,Schid!$6:$6,0),FALSE)</f>
        <v>109</v>
      </c>
      <c r="J138" s="29" t="str">
        <f>VLOOKUP($A138,Schid!$A:$J,MATCH(J$1,Schid!$6:$6,0),FALSE)</f>
        <v>Excavators</v>
      </c>
      <c r="K138" s="29" t="str">
        <f>VLOOKUP($A138,Schid!$A:$J,MATCH(K$1,Schid!$6:$6,0),FALSE)</f>
        <v>25,000-44,999 Lb Excavators</v>
      </c>
      <c r="L138" s="29" t="str">
        <f>VLOOKUP($A138,Schid!$A:$J,MATCH(L$1,Schid!$6:$6,0),FALSE)</f>
        <v>Komatsu</v>
      </c>
      <c r="M138" s="29" t="str">
        <f>VLOOKUP($A138,Schid!$A:$J,MATCH(M$1,Schid!$6:$6,0),FALSE)</f>
        <v>Excavators|25,000-44,999 Lb Excavators|Komatsu|</v>
      </c>
      <c r="N138" s="29">
        <f t="shared" si="16"/>
        <v>1</v>
      </c>
      <c r="O138" s="29">
        <f>IF(ISERROR(VLOOKUP(B138,Sched!A:A,1,FALSE)),0,1)</f>
        <v>1</v>
      </c>
      <c r="P138" s="29">
        <f t="shared" si="17"/>
        <v>1</v>
      </c>
      <c r="Q138" s="29" t="str">
        <f t="shared" si="12"/>
        <v>2434|109</v>
      </c>
      <c r="R138" s="29" t="str">
        <f t="shared" si="13"/>
        <v>Excavators</v>
      </c>
      <c r="S138" s="29" t="str">
        <f t="shared" si="14"/>
        <v>25,000-44,999 Lb Excavators</v>
      </c>
      <c r="T138" s="29" t="str">
        <f t="shared" si="15"/>
        <v>Excavators Medium Small Komatsu USA</v>
      </c>
      <c r="U138" s="21"/>
    </row>
    <row r="139" spans="1:21" x14ac:dyDescent="0.25">
      <c r="A139" s="21">
        <v>152442</v>
      </c>
      <c r="B139" s="21" t="s">
        <v>2954</v>
      </c>
      <c r="C139" s="29" t="s">
        <v>1242</v>
      </c>
      <c r="D139" s="29" t="s">
        <v>2917</v>
      </c>
      <c r="E139" s="29" t="str">
        <f>VLOOKUP($B139,Sched!$A:$Z,MATCH(E$1,Sched!$6:$6,0),FALSE)</f>
        <v>Make</v>
      </c>
      <c r="F139" s="29" t="str">
        <f>VLOOKUP($B139,Sched!$A:$Z,MATCH(F$1,Sched!$6:$6,0),FALSE)</f>
        <v>Make</v>
      </c>
      <c r="G139" s="29">
        <f>VLOOKUP($A139,Schid!$A:$J,MATCH(G$1,Schid!$6:$6,0),FALSE)</f>
        <v>29</v>
      </c>
      <c r="H139" s="29">
        <f>VLOOKUP($A139,Schid!$A:$J,MATCH(H$1,Schid!$6:$6,0),FALSE)</f>
        <v>2927</v>
      </c>
      <c r="I139" s="29">
        <f>VLOOKUP($A139,Schid!$A:$J,MATCH(I$1,Schid!$6:$6,0),FALSE)</f>
        <v>109</v>
      </c>
      <c r="J139" s="29" t="str">
        <f>VLOOKUP($A139,Schid!$A:$J,MATCH(J$1,Schid!$6:$6,0),FALSE)</f>
        <v>Excavators</v>
      </c>
      <c r="K139" s="29" t="str">
        <f>VLOOKUP($A139,Schid!$A:$J,MATCH(K$1,Schid!$6:$6,0),FALSE)</f>
        <v>25,000-44,999 Lb Wheel Excavators</v>
      </c>
      <c r="L139" s="29" t="str">
        <f>VLOOKUP($A139,Schid!$A:$J,MATCH(L$1,Schid!$6:$6,0),FALSE)</f>
        <v>Komatsu</v>
      </c>
      <c r="M139" s="29" t="str">
        <f>VLOOKUP($A139,Schid!$A:$J,MATCH(M$1,Schid!$6:$6,0),FALSE)</f>
        <v>Excavators|25,000-44,999 Lb Wheel Excavators|Komatsu|</v>
      </c>
      <c r="N139" s="29">
        <f t="shared" si="16"/>
        <v>1</v>
      </c>
      <c r="O139" s="29">
        <f>IF(ISERROR(VLOOKUP(B139,Sched!A:A,1,FALSE)),0,1)</f>
        <v>1</v>
      </c>
      <c r="P139" s="29">
        <f t="shared" si="17"/>
        <v>1</v>
      </c>
      <c r="Q139" s="29" t="str">
        <f t="shared" si="12"/>
        <v>2927|109</v>
      </c>
      <c r="R139" s="29" t="str">
        <f t="shared" si="13"/>
        <v>Excavators</v>
      </c>
      <c r="S139" s="29" t="str">
        <f t="shared" si="14"/>
        <v>25,000-44,999 Lb Wheel Excavators</v>
      </c>
      <c r="T139" s="29" t="str">
        <f t="shared" si="15"/>
        <v>Excavators Medium Small Komatsu USA</v>
      </c>
      <c r="U139" s="21"/>
    </row>
    <row r="140" spans="1:21" x14ac:dyDescent="0.25">
      <c r="A140" s="29">
        <v>50811</v>
      </c>
      <c r="B140" s="29" t="s">
        <v>2956</v>
      </c>
      <c r="C140" s="29" t="s">
        <v>1241</v>
      </c>
      <c r="D140" s="29" t="s">
        <v>2917</v>
      </c>
      <c r="E140" s="29" t="str">
        <f>VLOOKUP($B140,Sched!$A:$Z,MATCH(E$1,Sched!$6:$6,0),FALSE)</f>
        <v>CatSubcat</v>
      </c>
      <c r="F140" s="29" t="str">
        <f>VLOOKUP($B140,Sched!$A:$Z,MATCH(F$1,Sched!$6:$6,0),FALSE)</f>
        <v>SubcatGroup</v>
      </c>
      <c r="G140" s="29">
        <f>VLOOKUP($A140,Schid!$A:$J,MATCH(G$1,Schid!$6:$6,0),FALSE)</f>
        <v>29</v>
      </c>
      <c r="H140" s="29">
        <f>VLOOKUP($A140,Schid!$A:$J,MATCH(H$1,Schid!$6:$6,0),FALSE)</f>
        <v>2434</v>
      </c>
      <c r="I140" s="29" t="str">
        <f>VLOOKUP($A140,Schid!$A:$J,MATCH(I$1,Schid!$6:$6,0),FALSE)</f>
        <v>NULL</v>
      </c>
      <c r="J140" s="29" t="str">
        <f>VLOOKUP($A140,Schid!$A:$J,MATCH(J$1,Schid!$6:$6,0),FALSE)</f>
        <v>Excavators</v>
      </c>
      <c r="K140" s="29" t="str">
        <f>VLOOKUP($A140,Schid!$A:$J,MATCH(K$1,Schid!$6:$6,0),FALSE)</f>
        <v>25,000-44,999 Lb Excavators</v>
      </c>
      <c r="L140" s="29" t="str">
        <f>VLOOKUP($A140,Schid!$A:$J,MATCH(L$1,Schid!$6:$6,0),FALSE)</f>
        <v>NULL</v>
      </c>
      <c r="M140" s="29" t="str">
        <f>VLOOKUP($A140,Schid!$A:$J,MATCH(M$1,Schid!$6:$6,0),FALSE)</f>
        <v>Excavators|25,000-44,999 Lb Excavators||</v>
      </c>
      <c r="N140" s="29">
        <f t="shared" si="16"/>
        <v>1</v>
      </c>
      <c r="O140" s="29">
        <f>IF(ISERROR(VLOOKUP(B140,Sched!A:A,1,FALSE)),0,1)</f>
        <v>1</v>
      </c>
      <c r="P140" s="29">
        <f t="shared" si="17"/>
        <v>1</v>
      </c>
      <c r="Q140" s="29" t="str">
        <f t="shared" si="12"/>
        <v>2434|NULL</v>
      </c>
      <c r="R140" s="29" t="str">
        <f t="shared" si="13"/>
        <v>Excavators</v>
      </c>
      <c r="S140" s="29" t="str">
        <f t="shared" si="14"/>
        <v>25,000-44,999 Lb Excavators</v>
      </c>
      <c r="T140" s="29" t="str">
        <f t="shared" si="15"/>
        <v>Excavators Medium Small USA</v>
      </c>
      <c r="U140" s="21"/>
    </row>
    <row r="141" spans="1:21" x14ac:dyDescent="0.25">
      <c r="A141" s="21">
        <v>148525</v>
      </c>
      <c r="B141" s="29" t="s">
        <v>2956</v>
      </c>
      <c r="C141" s="29" t="s">
        <v>1242</v>
      </c>
      <c r="D141" s="29" t="s">
        <v>2917</v>
      </c>
      <c r="E141" s="29" t="str">
        <f>VLOOKUP($B141,Sched!$A:$Z,MATCH(E$1,Sched!$6:$6,0),FALSE)</f>
        <v>CatSubcat</v>
      </c>
      <c r="F141" s="29" t="str">
        <f>VLOOKUP($B141,Sched!$A:$Z,MATCH(F$1,Sched!$6:$6,0),FALSE)</f>
        <v>SubcatGroup</v>
      </c>
      <c r="G141" s="29">
        <f>VLOOKUP($A141,Schid!$A:$J,MATCH(G$1,Schid!$6:$6,0),FALSE)</f>
        <v>29</v>
      </c>
      <c r="H141" s="29">
        <f>VLOOKUP($A141,Schid!$A:$J,MATCH(H$1,Schid!$6:$6,0),FALSE)</f>
        <v>2927</v>
      </c>
      <c r="I141" s="29" t="str">
        <f>VLOOKUP($A141,Schid!$A:$J,MATCH(I$1,Schid!$6:$6,0),FALSE)</f>
        <v>NULL</v>
      </c>
      <c r="J141" s="29" t="str">
        <f>VLOOKUP($A141,Schid!$A:$J,MATCH(J$1,Schid!$6:$6,0),FALSE)</f>
        <v>Excavators</v>
      </c>
      <c r="K141" s="29" t="str">
        <f>VLOOKUP($A141,Schid!$A:$J,MATCH(K$1,Schid!$6:$6,0),FALSE)</f>
        <v>25,000-44,999 Lb Wheel Excavators</v>
      </c>
      <c r="L141" s="29" t="str">
        <f>VLOOKUP($A141,Schid!$A:$J,MATCH(L$1,Schid!$6:$6,0),FALSE)</f>
        <v>NULL</v>
      </c>
      <c r="M141" s="29" t="str">
        <f>VLOOKUP($A141,Schid!$A:$J,MATCH(M$1,Schid!$6:$6,0),FALSE)</f>
        <v>Excavators|25,000-44,999 Lb Wheel Excavators||</v>
      </c>
      <c r="N141" s="29">
        <f t="shared" si="16"/>
        <v>1</v>
      </c>
      <c r="O141" s="29">
        <f>IF(ISERROR(VLOOKUP(B141,Sched!A:A,1,FALSE)),0,1)</f>
        <v>1</v>
      </c>
      <c r="P141" s="29">
        <f t="shared" si="17"/>
        <v>1</v>
      </c>
      <c r="Q141" s="29" t="str">
        <f t="shared" si="12"/>
        <v>2927|NULL</v>
      </c>
      <c r="R141" s="29" t="str">
        <f t="shared" si="13"/>
        <v>Excavators</v>
      </c>
      <c r="S141" s="29" t="str">
        <f t="shared" si="14"/>
        <v>25,000-44,999 Lb Wheel Excavators</v>
      </c>
      <c r="T141" s="29" t="str">
        <f t="shared" si="15"/>
        <v>Excavators Medium Small USA</v>
      </c>
      <c r="U141" s="21"/>
    </row>
    <row r="142" spans="1:21" x14ac:dyDescent="0.25">
      <c r="A142" s="29">
        <v>101441</v>
      </c>
      <c r="B142" s="29" t="s">
        <v>2957</v>
      </c>
      <c r="C142" s="29" t="s">
        <v>1242</v>
      </c>
      <c r="D142" s="29" t="s">
        <v>2917</v>
      </c>
      <c r="E142" s="29" t="str">
        <f>VLOOKUP($B142,Sched!$A:$Z,MATCH(E$1,Sched!$6:$6,0),FALSE)</f>
        <v>Make</v>
      </c>
      <c r="F142" s="29" t="str">
        <f>VLOOKUP($B142,Sched!$A:$Z,MATCH(F$1,Sched!$6:$6,0),FALSE)</f>
        <v>Make</v>
      </c>
      <c r="G142" s="29">
        <f>VLOOKUP($A142,Schid!$A:$J,MATCH(G$1,Schid!$6:$6,0),FALSE)</f>
        <v>29</v>
      </c>
      <c r="H142" s="29">
        <f>VLOOKUP($A142,Schid!$A:$J,MATCH(H$1,Schid!$6:$6,0),FALSE)</f>
        <v>2801</v>
      </c>
      <c r="I142" s="29">
        <f>VLOOKUP($A142,Schid!$A:$J,MATCH(I$1,Schid!$6:$6,0),FALSE)</f>
        <v>85</v>
      </c>
      <c r="J142" s="29" t="str">
        <f>VLOOKUP($A142,Schid!$A:$J,MATCH(J$1,Schid!$6:$6,0),FALSE)</f>
        <v>Excavators</v>
      </c>
      <c r="K142" s="29" t="str">
        <f>VLOOKUP($A142,Schid!$A:$J,MATCH(K$1,Schid!$6:$6,0),FALSE)</f>
        <v>0-4,999 Lb Mini Excavators</v>
      </c>
      <c r="L142" s="29" t="str">
        <f>VLOOKUP($A142,Schid!$A:$J,MATCH(L$1,Schid!$6:$6,0),FALSE)</f>
        <v>Bobcat</v>
      </c>
      <c r="M142" s="29" t="str">
        <f>VLOOKUP($A142,Schid!$A:$J,MATCH(M$1,Schid!$6:$6,0),FALSE)</f>
        <v>Excavators|0-4,999 Lb Mini Excavators|Bobcat|</v>
      </c>
      <c r="N142" s="29">
        <f t="shared" si="16"/>
        <v>1</v>
      </c>
      <c r="O142" s="29">
        <f>IF(ISERROR(VLOOKUP(B142,Sched!A:A,1,FALSE)),0,1)</f>
        <v>1</v>
      </c>
      <c r="P142" s="29">
        <f t="shared" si="17"/>
        <v>1</v>
      </c>
      <c r="Q142" s="29" t="str">
        <f t="shared" si="12"/>
        <v>2801|85</v>
      </c>
      <c r="R142" s="29" t="str">
        <f t="shared" si="13"/>
        <v>Excavators</v>
      </c>
      <c r="S142" s="29" t="str">
        <f t="shared" si="14"/>
        <v>0-4,999 Lb Mini Excavators</v>
      </c>
      <c r="T142" s="29" t="str">
        <f t="shared" si="15"/>
        <v>Excavators Mini Bobcat USA</v>
      </c>
      <c r="U142" s="21"/>
    </row>
    <row r="143" spans="1:21" x14ac:dyDescent="0.25">
      <c r="A143" s="29">
        <v>101414</v>
      </c>
      <c r="B143" s="29" t="s">
        <v>2957</v>
      </c>
      <c r="C143" s="29" t="s">
        <v>1241</v>
      </c>
      <c r="D143" s="29" t="s">
        <v>2917</v>
      </c>
      <c r="E143" s="29" t="str">
        <f>VLOOKUP($B143,Sched!$A:$Z,MATCH(E$1,Sched!$6:$6,0),FALSE)</f>
        <v>Make</v>
      </c>
      <c r="F143" s="29" t="str">
        <f>VLOOKUP($B143,Sched!$A:$Z,MATCH(F$1,Sched!$6:$6,0),FALSE)</f>
        <v>Make</v>
      </c>
      <c r="G143" s="29">
        <f>VLOOKUP($A143,Schid!$A:$J,MATCH(G$1,Schid!$6:$6,0),FALSE)</f>
        <v>29</v>
      </c>
      <c r="H143" s="29">
        <f>VLOOKUP($A143,Schid!$A:$J,MATCH(H$1,Schid!$6:$6,0),FALSE)</f>
        <v>2800</v>
      </c>
      <c r="I143" s="29">
        <f>VLOOKUP($A143,Schid!$A:$J,MATCH(I$1,Schid!$6:$6,0),FALSE)</f>
        <v>85</v>
      </c>
      <c r="J143" s="29" t="str">
        <f>VLOOKUP($A143,Schid!$A:$J,MATCH(J$1,Schid!$6:$6,0),FALSE)</f>
        <v>Excavators</v>
      </c>
      <c r="K143" s="29" t="str">
        <f>VLOOKUP($A143,Schid!$A:$J,MATCH(K$1,Schid!$6:$6,0),FALSE)</f>
        <v>5,000-9,499 Lb Mini Excavators</v>
      </c>
      <c r="L143" s="29" t="str">
        <f>VLOOKUP($A143,Schid!$A:$J,MATCH(L$1,Schid!$6:$6,0),FALSE)</f>
        <v>Bobcat</v>
      </c>
      <c r="M143" s="29" t="str">
        <f>VLOOKUP($A143,Schid!$A:$J,MATCH(M$1,Schid!$6:$6,0),FALSE)</f>
        <v>Excavators|5,000-9,499 Lb Mini Excavators|Bobcat|</v>
      </c>
      <c r="N143" s="29">
        <f t="shared" si="16"/>
        <v>1</v>
      </c>
      <c r="O143" s="29">
        <f>IF(ISERROR(VLOOKUP(B143,Sched!A:A,1,FALSE)),0,1)</f>
        <v>1</v>
      </c>
      <c r="P143" s="29">
        <f t="shared" si="17"/>
        <v>1</v>
      </c>
      <c r="Q143" s="29" t="str">
        <f t="shared" si="12"/>
        <v>2800|85</v>
      </c>
      <c r="R143" s="29" t="str">
        <f t="shared" si="13"/>
        <v>Excavators</v>
      </c>
      <c r="S143" s="29" t="str">
        <f t="shared" si="14"/>
        <v>5,000-9,499 Lb Mini Excavators</v>
      </c>
      <c r="T143" s="29" t="str">
        <f t="shared" si="15"/>
        <v>Excavators Mini Bobcat USA</v>
      </c>
      <c r="U143" s="21"/>
    </row>
    <row r="144" spans="1:21" x14ac:dyDescent="0.25">
      <c r="A144" s="29">
        <v>51880</v>
      </c>
      <c r="B144" s="29" t="s">
        <v>2957</v>
      </c>
      <c r="C144" s="29" t="s">
        <v>1242</v>
      </c>
      <c r="D144" s="29" t="s">
        <v>2917</v>
      </c>
      <c r="E144" s="29" t="str">
        <f>VLOOKUP($B144,Sched!$A:$Z,MATCH(E$1,Sched!$6:$6,0),FALSE)</f>
        <v>Make</v>
      </c>
      <c r="F144" s="29" t="str">
        <f>VLOOKUP($B144,Sched!$A:$Z,MATCH(F$1,Sched!$6:$6,0),FALSE)</f>
        <v>Make</v>
      </c>
      <c r="G144" s="29">
        <f>VLOOKUP($A144,Schid!$A:$J,MATCH(G$1,Schid!$6:$6,0),FALSE)</f>
        <v>29</v>
      </c>
      <c r="H144" s="29">
        <f>VLOOKUP($A144,Schid!$A:$J,MATCH(H$1,Schid!$6:$6,0),FALSE)</f>
        <v>2425</v>
      </c>
      <c r="I144" s="29">
        <f>VLOOKUP($A144,Schid!$A:$J,MATCH(I$1,Schid!$6:$6,0),FALSE)</f>
        <v>85</v>
      </c>
      <c r="J144" s="29" t="str">
        <f>VLOOKUP($A144,Schid!$A:$J,MATCH(J$1,Schid!$6:$6,0),FALSE)</f>
        <v>Excavators</v>
      </c>
      <c r="K144" s="29" t="str">
        <f>VLOOKUP($A144,Schid!$A:$J,MATCH(K$1,Schid!$6:$6,0),FALSE)</f>
        <v>9,500-24,999 Lb Mini Excavators</v>
      </c>
      <c r="L144" s="29" t="str">
        <f>VLOOKUP($A144,Schid!$A:$J,MATCH(L$1,Schid!$6:$6,0),FALSE)</f>
        <v>Bobcat</v>
      </c>
      <c r="M144" s="29" t="str">
        <f>VLOOKUP($A144,Schid!$A:$J,MATCH(M$1,Schid!$6:$6,0),FALSE)</f>
        <v>Excavators|9,500-24,999 Lb Mini Excavators|Bobcat|</v>
      </c>
      <c r="N144" s="29">
        <f t="shared" si="16"/>
        <v>1</v>
      </c>
      <c r="O144" s="29">
        <f>IF(ISERROR(VLOOKUP(B144,Sched!A:A,1,FALSE)),0,1)</f>
        <v>1</v>
      </c>
      <c r="P144" s="29">
        <f t="shared" si="17"/>
        <v>1</v>
      </c>
      <c r="Q144" s="29" t="str">
        <f t="shared" si="12"/>
        <v>2425|85</v>
      </c>
      <c r="R144" s="29" t="str">
        <f t="shared" si="13"/>
        <v>Excavators</v>
      </c>
      <c r="S144" s="29" t="str">
        <f t="shared" si="14"/>
        <v>9,500-24,999 Lb Mini Excavators</v>
      </c>
      <c r="T144" s="29" t="str">
        <f t="shared" si="15"/>
        <v>Excavators Mini Bobcat USA</v>
      </c>
      <c r="U144" s="21"/>
    </row>
    <row r="145" spans="1:21" x14ac:dyDescent="0.25">
      <c r="A145" s="29">
        <v>101437</v>
      </c>
      <c r="B145" s="29" t="s">
        <v>2958</v>
      </c>
      <c r="C145" s="29" t="s">
        <v>1242</v>
      </c>
      <c r="D145" s="29" t="s">
        <v>2917</v>
      </c>
      <c r="E145" s="29" t="str">
        <f>VLOOKUP($B145,Sched!$A:$Z,MATCH(E$1,Sched!$6:$6,0),FALSE)</f>
        <v>Make</v>
      </c>
      <c r="F145" s="29" t="str">
        <f>VLOOKUP($B145,Sched!$A:$Z,MATCH(F$1,Sched!$6:$6,0),FALSE)</f>
        <v>Make</v>
      </c>
      <c r="G145" s="29">
        <f>VLOOKUP($A145,Schid!$A:$J,MATCH(G$1,Schid!$6:$6,0),FALSE)</f>
        <v>29</v>
      </c>
      <c r="H145" s="29">
        <f>VLOOKUP($A145,Schid!$A:$J,MATCH(H$1,Schid!$6:$6,0),FALSE)</f>
        <v>2801</v>
      </c>
      <c r="I145" s="29">
        <f>VLOOKUP($A145,Schid!$A:$J,MATCH(I$1,Schid!$6:$6,0),FALSE)</f>
        <v>31</v>
      </c>
      <c r="J145" s="29" t="str">
        <f>VLOOKUP($A145,Schid!$A:$J,MATCH(J$1,Schid!$6:$6,0),FALSE)</f>
        <v>Excavators</v>
      </c>
      <c r="K145" s="29" t="str">
        <f>VLOOKUP($A145,Schid!$A:$J,MATCH(K$1,Schid!$6:$6,0),FALSE)</f>
        <v>0-4,999 Lb Mini Excavators</v>
      </c>
      <c r="L145" s="29" t="str">
        <f>VLOOKUP($A145,Schid!$A:$J,MATCH(L$1,Schid!$6:$6,0),FALSE)</f>
        <v>Caterpillar</v>
      </c>
      <c r="M145" s="29" t="str">
        <f>VLOOKUP($A145,Schid!$A:$J,MATCH(M$1,Schid!$6:$6,0),FALSE)</f>
        <v>Excavators|0-4,999 Lb Mini Excavators|Caterpillar|</v>
      </c>
      <c r="N145" s="29">
        <f t="shared" si="16"/>
        <v>1</v>
      </c>
      <c r="O145" s="29">
        <f>IF(ISERROR(VLOOKUP(B145,Sched!A:A,1,FALSE)),0,1)</f>
        <v>1</v>
      </c>
      <c r="P145" s="29">
        <f t="shared" si="17"/>
        <v>1</v>
      </c>
      <c r="Q145" s="29" t="str">
        <f t="shared" si="12"/>
        <v>2801|31</v>
      </c>
      <c r="R145" s="29" t="str">
        <f t="shared" si="13"/>
        <v>Excavators</v>
      </c>
      <c r="S145" s="29" t="str">
        <f t="shared" si="14"/>
        <v>0-4,999 Lb Mini Excavators</v>
      </c>
      <c r="T145" s="29" t="str">
        <f t="shared" si="15"/>
        <v>Excavators Mini Caterpillar USA</v>
      </c>
      <c r="U145" s="21"/>
    </row>
    <row r="146" spans="1:21" x14ac:dyDescent="0.25">
      <c r="A146" s="29">
        <v>101410</v>
      </c>
      <c r="B146" s="29" t="s">
        <v>2958</v>
      </c>
      <c r="C146" s="29" t="s">
        <v>1241</v>
      </c>
      <c r="D146" s="29" t="s">
        <v>2917</v>
      </c>
      <c r="E146" s="29" t="str">
        <f>VLOOKUP($B146,Sched!$A:$Z,MATCH(E$1,Sched!$6:$6,0),FALSE)</f>
        <v>Make</v>
      </c>
      <c r="F146" s="29" t="str">
        <f>VLOOKUP($B146,Sched!$A:$Z,MATCH(F$1,Sched!$6:$6,0),FALSE)</f>
        <v>Make</v>
      </c>
      <c r="G146" s="29">
        <f>VLOOKUP($A146,Schid!$A:$J,MATCH(G$1,Schid!$6:$6,0),FALSE)</f>
        <v>29</v>
      </c>
      <c r="H146" s="29">
        <f>VLOOKUP($A146,Schid!$A:$J,MATCH(H$1,Schid!$6:$6,0),FALSE)</f>
        <v>2800</v>
      </c>
      <c r="I146" s="29">
        <f>VLOOKUP($A146,Schid!$A:$J,MATCH(I$1,Schid!$6:$6,0),FALSE)</f>
        <v>31</v>
      </c>
      <c r="J146" s="29" t="str">
        <f>VLOOKUP($A146,Schid!$A:$J,MATCH(J$1,Schid!$6:$6,0),FALSE)</f>
        <v>Excavators</v>
      </c>
      <c r="K146" s="29" t="str">
        <f>VLOOKUP($A146,Schid!$A:$J,MATCH(K$1,Schid!$6:$6,0),FALSE)</f>
        <v>5,000-9,499 Lb Mini Excavators</v>
      </c>
      <c r="L146" s="29" t="str">
        <f>VLOOKUP($A146,Schid!$A:$J,MATCH(L$1,Schid!$6:$6,0),FALSE)</f>
        <v>Caterpillar</v>
      </c>
      <c r="M146" s="29" t="str">
        <f>VLOOKUP($A146,Schid!$A:$J,MATCH(M$1,Schid!$6:$6,0),FALSE)</f>
        <v>Excavators|5,000-9,499 Lb Mini Excavators|Caterpillar|</v>
      </c>
      <c r="N146" s="29">
        <f t="shared" si="16"/>
        <v>1</v>
      </c>
      <c r="O146" s="29">
        <f>IF(ISERROR(VLOOKUP(B146,Sched!A:A,1,FALSE)),0,1)</f>
        <v>1</v>
      </c>
      <c r="P146" s="29">
        <f t="shared" si="17"/>
        <v>1</v>
      </c>
      <c r="Q146" s="29" t="str">
        <f t="shared" si="12"/>
        <v>2800|31</v>
      </c>
      <c r="R146" s="29" t="str">
        <f t="shared" si="13"/>
        <v>Excavators</v>
      </c>
      <c r="S146" s="29" t="str">
        <f t="shared" si="14"/>
        <v>5,000-9,499 Lb Mini Excavators</v>
      </c>
      <c r="T146" s="29" t="str">
        <f t="shared" si="15"/>
        <v>Excavators Mini Caterpillar USA</v>
      </c>
      <c r="U146" s="21"/>
    </row>
    <row r="147" spans="1:21" x14ac:dyDescent="0.25">
      <c r="A147" s="29">
        <v>51918</v>
      </c>
      <c r="B147" s="29" t="s">
        <v>2958</v>
      </c>
      <c r="C147" s="29" t="s">
        <v>1242</v>
      </c>
      <c r="D147" s="29" t="s">
        <v>2917</v>
      </c>
      <c r="E147" s="29" t="str">
        <f>VLOOKUP($B147,Sched!$A:$Z,MATCH(E$1,Sched!$6:$6,0),FALSE)</f>
        <v>Make</v>
      </c>
      <c r="F147" s="29" t="str">
        <f>VLOOKUP($B147,Sched!$A:$Z,MATCH(F$1,Sched!$6:$6,0),FALSE)</f>
        <v>Make</v>
      </c>
      <c r="G147" s="29">
        <f>VLOOKUP($A147,Schid!$A:$J,MATCH(G$1,Schid!$6:$6,0),FALSE)</f>
        <v>29</v>
      </c>
      <c r="H147" s="29">
        <f>VLOOKUP($A147,Schid!$A:$J,MATCH(H$1,Schid!$6:$6,0),FALSE)</f>
        <v>2425</v>
      </c>
      <c r="I147" s="29">
        <f>VLOOKUP($A147,Schid!$A:$J,MATCH(I$1,Schid!$6:$6,0),FALSE)</f>
        <v>31</v>
      </c>
      <c r="J147" s="29" t="str">
        <f>VLOOKUP($A147,Schid!$A:$J,MATCH(J$1,Schid!$6:$6,0),FALSE)</f>
        <v>Excavators</v>
      </c>
      <c r="K147" s="29" t="str">
        <f>VLOOKUP($A147,Schid!$A:$J,MATCH(K$1,Schid!$6:$6,0),FALSE)</f>
        <v>9,500-24,999 Lb Mini Excavators</v>
      </c>
      <c r="L147" s="29" t="str">
        <f>VLOOKUP($A147,Schid!$A:$J,MATCH(L$1,Schid!$6:$6,0),FALSE)</f>
        <v>Caterpillar</v>
      </c>
      <c r="M147" s="29" t="str">
        <f>VLOOKUP($A147,Schid!$A:$J,MATCH(M$1,Schid!$6:$6,0),FALSE)</f>
        <v>Excavators|9,500-24,999 Lb Mini Excavators|Caterpillar|</v>
      </c>
      <c r="N147" s="29">
        <f t="shared" si="16"/>
        <v>1</v>
      </c>
      <c r="O147" s="29">
        <f>IF(ISERROR(VLOOKUP(B147,Sched!A:A,1,FALSE)),0,1)</f>
        <v>1</v>
      </c>
      <c r="P147" s="29">
        <f t="shared" si="17"/>
        <v>1</v>
      </c>
      <c r="Q147" s="29" t="str">
        <f t="shared" si="12"/>
        <v>2425|31</v>
      </c>
      <c r="R147" s="29" t="str">
        <f t="shared" si="13"/>
        <v>Excavators</v>
      </c>
      <c r="S147" s="29" t="str">
        <f t="shared" si="14"/>
        <v>9,500-24,999 Lb Mini Excavators</v>
      </c>
      <c r="T147" s="29" t="str">
        <f t="shared" si="15"/>
        <v>Excavators Mini Caterpillar USA</v>
      </c>
      <c r="U147" s="21"/>
    </row>
    <row r="148" spans="1:21" x14ac:dyDescent="0.25">
      <c r="A148" s="29">
        <v>101443</v>
      </c>
      <c r="B148" s="29" t="s">
        <v>2959</v>
      </c>
      <c r="C148" s="29" t="s">
        <v>1242</v>
      </c>
      <c r="D148" s="29" t="s">
        <v>2917</v>
      </c>
      <c r="E148" s="29" t="str">
        <f>VLOOKUP($B148,Sched!$A:$Z,MATCH(E$1,Sched!$6:$6,0),FALSE)</f>
        <v>Make</v>
      </c>
      <c r="F148" s="29" t="str">
        <f>VLOOKUP($B148,Sched!$A:$Z,MATCH(F$1,Sched!$6:$6,0),FALSE)</f>
        <v>Make</v>
      </c>
      <c r="G148" s="29">
        <f>VLOOKUP($A148,Schid!$A:$J,MATCH(G$1,Schid!$6:$6,0),FALSE)</f>
        <v>29</v>
      </c>
      <c r="H148" s="29">
        <f>VLOOKUP($A148,Schid!$A:$J,MATCH(H$1,Schid!$6:$6,0),FALSE)</f>
        <v>2801</v>
      </c>
      <c r="I148" s="29">
        <f>VLOOKUP($A148,Schid!$A:$J,MATCH(I$1,Schid!$6:$6,0),FALSE)</f>
        <v>93</v>
      </c>
      <c r="J148" s="29" t="str">
        <f>VLOOKUP($A148,Schid!$A:$J,MATCH(J$1,Schid!$6:$6,0),FALSE)</f>
        <v>Excavators</v>
      </c>
      <c r="K148" s="29" t="str">
        <f>VLOOKUP($A148,Schid!$A:$J,MATCH(K$1,Schid!$6:$6,0),FALSE)</f>
        <v>0-4,999 Lb Mini Excavators</v>
      </c>
      <c r="L148" s="29" t="str">
        <f>VLOOKUP($A148,Schid!$A:$J,MATCH(L$1,Schid!$6:$6,0),FALSE)</f>
        <v>John Deere</v>
      </c>
      <c r="M148" s="29" t="str">
        <f>VLOOKUP($A148,Schid!$A:$J,MATCH(M$1,Schid!$6:$6,0),FALSE)</f>
        <v>Excavators|0-4,999 Lb Mini Excavators|John Deere|</v>
      </c>
      <c r="N148" s="29">
        <f t="shared" si="16"/>
        <v>1</v>
      </c>
      <c r="O148" s="29">
        <f>IF(ISERROR(VLOOKUP(B148,Sched!A:A,1,FALSE)),0,1)</f>
        <v>1</v>
      </c>
      <c r="P148" s="29">
        <f t="shared" si="17"/>
        <v>1</v>
      </c>
      <c r="Q148" s="29" t="str">
        <f t="shared" si="12"/>
        <v>2801|93</v>
      </c>
      <c r="R148" s="29" t="str">
        <f t="shared" si="13"/>
        <v>Excavators</v>
      </c>
      <c r="S148" s="29" t="str">
        <f t="shared" si="14"/>
        <v>0-4,999 Lb Mini Excavators</v>
      </c>
      <c r="T148" s="29" t="str">
        <f t="shared" si="15"/>
        <v>Excavators Mini John Deere USA</v>
      </c>
      <c r="U148" s="21"/>
    </row>
    <row r="149" spans="1:21" s="21" customFormat="1" x14ac:dyDescent="0.25">
      <c r="A149" s="29">
        <v>101416</v>
      </c>
      <c r="B149" s="29" t="s">
        <v>2959</v>
      </c>
      <c r="C149" s="29" t="s">
        <v>1241</v>
      </c>
      <c r="D149" s="29" t="s">
        <v>2917</v>
      </c>
      <c r="E149" s="29" t="str">
        <f>VLOOKUP($B149,Sched!$A:$Z,MATCH(E$1,Sched!$6:$6,0),FALSE)</f>
        <v>Make</v>
      </c>
      <c r="F149" s="29" t="str">
        <f>VLOOKUP($B149,Sched!$A:$Z,MATCH(F$1,Sched!$6:$6,0),FALSE)</f>
        <v>Make</v>
      </c>
      <c r="G149" s="29">
        <f>VLOOKUP($A149,Schid!$A:$J,MATCH(G$1,Schid!$6:$6,0),FALSE)</f>
        <v>29</v>
      </c>
      <c r="H149" s="29">
        <f>VLOOKUP($A149,Schid!$A:$J,MATCH(H$1,Schid!$6:$6,0),FALSE)</f>
        <v>2800</v>
      </c>
      <c r="I149" s="29">
        <f>VLOOKUP($A149,Schid!$A:$J,MATCH(I$1,Schid!$6:$6,0),FALSE)</f>
        <v>93</v>
      </c>
      <c r="J149" s="29" t="str">
        <f>VLOOKUP($A149,Schid!$A:$J,MATCH(J$1,Schid!$6:$6,0),FALSE)</f>
        <v>Excavators</v>
      </c>
      <c r="K149" s="29" t="str">
        <f>VLOOKUP($A149,Schid!$A:$J,MATCH(K$1,Schid!$6:$6,0),FALSE)</f>
        <v>5,000-9,499 Lb Mini Excavators</v>
      </c>
      <c r="L149" s="29" t="str">
        <f>VLOOKUP($A149,Schid!$A:$J,MATCH(L$1,Schid!$6:$6,0),FALSE)</f>
        <v>John Deere</v>
      </c>
      <c r="M149" s="29" t="str">
        <f>VLOOKUP($A149,Schid!$A:$J,MATCH(M$1,Schid!$6:$6,0),FALSE)</f>
        <v>Excavators|5,000-9,499 Lb Mini Excavators|John Deere|</v>
      </c>
      <c r="N149" s="29">
        <f t="shared" si="16"/>
        <v>1</v>
      </c>
      <c r="O149" s="29">
        <f>IF(ISERROR(VLOOKUP(B149,Sched!A:A,1,FALSE)),0,1)</f>
        <v>1</v>
      </c>
      <c r="P149" s="29">
        <f t="shared" si="17"/>
        <v>1</v>
      </c>
      <c r="Q149" s="29" t="str">
        <f t="shared" si="12"/>
        <v>2800|93</v>
      </c>
      <c r="R149" s="29" t="str">
        <f t="shared" si="13"/>
        <v>Excavators</v>
      </c>
      <c r="S149" s="29" t="str">
        <f t="shared" si="14"/>
        <v>5,000-9,499 Lb Mini Excavators</v>
      </c>
      <c r="T149" s="29" t="str">
        <f t="shared" si="15"/>
        <v>Excavators Mini John Deere USA</v>
      </c>
    </row>
    <row r="150" spans="1:21" s="21" customFormat="1" x14ac:dyDescent="0.25">
      <c r="A150" s="29">
        <v>51888</v>
      </c>
      <c r="B150" s="29" t="s">
        <v>2959</v>
      </c>
      <c r="C150" s="29" t="s">
        <v>1242</v>
      </c>
      <c r="D150" s="29" t="s">
        <v>2917</v>
      </c>
      <c r="E150" s="29" t="str">
        <f>VLOOKUP($B150,Sched!$A:$Z,MATCH(E$1,Sched!$6:$6,0),FALSE)</f>
        <v>Make</v>
      </c>
      <c r="F150" s="29" t="str">
        <f>VLOOKUP($B150,Sched!$A:$Z,MATCH(F$1,Sched!$6:$6,0),FALSE)</f>
        <v>Make</v>
      </c>
      <c r="G150" s="29">
        <f>VLOOKUP($A150,Schid!$A:$J,MATCH(G$1,Schid!$6:$6,0),FALSE)</f>
        <v>29</v>
      </c>
      <c r="H150" s="29">
        <f>VLOOKUP($A150,Schid!$A:$J,MATCH(H$1,Schid!$6:$6,0),FALSE)</f>
        <v>2425</v>
      </c>
      <c r="I150" s="29">
        <f>VLOOKUP($A150,Schid!$A:$J,MATCH(I$1,Schid!$6:$6,0),FALSE)</f>
        <v>93</v>
      </c>
      <c r="J150" s="29" t="str">
        <f>VLOOKUP($A150,Schid!$A:$J,MATCH(J$1,Schid!$6:$6,0),FALSE)</f>
        <v>Excavators</v>
      </c>
      <c r="K150" s="29" t="str">
        <f>VLOOKUP($A150,Schid!$A:$J,MATCH(K$1,Schid!$6:$6,0),FALSE)</f>
        <v>9,500-24,999 Lb Mini Excavators</v>
      </c>
      <c r="L150" s="29" t="str">
        <f>VLOOKUP($A150,Schid!$A:$J,MATCH(L$1,Schid!$6:$6,0),FALSE)</f>
        <v>John Deere</v>
      </c>
      <c r="M150" s="29" t="str">
        <f>VLOOKUP($A150,Schid!$A:$J,MATCH(M$1,Schid!$6:$6,0),FALSE)</f>
        <v>Excavators|9,500-24,999 Lb Mini Excavators|John Deere|</v>
      </c>
      <c r="N150" s="29">
        <f t="shared" si="16"/>
        <v>1</v>
      </c>
      <c r="O150" s="29">
        <f>IF(ISERROR(VLOOKUP(B150,Sched!A:A,1,FALSE)),0,1)</f>
        <v>1</v>
      </c>
      <c r="P150" s="29">
        <f t="shared" si="17"/>
        <v>1</v>
      </c>
      <c r="Q150" s="29" t="str">
        <f t="shared" si="12"/>
        <v>2425|93</v>
      </c>
      <c r="R150" s="29" t="str">
        <f t="shared" si="13"/>
        <v>Excavators</v>
      </c>
      <c r="S150" s="29" t="str">
        <f t="shared" si="14"/>
        <v>9,500-24,999 Lb Mini Excavators</v>
      </c>
      <c r="T150" s="29" t="str">
        <f t="shared" si="15"/>
        <v>Excavators Mini John Deere USA</v>
      </c>
    </row>
    <row r="151" spans="1:21" s="21" customFormat="1" x14ac:dyDescent="0.25">
      <c r="A151" s="29">
        <v>101436</v>
      </c>
      <c r="B151" s="29" t="s">
        <v>2960</v>
      </c>
      <c r="C151" s="29" t="s">
        <v>1242</v>
      </c>
      <c r="D151" s="29" t="s">
        <v>2917</v>
      </c>
      <c r="E151" s="29" t="str">
        <f>VLOOKUP($B151,Sched!$A:$Z,MATCH(E$1,Sched!$6:$6,0),FALSE)</f>
        <v>Make</v>
      </c>
      <c r="F151" s="29" t="str">
        <f>VLOOKUP($B151,Sched!$A:$Z,MATCH(F$1,Sched!$6:$6,0),FALSE)</f>
        <v>Make</v>
      </c>
      <c r="G151" s="29">
        <f>VLOOKUP($A151,Schid!$A:$J,MATCH(G$1,Schid!$6:$6,0),FALSE)</f>
        <v>29</v>
      </c>
      <c r="H151" s="29">
        <f>VLOOKUP($A151,Schid!$A:$J,MATCH(H$1,Schid!$6:$6,0),FALSE)</f>
        <v>2801</v>
      </c>
      <c r="I151" s="29">
        <f>VLOOKUP($A151,Schid!$A:$J,MATCH(I$1,Schid!$6:$6,0),FALSE)</f>
        <v>24</v>
      </c>
      <c r="J151" s="29" t="str">
        <f>VLOOKUP($A151,Schid!$A:$J,MATCH(J$1,Schid!$6:$6,0),FALSE)</f>
        <v>Excavators</v>
      </c>
      <c r="K151" s="29" t="str">
        <f>VLOOKUP($A151,Schid!$A:$J,MATCH(K$1,Schid!$6:$6,0),FALSE)</f>
        <v>0-4,999 Lb Mini Excavators</v>
      </c>
      <c r="L151" s="29" t="str">
        <f>VLOOKUP($A151,Schid!$A:$J,MATCH(L$1,Schid!$6:$6,0),FALSE)</f>
        <v>Takeuchi</v>
      </c>
      <c r="M151" s="29" t="str">
        <f>VLOOKUP($A151,Schid!$A:$J,MATCH(M$1,Schid!$6:$6,0),FALSE)</f>
        <v>Excavators|0-4,999 Lb Mini Excavators|Takeuchi|</v>
      </c>
      <c r="N151" s="29">
        <f t="shared" si="16"/>
        <v>1</v>
      </c>
      <c r="O151" s="29">
        <f>IF(ISERROR(VLOOKUP(B151,Sched!A:A,1,FALSE)),0,1)</f>
        <v>1</v>
      </c>
      <c r="P151" s="29">
        <f t="shared" si="17"/>
        <v>1</v>
      </c>
      <c r="Q151" s="29" t="str">
        <f t="shared" si="12"/>
        <v>2801|24</v>
      </c>
      <c r="R151" s="29" t="str">
        <f t="shared" si="13"/>
        <v>Excavators</v>
      </c>
      <c r="S151" s="29" t="str">
        <f t="shared" si="14"/>
        <v>0-4,999 Lb Mini Excavators</v>
      </c>
      <c r="T151" s="29" t="str">
        <f t="shared" si="15"/>
        <v>Excavators Mini Takeuchi USA</v>
      </c>
    </row>
    <row r="152" spans="1:21" x14ac:dyDescent="0.25">
      <c r="A152" s="29">
        <v>101409</v>
      </c>
      <c r="B152" s="29" t="s">
        <v>2960</v>
      </c>
      <c r="C152" s="29" t="s">
        <v>1241</v>
      </c>
      <c r="D152" s="29" t="s">
        <v>2917</v>
      </c>
      <c r="E152" s="29" t="str">
        <f>VLOOKUP($B152,Sched!$A:$Z,MATCH(E$1,Sched!$6:$6,0),FALSE)</f>
        <v>Make</v>
      </c>
      <c r="F152" s="29" t="str">
        <f>VLOOKUP($B152,Sched!$A:$Z,MATCH(F$1,Sched!$6:$6,0),FALSE)</f>
        <v>Make</v>
      </c>
      <c r="G152" s="29">
        <f>VLOOKUP($A152,Schid!$A:$J,MATCH(G$1,Schid!$6:$6,0),FALSE)</f>
        <v>29</v>
      </c>
      <c r="H152" s="29">
        <f>VLOOKUP($A152,Schid!$A:$J,MATCH(H$1,Schid!$6:$6,0),FALSE)</f>
        <v>2800</v>
      </c>
      <c r="I152" s="29">
        <f>VLOOKUP($A152,Schid!$A:$J,MATCH(I$1,Schid!$6:$6,0),FALSE)</f>
        <v>24</v>
      </c>
      <c r="J152" s="29" t="str">
        <f>VLOOKUP($A152,Schid!$A:$J,MATCH(J$1,Schid!$6:$6,0),FALSE)</f>
        <v>Excavators</v>
      </c>
      <c r="K152" s="29" t="str">
        <f>VLOOKUP($A152,Schid!$A:$J,MATCH(K$1,Schid!$6:$6,0),FALSE)</f>
        <v>5,000-9,499 Lb Mini Excavators</v>
      </c>
      <c r="L152" s="29" t="str">
        <f>VLOOKUP($A152,Schid!$A:$J,MATCH(L$1,Schid!$6:$6,0),FALSE)</f>
        <v>Takeuchi</v>
      </c>
      <c r="M152" s="29" t="str">
        <f>VLOOKUP($A152,Schid!$A:$J,MATCH(M$1,Schid!$6:$6,0),FALSE)</f>
        <v>Excavators|5,000-9,499 Lb Mini Excavators|Takeuchi|</v>
      </c>
      <c r="N152" s="29">
        <f t="shared" si="16"/>
        <v>1</v>
      </c>
      <c r="O152" s="29">
        <f>IF(ISERROR(VLOOKUP(B152,Sched!A:A,1,FALSE)),0,1)</f>
        <v>1</v>
      </c>
      <c r="P152" s="29">
        <f t="shared" si="17"/>
        <v>1</v>
      </c>
      <c r="Q152" s="29" t="str">
        <f t="shared" si="12"/>
        <v>2800|24</v>
      </c>
      <c r="R152" s="29" t="str">
        <f t="shared" si="13"/>
        <v>Excavators</v>
      </c>
      <c r="S152" s="29" t="str">
        <f t="shared" si="14"/>
        <v>5,000-9,499 Lb Mini Excavators</v>
      </c>
      <c r="T152" s="29" t="str">
        <f t="shared" si="15"/>
        <v>Excavators Mini Takeuchi USA</v>
      </c>
      <c r="U152" s="21"/>
    </row>
    <row r="153" spans="1:21" x14ac:dyDescent="0.25">
      <c r="A153" s="29">
        <v>51878</v>
      </c>
      <c r="B153" s="29" t="s">
        <v>2960</v>
      </c>
      <c r="C153" s="29" t="s">
        <v>1242</v>
      </c>
      <c r="D153" s="29" t="s">
        <v>2917</v>
      </c>
      <c r="E153" s="29" t="str">
        <f>VLOOKUP($B153,Sched!$A:$Z,MATCH(E$1,Sched!$6:$6,0),FALSE)</f>
        <v>Make</v>
      </c>
      <c r="F153" s="29" t="str">
        <f>VLOOKUP($B153,Sched!$A:$Z,MATCH(F$1,Sched!$6:$6,0),FALSE)</f>
        <v>Make</v>
      </c>
      <c r="G153" s="29">
        <f>VLOOKUP($A153,Schid!$A:$J,MATCH(G$1,Schid!$6:$6,0),FALSE)</f>
        <v>29</v>
      </c>
      <c r="H153" s="29">
        <f>VLOOKUP($A153,Schid!$A:$J,MATCH(H$1,Schid!$6:$6,0),FALSE)</f>
        <v>2425</v>
      </c>
      <c r="I153" s="29">
        <f>VLOOKUP($A153,Schid!$A:$J,MATCH(I$1,Schid!$6:$6,0),FALSE)</f>
        <v>24</v>
      </c>
      <c r="J153" s="29" t="str">
        <f>VLOOKUP($A153,Schid!$A:$J,MATCH(J$1,Schid!$6:$6,0),FALSE)</f>
        <v>Excavators</v>
      </c>
      <c r="K153" s="29" t="str">
        <f>VLOOKUP($A153,Schid!$A:$J,MATCH(K$1,Schid!$6:$6,0),FALSE)</f>
        <v>9,500-24,999 Lb Mini Excavators</v>
      </c>
      <c r="L153" s="29" t="str">
        <f>VLOOKUP($A153,Schid!$A:$J,MATCH(L$1,Schid!$6:$6,0),FALSE)</f>
        <v>Takeuchi</v>
      </c>
      <c r="M153" s="29" t="str">
        <f>VLOOKUP($A153,Schid!$A:$J,MATCH(M$1,Schid!$6:$6,0),FALSE)</f>
        <v>Excavators|9,500-24,999 Lb Mini Excavators|Takeuchi|</v>
      </c>
      <c r="N153" s="29">
        <f t="shared" si="16"/>
        <v>1</v>
      </c>
      <c r="O153" s="29">
        <f>IF(ISERROR(VLOOKUP(B153,Sched!A:A,1,FALSE)),0,1)</f>
        <v>1</v>
      </c>
      <c r="P153" s="29">
        <f t="shared" si="17"/>
        <v>1</v>
      </c>
      <c r="Q153" s="29" t="str">
        <f t="shared" si="12"/>
        <v>2425|24</v>
      </c>
      <c r="R153" s="29" t="str">
        <f t="shared" si="13"/>
        <v>Excavators</v>
      </c>
      <c r="S153" s="29" t="str">
        <f t="shared" si="14"/>
        <v>9,500-24,999 Lb Mini Excavators</v>
      </c>
      <c r="T153" s="29" t="str">
        <f t="shared" si="15"/>
        <v>Excavators Mini Takeuchi USA</v>
      </c>
      <c r="U153" s="21"/>
    </row>
    <row r="154" spans="1:21" x14ac:dyDescent="0.25">
      <c r="A154" s="29">
        <v>101023</v>
      </c>
      <c r="B154" s="29" t="s">
        <v>2961</v>
      </c>
      <c r="C154" s="29" t="s">
        <v>1242</v>
      </c>
      <c r="D154" s="29" t="s">
        <v>2917</v>
      </c>
      <c r="E154" s="29" t="str">
        <f>VLOOKUP($B154,Sched!$A:$Z,MATCH(E$1,Sched!$6:$6,0),FALSE)</f>
        <v>CatSubcat</v>
      </c>
      <c r="F154" s="29" t="str">
        <f>VLOOKUP($B154,Sched!$A:$Z,MATCH(F$1,Sched!$6:$6,0),FALSE)</f>
        <v>SubcatGroup</v>
      </c>
      <c r="G154" s="29">
        <f>VLOOKUP($A154,Schid!$A:$J,MATCH(G$1,Schid!$6:$6,0),FALSE)</f>
        <v>29</v>
      </c>
      <c r="H154" s="29">
        <f>VLOOKUP($A154,Schid!$A:$J,MATCH(H$1,Schid!$6:$6,0),FALSE)</f>
        <v>2801</v>
      </c>
      <c r="I154" s="29" t="str">
        <f>VLOOKUP($A154,Schid!$A:$J,MATCH(I$1,Schid!$6:$6,0),FALSE)</f>
        <v>NULL</v>
      </c>
      <c r="J154" s="29" t="str">
        <f>VLOOKUP($A154,Schid!$A:$J,MATCH(J$1,Schid!$6:$6,0),FALSE)</f>
        <v>Excavators</v>
      </c>
      <c r="K154" s="29" t="str">
        <f>VLOOKUP($A154,Schid!$A:$J,MATCH(K$1,Schid!$6:$6,0),FALSE)</f>
        <v>0-4,999 Lb Mini Excavators</v>
      </c>
      <c r="L154" s="29" t="str">
        <f>VLOOKUP($A154,Schid!$A:$J,MATCH(L$1,Schid!$6:$6,0),FALSE)</f>
        <v>NULL</v>
      </c>
      <c r="M154" s="29" t="str">
        <f>VLOOKUP($A154,Schid!$A:$J,MATCH(M$1,Schid!$6:$6,0),FALSE)</f>
        <v>Excavators|0-4,999 Lb Mini Excavators||</v>
      </c>
      <c r="N154" s="29">
        <f t="shared" si="16"/>
        <v>1</v>
      </c>
      <c r="O154" s="29">
        <f>IF(ISERROR(VLOOKUP(B154,Sched!A:A,1,FALSE)),0,1)</f>
        <v>1</v>
      </c>
      <c r="P154" s="29">
        <f t="shared" si="17"/>
        <v>1</v>
      </c>
      <c r="Q154" s="29" t="str">
        <f t="shared" si="12"/>
        <v>2801|NULL</v>
      </c>
      <c r="R154" s="29" t="str">
        <f t="shared" si="13"/>
        <v>Excavators</v>
      </c>
      <c r="S154" s="29" t="str">
        <f t="shared" si="14"/>
        <v>0-4,999 Lb Mini Excavators</v>
      </c>
      <c r="T154" s="29" t="str">
        <f t="shared" si="15"/>
        <v>Excavators Mini USA</v>
      </c>
      <c r="U154" s="21"/>
    </row>
    <row r="155" spans="1:21" s="21" customFormat="1" x14ac:dyDescent="0.25">
      <c r="A155" s="29">
        <v>101022</v>
      </c>
      <c r="B155" s="29" t="s">
        <v>2961</v>
      </c>
      <c r="C155" s="29" t="s">
        <v>1241</v>
      </c>
      <c r="D155" s="29" t="s">
        <v>2917</v>
      </c>
      <c r="E155" s="29" t="str">
        <f>VLOOKUP($B155,Sched!$A:$Z,MATCH(E$1,Sched!$6:$6,0),FALSE)</f>
        <v>CatSubcat</v>
      </c>
      <c r="F155" s="29" t="str">
        <f>VLOOKUP($B155,Sched!$A:$Z,MATCH(F$1,Sched!$6:$6,0),FALSE)</f>
        <v>SubcatGroup</v>
      </c>
      <c r="G155" s="29">
        <f>VLOOKUP($A155,Schid!$A:$J,MATCH(G$1,Schid!$6:$6,0),FALSE)</f>
        <v>29</v>
      </c>
      <c r="H155" s="29">
        <f>VLOOKUP($A155,Schid!$A:$J,MATCH(H$1,Schid!$6:$6,0),FALSE)</f>
        <v>2800</v>
      </c>
      <c r="I155" s="29" t="str">
        <f>VLOOKUP($A155,Schid!$A:$J,MATCH(I$1,Schid!$6:$6,0),FALSE)</f>
        <v>NULL</v>
      </c>
      <c r="J155" s="29" t="str">
        <f>VLOOKUP($A155,Schid!$A:$J,MATCH(J$1,Schid!$6:$6,0),FALSE)</f>
        <v>Excavators</v>
      </c>
      <c r="K155" s="29" t="str">
        <f>VLOOKUP($A155,Schid!$A:$J,MATCH(K$1,Schid!$6:$6,0),FALSE)</f>
        <v>5,000-9,499 Lb Mini Excavators</v>
      </c>
      <c r="L155" s="29" t="str">
        <f>VLOOKUP($A155,Schid!$A:$J,MATCH(L$1,Schid!$6:$6,0),FALSE)</f>
        <v>NULL</v>
      </c>
      <c r="M155" s="29" t="str">
        <f>VLOOKUP($A155,Schid!$A:$J,MATCH(M$1,Schid!$6:$6,0),FALSE)</f>
        <v>Excavators|5,000-9,499 Lb Mini Excavators||</v>
      </c>
      <c r="N155" s="29">
        <f t="shared" si="16"/>
        <v>1</v>
      </c>
      <c r="O155" s="29">
        <f>IF(ISERROR(VLOOKUP(B155,Sched!A:A,1,FALSE)),0,1)</f>
        <v>1</v>
      </c>
      <c r="P155" s="29">
        <f t="shared" si="17"/>
        <v>1</v>
      </c>
      <c r="Q155" s="29" t="str">
        <f t="shared" si="12"/>
        <v>2800|NULL</v>
      </c>
      <c r="R155" s="29" t="str">
        <f t="shared" si="13"/>
        <v>Excavators</v>
      </c>
      <c r="S155" s="29" t="str">
        <f t="shared" si="14"/>
        <v>5,000-9,499 Lb Mini Excavators</v>
      </c>
      <c r="T155" s="29" t="str">
        <f t="shared" si="15"/>
        <v>Excavators Mini USA</v>
      </c>
    </row>
    <row r="156" spans="1:21" s="21" customFormat="1" x14ac:dyDescent="0.25">
      <c r="A156" s="29">
        <v>50802</v>
      </c>
      <c r="B156" s="29" t="s">
        <v>2961</v>
      </c>
      <c r="C156" s="29" t="s">
        <v>1242</v>
      </c>
      <c r="D156" s="29" t="s">
        <v>2917</v>
      </c>
      <c r="E156" s="29" t="str">
        <f>VLOOKUP($B156,Sched!$A:$Z,MATCH(E$1,Sched!$6:$6,0),FALSE)</f>
        <v>CatSubcat</v>
      </c>
      <c r="F156" s="29" t="str">
        <f>VLOOKUP($B156,Sched!$A:$Z,MATCH(F$1,Sched!$6:$6,0),FALSE)</f>
        <v>SubcatGroup</v>
      </c>
      <c r="G156" s="29">
        <f>VLOOKUP($A156,Schid!$A:$J,MATCH(G$1,Schid!$6:$6,0),FALSE)</f>
        <v>29</v>
      </c>
      <c r="H156" s="29">
        <f>VLOOKUP($A156,Schid!$A:$J,MATCH(H$1,Schid!$6:$6,0),FALSE)</f>
        <v>2425</v>
      </c>
      <c r="I156" s="29" t="str">
        <f>VLOOKUP($A156,Schid!$A:$J,MATCH(I$1,Schid!$6:$6,0),FALSE)</f>
        <v>NULL</v>
      </c>
      <c r="J156" s="29" t="str">
        <f>VLOOKUP($A156,Schid!$A:$J,MATCH(J$1,Schid!$6:$6,0),FALSE)</f>
        <v>Excavators</v>
      </c>
      <c r="K156" s="29" t="str">
        <f>VLOOKUP($A156,Schid!$A:$J,MATCH(K$1,Schid!$6:$6,0),FALSE)</f>
        <v>9,500-24,999 Lb Mini Excavators</v>
      </c>
      <c r="L156" s="29" t="str">
        <f>VLOOKUP($A156,Schid!$A:$J,MATCH(L$1,Schid!$6:$6,0),FALSE)</f>
        <v>NULL</v>
      </c>
      <c r="M156" s="29" t="str">
        <f>VLOOKUP($A156,Schid!$A:$J,MATCH(M$1,Schid!$6:$6,0),FALSE)</f>
        <v>Excavators|9,500-24,999 Lb Mini Excavators||</v>
      </c>
      <c r="N156" s="29">
        <f t="shared" si="16"/>
        <v>1</v>
      </c>
      <c r="O156" s="29">
        <f>IF(ISERROR(VLOOKUP(B156,Sched!A:A,1,FALSE)),0,1)</f>
        <v>1</v>
      </c>
      <c r="P156" s="29">
        <f t="shared" si="17"/>
        <v>1</v>
      </c>
      <c r="Q156" s="29" t="str">
        <f t="shared" si="12"/>
        <v>2425|NULL</v>
      </c>
      <c r="R156" s="29" t="str">
        <f t="shared" si="13"/>
        <v>Excavators</v>
      </c>
      <c r="S156" s="29" t="str">
        <f t="shared" si="14"/>
        <v>9,500-24,999 Lb Mini Excavators</v>
      </c>
      <c r="T156" s="29" t="str">
        <f t="shared" si="15"/>
        <v>Excavators Mini USA</v>
      </c>
    </row>
    <row r="157" spans="1:21" s="21" customFormat="1" x14ac:dyDescent="0.25">
      <c r="A157" s="29">
        <v>26</v>
      </c>
      <c r="B157" s="29" t="s">
        <v>2963</v>
      </c>
      <c r="C157" s="29" t="s">
        <v>1241</v>
      </c>
      <c r="D157" s="29" t="s">
        <v>2917</v>
      </c>
      <c r="E157" s="29" t="str">
        <f>VLOOKUP($B157,Sched!$A:$Z,MATCH(E$1,Sched!$6:$6,0),FALSE)</f>
        <v>CatSubcat</v>
      </c>
      <c r="F157" s="29" t="str">
        <f>VLOOKUP($B157,Sched!$A:$Z,MATCH(F$1,Sched!$6:$6,0),FALSE)</f>
        <v>Category</v>
      </c>
      <c r="G157" s="29">
        <f>VLOOKUP($A157,Schid!$A:$J,MATCH(G$1,Schid!$6:$6,0),FALSE)</f>
        <v>29</v>
      </c>
      <c r="H157" s="29" t="str">
        <f>VLOOKUP($A157,Schid!$A:$J,MATCH(H$1,Schid!$6:$6,0),FALSE)</f>
        <v>NULL</v>
      </c>
      <c r="I157" s="29" t="str">
        <f>VLOOKUP($A157,Schid!$A:$J,MATCH(I$1,Schid!$6:$6,0),FALSE)</f>
        <v>NULL</v>
      </c>
      <c r="J157" s="29" t="str">
        <f>VLOOKUP($A157,Schid!$A:$J,MATCH(J$1,Schid!$6:$6,0),FALSE)</f>
        <v>Excavators</v>
      </c>
      <c r="K157" s="29" t="str">
        <f>VLOOKUP($A157,Schid!$A:$J,MATCH(K$1,Schid!$6:$6,0),FALSE)</f>
        <v>NULL</v>
      </c>
      <c r="L157" s="29" t="str">
        <f>VLOOKUP($A157,Schid!$A:$J,MATCH(L$1,Schid!$6:$6,0),FALSE)</f>
        <v>NULL</v>
      </c>
      <c r="M157" s="29" t="str">
        <f>VLOOKUP($A157,Schid!$A:$J,MATCH(M$1,Schid!$6:$6,0),FALSE)</f>
        <v>Excavators|||</v>
      </c>
      <c r="N157" s="29">
        <f t="shared" si="16"/>
        <v>1</v>
      </c>
      <c r="O157" s="29">
        <f>IF(ISERROR(VLOOKUP(B157,Sched!A:A,1,FALSE)),0,1)</f>
        <v>1</v>
      </c>
      <c r="P157" s="29">
        <f t="shared" si="17"/>
        <v>1</v>
      </c>
      <c r="Q157" s="29" t="str">
        <f t="shared" si="12"/>
        <v>NULL|NULL</v>
      </c>
      <c r="R157" s="29" t="str">
        <f t="shared" si="13"/>
        <v>Excavators</v>
      </c>
      <c r="S157" s="29" t="str">
        <f t="shared" si="14"/>
        <v>NULL</v>
      </c>
      <c r="T157" s="29" t="str">
        <f t="shared" si="15"/>
        <v>Excavators USA</v>
      </c>
    </row>
    <row r="158" spans="1:21" x14ac:dyDescent="0.25">
      <c r="A158" s="21">
        <v>148461</v>
      </c>
      <c r="B158" s="21" t="s">
        <v>2963</v>
      </c>
      <c r="C158" s="21" t="s">
        <v>1242</v>
      </c>
      <c r="D158" s="21" t="s">
        <v>2917</v>
      </c>
      <c r="E158" s="29" t="str">
        <f>VLOOKUP($B158,Sched!$A:$Z,MATCH(E$1,Sched!$6:$6,0),FALSE)</f>
        <v>CatSubcat</v>
      </c>
      <c r="F158" s="29" t="str">
        <f>VLOOKUP($B158,Sched!$A:$Z,MATCH(F$1,Sched!$6:$6,0),FALSE)</f>
        <v>Category</v>
      </c>
      <c r="G158" s="29">
        <f>VLOOKUP($A158,Schid!$A:$J,MATCH(G$1,Schid!$6:$6,0),FALSE)</f>
        <v>2911</v>
      </c>
      <c r="H158" s="29" t="str">
        <f>VLOOKUP($A158,Schid!$A:$J,MATCH(H$1,Schid!$6:$6,0),FALSE)</f>
        <v>NULL</v>
      </c>
      <c r="I158" s="29" t="str">
        <f>VLOOKUP($A158,Schid!$A:$J,MATCH(I$1,Schid!$6:$6,0),FALSE)</f>
        <v>NULL</v>
      </c>
      <c r="J158" s="29" t="str">
        <f>VLOOKUP($A158,Schid!$A:$J,MATCH(J$1,Schid!$6:$6,0),FALSE)</f>
        <v>Material Handlers</v>
      </c>
      <c r="K158" s="29" t="str">
        <f>VLOOKUP($A158,Schid!$A:$J,MATCH(K$1,Schid!$6:$6,0),FALSE)</f>
        <v>NULL</v>
      </c>
      <c r="L158" s="29" t="str">
        <f>VLOOKUP($A158,Schid!$A:$J,MATCH(L$1,Schid!$6:$6,0),FALSE)</f>
        <v>NULL</v>
      </c>
      <c r="M158" s="29" t="str">
        <f>VLOOKUP($A158,Schid!$A:$J,MATCH(M$1,Schid!$6:$6,0),FALSE)</f>
        <v>Material Handlers|||</v>
      </c>
      <c r="N158" s="29">
        <f t="shared" si="16"/>
        <v>1</v>
      </c>
      <c r="O158" s="29">
        <f>IF(ISERROR(VLOOKUP(B158,Sched!A:A,1,FALSE)),0,1)</f>
        <v>1</v>
      </c>
      <c r="P158" s="29">
        <f t="shared" si="17"/>
        <v>1</v>
      </c>
      <c r="Q158" s="29" t="str">
        <f t="shared" si="12"/>
        <v>NULL|NULL</v>
      </c>
      <c r="R158" s="29" t="str">
        <f t="shared" si="13"/>
        <v>Material Handlers</v>
      </c>
      <c r="S158" s="29" t="str">
        <f t="shared" si="14"/>
        <v>NULL</v>
      </c>
      <c r="T158" s="29" t="str">
        <f t="shared" si="15"/>
        <v>Excavators USA</v>
      </c>
      <c r="U158" s="21"/>
    </row>
    <row r="159" spans="1:21" x14ac:dyDescent="0.25">
      <c r="A159" s="29">
        <v>482</v>
      </c>
      <c r="B159" s="29" t="s">
        <v>2964</v>
      </c>
      <c r="C159" s="29" t="s">
        <v>1241</v>
      </c>
      <c r="D159" s="29" t="s">
        <v>2917</v>
      </c>
      <c r="E159" s="29" t="str">
        <f>VLOOKUP($B159,Sched!$A:$Z,MATCH(E$1,Sched!$6:$6,0),FALSE)</f>
        <v>CatSubcat</v>
      </c>
      <c r="F159" s="29" t="str">
        <f>VLOOKUP($B159,Sched!$A:$Z,MATCH(F$1,Sched!$6:$6,0),FALSE)</f>
        <v>SubcatGroup</v>
      </c>
      <c r="G159" s="29">
        <f>VLOOKUP($A159,Schid!$A:$J,MATCH(G$1,Schid!$6:$6,0),FALSE)</f>
        <v>25</v>
      </c>
      <c r="H159" s="29">
        <f>VLOOKUP($A159,Schid!$A:$J,MATCH(H$1,Schid!$6:$6,0),FALSE)</f>
        <v>224</v>
      </c>
      <c r="I159" s="29" t="str">
        <f>VLOOKUP($A159,Schid!$A:$J,MATCH(I$1,Schid!$6:$6,0),FALSE)</f>
        <v>NULL</v>
      </c>
      <c r="J159" s="29" t="str">
        <f>VLOOKUP($A159,Schid!$A:$J,MATCH(J$1,Schid!$6:$6,0),FALSE)</f>
        <v>Forestry Equipment</v>
      </c>
      <c r="K159" s="29" t="str">
        <f>VLOOKUP($A159,Schid!$A:$J,MATCH(K$1,Schid!$6:$6,0),FALSE)</f>
        <v>Track Forestry Equipment</v>
      </c>
      <c r="L159" s="29" t="str">
        <f>VLOOKUP($A159,Schid!$A:$J,MATCH(L$1,Schid!$6:$6,0),FALSE)</f>
        <v>NULL</v>
      </c>
      <c r="M159" s="29" t="str">
        <f>VLOOKUP($A159,Schid!$A:$J,MATCH(M$1,Schid!$6:$6,0),FALSE)</f>
        <v>Forestry Equipment|Track Forestry Equipment||</v>
      </c>
      <c r="N159" s="29">
        <f t="shared" si="16"/>
        <v>1</v>
      </c>
      <c r="O159" s="29">
        <f>IF(ISERROR(VLOOKUP(B159,Sched!A:A,1,FALSE)),0,1)</f>
        <v>1</v>
      </c>
      <c r="P159" s="29">
        <f t="shared" si="17"/>
        <v>1</v>
      </c>
      <c r="Q159" s="29" t="str">
        <f t="shared" si="12"/>
        <v>224|NULL</v>
      </c>
      <c r="R159" s="29" t="str">
        <f t="shared" si="13"/>
        <v>Forestry Equipment</v>
      </c>
      <c r="S159" s="29" t="str">
        <f t="shared" si="14"/>
        <v>Track Forestry Equipment</v>
      </c>
      <c r="T159" s="29" t="str">
        <f t="shared" si="15"/>
        <v>Forestry Equipment Track USA</v>
      </c>
      <c r="U159" s="21"/>
    </row>
    <row r="160" spans="1:21" x14ac:dyDescent="0.25">
      <c r="A160" s="29">
        <v>55</v>
      </c>
      <c r="B160" s="29" t="s">
        <v>2966</v>
      </c>
      <c r="C160" s="29" t="s">
        <v>1241</v>
      </c>
      <c r="D160" s="29" t="s">
        <v>2917</v>
      </c>
      <c r="E160" s="29" t="str">
        <f>VLOOKUP($B160,Sched!$A:$Z,MATCH(E$1,Sched!$6:$6,0),FALSE)</f>
        <v>CatSubcat</v>
      </c>
      <c r="F160" s="29" t="str">
        <f>VLOOKUP($B160,Sched!$A:$Z,MATCH(F$1,Sched!$6:$6,0),FALSE)</f>
        <v>Category</v>
      </c>
      <c r="G160" s="29">
        <f>VLOOKUP($A160,Schid!$A:$J,MATCH(G$1,Schid!$6:$6,0),FALSE)</f>
        <v>25</v>
      </c>
      <c r="H160" s="29" t="str">
        <f>VLOOKUP($A160,Schid!$A:$J,MATCH(H$1,Schid!$6:$6,0),FALSE)</f>
        <v>NULL</v>
      </c>
      <c r="I160" s="29" t="str">
        <f>VLOOKUP($A160,Schid!$A:$J,MATCH(I$1,Schid!$6:$6,0),FALSE)</f>
        <v>NULL</v>
      </c>
      <c r="J160" s="29" t="str">
        <f>VLOOKUP($A160,Schid!$A:$J,MATCH(J$1,Schid!$6:$6,0),FALSE)</f>
        <v>Forestry Equipment</v>
      </c>
      <c r="K160" s="29" t="str">
        <f>VLOOKUP($A160,Schid!$A:$J,MATCH(K$1,Schid!$6:$6,0),FALSE)</f>
        <v>NULL</v>
      </c>
      <c r="L160" s="29" t="str">
        <f>VLOOKUP($A160,Schid!$A:$J,MATCH(L$1,Schid!$6:$6,0),FALSE)</f>
        <v>NULL</v>
      </c>
      <c r="M160" s="29" t="str">
        <f>VLOOKUP($A160,Schid!$A:$J,MATCH(M$1,Schid!$6:$6,0),FALSE)</f>
        <v>Forestry Equipment|||</v>
      </c>
      <c r="N160" s="29">
        <f t="shared" si="16"/>
        <v>1</v>
      </c>
      <c r="O160" s="29">
        <f>IF(ISERROR(VLOOKUP(B160,Sched!A:A,1,FALSE)),0,1)</f>
        <v>1</v>
      </c>
      <c r="P160" s="29">
        <f t="shared" si="17"/>
        <v>1</v>
      </c>
      <c r="Q160" s="29" t="str">
        <f t="shared" si="12"/>
        <v>NULL|NULL</v>
      </c>
      <c r="R160" s="29" t="str">
        <f t="shared" si="13"/>
        <v>Forestry Equipment</v>
      </c>
      <c r="S160" s="29" t="str">
        <f t="shared" si="14"/>
        <v>NULL</v>
      </c>
      <c r="T160" s="29" t="str">
        <f t="shared" si="15"/>
        <v>Forestry Equipment USA</v>
      </c>
      <c r="U160" s="21"/>
    </row>
    <row r="161" spans="1:21" x14ac:dyDescent="0.25">
      <c r="A161" s="29">
        <v>536</v>
      </c>
      <c r="B161" s="29" t="s">
        <v>2965</v>
      </c>
      <c r="C161" s="29" t="s">
        <v>1241</v>
      </c>
      <c r="D161" s="29" t="s">
        <v>2917</v>
      </c>
      <c r="E161" s="29" t="str">
        <f>VLOOKUP($B161,Sched!$A:$Z,MATCH(E$1,Sched!$6:$6,0),FALSE)</f>
        <v>CatSubcat</v>
      </c>
      <c r="F161" s="29" t="str">
        <f>VLOOKUP($B161,Sched!$A:$Z,MATCH(F$1,Sched!$6:$6,0),FALSE)</f>
        <v>SubcatGroup</v>
      </c>
      <c r="G161" s="29">
        <f>VLOOKUP($A161,Schid!$A:$J,MATCH(G$1,Schid!$6:$6,0),FALSE)</f>
        <v>25</v>
      </c>
      <c r="H161" s="29">
        <f>VLOOKUP($A161,Schid!$A:$J,MATCH(H$1,Schid!$6:$6,0),FALSE)</f>
        <v>440</v>
      </c>
      <c r="I161" s="29" t="str">
        <f>VLOOKUP($A161,Schid!$A:$J,MATCH(I$1,Schid!$6:$6,0),FALSE)</f>
        <v>NULL</v>
      </c>
      <c r="J161" s="29" t="str">
        <f>VLOOKUP($A161,Schid!$A:$J,MATCH(J$1,Schid!$6:$6,0),FALSE)</f>
        <v>Forestry Equipment</v>
      </c>
      <c r="K161" s="29" t="str">
        <f>VLOOKUP($A161,Schid!$A:$J,MATCH(K$1,Schid!$6:$6,0),FALSE)</f>
        <v>Wheel Forestry Equipment</v>
      </c>
      <c r="L161" s="29" t="str">
        <f>VLOOKUP($A161,Schid!$A:$J,MATCH(L$1,Schid!$6:$6,0),FALSE)</f>
        <v>NULL</v>
      </c>
      <c r="M161" s="29" t="str">
        <f>VLOOKUP($A161,Schid!$A:$J,MATCH(M$1,Schid!$6:$6,0),FALSE)</f>
        <v>Forestry Equipment|Wheel Forestry Equipment||</v>
      </c>
      <c r="N161" s="29">
        <f t="shared" si="16"/>
        <v>1</v>
      </c>
      <c r="O161" s="29">
        <f>IF(ISERROR(VLOOKUP(B161,Sched!A:A,1,FALSE)),0,1)</f>
        <v>1</v>
      </c>
      <c r="P161" s="29">
        <f t="shared" si="17"/>
        <v>1</v>
      </c>
      <c r="Q161" s="29" t="str">
        <f t="shared" si="12"/>
        <v>440|NULL</v>
      </c>
      <c r="R161" s="29" t="str">
        <f t="shared" si="13"/>
        <v>Forestry Equipment</v>
      </c>
      <c r="S161" s="29" t="str">
        <f t="shared" si="14"/>
        <v>Wheel Forestry Equipment</v>
      </c>
      <c r="T161" s="29" t="str">
        <f t="shared" si="15"/>
        <v>Forestry Equipment Wheel USA</v>
      </c>
      <c r="U161" s="21"/>
    </row>
    <row r="162" spans="1:21" x14ac:dyDescent="0.25">
      <c r="A162" s="29">
        <v>92828</v>
      </c>
      <c r="B162" s="29" t="s">
        <v>2967</v>
      </c>
      <c r="C162" s="29" t="s">
        <v>1241</v>
      </c>
      <c r="D162" s="29" t="s">
        <v>2917</v>
      </c>
      <c r="E162" s="29" t="str">
        <f>VLOOKUP($B162,Sched!$A:$Z,MATCH(E$1,Sched!$6:$6,0),FALSE)</f>
        <v>CatSubcat</v>
      </c>
      <c r="F162" s="29" t="str">
        <f>VLOOKUP($B162,Sched!$A:$Z,MATCH(F$1,Sched!$6:$6,0),FALSE)</f>
        <v>SubcatGroup</v>
      </c>
      <c r="G162" s="29">
        <f>VLOOKUP($A162,Schid!$A:$J,MATCH(G$1,Schid!$6:$6,0),FALSE)</f>
        <v>453</v>
      </c>
      <c r="H162" s="29">
        <f>VLOOKUP($A162,Schid!$A:$J,MATCH(H$1,Schid!$6:$6,0),FALSE)</f>
        <v>2773</v>
      </c>
      <c r="I162" s="29" t="str">
        <f>VLOOKUP($A162,Schid!$A:$J,MATCH(I$1,Schid!$6:$6,0),FALSE)</f>
        <v>NULL</v>
      </c>
      <c r="J162" s="29" t="str">
        <f>VLOOKUP($A162,Schid!$A:$J,MATCH(J$1,Schid!$6:$6,0),FALSE)</f>
        <v>Forklift Trucks</v>
      </c>
      <c r="K162" s="29" t="str">
        <f>VLOOKUP($A162,Schid!$A:$J,MATCH(K$1,Schid!$6:$6,0),FALSE)</f>
        <v>0-19,999 Lb Cushion Tire Forklift Trucks</v>
      </c>
      <c r="L162" s="29" t="str">
        <f>VLOOKUP($A162,Schid!$A:$J,MATCH(L$1,Schid!$6:$6,0),FALSE)</f>
        <v>NULL</v>
      </c>
      <c r="M162" s="29" t="str">
        <f>VLOOKUP($A162,Schid!$A:$J,MATCH(M$1,Schid!$6:$6,0),FALSE)</f>
        <v>Forklift Trucks|0-19,999 Lb Cushion Tire Forklift Trucks||</v>
      </c>
      <c r="N162" s="29">
        <f t="shared" si="16"/>
        <v>1</v>
      </c>
      <c r="O162" s="29">
        <f>IF(ISERROR(VLOOKUP(B162,Sched!A:A,1,FALSE)),0,1)</f>
        <v>1</v>
      </c>
      <c r="P162" s="29">
        <f t="shared" si="17"/>
        <v>1</v>
      </c>
      <c r="Q162" s="29" t="str">
        <f t="shared" si="12"/>
        <v>2773|NULL</v>
      </c>
      <c r="R162" s="29" t="str">
        <f t="shared" si="13"/>
        <v>Forklift Trucks</v>
      </c>
      <c r="S162" s="29" t="str">
        <f t="shared" si="14"/>
        <v>0-19,999 Lb Cushion Tire Forklift Trucks</v>
      </c>
      <c r="T162" s="29" t="str">
        <f t="shared" si="15"/>
        <v>Forklift Trucks Engine USA</v>
      </c>
      <c r="U162" s="21"/>
    </row>
    <row r="163" spans="1:21" x14ac:dyDescent="0.25">
      <c r="A163" s="21">
        <v>151630</v>
      </c>
      <c r="B163" s="29" t="s">
        <v>2967</v>
      </c>
      <c r="C163" s="29" t="s">
        <v>1242</v>
      </c>
      <c r="D163" s="29" t="s">
        <v>2917</v>
      </c>
      <c r="E163" s="29" t="str">
        <f>VLOOKUP($B163,Sched!$A:$Z,MATCH(E$1,Sched!$6:$6,0),FALSE)</f>
        <v>CatSubcat</v>
      </c>
      <c r="F163" s="29" t="str">
        <f>VLOOKUP($B163,Sched!$A:$Z,MATCH(F$1,Sched!$6:$6,0),FALSE)</f>
        <v>SubcatGroup</v>
      </c>
      <c r="G163" s="29">
        <f>VLOOKUP($A163,Schid!$A:$J,MATCH(G$1,Schid!$6:$6,0),FALSE)</f>
        <v>453</v>
      </c>
      <c r="H163" s="29">
        <f>VLOOKUP($A163,Schid!$A:$J,MATCH(H$1,Schid!$6:$6,0),FALSE)</f>
        <v>2953</v>
      </c>
      <c r="I163" s="29" t="str">
        <f>VLOOKUP($A163,Schid!$A:$J,MATCH(I$1,Schid!$6:$6,0),FALSE)</f>
        <v>NULL</v>
      </c>
      <c r="J163" s="29" t="str">
        <f>VLOOKUP($A163,Schid!$A:$J,MATCH(J$1,Schid!$6:$6,0),FALSE)</f>
        <v>Forklift Trucks</v>
      </c>
      <c r="K163" s="29" t="str">
        <f>VLOOKUP($A163,Schid!$A:$J,MATCH(K$1,Schid!$6:$6,0),FALSE)</f>
        <v>0-19,999 Lb Pneumatic Tire Forklift Trucks</v>
      </c>
      <c r="L163" s="29" t="str">
        <f>VLOOKUP($A163,Schid!$A:$J,MATCH(L$1,Schid!$6:$6,0),FALSE)</f>
        <v>NULL</v>
      </c>
      <c r="M163" s="29" t="str">
        <f>VLOOKUP($A163,Schid!$A:$J,MATCH(M$1,Schid!$6:$6,0),FALSE)</f>
        <v>Forklift Trucks|0-19,999 Lb Pneumatic Tire Forklift Trucks||</v>
      </c>
      <c r="N163" s="29">
        <f t="shared" si="16"/>
        <v>1</v>
      </c>
      <c r="O163" s="29">
        <f>IF(ISERROR(VLOOKUP(B163,Sched!A:A,1,FALSE)),0,1)</f>
        <v>1</v>
      </c>
      <c r="P163" s="29">
        <f t="shared" si="17"/>
        <v>1</v>
      </c>
      <c r="Q163" s="29" t="str">
        <f t="shared" si="12"/>
        <v>2953|NULL</v>
      </c>
      <c r="R163" s="29" t="str">
        <f t="shared" si="13"/>
        <v>Forklift Trucks</v>
      </c>
      <c r="S163" s="29" t="str">
        <f t="shared" si="14"/>
        <v>0-19,999 Lb Pneumatic Tire Forklift Trucks</v>
      </c>
      <c r="T163" s="29" t="str">
        <f t="shared" si="15"/>
        <v>Forklift Trucks Engine USA</v>
      </c>
      <c r="U163" s="21"/>
    </row>
    <row r="164" spans="1:21" x14ac:dyDescent="0.25">
      <c r="A164" s="29">
        <v>122003</v>
      </c>
      <c r="B164" s="29" t="s">
        <v>2967</v>
      </c>
      <c r="C164" s="29" t="s">
        <v>1242</v>
      </c>
      <c r="D164" s="29" t="s">
        <v>2917</v>
      </c>
      <c r="E164" s="29" t="str">
        <f>VLOOKUP($B164,Sched!$A:$Z,MATCH(E$1,Sched!$6:$6,0),FALSE)</f>
        <v>CatSubcat</v>
      </c>
      <c r="F164" s="29" t="str">
        <f>VLOOKUP($B164,Sched!$A:$Z,MATCH(F$1,Sched!$6:$6,0),FALSE)</f>
        <v>SubcatGroup</v>
      </c>
      <c r="G164" s="29">
        <f>VLOOKUP($A164,Schid!$A:$J,MATCH(G$1,Schid!$6:$6,0),FALSE)</f>
        <v>453</v>
      </c>
      <c r="H164" s="29">
        <f>VLOOKUP($A164,Schid!$A:$J,MATCH(H$1,Schid!$6:$6,0),FALSE)</f>
        <v>2874</v>
      </c>
      <c r="I164" s="29" t="str">
        <f>VLOOKUP($A164,Schid!$A:$J,MATCH(I$1,Schid!$6:$6,0),FALSE)</f>
        <v>NULL</v>
      </c>
      <c r="J164" s="29" t="str">
        <f>VLOOKUP($A164,Schid!$A:$J,MATCH(J$1,Schid!$6:$6,0),FALSE)</f>
        <v>Forklift Trucks</v>
      </c>
      <c r="K164" s="29" t="str">
        <f>VLOOKUP($A164,Schid!$A:$J,MATCH(K$1,Schid!$6:$6,0),FALSE)</f>
        <v>20,000+ Lb Cushion Tire Forklift Trucks</v>
      </c>
      <c r="L164" s="29" t="str">
        <f>VLOOKUP($A164,Schid!$A:$J,MATCH(L$1,Schid!$6:$6,0),FALSE)</f>
        <v>NULL</v>
      </c>
      <c r="M164" s="29" t="str">
        <f>VLOOKUP($A164,Schid!$A:$J,MATCH(M$1,Schid!$6:$6,0),FALSE)</f>
        <v>Forklift Trucks|20,000+ Lb Cushion Tire Forklift Trucks||</v>
      </c>
      <c r="N164" s="29">
        <f t="shared" si="16"/>
        <v>1</v>
      </c>
      <c r="O164" s="29">
        <f>IF(ISERROR(VLOOKUP(B164,Sched!A:A,1,FALSE)),0,1)</f>
        <v>1</v>
      </c>
      <c r="P164" s="29">
        <f t="shared" si="17"/>
        <v>1</v>
      </c>
      <c r="Q164" s="29" t="str">
        <f t="shared" si="12"/>
        <v>2874|NULL</v>
      </c>
      <c r="R164" s="29" t="str">
        <f t="shared" si="13"/>
        <v>Forklift Trucks</v>
      </c>
      <c r="S164" s="29" t="str">
        <f t="shared" si="14"/>
        <v>20,000+ Lb Cushion Tire Forklift Trucks</v>
      </c>
      <c r="T164" s="29" t="str">
        <f t="shared" si="15"/>
        <v>Forklift Trucks Engine USA</v>
      </c>
      <c r="U164" s="21"/>
    </row>
    <row r="165" spans="1:21" x14ac:dyDescent="0.25">
      <c r="A165" s="21">
        <v>151631</v>
      </c>
      <c r="B165" s="29" t="s">
        <v>2967</v>
      </c>
      <c r="C165" s="29" t="s">
        <v>1242</v>
      </c>
      <c r="D165" s="29" t="s">
        <v>2917</v>
      </c>
      <c r="E165" s="29" t="str">
        <f>VLOOKUP($B165,Sched!$A:$Z,MATCH(E$1,Sched!$6:$6,0),FALSE)</f>
        <v>CatSubcat</v>
      </c>
      <c r="F165" s="29" t="str">
        <f>VLOOKUP($B165,Sched!$A:$Z,MATCH(F$1,Sched!$6:$6,0),FALSE)</f>
        <v>SubcatGroup</v>
      </c>
      <c r="G165" s="29">
        <f>VLOOKUP($A165,Schid!$A:$J,MATCH(G$1,Schid!$6:$6,0),FALSE)</f>
        <v>453</v>
      </c>
      <c r="H165" s="29">
        <f>VLOOKUP($A165,Schid!$A:$J,MATCH(H$1,Schid!$6:$6,0),FALSE)</f>
        <v>2954</v>
      </c>
      <c r="I165" s="29" t="str">
        <f>VLOOKUP($A165,Schid!$A:$J,MATCH(I$1,Schid!$6:$6,0),FALSE)</f>
        <v>NULL</v>
      </c>
      <c r="J165" s="29" t="str">
        <f>VLOOKUP($A165,Schid!$A:$J,MATCH(J$1,Schid!$6:$6,0),FALSE)</f>
        <v>Forklift Trucks</v>
      </c>
      <c r="K165" s="29" t="str">
        <f>VLOOKUP($A165,Schid!$A:$J,MATCH(K$1,Schid!$6:$6,0),FALSE)</f>
        <v>20,000+ Lb Pneumatic Tire Forklift Trucks</v>
      </c>
      <c r="L165" s="29" t="str">
        <f>VLOOKUP($A165,Schid!$A:$J,MATCH(L$1,Schid!$6:$6,0),FALSE)</f>
        <v>NULL</v>
      </c>
      <c r="M165" s="29" t="str">
        <f>VLOOKUP($A165,Schid!$A:$J,MATCH(M$1,Schid!$6:$6,0),FALSE)</f>
        <v>Forklift Trucks|20,000+ Lb Pneumatic Tire Forklift Trucks||</v>
      </c>
      <c r="N165" s="29">
        <f t="shared" si="16"/>
        <v>1</v>
      </c>
      <c r="O165" s="29">
        <f>IF(ISERROR(VLOOKUP(B165,Sched!A:A,1,FALSE)),0,1)</f>
        <v>1</v>
      </c>
      <c r="P165" s="29">
        <f t="shared" si="17"/>
        <v>1</v>
      </c>
      <c r="Q165" s="29" t="str">
        <f t="shared" si="12"/>
        <v>2954|NULL</v>
      </c>
      <c r="R165" s="29" t="str">
        <f t="shared" si="13"/>
        <v>Forklift Trucks</v>
      </c>
      <c r="S165" s="29" t="str">
        <f t="shared" si="14"/>
        <v>20,000+ Lb Pneumatic Tire Forklift Trucks</v>
      </c>
      <c r="T165" s="29" t="str">
        <f t="shared" si="15"/>
        <v>Forklift Trucks Engine USA</v>
      </c>
      <c r="U165" s="21"/>
    </row>
    <row r="166" spans="1:21" x14ac:dyDescent="0.25">
      <c r="A166" s="21">
        <v>151624</v>
      </c>
      <c r="B166" s="29" t="s">
        <v>2968</v>
      </c>
      <c r="C166" s="29" t="s">
        <v>1242</v>
      </c>
      <c r="D166" s="29" t="s">
        <v>2917</v>
      </c>
      <c r="E166" s="29" t="str">
        <f>VLOOKUP($B166,Sched!$A:$Z,MATCH(E$1,Sched!$6:$6,0),FALSE)</f>
        <v>CatSubcat</v>
      </c>
      <c r="F166" s="29" t="str">
        <f>VLOOKUP($B166,Sched!$A:$Z,MATCH(F$1,Sched!$6:$6,0),FALSE)</f>
        <v>Category</v>
      </c>
      <c r="G166" s="29">
        <f>VLOOKUP($A166,Schid!$A:$J,MATCH(G$1,Schid!$6:$6,0),FALSE)</f>
        <v>2947</v>
      </c>
      <c r="H166" s="29" t="str">
        <f>VLOOKUP($A166,Schid!$A:$J,MATCH(H$1,Schid!$6:$6,0),FALSE)</f>
        <v>NULL</v>
      </c>
      <c r="I166" s="29" t="str">
        <f>VLOOKUP($A166,Schid!$A:$J,MATCH(I$1,Schid!$6:$6,0),FALSE)</f>
        <v>NULL</v>
      </c>
      <c r="J166" s="29" t="str">
        <f>VLOOKUP($A166,Schid!$A:$J,MATCH(J$1,Schid!$6:$6,0),FALSE)</f>
        <v>Container Handling Equipment</v>
      </c>
      <c r="K166" s="29" t="str">
        <f>VLOOKUP($A166,Schid!$A:$J,MATCH(K$1,Schid!$6:$6,0),FALSE)</f>
        <v>NULL</v>
      </c>
      <c r="L166" s="29" t="str">
        <f>VLOOKUP($A166,Schid!$A:$J,MATCH(L$1,Schid!$6:$6,0),FALSE)</f>
        <v>NULL</v>
      </c>
      <c r="M166" s="29" t="str">
        <f>VLOOKUP($A166,Schid!$A:$J,MATCH(M$1,Schid!$6:$6,0),FALSE)</f>
        <v>Container Handling Equipment|||</v>
      </c>
      <c r="N166" s="29">
        <f t="shared" si="16"/>
        <v>1</v>
      </c>
      <c r="O166" s="29">
        <f>IF(ISERROR(VLOOKUP(B166,Sched!A:A,1,FALSE)),0,1)</f>
        <v>1</v>
      </c>
      <c r="P166" s="29">
        <f t="shared" si="17"/>
        <v>1</v>
      </c>
      <c r="Q166" s="29" t="str">
        <f t="shared" si="12"/>
        <v>NULL|NULL</v>
      </c>
      <c r="R166" s="29" t="str">
        <f t="shared" si="13"/>
        <v>Container Handling Equipment</v>
      </c>
      <c r="S166" s="29" t="str">
        <f t="shared" si="14"/>
        <v>NULL</v>
      </c>
      <c r="T166" s="29" t="str">
        <f t="shared" si="15"/>
        <v>Forklift Trucks USA</v>
      </c>
      <c r="U166" s="21"/>
    </row>
    <row r="167" spans="1:21" x14ac:dyDescent="0.25">
      <c r="A167" s="29">
        <v>19</v>
      </c>
      <c r="B167" s="29" t="s">
        <v>2968</v>
      </c>
      <c r="C167" s="29" t="s">
        <v>1242</v>
      </c>
      <c r="D167" s="29" t="s">
        <v>2917</v>
      </c>
      <c r="E167" s="29" t="str">
        <f>VLOOKUP($B167,Sched!$A:$Z,MATCH(E$1,Sched!$6:$6,0),FALSE)</f>
        <v>CatSubcat</v>
      </c>
      <c r="F167" s="29" t="str">
        <f>VLOOKUP($B167,Sched!$A:$Z,MATCH(F$1,Sched!$6:$6,0),FALSE)</f>
        <v>Category</v>
      </c>
      <c r="G167" s="29">
        <f>VLOOKUP($A167,Schid!$A:$J,MATCH(G$1,Schid!$6:$6,0),FALSE)</f>
        <v>1951</v>
      </c>
      <c r="H167" s="29" t="str">
        <f>VLOOKUP($A167,Schid!$A:$J,MATCH(H$1,Schid!$6:$6,0),FALSE)</f>
        <v>NULL</v>
      </c>
      <c r="I167" s="29" t="str">
        <f>VLOOKUP($A167,Schid!$A:$J,MATCH(I$1,Schid!$6:$6,0),FALSE)</f>
        <v>NULL</v>
      </c>
      <c r="J167" s="29" t="str">
        <f>VLOOKUP($A167,Schid!$A:$J,MATCH(J$1,Schid!$6:$6,0),FALSE)</f>
        <v>Forklift Truck Attachments</v>
      </c>
      <c r="K167" s="29" t="str">
        <f>VLOOKUP($A167,Schid!$A:$J,MATCH(K$1,Schid!$6:$6,0),FALSE)</f>
        <v>NULL</v>
      </c>
      <c r="L167" s="29" t="str">
        <f>VLOOKUP($A167,Schid!$A:$J,MATCH(L$1,Schid!$6:$6,0),FALSE)</f>
        <v>NULL</v>
      </c>
      <c r="M167" s="29" t="str">
        <f>VLOOKUP($A167,Schid!$A:$J,MATCH(M$1,Schid!$6:$6,0),FALSE)</f>
        <v>Forklift Truck Attachments|||</v>
      </c>
      <c r="N167" s="29">
        <f t="shared" si="16"/>
        <v>1</v>
      </c>
      <c r="O167" s="29">
        <f>IF(ISERROR(VLOOKUP(B167,Sched!A:A,1,FALSE)),0,1)</f>
        <v>1</v>
      </c>
      <c r="P167" s="29">
        <f t="shared" si="17"/>
        <v>1</v>
      </c>
      <c r="Q167" s="29" t="str">
        <f t="shared" si="12"/>
        <v>NULL|NULL</v>
      </c>
      <c r="R167" s="29" t="str">
        <f t="shared" si="13"/>
        <v>Forklift Truck Attachments</v>
      </c>
      <c r="S167" s="29" t="str">
        <f t="shared" si="14"/>
        <v>NULL</v>
      </c>
      <c r="T167" s="29" t="str">
        <f t="shared" si="15"/>
        <v>Forklift Trucks USA</v>
      </c>
      <c r="U167" s="21"/>
    </row>
    <row r="168" spans="1:21" x14ac:dyDescent="0.25">
      <c r="A168" s="29">
        <v>3</v>
      </c>
      <c r="B168" s="29" t="s">
        <v>2968</v>
      </c>
      <c r="C168" s="29" t="s">
        <v>1241</v>
      </c>
      <c r="D168" s="29" t="s">
        <v>2917</v>
      </c>
      <c r="E168" s="29" t="str">
        <f>VLOOKUP($B168,Sched!$A:$Z,MATCH(E$1,Sched!$6:$6,0),FALSE)</f>
        <v>CatSubcat</v>
      </c>
      <c r="F168" s="29" t="str">
        <f>VLOOKUP($B168,Sched!$A:$Z,MATCH(F$1,Sched!$6:$6,0),FALSE)</f>
        <v>Category</v>
      </c>
      <c r="G168" s="29">
        <f>VLOOKUP($A168,Schid!$A:$J,MATCH(G$1,Schid!$6:$6,0),FALSE)</f>
        <v>453</v>
      </c>
      <c r="H168" s="29" t="str">
        <f>VLOOKUP($A168,Schid!$A:$J,MATCH(H$1,Schid!$6:$6,0),FALSE)</f>
        <v>NULL</v>
      </c>
      <c r="I168" s="29" t="str">
        <f>VLOOKUP($A168,Schid!$A:$J,MATCH(I$1,Schid!$6:$6,0),FALSE)</f>
        <v>NULL</v>
      </c>
      <c r="J168" s="29" t="str">
        <f>VLOOKUP($A168,Schid!$A:$J,MATCH(J$1,Schid!$6:$6,0),FALSE)</f>
        <v>Forklift Trucks</v>
      </c>
      <c r="K168" s="29" t="str">
        <f>VLOOKUP($A168,Schid!$A:$J,MATCH(K$1,Schid!$6:$6,0),FALSE)</f>
        <v>NULL</v>
      </c>
      <c r="L168" s="29" t="str">
        <f>VLOOKUP($A168,Schid!$A:$J,MATCH(L$1,Schid!$6:$6,0),FALSE)</f>
        <v>NULL</v>
      </c>
      <c r="M168" s="29" t="str">
        <f>VLOOKUP($A168,Schid!$A:$J,MATCH(M$1,Schid!$6:$6,0),FALSE)</f>
        <v>Forklift Trucks|||</v>
      </c>
      <c r="N168" s="29">
        <f t="shared" si="16"/>
        <v>1</v>
      </c>
      <c r="O168" s="29">
        <f>IF(ISERROR(VLOOKUP(B168,Sched!A:A,1,FALSE)),0,1)</f>
        <v>1</v>
      </c>
      <c r="P168" s="29">
        <f t="shared" si="17"/>
        <v>1</v>
      </c>
      <c r="Q168" s="29" t="str">
        <f t="shared" si="12"/>
        <v>NULL|NULL</v>
      </c>
      <c r="R168" s="29" t="str">
        <f t="shared" si="13"/>
        <v>Forklift Trucks</v>
      </c>
      <c r="S168" s="29" t="str">
        <f t="shared" si="14"/>
        <v>NULL</v>
      </c>
      <c r="T168" s="29" t="str">
        <f t="shared" si="15"/>
        <v>Forklift Trucks USA</v>
      </c>
      <c r="U168" s="21"/>
    </row>
    <row r="169" spans="1:21" x14ac:dyDescent="0.25">
      <c r="A169" s="29">
        <v>37</v>
      </c>
      <c r="B169" s="29" t="s">
        <v>2969</v>
      </c>
      <c r="C169" s="29" t="s">
        <v>1241</v>
      </c>
      <c r="D169" s="29" t="s">
        <v>2917</v>
      </c>
      <c r="E169" s="29" t="str">
        <f>VLOOKUP($B169,Sched!$A:$Z,MATCH(E$1,Sched!$6:$6,0),FALSE)</f>
        <v>CatSubcat</v>
      </c>
      <c r="F169" s="29" t="str">
        <f>VLOOKUP($B169,Sched!$A:$Z,MATCH(F$1,Sched!$6:$6,0),FALSE)</f>
        <v>Category</v>
      </c>
      <c r="G169" s="29">
        <f>VLOOKUP($A169,Schid!$A:$J,MATCH(G$1,Schid!$6:$6,0),FALSE)</f>
        <v>28</v>
      </c>
      <c r="H169" s="29" t="str">
        <f>VLOOKUP($A169,Schid!$A:$J,MATCH(H$1,Schid!$6:$6,0),FALSE)</f>
        <v>NULL</v>
      </c>
      <c r="I169" s="29" t="str">
        <f>VLOOKUP($A169,Schid!$A:$J,MATCH(I$1,Schid!$6:$6,0),FALSE)</f>
        <v>NULL</v>
      </c>
      <c r="J169" s="29" t="str">
        <f>VLOOKUP($A169,Schid!$A:$J,MATCH(J$1,Schid!$6:$6,0),FALSE)</f>
        <v>Generators</v>
      </c>
      <c r="K169" s="29" t="str">
        <f>VLOOKUP($A169,Schid!$A:$J,MATCH(K$1,Schid!$6:$6,0),FALSE)</f>
        <v>NULL</v>
      </c>
      <c r="L169" s="29" t="str">
        <f>VLOOKUP($A169,Schid!$A:$J,MATCH(L$1,Schid!$6:$6,0),FALSE)</f>
        <v>NULL</v>
      </c>
      <c r="M169" s="29" t="str">
        <f>VLOOKUP($A169,Schid!$A:$J,MATCH(M$1,Schid!$6:$6,0),FALSE)</f>
        <v>Generators|||</v>
      </c>
      <c r="N169" s="29">
        <f t="shared" si="16"/>
        <v>1</v>
      </c>
      <c r="O169" s="29">
        <f>IF(ISERROR(VLOOKUP(B169,Sched!A:A,1,FALSE)),0,1)</f>
        <v>1</v>
      </c>
      <c r="P169" s="29">
        <f t="shared" si="17"/>
        <v>1</v>
      </c>
      <c r="Q169" s="29" t="str">
        <f t="shared" si="12"/>
        <v>NULL|NULL</v>
      </c>
      <c r="R169" s="29" t="str">
        <f t="shared" si="13"/>
        <v>Generators</v>
      </c>
      <c r="S169" s="29" t="str">
        <f t="shared" si="14"/>
        <v>NULL</v>
      </c>
      <c r="T169" s="29" t="str">
        <f t="shared" si="15"/>
        <v>Generators USA</v>
      </c>
      <c r="U169" s="21"/>
    </row>
    <row r="170" spans="1:21" x14ac:dyDescent="0.25">
      <c r="A170" s="29">
        <v>66831</v>
      </c>
      <c r="B170" s="29" t="s">
        <v>2969</v>
      </c>
      <c r="C170" s="29" t="s">
        <v>1242</v>
      </c>
      <c r="D170" s="29" t="s">
        <v>2917</v>
      </c>
      <c r="E170" s="29" t="str">
        <f>VLOOKUP($B170,Sched!$A:$Z,MATCH(E$1,Sched!$6:$6,0),FALSE)</f>
        <v>CatSubcat</v>
      </c>
      <c r="F170" s="29" t="str">
        <f>VLOOKUP($B170,Sched!$A:$Z,MATCH(F$1,Sched!$6:$6,0),FALSE)</f>
        <v>Category</v>
      </c>
      <c r="G170" s="29">
        <f>VLOOKUP($A170,Schid!$A:$J,MATCH(G$1,Schid!$6:$6,0),FALSE)</f>
        <v>2516</v>
      </c>
      <c r="H170" s="29" t="str">
        <f>VLOOKUP($A170,Schid!$A:$J,MATCH(H$1,Schid!$6:$6,0),FALSE)</f>
        <v>NULL</v>
      </c>
      <c r="I170" s="29" t="str">
        <f>VLOOKUP($A170,Schid!$A:$J,MATCH(I$1,Schid!$6:$6,0),FALSE)</f>
        <v>NULL</v>
      </c>
      <c r="J170" s="29" t="str">
        <f>VLOOKUP($A170,Schid!$A:$J,MATCH(J$1,Schid!$6:$6,0),FALSE)</f>
        <v>Power Equipment</v>
      </c>
      <c r="K170" s="29" t="str">
        <f>VLOOKUP($A170,Schid!$A:$J,MATCH(K$1,Schid!$6:$6,0),FALSE)</f>
        <v>NULL</v>
      </c>
      <c r="L170" s="29" t="str">
        <f>VLOOKUP($A170,Schid!$A:$J,MATCH(L$1,Schid!$6:$6,0),FALSE)</f>
        <v>NULL</v>
      </c>
      <c r="M170" s="29" t="str">
        <f>VLOOKUP($A170,Schid!$A:$J,MATCH(M$1,Schid!$6:$6,0),FALSE)</f>
        <v>Power Equipment|||</v>
      </c>
      <c r="N170" s="29">
        <f t="shared" si="16"/>
        <v>1</v>
      </c>
      <c r="O170" s="29">
        <f>IF(ISERROR(VLOOKUP(B170,Sched!A:A,1,FALSE)),0,1)</f>
        <v>1</v>
      </c>
      <c r="P170" s="29">
        <f t="shared" si="17"/>
        <v>1</v>
      </c>
      <c r="Q170" s="29" t="str">
        <f t="shared" ref="Q170:Q227" si="18">H170&amp;"|"&amp;I170</f>
        <v>NULL|NULL</v>
      </c>
      <c r="R170" s="29" t="str">
        <f t="shared" ref="R170:R227" si="19">J170</f>
        <v>Power Equipment</v>
      </c>
      <c r="S170" s="29" t="str">
        <f t="shared" ref="S170:S227" si="20">K170</f>
        <v>NULL</v>
      </c>
      <c r="T170" s="29" t="str">
        <f t="shared" ref="T170:T227" si="21">B170</f>
        <v>Generators USA</v>
      </c>
      <c r="U170" s="21"/>
    </row>
    <row r="171" spans="1:21" x14ac:dyDescent="0.25">
      <c r="A171" s="29">
        <v>68584</v>
      </c>
      <c r="B171" s="29" t="s">
        <v>2970</v>
      </c>
      <c r="C171" s="29" t="s">
        <v>1241</v>
      </c>
      <c r="D171" s="29" t="s">
        <v>2917</v>
      </c>
      <c r="E171" s="29" t="str">
        <f>VLOOKUP($B171,Sched!$A:$Z,MATCH(E$1,Sched!$6:$6,0),FALSE)</f>
        <v>CatSubcat</v>
      </c>
      <c r="F171" s="29" t="str">
        <f>VLOOKUP($B171,Sched!$A:$Z,MATCH(F$1,Sched!$6:$6,0),FALSE)</f>
        <v>Category</v>
      </c>
      <c r="G171" s="29">
        <f>VLOOKUP($A171,Schid!$A:$J,MATCH(G$1,Schid!$6:$6,0),FALSE)</f>
        <v>2525</v>
      </c>
      <c r="H171" s="29" t="str">
        <f>VLOOKUP($A171,Schid!$A:$J,MATCH(H$1,Schid!$6:$6,0),FALSE)</f>
        <v>NULL</v>
      </c>
      <c r="I171" s="29" t="str">
        <f>VLOOKUP($A171,Schid!$A:$J,MATCH(I$1,Schid!$6:$6,0),FALSE)</f>
        <v>NULL</v>
      </c>
      <c r="J171" s="29" t="str">
        <f>VLOOKUP($A171,Schid!$A:$J,MATCH(J$1,Schid!$6:$6,0),FALSE)</f>
        <v>HVAC</v>
      </c>
      <c r="K171" s="29" t="str">
        <f>VLOOKUP($A171,Schid!$A:$J,MATCH(K$1,Schid!$6:$6,0),FALSE)</f>
        <v>NULL</v>
      </c>
      <c r="L171" s="29" t="str">
        <f>VLOOKUP($A171,Schid!$A:$J,MATCH(L$1,Schid!$6:$6,0),FALSE)</f>
        <v>NULL</v>
      </c>
      <c r="M171" s="29" t="str">
        <f>VLOOKUP($A171,Schid!$A:$J,MATCH(M$1,Schid!$6:$6,0),FALSE)</f>
        <v>HVAC|||</v>
      </c>
      <c r="N171" s="29">
        <f t="shared" si="16"/>
        <v>1</v>
      </c>
      <c r="O171" s="29">
        <f>IF(ISERROR(VLOOKUP(B171,Sched!A:A,1,FALSE)),0,1)</f>
        <v>1</v>
      </c>
      <c r="P171" s="29">
        <f t="shared" si="17"/>
        <v>1</v>
      </c>
      <c r="Q171" s="29" t="str">
        <f t="shared" si="18"/>
        <v>NULL|NULL</v>
      </c>
      <c r="R171" s="29" t="str">
        <f t="shared" si="19"/>
        <v>HVAC</v>
      </c>
      <c r="S171" s="29" t="str">
        <f t="shared" si="20"/>
        <v>NULL</v>
      </c>
      <c r="T171" s="29" t="str">
        <f t="shared" si="21"/>
        <v>HVAC USA</v>
      </c>
      <c r="U171" s="21"/>
    </row>
    <row r="172" spans="1:21" x14ac:dyDescent="0.25">
      <c r="A172" s="29">
        <v>57</v>
      </c>
      <c r="B172" s="29" t="s">
        <v>2971</v>
      </c>
      <c r="C172" s="29" t="s">
        <v>1241</v>
      </c>
      <c r="D172" s="29" t="s">
        <v>2917</v>
      </c>
      <c r="E172" s="29" t="str">
        <f>VLOOKUP($B172,Sched!$A:$Z,MATCH(E$1,Sched!$6:$6,0),FALSE)</f>
        <v>CatSubcat</v>
      </c>
      <c r="F172" s="29" t="str">
        <f>VLOOKUP($B172,Sched!$A:$Z,MATCH(F$1,Sched!$6:$6,0),FALSE)</f>
        <v>Category</v>
      </c>
      <c r="G172" s="29">
        <f>VLOOKUP($A172,Schid!$A:$J,MATCH(G$1,Schid!$6:$6,0),FALSE)</f>
        <v>24</v>
      </c>
      <c r="H172" s="29" t="str">
        <f>VLOOKUP($A172,Schid!$A:$J,MATCH(H$1,Schid!$6:$6,0),FALSE)</f>
        <v>NULL</v>
      </c>
      <c r="I172" s="29" t="str">
        <f>VLOOKUP($A172,Schid!$A:$J,MATCH(I$1,Schid!$6:$6,0),FALSE)</f>
        <v>NULL</v>
      </c>
      <c r="J172" s="29" t="str">
        <f>VLOOKUP($A172,Schid!$A:$J,MATCH(J$1,Schid!$6:$6,0),FALSE)</f>
        <v>Lawn And Landscape</v>
      </c>
      <c r="K172" s="29" t="str">
        <f>VLOOKUP($A172,Schid!$A:$J,MATCH(K$1,Schid!$6:$6,0),FALSE)</f>
        <v>NULL</v>
      </c>
      <c r="L172" s="29" t="str">
        <f>VLOOKUP($A172,Schid!$A:$J,MATCH(L$1,Schid!$6:$6,0),FALSE)</f>
        <v>NULL</v>
      </c>
      <c r="M172" s="29" t="str">
        <f>VLOOKUP($A172,Schid!$A:$J,MATCH(M$1,Schid!$6:$6,0),FALSE)</f>
        <v>Lawn And Landscape|||</v>
      </c>
      <c r="N172" s="29">
        <f t="shared" si="16"/>
        <v>1</v>
      </c>
      <c r="O172" s="29">
        <f>IF(ISERROR(VLOOKUP(B172,Sched!A:A,1,FALSE)),0,1)</f>
        <v>1</v>
      </c>
      <c r="P172" s="29">
        <f t="shared" si="17"/>
        <v>1</v>
      </c>
      <c r="Q172" s="29" t="str">
        <f t="shared" si="18"/>
        <v>NULL|NULL</v>
      </c>
      <c r="R172" s="29" t="str">
        <f t="shared" si="19"/>
        <v>Lawn And Landscape</v>
      </c>
      <c r="S172" s="29" t="str">
        <f t="shared" si="20"/>
        <v>NULL</v>
      </c>
      <c r="T172" s="29" t="str">
        <f t="shared" si="21"/>
        <v>Lawn And Landscape USA</v>
      </c>
      <c r="U172" s="21"/>
    </row>
    <row r="173" spans="1:21" x14ac:dyDescent="0.25">
      <c r="A173" s="29">
        <v>2</v>
      </c>
      <c r="B173" s="29" t="s">
        <v>2973</v>
      </c>
      <c r="C173" s="29" t="s">
        <v>1241</v>
      </c>
      <c r="D173" s="29" t="s">
        <v>2917</v>
      </c>
      <c r="E173" s="29" t="str">
        <f>VLOOKUP($B173,Sched!$A:$Z,MATCH(E$1,Sched!$6:$6,0),FALSE)</f>
        <v>CatSubcat</v>
      </c>
      <c r="F173" s="29" t="str">
        <f>VLOOKUP($B173,Sched!$A:$Z,MATCH(F$1,Sched!$6:$6,0),FALSE)</f>
        <v>Category</v>
      </c>
      <c r="G173" s="29">
        <f>VLOOKUP($A173,Schid!$A:$J,MATCH(G$1,Schid!$6:$6,0),FALSE)</f>
        <v>23</v>
      </c>
      <c r="H173" s="29" t="str">
        <f>VLOOKUP($A173,Schid!$A:$J,MATCH(H$1,Schid!$6:$6,0),FALSE)</f>
        <v>NULL</v>
      </c>
      <c r="I173" s="29" t="str">
        <f>VLOOKUP($A173,Schid!$A:$J,MATCH(I$1,Schid!$6:$6,0),FALSE)</f>
        <v>NULL</v>
      </c>
      <c r="J173" s="29" t="str">
        <f>VLOOKUP($A173,Schid!$A:$J,MATCH(J$1,Schid!$6:$6,0),FALSE)</f>
        <v>Light Compaction</v>
      </c>
      <c r="K173" s="29" t="str">
        <f>VLOOKUP($A173,Schid!$A:$J,MATCH(K$1,Schid!$6:$6,0),FALSE)</f>
        <v>NULL</v>
      </c>
      <c r="L173" s="29" t="str">
        <f>VLOOKUP($A173,Schid!$A:$J,MATCH(L$1,Schid!$6:$6,0),FALSE)</f>
        <v>NULL</v>
      </c>
      <c r="M173" s="29" t="str">
        <f>VLOOKUP($A173,Schid!$A:$J,MATCH(M$1,Schid!$6:$6,0),FALSE)</f>
        <v>Light Compaction|||</v>
      </c>
      <c r="N173" s="29">
        <f t="shared" si="16"/>
        <v>1</v>
      </c>
      <c r="O173" s="29">
        <f>IF(ISERROR(VLOOKUP(B173,Sched!A:A,1,FALSE)),0,1)</f>
        <v>1</v>
      </c>
      <c r="P173" s="29">
        <f t="shared" si="17"/>
        <v>1</v>
      </c>
      <c r="Q173" s="29" t="str">
        <f t="shared" si="18"/>
        <v>NULL|NULL</v>
      </c>
      <c r="R173" s="29" t="str">
        <f t="shared" si="19"/>
        <v>Light Compaction</v>
      </c>
      <c r="S173" s="29" t="str">
        <f t="shared" si="20"/>
        <v>NULL</v>
      </c>
      <c r="T173" s="29" t="str">
        <f t="shared" si="21"/>
        <v>Light Compaction USA</v>
      </c>
      <c r="U173" s="21"/>
    </row>
    <row r="174" spans="1:21" x14ac:dyDescent="0.25">
      <c r="A174" s="29">
        <v>84552</v>
      </c>
      <c r="B174" s="29" t="s">
        <v>2974</v>
      </c>
      <c r="C174" s="29" t="s">
        <v>1241</v>
      </c>
      <c r="D174" s="29" t="s">
        <v>2917</v>
      </c>
      <c r="E174" s="29" t="str">
        <f>VLOOKUP($B174,Sched!$A:$Z,MATCH(E$1,Sched!$6:$6,0),FALSE)</f>
        <v>CatSubcat</v>
      </c>
      <c r="F174" s="29" t="str">
        <f>VLOOKUP($B174,Sched!$A:$Z,MATCH(F$1,Sched!$6:$6,0),FALSE)</f>
        <v>Category</v>
      </c>
      <c r="G174" s="29">
        <f>VLOOKUP($A174,Schid!$A:$J,MATCH(G$1,Schid!$6:$6,0),FALSE)</f>
        <v>2624</v>
      </c>
      <c r="H174" s="29" t="str">
        <f>VLOOKUP($A174,Schid!$A:$J,MATCH(H$1,Schid!$6:$6,0),FALSE)</f>
        <v>NULL</v>
      </c>
      <c r="I174" s="29" t="str">
        <f>VLOOKUP($A174,Schid!$A:$J,MATCH(I$1,Schid!$6:$6,0),FALSE)</f>
        <v>NULL</v>
      </c>
      <c r="J174" s="29" t="str">
        <f>VLOOKUP($A174,Schid!$A:$J,MATCH(J$1,Schid!$6:$6,0),FALSE)</f>
        <v>Light Vehicles</v>
      </c>
      <c r="K174" s="29" t="str">
        <f>VLOOKUP($A174,Schid!$A:$J,MATCH(K$1,Schid!$6:$6,0),FALSE)</f>
        <v>NULL</v>
      </c>
      <c r="L174" s="29" t="str">
        <f>VLOOKUP($A174,Schid!$A:$J,MATCH(L$1,Schid!$6:$6,0),FALSE)</f>
        <v>NULL</v>
      </c>
      <c r="M174" s="29" t="str">
        <f>VLOOKUP($A174,Schid!$A:$J,MATCH(M$1,Schid!$6:$6,0),FALSE)</f>
        <v>Light Vehicles|||</v>
      </c>
      <c r="N174" s="29">
        <f t="shared" si="16"/>
        <v>1</v>
      </c>
      <c r="O174" s="29">
        <f>IF(ISERROR(VLOOKUP(B174,Sched!A:A,1,FALSE)),0,1)</f>
        <v>1</v>
      </c>
      <c r="P174" s="29">
        <f t="shared" si="17"/>
        <v>1</v>
      </c>
      <c r="Q174" s="29" t="str">
        <f t="shared" si="18"/>
        <v>NULL|NULL</v>
      </c>
      <c r="R174" s="29" t="str">
        <f t="shared" si="19"/>
        <v>Light Vehicles</v>
      </c>
      <c r="S174" s="29" t="str">
        <f t="shared" si="20"/>
        <v>NULL</v>
      </c>
      <c r="T174" s="29" t="str">
        <f t="shared" si="21"/>
        <v>Light Vehicles USA</v>
      </c>
      <c r="U174" s="21"/>
    </row>
    <row r="175" spans="1:21" s="21" customFormat="1" x14ac:dyDescent="0.25">
      <c r="A175" s="29">
        <v>185</v>
      </c>
      <c r="B175" s="29" t="s">
        <v>5097</v>
      </c>
      <c r="C175" s="29" t="s">
        <v>1241</v>
      </c>
      <c r="D175" s="29" t="s">
        <v>2917</v>
      </c>
      <c r="E175" s="29" t="str">
        <f>VLOOKUP($B175,Sched!$A:$Z,MATCH(E$1,Sched!$6:$6,0),FALSE)</f>
        <v>CatSubcat</v>
      </c>
      <c r="F175" s="29" t="str">
        <f>VLOOKUP($B175,Sched!$A:$Z,MATCH(F$1,Sched!$6:$6,0),FALSE)</f>
        <v>Category</v>
      </c>
      <c r="G175" s="29">
        <f>VLOOKUP($A175,Schid!$A:$J,MATCH(G$1,Schid!$6:$6,0),FALSE)</f>
        <v>14</v>
      </c>
      <c r="H175" s="29">
        <f>VLOOKUP($A175,Schid!$A:$J,MATCH(H$1,Schid!$6:$6,0),FALSE)</f>
        <v>86</v>
      </c>
      <c r="I175" s="29" t="str">
        <f>VLOOKUP($A175,Schid!$A:$J,MATCH(I$1,Schid!$6:$6,0),FALSE)</f>
        <v>NULL</v>
      </c>
      <c r="J175" s="29" t="str">
        <f>VLOOKUP($A175,Schid!$A:$J,MATCH(J$1,Schid!$6:$6,0),FALSE)</f>
        <v>Light Towers</v>
      </c>
      <c r="K175" s="29" t="str">
        <f>VLOOKUP($A175,Schid!$A:$J,MATCH(K$1,Schid!$6:$6,0),FALSE)</f>
        <v>Light Towers</v>
      </c>
      <c r="L175" s="29" t="str">
        <f>VLOOKUP($A175,Schid!$A:$J,MATCH(L$1,Schid!$6:$6,0),FALSE)</f>
        <v>NULL</v>
      </c>
      <c r="M175" s="29" t="str">
        <f>VLOOKUP($A175,Schid!$A:$J,MATCH(M$1,Schid!$6:$6,0),FALSE)</f>
        <v>Light Towers|Light Towers||</v>
      </c>
      <c r="N175" s="29">
        <f t="shared" si="16"/>
        <v>1</v>
      </c>
      <c r="O175" s="29">
        <f>IF(ISERROR(VLOOKUP(B175,Sched!A:A,1,FALSE)),0,1)</f>
        <v>1</v>
      </c>
      <c r="P175" s="29">
        <f t="shared" si="17"/>
        <v>1</v>
      </c>
      <c r="Q175" s="29" t="str">
        <f t="shared" ref="Q175" si="22">H175&amp;"|"&amp;I175</f>
        <v>86|NULL</v>
      </c>
      <c r="R175" s="29" t="str">
        <f t="shared" ref="R175" si="23">J175</f>
        <v>Light Towers</v>
      </c>
      <c r="S175" s="29" t="str">
        <f t="shared" ref="S175" si="24">K175</f>
        <v>Light Towers</v>
      </c>
      <c r="T175" s="29" t="str">
        <f t="shared" ref="T175" si="25">B175</f>
        <v>Light Towers SubcatGrp USA</v>
      </c>
    </row>
    <row r="176" spans="1:21" x14ac:dyDescent="0.25">
      <c r="A176" s="29">
        <v>22</v>
      </c>
      <c r="B176" s="29" t="s">
        <v>5094</v>
      </c>
      <c r="C176" s="29" t="s">
        <v>1241</v>
      </c>
      <c r="D176" s="29" t="s">
        <v>2917</v>
      </c>
      <c r="E176" s="29" t="str">
        <f>VLOOKUP($B176,Sched!$A:$Z,MATCH(E$1,Sched!$6:$6,0),FALSE)</f>
        <v>CatSubcat</v>
      </c>
      <c r="F176" s="29" t="str">
        <f>VLOOKUP($B176,Sched!$A:$Z,MATCH(F$1,Sched!$6:$6,0),FALSE)</f>
        <v>Category</v>
      </c>
      <c r="G176" s="29">
        <f>VLOOKUP($A176,Schid!$A:$J,MATCH(G$1,Schid!$6:$6,0),FALSE)</f>
        <v>14</v>
      </c>
      <c r="H176" s="29" t="str">
        <f>VLOOKUP($A176,Schid!$A:$J,MATCH(H$1,Schid!$6:$6,0),FALSE)</f>
        <v>NULL</v>
      </c>
      <c r="I176" s="29" t="str">
        <f>VLOOKUP($A176,Schid!$A:$J,MATCH(I$1,Schid!$6:$6,0),FALSE)</f>
        <v>NULL</v>
      </c>
      <c r="J176" s="29" t="str">
        <f>VLOOKUP($A176,Schid!$A:$J,MATCH(J$1,Schid!$6:$6,0),FALSE)</f>
        <v>Light Towers</v>
      </c>
      <c r="K176" s="29" t="str">
        <f>VLOOKUP($A176,Schid!$A:$J,MATCH(K$1,Schid!$6:$6,0),FALSE)</f>
        <v>NULL</v>
      </c>
      <c r="L176" s="29" t="str">
        <f>VLOOKUP($A176,Schid!$A:$J,MATCH(L$1,Schid!$6:$6,0),FALSE)</f>
        <v>NULL</v>
      </c>
      <c r="M176" s="29" t="str">
        <f>VLOOKUP($A176,Schid!$A:$J,MATCH(M$1,Schid!$6:$6,0),FALSE)</f>
        <v>Light Towers|||</v>
      </c>
      <c r="N176" s="29">
        <f t="shared" si="16"/>
        <v>1</v>
      </c>
      <c r="O176" s="29">
        <f>IF(ISERROR(VLOOKUP(B176,Sched!A:A,1,FALSE)),0,1)</f>
        <v>1</v>
      </c>
      <c r="P176" s="29">
        <f t="shared" si="17"/>
        <v>1</v>
      </c>
      <c r="Q176" s="29" t="str">
        <f t="shared" si="18"/>
        <v>NULL|NULL</v>
      </c>
      <c r="R176" s="29" t="str">
        <f t="shared" si="19"/>
        <v>Light Towers</v>
      </c>
      <c r="S176" s="29" t="str">
        <f t="shared" si="20"/>
        <v>NULL</v>
      </c>
      <c r="T176" s="29" t="str">
        <f t="shared" si="21"/>
        <v>Light Towers USA</v>
      </c>
      <c r="U176" s="21"/>
    </row>
    <row r="177" spans="1:21" s="21" customFormat="1" x14ac:dyDescent="0.25">
      <c r="A177" s="29">
        <v>154360</v>
      </c>
      <c r="B177" s="29" t="s">
        <v>2975</v>
      </c>
      <c r="C177" s="29" t="s">
        <v>1241</v>
      </c>
      <c r="D177" s="29" t="s">
        <v>2917</v>
      </c>
      <c r="E177" s="29" t="str">
        <f>VLOOKUP($B177,Sched!$A:$Z,MATCH(E$1,Sched!$6:$6,0),FALSE)</f>
        <v>CatSubcat</v>
      </c>
      <c r="F177" s="29" t="str">
        <f>VLOOKUP($B177,Sched!$A:$Z,MATCH(F$1,Sched!$6:$6,0),FALSE)</f>
        <v>Category</v>
      </c>
      <c r="G177" s="29">
        <f>VLOOKUP($A177,Schid!$A:$J,MATCH(G$1,Schid!$6:$6,0),FALSE)</f>
        <v>2977</v>
      </c>
      <c r="H177" s="29" t="str">
        <f>VLOOKUP($A177,Schid!$A:$J,MATCH(H$1,Schid!$6:$6,0),FALSE)</f>
        <v>NULL</v>
      </c>
      <c r="I177" s="29" t="str">
        <f>VLOOKUP($A177,Schid!$A:$J,MATCH(I$1,Schid!$6:$6,0),FALSE)</f>
        <v>NULL</v>
      </c>
      <c r="J177" s="29" t="str">
        <f>VLOOKUP($A177,Schid!$A:$J,MATCH(J$1,Schid!$6:$6,0),FALSE)</f>
        <v>Lighting Equipment</v>
      </c>
      <c r="K177" s="29" t="str">
        <f>VLOOKUP($A177,Schid!$A:$J,MATCH(K$1,Schid!$6:$6,0),FALSE)</f>
        <v>NULL</v>
      </c>
      <c r="L177" s="29" t="str">
        <f>VLOOKUP($A177,Schid!$A:$J,MATCH(L$1,Schid!$6:$6,0),FALSE)</f>
        <v>NULL</v>
      </c>
      <c r="M177" s="29" t="str">
        <f>VLOOKUP($A177,Schid!$A:$J,MATCH(M$1,Schid!$6:$6,0),FALSE)</f>
        <v>Lighting Equipment|||</v>
      </c>
      <c r="N177" s="29">
        <f t="shared" si="16"/>
        <v>1</v>
      </c>
      <c r="O177" s="29">
        <f>IF(ISERROR(VLOOKUP(B177,Sched!A:A,1,FALSE)),0,1)</f>
        <v>1</v>
      </c>
      <c r="P177" s="29">
        <f t="shared" si="17"/>
        <v>1</v>
      </c>
      <c r="Q177" s="29" t="str">
        <f t="shared" ref="Q177" si="26">H177&amp;"|"&amp;I177</f>
        <v>NULL|NULL</v>
      </c>
      <c r="R177" s="29" t="str">
        <f t="shared" ref="R177" si="27">J177</f>
        <v>Lighting Equipment</v>
      </c>
      <c r="S177" s="29" t="str">
        <f t="shared" ref="S177" si="28">K177</f>
        <v>NULL</v>
      </c>
      <c r="T177" s="29" t="str">
        <f t="shared" ref="T177" si="29">B177</f>
        <v>Lighting Equipment USA</v>
      </c>
    </row>
    <row r="178" spans="1:21" x14ac:dyDescent="0.25">
      <c r="A178" s="29">
        <v>133</v>
      </c>
      <c r="B178" s="29" t="s">
        <v>3047</v>
      </c>
      <c r="C178" s="29" t="s">
        <v>1241</v>
      </c>
      <c r="D178" s="29" t="s">
        <v>2917</v>
      </c>
      <c r="E178" s="29" t="str">
        <f>VLOOKUP($B178,Sched!$A:$Z,MATCH(E$1,Sched!$6:$6,0),FALSE)</f>
        <v>CatSubcat</v>
      </c>
      <c r="F178" s="29" t="str">
        <f>VLOOKUP($B178,Sched!$A:$Z,MATCH(F$1,Sched!$6:$6,0),FALSE)</f>
        <v>SubcatGroup</v>
      </c>
      <c r="G178" s="29">
        <f>VLOOKUP($A178,Schid!$A:$J,MATCH(G$1,Schid!$6:$6,0),FALSE)</f>
        <v>314</v>
      </c>
      <c r="H178" s="29">
        <f>VLOOKUP($A178,Schid!$A:$J,MATCH(H$1,Schid!$6:$6,0),FALSE)</f>
        <v>319</v>
      </c>
      <c r="I178" s="29" t="str">
        <f>VLOOKUP($A178,Schid!$A:$J,MATCH(I$1,Schid!$6:$6,0),FALSE)</f>
        <v>NULL</v>
      </c>
      <c r="J178" s="29" t="str">
        <f>VLOOKUP($A178,Schid!$A:$J,MATCH(J$1,Schid!$6:$6,0),FALSE)</f>
        <v>Vertical Mast Lifts</v>
      </c>
      <c r="K178" s="29" t="str">
        <f>VLOOKUP($A178,Schid!$A:$J,MATCH(K$1,Schid!$6:$6,0),FALSE)</f>
        <v>Push Around Mast Lifts</v>
      </c>
      <c r="L178" s="29" t="str">
        <f>VLOOKUP($A178,Schid!$A:$J,MATCH(L$1,Schid!$6:$6,0),FALSE)</f>
        <v>NULL</v>
      </c>
      <c r="M178" s="29" t="str">
        <f>VLOOKUP($A178,Schid!$A:$J,MATCH(M$1,Schid!$6:$6,0),FALSE)</f>
        <v>Vertical Mast Lifts|Push Around Mast Lifts||</v>
      </c>
      <c r="N178" s="29">
        <f t="shared" si="16"/>
        <v>1</v>
      </c>
      <c r="O178" s="29">
        <f>IF(ISERROR(VLOOKUP(B178,Sched!A:A,1,FALSE)),0,1)</f>
        <v>1</v>
      </c>
      <c r="P178" s="29">
        <f t="shared" si="17"/>
        <v>1</v>
      </c>
      <c r="Q178" s="29" t="str">
        <f t="shared" si="18"/>
        <v>319|NULL</v>
      </c>
      <c r="R178" s="29" t="str">
        <f t="shared" si="19"/>
        <v>Vertical Mast Lifts</v>
      </c>
      <c r="S178" s="29" t="str">
        <f t="shared" si="20"/>
        <v>Push Around Mast Lifts</v>
      </c>
      <c r="T178" s="29" t="str">
        <f t="shared" si="21"/>
        <v>Mast Lifts SubcatGrp USA</v>
      </c>
      <c r="U178" s="21"/>
    </row>
    <row r="179" spans="1:21" x14ac:dyDescent="0.25">
      <c r="A179" s="29">
        <v>377</v>
      </c>
      <c r="B179" s="29" t="s">
        <v>3047</v>
      </c>
      <c r="C179" s="29" t="s">
        <v>1241</v>
      </c>
      <c r="D179" s="29" t="s">
        <v>2917</v>
      </c>
      <c r="E179" s="29" t="str">
        <f>VLOOKUP($B179,Sched!$A:$Z,MATCH(E$1,Sched!$6:$6,0),FALSE)</f>
        <v>CatSubcat</v>
      </c>
      <c r="F179" s="29" t="str">
        <f>VLOOKUP($B179,Sched!$A:$Z,MATCH(F$1,Sched!$6:$6,0),FALSE)</f>
        <v>SubcatGroup</v>
      </c>
      <c r="G179" s="29">
        <f>VLOOKUP($A179,Schid!$A:$J,MATCH(G$1,Schid!$6:$6,0),FALSE)</f>
        <v>314</v>
      </c>
      <c r="H179" s="29">
        <f>VLOOKUP($A179,Schid!$A:$J,MATCH(H$1,Schid!$6:$6,0),FALSE)</f>
        <v>480</v>
      </c>
      <c r="I179" s="29" t="str">
        <f>VLOOKUP($A179,Schid!$A:$J,MATCH(I$1,Schid!$6:$6,0),FALSE)</f>
        <v>NULL</v>
      </c>
      <c r="J179" s="29" t="str">
        <f>VLOOKUP($A179,Schid!$A:$J,MATCH(J$1,Schid!$6:$6,0),FALSE)</f>
        <v>Vertical Mast Lifts</v>
      </c>
      <c r="K179" s="29" t="str">
        <f>VLOOKUP($A179,Schid!$A:$J,MATCH(K$1,Schid!$6:$6,0),FALSE)</f>
        <v>Self-Propelled Mast Lifts</v>
      </c>
      <c r="L179" s="29" t="str">
        <f>VLOOKUP($A179,Schid!$A:$J,MATCH(L$1,Schid!$6:$6,0),FALSE)</f>
        <v>NULL</v>
      </c>
      <c r="M179" s="29" t="str">
        <f>VLOOKUP($A179,Schid!$A:$J,MATCH(M$1,Schid!$6:$6,0),FALSE)</f>
        <v>Vertical Mast Lifts|Self-Propelled Mast Lifts||</v>
      </c>
      <c r="N179" s="29">
        <f t="shared" si="16"/>
        <v>1</v>
      </c>
      <c r="O179" s="29">
        <f>IF(ISERROR(VLOOKUP(B179,Sched!A:A,1,FALSE)),0,1)</f>
        <v>1</v>
      </c>
      <c r="P179" s="29">
        <f t="shared" si="17"/>
        <v>1</v>
      </c>
      <c r="Q179" s="29" t="str">
        <f t="shared" si="18"/>
        <v>480|NULL</v>
      </c>
      <c r="R179" s="29" t="str">
        <f t="shared" si="19"/>
        <v>Vertical Mast Lifts</v>
      </c>
      <c r="S179" s="29" t="str">
        <f t="shared" si="20"/>
        <v>Self-Propelled Mast Lifts</v>
      </c>
      <c r="T179" s="29" t="str">
        <f t="shared" si="21"/>
        <v>Mast Lifts SubcatGrp USA</v>
      </c>
      <c r="U179" s="21"/>
    </row>
    <row r="180" spans="1:21" x14ac:dyDescent="0.25">
      <c r="A180" s="29">
        <v>62</v>
      </c>
      <c r="B180" s="29" t="s">
        <v>2976</v>
      </c>
      <c r="C180" s="29" t="s">
        <v>1241</v>
      </c>
      <c r="D180" s="29" t="s">
        <v>2917</v>
      </c>
      <c r="E180" s="29" t="str">
        <f>VLOOKUP($B180,Sched!$A:$Z,MATCH(E$1,Sched!$6:$6,0),FALSE)</f>
        <v>CatSubcat</v>
      </c>
      <c r="F180" s="29" t="str">
        <f>VLOOKUP($B180,Sched!$A:$Z,MATCH(F$1,Sched!$6:$6,0),FALSE)</f>
        <v>Category</v>
      </c>
      <c r="G180" s="29">
        <f>VLOOKUP($A180,Schid!$A:$J,MATCH(G$1,Schid!$6:$6,0),FALSE)</f>
        <v>314</v>
      </c>
      <c r="H180" s="29" t="str">
        <f>VLOOKUP($A180,Schid!$A:$J,MATCH(H$1,Schid!$6:$6,0),FALSE)</f>
        <v>NULL</v>
      </c>
      <c r="I180" s="29" t="str">
        <f>VLOOKUP($A180,Schid!$A:$J,MATCH(I$1,Schid!$6:$6,0),FALSE)</f>
        <v>NULL</v>
      </c>
      <c r="J180" s="29" t="str">
        <f>VLOOKUP($A180,Schid!$A:$J,MATCH(J$1,Schid!$6:$6,0),FALSE)</f>
        <v>Vertical Mast Lifts</v>
      </c>
      <c r="K180" s="29" t="str">
        <f>VLOOKUP($A180,Schid!$A:$J,MATCH(K$1,Schid!$6:$6,0),FALSE)</f>
        <v>NULL</v>
      </c>
      <c r="L180" s="29" t="str">
        <f>VLOOKUP($A180,Schid!$A:$J,MATCH(L$1,Schid!$6:$6,0),FALSE)</f>
        <v>NULL</v>
      </c>
      <c r="M180" s="29" t="str">
        <f>VLOOKUP($A180,Schid!$A:$J,MATCH(M$1,Schid!$6:$6,0),FALSE)</f>
        <v>Vertical Mast Lifts|||</v>
      </c>
      <c r="N180" s="29">
        <f t="shared" si="16"/>
        <v>1</v>
      </c>
      <c r="O180" s="29">
        <f>IF(ISERROR(VLOOKUP(B180,Sched!A:A,1,FALSE)),0,1)</f>
        <v>1</v>
      </c>
      <c r="P180" s="29">
        <f t="shared" si="17"/>
        <v>1</v>
      </c>
      <c r="Q180" s="29" t="str">
        <f t="shared" si="18"/>
        <v>NULL|NULL</v>
      </c>
      <c r="R180" s="29" t="str">
        <f t="shared" si="19"/>
        <v>Vertical Mast Lifts</v>
      </c>
      <c r="S180" s="29" t="str">
        <f t="shared" si="20"/>
        <v>NULL</v>
      </c>
      <c r="T180" s="29" t="str">
        <f t="shared" si="21"/>
        <v>Mast Lifts USA</v>
      </c>
      <c r="U180" s="21"/>
    </row>
    <row r="181" spans="1:21" x14ac:dyDescent="0.25">
      <c r="A181" s="29">
        <v>82185</v>
      </c>
      <c r="B181" s="29" t="s">
        <v>2977</v>
      </c>
      <c r="C181" s="29" t="s">
        <v>1241</v>
      </c>
      <c r="D181" s="29" t="s">
        <v>2917</v>
      </c>
      <c r="E181" s="29" t="str">
        <f>VLOOKUP($B181,Sched!$A:$Z,MATCH(E$1,Sched!$6:$6,0),FALSE)</f>
        <v>CatSubcat</v>
      </c>
      <c r="F181" s="29" t="str">
        <f>VLOOKUP($B181,Sched!$A:$Z,MATCH(F$1,Sched!$6:$6,0),FALSE)</f>
        <v>SubcatGroup</v>
      </c>
      <c r="G181" s="29">
        <f>VLOOKUP($A181,Schid!$A:$J,MATCH(G$1,Schid!$6:$6,0),FALSE)</f>
        <v>2558</v>
      </c>
      <c r="H181" s="29">
        <f>VLOOKUP($A181,Schid!$A:$J,MATCH(H$1,Schid!$6:$6,0),FALSE)</f>
        <v>2588</v>
      </c>
      <c r="I181" s="29" t="str">
        <f>VLOOKUP($A181,Schid!$A:$J,MATCH(I$1,Schid!$6:$6,0),FALSE)</f>
        <v>NULL</v>
      </c>
      <c r="J181" s="29" t="str">
        <f>VLOOKUP($A181,Schid!$A:$J,MATCH(J$1,Schid!$6:$6,0),FALSE)</f>
        <v>Material Handling</v>
      </c>
      <c r="K181" s="29" t="str">
        <f>VLOOKUP($A181,Schid!$A:$J,MATCH(K$1,Schid!$6:$6,0),FALSE)</f>
        <v>Material Lifts</v>
      </c>
      <c r="L181" s="29" t="str">
        <f>VLOOKUP($A181,Schid!$A:$J,MATCH(L$1,Schid!$6:$6,0),FALSE)</f>
        <v>NULL</v>
      </c>
      <c r="M181" s="29" t="str">
        <f>VLOOKUP($A181,Schid!$A:$J,MATCH(M$1,Schid!$6:$6,0),FALSE)</f>
        <v>Material Handling|Material Lifts||</v>
      </c>
      <c r="N181" s="29">
        <f t="shared" si="16"/>
        <v>1</v>
      </c>
      <c r="O181" s="29">
        <f>IF(ISERROR(VLOOKUP(B181,Sched!A:A,1,FALSE)),0,1)</f>
        <v>1</v>
      </c>
      <c r="P181" s="29">
        <f t="shared" si="17"/>
        <v>1</v>
      </c>
      <c r="Q181" s="29" t="str">
        <f t="shared" si="18"/>
        <v>2588|NULL</v>
      </c>
      <c r="R181" s="29" t="str">
        <f t="shared" si="19"/>
        <v>Material Handling</v>
      </c>
      <c r="S181" s="29" t="str">
        <f t="shared" si="20"/>
        <v>Material Lifts</v>
      </c>
      <c r="T181" s="29" t="str">
        <f t="shared" si="21"/>
        <v>Material Handling Lifts USA</v>
      </c>
      <c r="U181" s="21"/>
    </row>
    <row r="182" spans="1:21" x14ac:dyDescent="0.25">
      <c r="A182" s="29">
        <v>71819</v>
      </c>
      <c r="B182" s="29" t="s">
        <v>2978</v>
      </c>
      <c r="C182" s="29" t="s">
        <v>1241</v>
      </c>
      <c r="D182" s="29" t="s">
        <v>2917</v>
      </c>
      <c r="E182" s="29" t="str">
        <f>VLOOKUP($B182,Sched!$A:$Z,MATCH(E$1,Sched!$6:$6,0),FALSE)</f>
        <v>CatSubcat</v>
      </c>
      <c r="F182" s="29" t="str">
        <f>VLOOKUP($B182,Sched!$A:$Z,MATCH(F$1,Sched!$6:$6,0),FALSE)</f>
        <v>Category</v>
      </c>
      <c r="G182" s="29">
        <f>VLOOKUP($A182,Schid!$A:$J,MATCH(G$1,Schid!$6:$6,0),FALSE)</f>
        <v>2558</v>
      </c>
      <c r="H182" s="29" t="str">
        <f>VLOOKUP($A182,Schid!$A:$J,MATCH(H$1,Schid!$6:$6,0),FALSE)</f>
        <v>NULL</v>
      </c>
      <c r="I182" s="29" t="str">
        <f>VLOOKUP($A182,Schid!$A:$J,MATCH(I$1,Schid!$6:$6,0),FALSE)</f>
        <v>NULL</v>
      </c>
      <c r="J182" s="29" t="str">
        <f>VLOOKUP($A182,Schid!$A:$J,MATCH(J$1,Schid!$6:$6,0),FALSE)</f>
        <v>Material Handling</v>
      </c>
      <c r="K182" s="29" t="str">
        <f>VLOOKUP($A182,Schid!$A:$J,MATCH(K$1,Schid!$6:$6,0),FALSE)</f>
        <v>NULL</v>
      </c>
      <c r="L182" s="29" t="str">
        <f>VLOOKUP($A182,Schid!$A:$J,MATCH(L$1,Schid!$6:$6,0),FALSE)</f>
        <v>NULL</v>
      </c>
      <c r="M182" s="29" t="str">
        <f>VLOOKUP($A182,Schid!$A:$J,MATCH(M$1,Schid!$6:$6,0),FALSE)</f>
        <v>Material Handling|||</v>
      </c>
      <c r="N182" s="29">
        <f t="shared" si="16"/>
        <v>1</v>
      </c>
      <c r="O182" s="29">
        <f>IF(ISERROR(VLOOKUP(B182,Sched!A:A,1,FALSE)),0,1)</f>
        <v>1</v>
      </c>
      <c r="P182" s="29">
        <f t="shared" si="17"/>
        <v>1</v>
      </c>
      <c r="Q182" s="29" t="str">
        <f t="shared" si="18"/>
        <v>NULL|NULL</v>
      </c>
      <c r="R182" s="29" t="str">
        <f t="shared" si="19"/>
        <v>Material Handling</v>
      </c>
      <c r="S182" s="29" t="str">
        <f t="shared" si="20"/>
        <v>NULL</v>
      </c>
      <c r="T182" s="29" t="str">
        <f t="shared" si="21"/>
        <v>Material Handling USA</v>
      </c>
      <c r="U182" s="21"/>
    </row>
    <row r="183" spans="1:21" x14ac:dyDescent="0.25">
      <c r="A183" s="29">
        <v>147</v>
      </c>
      <c r="B183" s="21" t="s">
        <v>5108</v>
      </c>
      <c r="C183" s="29" t="s">
        <v>1241</v>
      </c>
      <c r="D183" s="29" t="s">
        <v>2917</v>
      </c>
      <c r="E183" s="29" t="str">
        <f>VLOOKUP($B183,Sched!$A:$Z,MATCH(E$1,Sched!$6:$6,0),FALSE)</f>
        <v>CatSubcat</v>
      </c>
      <c r="F183" s="29" t="str">
        <f>VLOOKUP($B183,Sched!$A:$Z,MATCH(F$1,Sched!$6:$6,0),FALSE)</f>
        <v>Category</v>
      </c>
      <c r="G183" s="29">
        <f>VLOOKUP($A183,Schid!$A:$J,MATCH(G$1,Schid!$6:$6,0),FALSE)</f>
        <v>2613</v>
      </c>
      <c r="H183" s="29">
        <f>VLOOKUP($A183,Schid!$A:$J,MATCH(H$1,Schid!$6:$6,0),FALSE)</f>
        <v>1985</v>
      </c>
      <c r="I183" s="29" t="str">
        <f>VLOOKUP($A183,Schid!$A:$J,MATCH(I$1,Schid!$6:$6,0),FALSE)</f>
        <v>NULL</v>
      </c>
      <c r="J183" s="29" t="str">
        <f>VLOOKUP($A183,Schid!$A:$J,MATCH(J$1,Schid!$6:$6,0),FALSE)</f>
        <v>Service Trucks</v>
      </c>
      <c r="K183" s="29" t="str">
        <f>VLOOKUP($A183,Schid!$A:$J,MATCH(K$1,Schid!$6:$6,0),FALSE)</f>
        <v>Mechanics Trucks</v>
      </c>
      <c r="L183" s="29" t="str">
        <f>VLOOKUP($A183,Schid!$A:$J,MATCH(L$1,Schid!$6:$6,0),FALSE)</f>
        <v>NULL</v>
      </c>
      <c r="M183" s="29" t="str">
        <f>VLOOKUP($A183,Schid!$A:$J,MATCH(M$1,Schid!$6:$6,0),FALSE)</f>
        <v>Service Trucks|Mechanics Trucks||</v>
      </c>
      <c r="N183" s="29">
        <f t="shared" si="16"/>
        <v>1</v>
      </c>
      <c r="O183" s="29">
        <f>IF(ISERROR(VLOOKUP(B183,Sched!A:A,1,FALSE)),0,1)</f>
        <v>1</v>
      </c>
      <c r="P183" s="29">
        <f t="shared" si="17"/>
        <v>1</v>
      </c>
      <c r="Q183" s="29" t="str">
        <f t="shared" si="18"/>
        <v>1985|NULL</v>
      </c>
      <c r="R183" s="29" t="str">
        <f t="shared" si="19"/>
        <v>Service Trucks</v>
      </c>
      <c r="S183" s="29" t="str">
        <f t="shared" si="20"/>
        <v>Mechanics Trucks</v>
      </c>
      <c r="T183" s="29" t="str">
        <f t="shared" si="21"/>
        <v>Service Mechanics Trucks USA</v>
      </c>
      <c r="U183" s="21"/>
    </row>
    <row r="184" spans="1:21" x14ac:dyDescent="0.25">
      <c r="A184" s="29">
        <v>101793</v>
      </c>
      <c r="B184" s="29" t="s">
        <v>3504</v>
      </c>
      <c r="C184" s="29" t="s">
        <v>1242</v>
      </c>
      <c r="D184" s="29" t="s">
        <v>2917</v>
      </c>
      <c r="E184" s="29" t="str">
        <f>VLOOKUP($B184,Sched!$A:$Z,MATCH(E$1,Sched!$6:$6,0),FALSE)</f>
        <v>CatSubcat</v>
      </c>
      <c r="F184" s="29" t="str">
        <f>VLOOKUP($B184,Sched!$A:$Z,MATCH(F$1,Sched!$6:$6,0),FALSE)</f>
        <v>SubcatGroup</v>
      </c>
      <c r="G184" s="29">
        <f>VLOOKUP($A184,Schid!$A:$J,MATCH(G$1,Schid!$6:$6,0),FALSE)</f>
        <v>2510</v>
      </c>
      <c r="H184" s="29">
        <f>VLOOKUP($A184,Schid!$A:$J,MATCH(H$1,Schid!$6:$6,0),FALSE)</f>
        <v>2834</v>
      </c>
      <c r="I184" s="29" t="str">
        <f>VLOOKUP($A184,Schid!$A:$J,MATCH(I$1,Schid!$6:$6,0),FALSE)</f>
        <v>NULL</v>
      </c>
      <c r="J184" s="29" t="str">
        <f>VLOOKUP($A184,Schid!$A:$J,MATCH(J$1,Schid!$6:$6,0),FALSE)</f>
        <v>Mini Dumpers And Loaders</v>
      </c>
      <c r="K184" s="29" t="str">
        <f>VLOOKUP($A184,Schid!$A:$J,MATCH(K$1,Schid!$6:$6,0),FALSE)</f>
        <v>Walk-Behind Skid Steers</v>
      </c>
      <c r="L184" s="29" t="str">
        <f>VLOOKUP($A184,Schid!$A:$J,MATCH(L$1,Schid!$6:$6,0),FALSE)</f>
        <v>NULL</v>
      </c>
      <c r="M184" s="29" t="str">
        <f>VLOOKUP($A184,Schid!$A:$J,MATCH(M$1,Schid!$6:$6,0),FALSE)</f>
        <v>Mini Dumpers And Loaders|Walk-Behind Skid Steers||</v>
      </c>
      <c r="N184" s="29">
        <f t="shared" si="16"/>
        <v>1</v>
      </c>
      <c r="O184" s="29">
        <f>IF(ISERROR(VLOOKUP(B184,Sched!A:A,1,FALSE)),0,1)</f>
        <v>1</v>
      </c>
      <c r="P184" s="29">
        <f t="shared" si="17"/>
        <v>1</v>
      </c>
      <c r="Q184" s="29" t="str">
        <f t="shared" si="18"/>
        <v>2834|NULL</v>
      </c>
      <c r="R184" s="29" t="str">
        <f t="shared" si="19"/>
        <v>Mini Dumpers And Loaders</v>
      </c>
      <c r="S184" s="29" t="str">
        <f t="shared" si="20"/>
        <v>Walk-Behind Skid Steers</v>
      </c>
      <c r="T184" s="29" t="str">
        <f t="shared" si="21"/>
        <v>Mini Dumpers And Loaders SubcatGrp USA</v>
      </c>
      <c r="U184" s="21"/>
    </row>
    <row r="185" spans="1:21" x14ac:dyDescent="0.25">
      <c r="A185" s="29">
        <v>372</v>
      </c>
      <c r="B185" s="29" t="s">
        <v>3504</v>
      </c>
      <c r="C185" s="29" t="s">
        <v>1242</v>
      </c>
      <c r="D185" s="29" t="s">
        <v>2917</v>
      </c>
      <c r="E185" s="29" t="str">
        <f>VLOOKUP($B185,Sched!$A:$Z,MATCH(E$1,Sched!$6:$6,0),FALSE)</f>
        <v>CatSubcat</v>
      </c>
      <c r="F185" s="29" t="str">
        <f>VLOOKUP($B185,Sched!$A:$Z,MATCH(F$1,Sched!$6:$6,0),FALSE)</f>
        <v>SubcatGroup</v>
      </c>
      <c r="G185" s="29">
        <f>VLOOKUP($A185,Schid!$A:$J,MATCH(G$1,Schid!$6:$6,0),FALSE)</f>
        <v>2510</v>
      </c>
      <c r="H185" s="29">
        <f>VLOOKUP($A185,Schid!$A:$J,MATCH(H$1,Schid!$6:$6,0),FALSE)</f>
        <v>294</v>
      </c>
      <c r="I185" s="29" t="str">
        <f>VLOOKUP($A185,Schid!$A:$J,MATCH(I$1,Schid!$6:$6,0),FALSE)</f>
        <v>NULL</v>
      </c>
      <c r="J185" s="29" t="str">
        <f>VLOOKUP($A185,Schid!$A:$J,MATCH(J$1,Schid!$6:$6,0),FALSE)</f>
        <v>Mini Dumpers And Loaders</v>
      </c>
      <c r="K185" s="29" t="str">
        <f>VLOOKUP($A185,Schid!$A:$J,MATCH(K$1,Schid!$6:$6,0),FALSE)</f>
        <v>Walk-Behind Track Dumpers</v>
      </c>
      <c r="L185" s="29" t="str">
        <f>VLOOKUP($A185,Schid!$A:$J,MATCH(L$1,Schid!$6:$6,0),FALSE)</f>
        <v>NULL</v>
      </c>
      <c r="M185" s="29" t="str">
        <f>VLOOKUP($A185,Schid!$A:$J,MATCH(M$1,Schid!$6:$6,0),FALSE)</f>
        <v>Mini Dumpers And Loaders|Walk-Behind Track Dumpers||</v>
      </c>
      <c r="N185" s="29">
        <f t="shared" si="16"/>
        <v>1</v>
      </c>
      <c r="O185" s="29">
        <f>IF(ISERROR(VLOOKUP(B185,Sched!A:A,1,FALSE)),0,1)</f>
        <v>1</v>
      </c>
      <c r="P185" s="29">
        <f t="shared" si="17"/>
        <v>1</v>
      </c>
      <c r="Q185" s="29" t="str">
        <f t="shared" si="18"/>
        <v>294|NULL</v>
      </c>
      <c r="R185" s="29" t="str">
        <f t="shared" si="19"/>
        <v>Mini Dumpers And Loaders</v>
      </c>
      <c r="S185" s="29" t="str">
        <f t="shared" si="20"/>
        <v>Walk-Behind Track Dumpers</v>
      </c>
      <c r="T185" s="29" t="str">
        <f t="shared" si="21"/>
        <v>Mini Dumpers And Loaders SubcatGrp USA</v>
      </c>
      <c r="U185" s="21"/>
    </row>
    <row r="186" spans="1:21" x14ac:dyDescent="0.25">
      <c r="A186" s="29">
        <v>190</v>
      </c>
      <c r="B186" s="29" t="s">
        <v>3504</v>
      </c>
      <c r="C186" s="29" t="s">
        <v>1242</v>
      </c>
      <c r="D186" s="29" t="s">
        <v>2917</v>
      </c>
      <c r="E186" s="29" t="str">
        <f>VLOOKUP($B186,Sched!$A:$Z,MATCH(E$1,Sched!$6:$6,0),FALSE)</f>
        <v>CatSubcat</v>
      </c>
      <c r="F186" s="29" t="str">
        <f>VLOOKUP($B186,Sched!$A:$Z,MATCH(F$1,Sched!$6:$6,0),FALSE)</f>
        <v>SubcatGroup</v>
      </c>
      <c r="G186" s="29">
        <f>VLOOKUP($A186,Schid!$A:$J,MATCH(G$1,Schid!$6:$6,0),FALSE)</f>
        <v>2510</v>
      </c>
      <c r="H186" s="29">
        <f>VLOOKUP($A186,Schid!$A:$J,MATCH(H$1,Schid!$6:$6,0),FALSE)</f>
        <v>1968</v>
      </c>
      <c r="I186" s="29" t="str">
        <f>VLOOKUP($A186,Schid!$A:$J,MATCH(I$1,Schid!$6:$6,0),FALSE)</f>
        <v>NULL</v>
      </c>
      <c r="J186" s="29" t="str">
        <f>VLOOKUP($A186,Schid!$A:$J,MATCH(J$1,Schid!$6:$6,0),FALSE)</f>
        <v>Mini Dumpers And Loaders</v>
      </c>
      <c r="K186" s="29" t="str">
        <f>VLOOKUP($A186,Schid!$A:$J,MATCH(K$1,Schid!$6:$6,0),FALSE)</f>
        <v>Walk-Behind Track Loaders</v>
      </c>
      <c r="L186" s="29" t="str">
        <f>VLOOKUP($A186,Schid!$A:$J,MATCH(L$1,Schid!$6:$6,0),FALSE)</f>
        <v>NULL</v>
      </c>
      <c r="M186" s="29" t="str">
        <f>VLOOKUP($A186,Schid!$A:$J,MATCH(M$1,Schid!$6:$6,0),FALSE)</f>
        <v>Mini Dumpers And Loaders|Walk-Behind Track Loaders||</v>
      </c>
      <c r="N186" s="29">
        <f t="shared" si="16"/>
        <v>1</v>
      </c>
      <c r="O186" s="29">
        <f>IF(ISERROR(VLOOKUP(B186,Sched!A:A,1,FALSE)),0,1)</f>
        <v>1</v>
      </c>
      <c r="P186" s="29">
        <f t="shared" si="17"/>
        <v>1</v>
      </c>
      <c r="Q186" s="29" t="str">
        <f t="shared" si="18"/>
        <v>1968|NULL</v>
      </c>
      <c r="R186" s="29" t="str">
        <f t="shared" si="19"/>
        <v>Mini Dumpers And Loaders</v>
      </c>
      <c r="S186" s="29" t="str">
        <f t="shared" si="20"/>
        <v>Walk-Behind Track Loaders</v>
      </c>
      <c r="T186" s="29" t="str">
        <f t="shared" si="21"/>
        <v>Mini Dumpers And Loaders SubcatGrp USA</v>
      </c>
      <c r="U186" s="21"/>
    </row>
    <row r="187" spans="1:21" s="21" customFormat="1" x14ac:dyDescent="0.25">
      <c r="A187" s="29">
        <v>66825</v>
      </c>
      <c r="B187" s="29" t="s">
        <v>2979</v>
      </c>
      <c r="C187" s="29" t="s">
        <v>1241</v>
      </c>
      <c r="D187" s="29" t="s">
        <v>2917</v>
      </c>
      <c r="E187" s="29" t="str">
        <f>VLOOKUP($B187,Sched!$A:$Z,MATCH(E$1,Sched!$6:$6,0),FALSE)</f>
        <v>CatSubcat</v>
      </c>
      <c r="F187" s="29" t="str">
        <f>VLOOKUP($B187,Sched!$A:$Z,MATCH(F$1,Sched!$6:$6,0),FALSE)</f>
        <v>Category</v>
      </c>
      <c r="G187" s="29">
        <f>VLOOKUP($A187,Schid!$A:$J,MATCH(G$1,Schid!$6:$6,0),FALSE)</f>
        <v>2510</v>
      </c>
      <c r="H187" s="29" t="str">
        <f>VLOOKUP($A187,Schid!$A:$J,MATCH(H$1,Schid!$6:$6,0),FALSE)</f>
        <v>NULL</v>
      </c>
      <c r="I187" s="29" t="str">
        <f>VLOOKUP($A187,Schid!$A:$J,MATCH(I$1,Schid!$6:$6,0),FALSE)</f>
        <v>NULL</v>
      </c>
      <c r="J187" s="29" t="str">
        <f>VLOOKUP($A187,Schid!$A:$J,MATCH(J$1,Schid!$6:$6,0),FALSE)</f>
        <v>Mini Dumpers And Loaders</v>
      </c>
      <c r="K187" s="29" t="str">
        <f>VLOOKUP($A187,Schid!$A:$J,MATCH(K$1,Schid!$6:$6,0),FALSE)</f>
        <v>NULL</v>
      </c>
      <c r="L187" s="29" t="str">
        <f>VLOOKUP($A187,Schid!$A:$J,MATCH(L$1,Schid!$6:$6,0),FALSE)</f>
        <v>NULL</v>
      </c>
      <c r="M187" s="29" t="str">
        <f>VLOOKUP($A187,Schid!$A:$J,MATCH(M$1,Schid!$6:$6,0),FALSE)</f>
        <v>Mini Dumpers And Loaders|||</v>
      </c>
      <c r="N187" s="29">
        <f t="shared" si="16"/>
        <v>1</v>
      </c>
      <c r="O187" s="29">
        <f>IF(ISERROR(VLOOKUP(B187,Sched!A:A,1,FALSE)),0,1)</f>
        <v>1</v>
      </c>
      <c r="P187" s="29">
        <f t="shared" si="17"/>
        <v>1</v>
      </c>
      <c r="Q187" s="29" t="str">
        <f t="shared" si="18"/>
        <v>NULL|NULL</v>
      </c>
      <c r="R187" s="29" t="str">
        <f t="shared" si="19"/>
        <v>Mini Dumpers And Loaders</v>
      </c>
      <c r="S187" s="29" t="str">
        <f t="shared" si="20"/>
        <v>NULL</v>
      </c>
      <c r="T187" s="29" t="str">
        <f t="shared" si="21"/>
        <v>Mini Dumpers And Loaders USA</v>
      </c>
    </row>
    <row r="188" spans="1:21" x14ac:dyDescent="0.25">
      <c r="A188" s="29">
        <v>33</v>
      </c>
      <c r="B188" s="29" t="s">
        <v>2979</v>
      </c>
      <c r="C188" s="29" t="s">
        <v>1242</v>
      </c>
      <c r="D188" s="29" t="s">
        <v>2917</v>
      </c>
      <c r="E188" s="29" t="str">
        <f>VLOOKUP($B188,Sched!$A:$Z,MATCH(E$1,Sched!$6:$6,0),FALSE)</f>
        <v>CatSubcat</v>
      </c>
      <c r="F188" s="29" t="str">
        <f>VLOOKUP($B188,Sched!$A:$Z,MATCH(F$1,Sched!$6:$6,0),FALSE)</f>
        <v>Category</v>
      </c>
      <c r="G188" s="29">
        <f>VLOOKUP($A188,Schid!$A:$J,MATCH(G$1,Schid!$6:$6,0),FALSE)</f>
        <v>293</v>
      </c>
      <c r="H188" s="29" t="str">
        <f>VLOOKUP($A188,Schid!$A:$J,MATCH(H$1,Schid!$6:$6,0),FALSE)</f>
        <v>NULL</v>
      </c>
      <c r="I188" s="29" t="str">
        <f>VLOOKUP($A188,Schid!$A:$J,MATCH(I$1,Schid!$6:$6,0),FALSE)</f>
        <v>NULL</v>
      </c>
      <c r="J188" s="29" t="str">
        <f>VLOOKUP($A188,Schid!$A:$J,MATCH(J$1,Schid!$6:$6,0),FALSE)</f>
        <v>Site Dumpers</v>
      </c>
      <c r="K188" s="29" t="str">
        <f>VLOOKUP($A188,Schid!$A:$J,MATCH(K$1,Schid!$6:$6,0),FALSE)</f>
        <v>NULL</v>
      </c>
      <c r="L188" s="29" t="str">
        <f>VLOOKUP($A188,Schid!$A:$J,MATCH(L$1,Schid!$6:$6,0),FALSE)</f>
        <v>NULL</v>
      </c>
      <c r="M188" s="29" t="str">
        <f>VLOOKUP($A188,Schid!$A:$J,MATCH(M$1,Schid!$6:$6,0),FALSE)</f>
        <v>Site Dumpers|||</v>
      </c>
      <c r="N188" s="29">
        <f t="shared" si="16"/>
        <v>1</v>
      </c>
      <c r="O188" s="29">
        <f>IF(ISERROR(VLOOKUP(B188,Sched!A:A,1,FALSE)),0,1)</f>
        <v>1</v>
      </c>
      <c r="P188" s="29">
        <f t="shared" si="17"/>
        <v>1</v>
      </c>
      <c r="Q188" s="29" t="str">
        <f t="shared" si="18"/>
        <v>NULL|NULL</v>
      </c>
      <c r="R188" s="29" t="str">
        <f t="shared" si="19"/>
        <v>Site Dumpers</v>
      </c>
      <c r="S188" s="29" t="str">
        <f t="shared" si="20"/>
        <v>NULL</v>
      </c>
      <c r="T188" s="29" t="str">
        <f t="shared" si="21"/>
        <v>Mini Dumpers And Loaders USA</v>
      </c>
      <c r="U188" s="21"/>
    </row>
    <row r="189" spans="1:21" x14ac:dyDescent="0.25">
      <c r="A189" s="29">
        <v>1423</v>
      </c>
      <c r="B189" s="29" t="s">
        <v>2980</v>
      </c>
      <c r="C189" s="29" t="s">
        <v>1241</v>
      </c>
      <c r="D189" s="29" t="s">
        <v>2917</v>
      </c>
      <c r="E189" s="29" t="str">
        <f>VLOOKUP($B189,Sched!$A:$Z,MATCH(E$1,Sched!$6:$6,0),FALSE)</f>
        <v>Make</v>
      </c>
      <c r="F189" s="29" t="str">
        <f>VLOOKUP($B189,Sched!$A:$Z,MATCH(F$1,Sched!$6:$6,0),FALSE)</f>
        <v>Make</v>
      </c>
      <c r="G189" s="29">
        <f>VLOOKUP($A189,Schid!$A:$J,MATCH(G$1,Schid!$6:$6,0),FALSE)</f>
        <v>32</v>
      </c>
      <c r="H189" s="29">
        <f>VLOOKUP($A189,Schid!$A:$J,MATCH(H$1,Schid!$6:$6,0),FALSE)</f>
        <v>1991</v>
      </c>
      <c r="I189" s="29">
        <f>VLOOKUP($A189,Schid!$A:$J,MATCH(I$1,Schid!$6:$6,0),FALSE)</f>
        <v>31</v>
      </c>
      <c r="J189" s="29" t="str">
        <f>VLOOKUP($A189,Schid!$A:$J,MATCH(J$1,Schid!$6:$6,0),FALSE)</f>
        <v>Motor Graders</v>
      </c>
      <c r="K189" s="29" t="str">
        <f>VLOOKUP($A189,Schid!$A:$J,MATCH(K$1,Schid!$6:$6,0),FALSE)</f>
        <v>Motor Graders</v>
      </c>
      <c r="L189" s="29" t="str">
        <f>VLOOKUP($A189,Schid!$A:$J,MATCH(L$1,Schid!$6:$6,0),FALSE)</f>
        <v>Caterpillar</v>
      </c>
      <c r="M189" s="29" t="str">
        <f>VLOOKUP($A189,Schid!$A:$J,MATCH(M$1,Schid!$6:$6,0),FALSE)</f>
        <v>Motor Graders|Motor Graders|Caterpillar|</v>
      </c>
      <c r="N189" s="29">
        <f t="shared" si="16"/>
        <v>1</v>
      </c>
      <c r="O189" s="29">
        <f>IF(ISERROR(VLOOKUP(B189,Sched!A:A,1,FALSE)),0,1)</f>
        <v>1</v>
      </c>
      <c r="P189" s="29">
        <f t="shared" si="17"/>
        <v>1</v>
      </c>
      <c r="Q189" s="29" t="str">
        <f t="shared" si="18"/>
        <v>1991|31</v>
      </c>
      <c r="R189" s="29" t="str">
        <f t="shared" si="19"/>
        <v>Motor Graders</v>
      </c>
      <c r="S189" s="29" t="str">
        <f t="shared" si="20"/>
        <v>Motor Graders</v>
      </c>
      <c r="T189" s="29" t="str">
        <f t="shared" si="21"/>
        <v>Motor Graders Caterpillar USA</v>
      </c>
      <c r="U189" s="21"/>
    </row>
    <row r="190" spans="1:21" x14ac:dyDescent="0.25">
      <c r="A190" s="29">
        <v>4281</v>
      </c>
      <c r="B190" s="29" t="s">
        <v>2981</v>
      </c>
      <c r="C190" s="29" t="s">
        <v>1241</v>
      </c>
      <c r="D190" s="29" t="s">
        <v>2917</v>
      </c>
      <c r="E190" s="29" t="str">
        <f>VLOOKUP($B190,Sched!$A:$Z,MATCH(E$1,Sched!$6:$6,0),FALSE)</f>
        <v>Make</v>
      </c>
      <c r="F190" s="29" t="str">
        <f>VLOOKUP($B190,Sched!$A:$Z,MATCH(F$1,Sched!$6:$6,0),FALSE)</f>
        <v>Make</v>
      </c>
      <c r="G190" s="29">
        <f>VLOOKUP($A190,Schid!$A:$J,MATCH(G$1,Schid!$6:$6,0),FALSE)</f>
        <v>32</v>
      </c>
      <c r="H190" s="29">
        <f>VLOOKUP($A190,Schid!$A:$J,MATCH(H$1,Schid!$6:$6,0),FALSE)</f>
        <v>1991</v>
      </c>
      <c r="I190" s="29">
        <f>VLOOKUP($A190,Schid!$A:$J,MATCH(I$1,Schid!$6:$6,0),FALSE)</f>
        <v>93</v>
      </c>
      <c r="J190" s="29" t="str">
        <f>VLOOKUP($A190,Schid!$A:$J,MATCH(J$1,Schid!$6:$6,0),FALSE)</f>
        <v>Motor Graders</v>
      </c>
      <c r="K190" s="29" t="str">
        <f>VLOOKUP($A190,Schid!$A:$J,MATCH(K$1,Schid!$6:$6,0),FALSE)</f>
        <v>Motor Graders</v>
      </c>
      <c r="L190" s="29" t="str">
        <f>VLOOKUP($A190,Schid!$A:$J,MATCH(L$1,Schid!$6:$6,0),FALSE)</f>
        <v>John Deere</v>
      </c>
      <c r="M190" s="29" t="str">
        <f>VLOOKUP($A190,Schid!$A:$J,MATCH(M$1,Schid!$6:$6,0),FALSE)</f>
        <v>Motor Graders|Motor Graders|John Deere|</v>
      </c>
      <c r="N190" s="29">
        <f t="shared" si="16"/>
        <v>1</v>
      </c>
      <c r="O190" s="29">
        <f>IF(ISERROR(VLOOKUP(B190,Sched!A:A,1,FALSE)),0,1)</f>
        <v>1</v>
      </c>
      <c r="P190" s="29">
        <f t="shared" si="17"/>
        <v>1</v>
      </c>
      <c r="Q190" s="29" t="str">
        <f t="shared" si="18"/>
        <v>1991|93</v>
      </c>
      <c r="R190" s="29" t="str">
        <f t="shared" si="19"/>
        <v>Motor Graders</v>
      </c>
      <c r="S190" s="29" t="str">
        <f t="shared" si="20"/>
        <v>Motor Graders</v>
      </c>
      <c r="T190" s="29" t="str">
        <f t="shared" si="21"/>
        <v>Motor Graders John Deere USA</v>
      </c>
      <c r="U190" s="21"/>
    </row>
    <row r="191" spans="1:21" x14ac:dyDescent="0.25">
      <c r="A191" s="29">
        <v>547</v>
      </c>
      <c r="B191" s="29" t="s">
        <v>3049</v>
      </c>
      <c r="C191" s="29" t="s">
        <v>1241</v>
      </c>
      <c r="D191" s="29" t="s">
        <v>2917</v>
      </c>
      <c r="E191" s="29" t="str">
        <f>VLOOKUP($B191,Sched!$A:$Z,MATCH(E$1,Sched!$6:$6,0),FALSE)</f>
        <v>CatSubcat</v>
      </c>
      <c r="F191" s="29" t="str">
        <f>VLOOKUP($B191,Sched!$A:$Z,MATCH(F$1,Sched!$6:$6,0),FALSE)</f>
        <v>SubcatGroup</v>
      </c>
      <c r="G191" s="29">
        <f>VLOOKUP($A191,Schid!$A:$J,MATCH(G$1,Schid!$6:$6,0),FALSE)</f>
        <v>32</v>
      </c>
      <c r="H191" s="29">
        <f>VLOOKUP($A191,Schid!$A:$J,MATCH(H$1,Schid!$6:$6,0),FALSE)</f>
        <v>1991</v>
      </c>
      <c r="I191" s="29" t="str">
        <f>VLOOKUP($A191,Schid!$A:$J,MATCH(I$1,Schid!$6:$6,0),FALSE)</f>
        <v>NULL</v>
      </c>
      <c r="J191" s="29" t="str">
        <f>VLOOKUP($A191,Schid!$A:$J,MATCH(J$1,Schid!$6:$6,0),FALSE)</f>
        <v>Motor Graders</v>
      </c>
      <c r="K191" s="29" t="str">
        <f>VLOOKUP($A191,Schid!$A:$J,MATCH(K$1,Schid!$6:$6,0),FALSE)</f>
        <v>Motor Graders</v>
      </c>
      <c r="L191" s="29" t="str">
        <f>VLOOKUP($A191,Schid!$A:$J,MATCH(L$1,Schid!$6:$6,0),FALSE)</f>
        <v>NULL</v>
      </c>
      <c r="M191" s="29" t="str">
        <f>VLOOKUP($A191,Schid!$A:$J,MATCH(M$1,Schid!$6:$6,0),FALSE)</f>
        <v>Motor Graders|Motor Graders||</v>
      </c>
      <c r="N191" s="29">
        <f t="shared" si="16"/>
        <v>1</v>
      </c>
      <c r="O191" s="29">
        <f>IF(ISERROR(VLOOKUP(B191,Sched!A:A,1,FALSE)),0,1)</f>
        <v>1</v>
      </c>
      <c r="P191" s="29">
        <f t="shared" si="17"/>
        <v>1</v>
      </c>
      <c r="Q191" s="29" t="str">
        <f t="shared" si="18"/>
        <v>1991|NULL</v>
      </c>
      <c r="R191" s="29" t="str">
        <f t="shared" si="19"/>
        <v>Motor Graders</v>
      </c>
      <c r="S191" s="29" t="str">
        <f t="shared" si="20"/>
        <v>Motor Graders</v>
      </c>
      <c r="T191" s="29" t="str">
        <f t="shared" si="21"/>
        <v>Motor Graders SubcatGrp USA</v>
      </c>
      <c r="U191" s="21"/>
    </row>
    <row r="192" spans="1:21" x14ac:dyDescent="0.25">
      <c r="A192" s="29">
        <v>61</v>
      </c>
      <c r="B192" s="29" t="s">
        <v>2982</v>
      </c>
      <c r="C192" s="29" t="s">
        <v>1241</v>
      </c>
      <c r="D192" s="29" t="s">
        <v>2917</v>
      </c>
      <c r="E192" s="29" t="str">
        <f>VLOOKUP($B192,Sched!$A:$Z,MATCH(E$1,Sched!$6:$6,0),FALSE)</f>
        <v>CatSubcat</v>
      </c>
      <c r="F192" s="29" t="str">
        <f>VLOOKUP($B192,Sched!$A:$Z,MATCH(F$1,Sched!$6:$6,0),FALSE)</f>
        <v>Category</v>
      </c>
      <c r="G192" s="29">
        <f>VLOOKUP($A192,Schid!$A:$J,MATCH(G$1,Schid!$6:$6,0),FALSE)</f>
        <v>32</v>
      </c>
      <c r="H192" s="29" t="str">
        <f>VLOOKUP($A192,Schid!$A:$J,MATCH(H$1,Schid!$6:$6,0),FALSE)</f>
        <v>NULL</v>
      </c>
      <c r="I192" s="29" t="str">
        <f>VLOOKUP($A192,Schid!$A:$J,MATCH(I$1,Schid!$6:$6,0),FALSE)</f>
        <v>NULL</v>
      </c>
      <c r="J192" s="29" t="str">
        <f>VLOOKUP($A192,Schid!$A:$J,MATCH(J$1,Schid!$6:$6,0),FALSE)</f>
        <v>Motor Graders</v>
      </c>
      <c r="K192" s="29" t="str">
        <f>VLOOKUP($A192,Schid!$A:$J,MATCH(K$1,Schid!$6:$6,0),FALSE)</f>
        <v>NULL</v>
      </c>
      <c r="L192" s="29" t="str">
        <f>VLOOKUP($A192,Schid!$A:$J,MATCH(L$1,Schid!$6:$6,0),FALSE)</f>
        <v>NULL</v>
      </c>
      <c r="M192" s="29" t="str">
        <f>VLOOKUP($A192,Schid!$A:$J,MATCH(M$1,Schid!$6:$6,0),FALSE)</f>
        <v>Motor Graders|||</v>
      </c>
      <c r="N192" s="29">
        <f t="shared" si="16"/>
        <v>1</v>
      </c>
      <c r="O192" s="29">
        <f>IF(ISERROR(VLOOKUP(B192,Sched!A:A,1,FALSE)),0,1)</f>
        <v>1</v>
      </c>
      <c r="P192" s="29">
        <f t="shared" si="17"/>
        <v>1</v>
      </c>
      <c r="Q192" s="29" t="str">
        <f t="shared" si="18"/>
        <v>NULL|NULL</v>
      </c>
      <c r="R192" s="29" t="str">
        <f t="shared" si="19"/>
        <v>Motor Graders</v>
      </c>
      <c r="S192" s="29" t="str">
        <f t="shared" si="20"/>
        <v>NULL</v>
      </c>
      <c r="T192" s="29" t="str">
        <f t="shared" si="21"/>
        <v>Motor Graders USA</v>
      </c>
      <c r="U192" s="21"/>
    </row>
    <row r="193" spans="1:21" x14ac:dyDescent="0.25">
      <c r="A193" s="29">
        <v>84</v>
      </c>
      <c r="B193" s="29" t="s">
        <v>2983</v>
      </c>
      <c r="C193" s="29" t="s">
        <v>1241</v>
      </c>
      <c r="D193" s="29" t="s">
        <v>2917</v>
      </c>
      <c r="E193" s="29" t="str">
        <f>VLOOKUP($B193,Sched!$A:$Z,MATCH(E$1,Sched!$6:$6,0),FALSE)</f>
        <v>CatSubcat</v>
      </c>
      <c r="F193" s="29" t="str">
        <f>VLOOKUP($B193,Sched!$A:$Z,MATCH(F$1,Sched!$6:$6,0),FALSE)</f>
        <v>SubcatGroup</v>
      </c>
      <c r="G193" s="29">
        <f>VLOOKUP($A193,Schid!$A:$J,MATCH(G$1,Schid!$6:$6,0),FALSE)</f>
        <v>191</v>
      </c>
      <c r="H193" s="29">
        <f>VLOOKUP($A193,Schid!$A:$J,MATCH(H$1,Schid!$6:$6,0),FALSE)</f>
        <v>214</v>
      </c>
      <c r="I193" s="29" t="str">
        <f>VLOOKUP($A193,Schid!$A:$J,MATCH(I$1,Schid!$6:$6,0),FALSE)</f>
        <v>NULL</v>
      </c>
      <c r="J193" s="29" t="str">
        <f>VLOOKUP($A193,Schid!$A:$J,MATCH(J$1,Schid!$6:$6,0),FALSE)</f>
        <v>Paving Equipment</v>
      </c>
      <c r="K193" s="29" t="str">
        <f>VLOOKUP($A193,Schid!$A:$J,MATCH(K$1,Schid!$6:$6,0),FALSE)</f>
        <v>Pavers</v>
      </c>
      <c r="L193" s="29" t="str">
        <f>VLOOKUP($A193,Schid!$A:$J,MATCH(L$1,Schid!$6:$6,0),FALSE)</f>
        <v>NULL</v>
      </c>
      <c r="M193" s="29" t="str">
        <f>VLOOKUP($A193,Schid!$A:$J,MATCH(M$1,Schid!$6:$6,0),FALSE)</f>
        <v>Paving Equipment|Pavers||</v>
      </c>
      <c r="N193" s="29">
        <f t="shared" si="16"/>
        <v>1</v>
      </c>
      <c r="O193" s="29">
        <f>IF(ISERROR(VLOOKUP(B193,Sched!A:A,1,FALSE)),0,1)</f>
        <v>1</v>
      </c>
      <c r="P193" s="29">
        <f t="shared" si="17"/>
        <v>1</v>
      </c>
      <c r="Q193" s="29" t="str">
        <f t="shared" si="18"/>
        <v>214|NULL</v>
      </c>
      <c r="R193" s="29" t="str">
        <f t="shared" si="19"/>
        <v>Paving Equipment</v>
      </c>
      <c r="S193" s="29" t="str">
        <f t="shared" si="20"/>
        <v>Pavers</v>
      </c>
      <c r="T193" s="29" t="str">
        <f t="shared" si="21"/>
        <v>Paving Equipment Pavers USA</v>
      </c>
      <c r="U193" s="21"/>
    </row>
    <row r="194" spans="1:21" x14ac:dyDescent="0.25">
      <c r="A194" s="29">
        <v>284</v>
      </c>
      <c r="B194" s="29" t="s">
        <v>2984</v>
      </c>
      <c r="C194" s="29" t="s">
        <v>1241</v>
      </c>
      <c r="D194" s="29" t="s">
        <v>2917</v>
      </c>
      <c r="E194" s="29" t="str">
        <f>VLOOKUP($B194,Sched!$A:$Z,MATCH(E$1,Sched!$6:$6,0),FALSE)</f>
        <v>CatSubcat</v>
      </c>
      <c r="F194" s="29" t="str">
        <f>VLOOKUP($B194,Sched!$A:$Z,MATCH(F$1,Sched!$6:$6,0),FALSE)</f>
        <v>Category</v>
      </c>
      <c r="G194" s="29">
        <f>VLOOKUP($A194,Schid!$A:$J,MATCH(G$1,Schid!$6:$6,0),FALSE)</f>
        <v>9</v>
      </c>
      <c r="H194" s="29">
        <f>VLOOKUP($A194,Schid!$A:$J,MATCH(H$1,Schid!$6:$6,0),FALSE)</f>
        <v>424</v>
      </c>
      <c r="I194" s="29" t="str">
        <f>VLOOKUP($A194,Schid!$A:$J,MATCH(I$1,Schid!$6:$6,0),FALSE)</f>
        <v>NULL</v>
      </c>
      <c r="J194" s="29" t="str">
        <f>VLOOKUP($A194,Schid!$A:$J,MATCH(J$1,Schid!$6:$6,0),FALSE)</f>
        <v>Concrete Equipment</v>
      </c>
      <c r="K194" s="29" t="str">
        <f>VLOOKUP($A194,Schid!$A:$J,MATCH(K$1,Schid!$6:$6,0),FALSE)</f>
        <v>Concrete Paving Equipment</v>
      </c>
      <c r="L194" s="29" t="str">
        <f>VLOOKUP($A194,Schid!$A:$J,MATCH(L$1,Schid!$6:$6,0),FALSE)</f>
        <v>NULL</v>
      </c>
      <c r="M194" s="29" t="str">
        <f>VLOOKUP($A194,Schid!$A:$J,MATCH(M$1,Schid!$6:$6,0),FALSE)</f>
        <v>Concrete Equipment|Concrete Paving Equipment||</v>
      </c>
      <c r="N194" s="29">
        <f t="shared" ref="N194:N257" si="30">COUNTIFS(A:A,A194,D:D,D194)</f>
        <v>1</v>
      </c>
      <c r="O194" s="29">
        <f>IF(ISERROR(VLOOKUP(B194,Sched!A:A,1,FALSE)),0,1)</f>
        <v>1</v>
      </c>
      <c r="P194" s="29">
        <f t="shared" ref="P194:P257" si="31">IF(ISERROR(SEARCH("SubcatGrp",B194)),COUNTIFS($B:$B,$B194,$C:$C,"Y"),1)</f>
        <v>1</v>
      </c>
      <c r="Q194" s="29" t="str">
        <f t="shared" si="18"/>
        <v>424|NULL</v>
      </c>
      <c r="R194" s="29" t="str">
        <f t="shared" si="19"/>
        <v>Concrete Equipment</v>
      </c>
      <c r="S194" s="29" t="str">
        <f t="shared" si="20"/>
        <v>Concrete Paving Equipment</v>
      </c>
      <c r="T194" s="29" t="str">
        <f t="shared" si="21"/>
        <v>Paving Equipment USA</v>
      </c>
      <c r="U194" s="21"/>
    </row>
    <row r="195" spans="1:21" x14ac:dyDescent="0.25">
      <c r="A195" s="29">
        <v>15</v>
      </c>
      <c r="B195" s="29" t="s">
        <v>2984</v>
      </c>
      <c r="C195" s="29" t="s">
        <v>1242</v>
      </c>
      <c r="D195" s="29" t="s">
        <v>2917</v>
      </c>
      <c r="E195" s="29" t="str">
        <f>VLOOKUP($B195,Sched!$A:$Z,MATCH(E$1,Sched!$6:$6,0),FALSE)</f>
        <v>CatSubcat</v>
      </c>
      <c r="F195" s="29" t="str">
        <f>VLOOKUP($B195,Sched!$A:$Z,MATCH(F$1,Sched!$6:$6,0),FALSE)</f>
        <v>Category</v>
      </c>
      <c r="G195" s="29">
        <f>VLOOKUP($A195,Schid!$A:$J,MATCH(G$1,Schid!$6:$6,0),FALSE)</f>
        <v>191</v>
      </c>
      <c r="H195" s="29" t="str">
        <f>VLOOKUP($A195,Schid!$A:$J,MATCH(H$1,Schid!$6:$6,0),FALSE)</f>
        <v>NULL</v>
      </c>
      <c r="I195" s="29" t="str">
        <f>VLOOKUP($A195,Schid!$A:$J,MATCH(I$1,Schid!$6:$6,0),FALSE)</f>
        <v>NULL</v>
      </c>
      <c r="J195" s="29" t="str">
        <f>VLOOKUP($A195,Schid!$A:$J,MATCH(J$1,Schid!$6:$6,0),FALSE)</f>
        <v>Paving Equipment</v>
      </c>
      <c r="K195" s="29" t="str">
        <f>VLOOKUP($A195,Schid!$A:$J,MATCH(K$1,Schid!$6:$6,0),FALSE)</f>
        <v>NULL</v>
      </c>
      <c r="L195" s="29" t="str">
        <f>VLOOKUP($A195,Schid!$A:$J,MATCH(L$1,Schid!$6:$6,0),FALSE)</f>
        <v>NULL</v>
      </c>
      <c r="M195" s="29" t="str">
        <f>VLOOKUP($A195,Schid!$A:$J,MATCH(M$1,Schid!$6:$6,0),FALSE)</f>
        <v>Paving Equipment|||</v>
      </c>
      <c r="N195" s="29">
        <f t="shared" si="30"/>
        <v>1</v>
      </c>
      <c r="O195" s="29">
        <f>IF(ISERROR(VLOOKUP(B195,Sched!A:A,1,FALSE)),0,1)</f>
        <v>1</v>
      </c>
      <c r="P195" s="29">
        <f t="shared" si="31"/>
        <v>1</v>
      </c>
      <c r="Q195" s="29" t="str">
        <f t="shared" si="18"/>
        <v>NULL|NULL</v>
      </c>
      <c r="R195" s="29" t="str">
        <f t="shared" si="19"/>
        <v>Paving Equipment</v>
      </c>
      <c r="S195" s="29" t="str">
        <f t="shared" si="20"/>
        <v>NULL</v>
      </c>
      <c r="T195" s="29" t="str">
        <f t="shared" si="21"/>
        <v>Paving Equipment USA</v>
      </c>
      <c r="U195" s="21"/>
    </row>
    <row r="196" spans="1:21" x14ac:dyDescent="0.25">
      <c r="A196" s="29">
        <v>83869</v>
      </c>
      <c r="B196" s="29" t="s">
        <v>2985</v>
      </c>
      <c r="C196" s="29" t="s">
        <v>1241</v>
      </c>
      <c r="D196" s="29" t="s">
        <v>2917</v>
      </c>
      <c r="E196" s="29" t="str">
        <f>VLOOKUP($B196,Sched!$A:$Z,MATCH(E$1,Sched!$6:$6,0),FALSE)</f>
        <v>CatSubcat</v>
      </c>
      <c r="F196" s="29" t="str">
        <f>VLOOKUP($B196,Sched!$A:$Z,MATCH(F$1,Sched!$6:$6,0),FALSE)</f>
        <v>Category</v>
      </c>
      <c r="G196" s="29">
        <f>VLOOKUP($A196,Schid!$A:$J,MATCH(G$1,Schid!$6:$6,0),FALSE)</f>
        <v>2614</v>
      </c>
      <c r="H196" s="29" t="str">
        <f>VLOOKUP($A196,Schid!$A:$J,MATCH(H$1,Schid!$6:$6,0),FALSE)</f>
        <v>NULL</v>
      </c>
      <c r="I196" s="29" t="str">
        <f>VLOOKUP($A196,Schid!$A:$J,MATCH(I$1,Schid!$6:$6,0),FALSE)</f>
        <v>NULL</v>
      </c>
      <c r="J196" s="29" t="str">
        <f>VLOOKUP($A196,Schid!$A:$J,MATCH(J$1,Schid!$6:$6,0),FALSE)</f>
        <v>Pickup Trucks</v>
      </c>
      <c r="K196" s="29" t="str">
        <f>VLOOKUP($A196,Schid!$A:$J,MATCH(K$1,Schid!$6:$6,0),FALSE)</f>
        <v>NULL</v>
      </c>
      <c r="L196" s="29" t="str">
        <f>VLOOKUP($A196,Schid!$A:$J,MATCH(L$1,Schid!$6:$6,0),FALSE)</f>
        <v>NULL</v>
      </c>
      <c r="M196" s="29" t="str">
        <f>VLOOKUP($A196,Schid!$A:$J,MATCH(M$1,Schid!$6:$6,0),FALSE)</f>
        <v>Pickup Trucks|||</v>
      </c>
      <c r="N196" s="29">
        <f t="shared" si="30"/>
        <v>1</v>
      </c>
      <c r="O196" s="29">
        <f>IF(ISERROR(VLOOKUP(B196,Sched!A:A,1,FALSE)),0,1)</f>
        <v>1</v>
      </c>
      <c r="P196" s="29">
        <f t="shared" si="31"/>
        <v>1</v>
      </c>
      <c r="Q196" s="29" t="str">
        <f t="shared" si="18"/>
        <v>NULL|NULL</v>
      </c>
      <c r="R196" s="29" t="str">
        <f t="shared" si="19"/>
        <v>Pickup Trucks</v>
      </c>
      <c r="S196" s="29" t="str">
        <f t="shared" si="20"/>
        <v>NULL</v>
      </c>
      <c r="T196" s="29" t="str">
        <f t="shared" si="21"/>
        <v>Pickup Trucks USA</v>
      </c>
      <c r="U196" s="21"/>
    </row>
    <row r="197" spans="1:21" x14ac:dyDescent="0.25">
      <c r="A197" s="29">
        <v>219</v>
      </c>
      <c r="B197" s="29" t="s">
        <v>2986</v>
      </c>
      <c r="C197" s="29" t="s">
        <v>1241</v>
      </c>
      <c r="D197" s="29" t="s">
        <v>2917</v>
      </c>
      <c r="E197" s="29" t="str">
        <f>VLOOKUP($B197,Sched!$A:$Z,MATCH(E$1,Sched!$6:$6,0),FALSE)</f>
        <v>CatSubcat</v>
      </c>
      <c r="F197" s="29" t="str">
        <f>VLOOKUP($B197,Sched!$A:$Z,MATCH(F$1,Sched!$6:$6,0),FALSE)</f>
        <v>SubcatGroup</v>
      </c>
      <c r="G197" s="29">
        <f>VLOOKUP($A197,Schid!$A:$J,MATCH(G$1,Schid!$6:$6,0),FALSE)</f>
        <v>35</v>
      </c>
      <c r="H197" s="29">
        <f>VLOOKUP($A197,Schid!$A:$J,MATCH(H$1,Schid!$6:$6,0),FALSE)</f>
        <v>144</v>
      </c>
      <c r="I197" s="29" t="str">
        <f>VLOOKUP($A197,Schid!$A:$J,MATCH(I$1,Schid!$6:$6,0),FALSE)</f>
        <v>NULL</v>
      </c>
      <c r="J197" s="29" t="str">
        <f>VLOOKUP($A197,Schid!$A:$J,MATCH(J$1,Schid!$6:$6,0),FALSE)</f>
        <v>Pumps</v>
      </c>
      <c r="K197" s="29" t="str">
        <f>VLOOKUP($A197,Schid!$A:$J,MATCH(K$1,Schid!$6:$6,0),FALSE)</f>
        <v>Centrifugal Pumps</v>
      </c>
      <c r="L197" s="29" t="str">
        <f>VLOOKUP($A197,Schid!$A:$J,MATCH(L$1,Schid!$6:$6,0),FALSE)</f>
        <v>NULL</v>
      </c>
      <c r="M197" s="29" t="str">
        <f>VLOOKUP($A197,Schid!$A:$J,MATCH(M$1,Schid!$6:$6,0),FALSE)</f>
        <v>Pumps|Centrifugal Pumps||</v>
      </c>
      <c r="N197" s="29">
        <f t="shared" si="30"/>
        <v>1</v>
      </c>
      <c r="O197" s="29">
        <f>IF(ISERROR(VLOOKUP(B197,Sched!A:A,1,FALSE)),0,1)</f>
        <v>1</v>
      </c>
      <c r="P197" s="29">
        <f t="shared" si="31"/>
        <v>1</v>
      </c>
      <c r="Q197" s="29" t="str">
        <f t="shared" si="18"/>
        <v>144|NULL</v>
      </c>
      <c r="R197" s="29" t="str">
        <f t="shared" si="19"/>
        <v>Pumps</v>
      </c>
      <c r="S197" s="29" t="str">
        <f t="shared" si="20"/>
        <v>Centrifugal Pumps</v>
      </c>
      <c r="T197" s="29" t="str">
        <f t="shared" si="21"/>
        <v>Pumps Centrifugal USA</v>
      </c>
      <c r="U197" s="21"/>
    </row>
    <row r="198" spans="1:21" x14ac:dyDescent="0.25">
      <c r="A198" s="29">
        <v>40</v>
      </c>
      <c r="B198" s="29" t="s">
        <v>2987</v>
      </c>
      <c r="C198" s="29" t="s">
        <v>1241</v>
      </c>
      <c r="D198" s="29" t="s">
        <v>2917</v>
      </c>
      <c r="E198" s="29" t="str">
        <f>VLOOKUP($B198,Sched!$A:$Z,MATCH(E$1,Sched!$6:$6,0),FALSE)</f>
        <v>CatSubcat</v>
      </c>
      <c r="F198" s="29" t="str">
        <f>VLOOKUP($B198,Sched!$A:$Z,MATCH(F$1,Sched!$6:$6,0),FALSE)</f>
        <v>Category</v>
      </c>
      <c r="G198" s="29">
        <f>VLOOKUP($A198,Schid!$A:$J,MATCH(G$1,Schid!$6:$6,0),FALSE)</f>
        <v>35</v>
      </c>
      <c r="H198" s="29" t="str">
        <f>VLOOKUP($A198,Schid!$A:$J,MATCH(H$1,Schid!$6:$6,0),FALSE)</f>
        <v>NULL</v>
      </c>
      <c r="I198" s="29" t="str">
        <f>VLOOKUP($A198,Schid!$A:$J,MATCH(I$1,Schid!$6:$6,0),FALSE)</f>
        <v>NULL</v>
      </c>
      <c r="J198" s="29" t="str">
        <f>VLOOKUP($A198,Schid!$A:$J,MATCH(J$1,Schid!$6:$6,0),FALSE)</f>
        <v>Pumps</v>
      </c>
      <c r="K198" s="29" t="str">
        <f>VLOOKUP($A198,Schid!$A:$J,MATCH(K$1,Schid!$6:$6,0),FALSE)</f>
        <v>NULL</v>
      </c>
      <c r="L198" s="29" t="str">
        <f>VLOOKUP($A198,Schid!$A:$J,MATCH(L$1,Schid!$6:$6,0),FALSE)</f>
        <v>NULL</v>
      </c>
      <c r="M198" s="29" t="str">
        <f>VLOOKUP($A198,Schid!$A:$J,MATCH(M$1,Schid!$6:$6,0),FALSE)</f>
        <v>Pumps|||</v>
      </c>
      <c r="N198" s="29">
        <f t="shared" si="30"/>
        <v>1</v>
      </c>
      <c r="O198" s="29">
        <f>IF(ISERROR(VLOOKUP(B198,Sched!A:A,1,FALSE)),0,1)</f>
        <v>1</v>
      </c>
      <c r="P198" s="29">
        <f t="shared" si="31"/>
        <v>1</v>
      </c>
      <c r="Q198" s="29" t="str">
        <f t="shared" si="18"/>
        <v>NULL|NULL</v>
      </c>
      <c r="R198" s="29" t="str">
        <f t="shared" si="19"/>
        <v>Pumps</v>
      </c>
      <c r="S198" s="29" t="str">
        <f t="shared" si="20"/>
        <v>NULL</v>
      </c>
      <c r="T198" s="29" t="str">
        <f t="shared" si="21"/>
        <v>Pumps USA</v>
      </c>
      <c r="U198" s="21"/>
    </row>
    <row r="199" spans="1:21" s="21" customFormat="1" x14ac:dyDescent="0.25">
      <c r="A199" s="29">
        <v>433</v>
      </c>
      <c r="B199" s="29" t="s">
        <v>3050</v>
      </c>
      <c r="C199" s="29" t="s">
        <v>1241</v>
      </c>
      <c r="D199" s="29" t="s">
        <v>2917</v>
      </c>
      <c r="E199" s="29" t="str">
        <f>VLOOKUP($B199,Sched!$A:$Z,MATCH(E$1,Sched!$6:$6,0),FALSE)</f>
        <v>CatSubcat</v>
      </c>
      <c r="F199" s="29" t="str">
        <f>VLOOKUP($B199,Sched!$A:$Z,MATCH(F$1,Sched!$6:$6,0),FALSE)</f>
        <v>SubcatGroup</v>
      </c>
      <c r="G199" s="29">
        <f>VLOOKUP($A199,Schid!$A:$J,MATCH(G$1,Schid!$6:$6,0),FALSE)</f>
        <v>452</v>
      </c>
      <c r="H199" s="29">
        <f>VLOOKUP($A199,Schid!$A:$J,MATCH(H$1,Schid!$6:$6,0),FALSE)</f>
        <v>468</v>
      </c>
      <c r="I199" s="29" t="str">
        <f>VLOOKUP($A199,Schid!$A:$J,MATCH(I$1,Schid!$6:$6,0),FALSE)</f>
        <v>NULL</v>
      </c>
      <c r="J199" s="29" t="str">
        <f>VLOOKUP($A199,Schid!$A:$J,MATCH(J$1,Schid!$6:$6,0),FALSE)</f>
        <v>Rough Terrain Forklifts</v>
      </c>
      <c r="K199" s="29" t="str">
        <f>VLOOKUP($A199,Schid!$A:$J,MATCH(K$1,Schid!$6:$6,0),FALSE)</f>
        <v>Rough Terrain Forklifts</v>
      </c>
      <c r="L199" s="29" t="str">
        <f>VLOOKUP($A199,Schid!$A:$J,MATCH(L$1,Schid!$6:$6,0),FALSE)</f>
        <v>NULL</v>
      </c>
      <c r="M199" s="29" t="str">
        <f>VLOOKUP($A199,Schid!$A:$J,MATCH(M$1,Schid!$6:$6,0),FALSE)</f>
        <v>Rough Terrain Forklifts|Rough Terrain Forklifts||</v>
      </c>
      <c r="N199" s="29">
        <f t="shared" si="30"/>
        <v>1</v>
      </c>
      <c r="O199" s="29">
        <f>IF(ISERROR(VLOOKUP(B199,Sched!A:A,1,FALSE)),0,1)</f>
        <v>1</v>
      </c>
      <c r="P199" s="29">
        <f t="shared" si="31"/>
        <v>1</v>
      </c>
      <c r="Q199" s="29" t="str">
        <f t="shared" si="18"/>
        <v>468|NULL</v>
      </c>
      <c r="R199" s="29" t="str">
        <f t="shared" si="19"/>
        <v>Rough Terrain Forklifts</v>
      </c>
      <c r="S199" s="29" t="str">
        <f t="shared" si="20"/>
        <v>Rough Terrain Forklifts</v>
      </c>
      <c r="T199" s="29" t="str">
        <f t="shared" si="21"/>
        <v>Rough Terrain Forklifts SubcatGrp USA</v>
      </c>
    </row>
    <row r="200" spans="1:21" x14ac:dyDescent="0.25">
      <c r="A200" s="29">
        <v>14</v>
      </c>
      <c r="B200" s="29" t="s">
        <v>2988</v>
      </c>
      <c r="C200" s="29" t="s">
        <v>1241</v>
      </c>
      <c r="D200" s="29" t="s">
        <v>2917</v>
      </c>
      <c r="E200" s="29" t="str">
        <f>VLOOKUP($B200,Sched!$A:$Z,MATCH(E$1,Sched!$6:$6,0),FALSE)</f>
        <v>CatSubcat</v>
      </c>
      <c r="F200" s="29" t="str">
        <f>VLOOKUP($B200,Sched!$A:$Z,MATCH(F$1,Sched!$6:$6,0),FALSE)</f>
        <v>Category</v>
      </c>
      <c r="G200" s="29">
        <f>VLOOKUP($A200,Schid!$A:$J,MATCH(G$1,Schid!$6:$6,0),FALSE)</f>
        <v>452</v>
      </c>
      <c r="H200" s="29" t="str">
        <f>VLOOKUP($A200,Schid!$A:$J,MATCH(H$1,Schid!$6:$6,0),FALSE)</f>
        <v>NULL</v>
      </c>
      <c r="I200" s="29" t="str">
        <f>VLOOKUP($A200,Schid!$A:$J,MATCH(I$1,Schid!$6:$6,0),FALSE)</f>
        <v>NULL</v>
      </c>
      <c r="J200" s="29" t="str">
        <f>VLOOKUP($A200,Schid!$A:$J,MATCH(J$1,Schid!$6:$6,0),FALSE)</f>
        <v>Rough Terrain Forklifts</v>
      </c>
      <c r="K200" s="29" t="str">
        <f>VLOOKUP($A200,Schid!$A:$J,MATCH(K$1,Schid!$6:$6,0),FALSE)</f>
        <v>NULL</v>
      </c>
      <c r="L200" s="29" t="str">
        <f>VLOOKUP($A200,Schid!$A:$J,MATCH(L$1,Schid!$6:$6,0),FALSE)</f>
        <v>NULL</v>
      </c>
      <c r="M200" s="29" t="str">
        <f>VLOOKUP($A200,Schid!$A:$J,MATCH(M$1,Schid!$6:$6,0),FALSE)</f>
        <v>Rough Terrain Forklifts|||</v>
      </c>
      <c r="N200" s="29">
        <f t="shared" si="30"/>
        <v>1</v>
      </c>
      <c r="O200" s="29">
        <f>IF(ISERROR(VLOOKUP(B200,Sched!A:A,1,FALSE)),0,1)</f>
        <v>1</v>
      </c>
      <c r="P200" s="29">
        <f t="shared" si="31"/>
        <v>1</v>
      </c>
      <c r="Q200" s="29" t="str">
        <f t="shared" si="18"/>
        <v>NULL|NULL</v>
      </c>
      <c r="R200" s="29" t="str">
        <f t="shared" si="19"/>
        <v>Rough Terrain Forklifts</v>
      </c>
      <c r="S200" s="29" t="str">
        <f t="shared" si="20"/>
        <v>NULL</v>
      </c>
      <c r="T200" s="29" t="str">
        <f t="shared" si="21"/>
        <v>Rough Terrain Forklifts USA</v>
      </c>
      <c r="U200" s="21"/>
    </row>
    <row r="201" spans="1:21" x14ac:dyDescent="0.25">
      <c r="A201" s="29">
        <v>83859</v>
      </c>
      <c r="B201" s="29" t="s">
        <v>3293</v>
      </c>
      <c r="C201" s="29" t="s">
        <v>1241</v>
      </c>
      <c r="D201" s="29" t="s">
        <v>2917</v>
      </c>
      <c r="E201" s="29" t="str">
        <f>VLOOKUP($B201,Sched!$A:$Z,MATCH(E$1,Sched!$6:$6,0),FALSE)</f>
        <v>CatSubcat</v>
      </c>
      <c r="F201" s="29" t="str">
        <f>VLOOKUP($B201,Sched!$A:$Z,MATCH(F$1,Sched!$6:$6,0),FALSE)</f>
        <v>Category</v>
      </c>
      <c r="G201" s="29">
        <f>VLOOKUP($A201,Schid!$A:$J,MATCH(G$1,Schid!$6:$6,0),FALSE)</f>
        <v>2604</v>
      </c>
      <c r="H201" s="29" t="str">
        <f>VLOOKUP($A201,Schid!$A:$J,MATCH(H$1,Schid!$6:$6,0),FALSE)</f>
        <v>NULL</v>
      </c>
      <c r="I201" s="29" t="str">
        <f>VLOOKUP($A201,Schid!$A:$J,MATCH(I$1,Schid!$6:$6,0),FALSE)</f>
        <v>NULL</v>
      </c>
      <c r="J201" s="29" t="str">
        <f>VLOOKUP($A201,Schid!$A:$J,MATCH(J$1,Schid!$6:$6,0),FALSE)</f>
        <v>Rough Terrain Cranes</v>
      </c>
      <c r="K201" s="29" t="str">
        <f>VLOOKUP($A201,Schid!$A:$J,MATCH(K$1,Schid!$6:$6,0),FALSE)</f>
        <v>NULL</v>
      </c>
      <c r="L201" s="29" t="str">
        <f>VLOOKUP($A201,Schid!$A:$J,MATCH(L$1,Schid!$6:$6,0),FALSE)</f>
        <v>NULL</v>
      </c>
      <c r="M201" s="29" t="str">
        <f>VLOOKUP($A201,Schid!$A:$J,MATCH(M$1,Schid!$6:$6,0),FALSE)</f>
        <v>Rough Terrain Cranes|||</v>
      </c>
      <c r="N201" s="29">
        <f t="shared" si="30"/>
        <v>1</v>
      </c>
      <c r="O201" s="29">
        <f>IF(ISERROR(VLOOKUP(B201,Sched!A:A,1,FALSE)),0,1)</f>
        <v>1</v>
      </c>
      <c r="P201" s="29">
        <f t="shared" si="31"/>
        <v>1</v>
      </c>
      <c r="Q201" s="29" t="str">
        <f t="shared" si="18"/>
        <v>NULL|NULL</v>
      </c>
      <c r="R201" s="29" t="str">
        <f t="shared" si="19"/>
        <v>Rough Terrain Cranes</v>
      </c>
      <c r="S201" s="29" t="str">
        <f t="shared" si="20"/>
        <v>NULL</v>
      </c>
      <c r="T201" s="29" t="str">
        <f t="shared" si="21"/>
        <v>Rough-Terrain Cranes USA</v>
      </c>
      <c r="U201" s="21"/>
    </row>
    <row r="202" spans="1:21" x14ac:dyDescent="0.25">
      <c r="A202" s="29">
        <v>3659</v>
      </c>
      <c r="B202" s="29" t="s">
        <v>2989</v>
      </c>
      <c r="C202" s="29" t="s">
        <v>1241</v>
      </c>
      <c r="D202" s="29" t="s">
        <v>2917</v>
      </c>
      <c r="E202" s="29" t="str">
        <f>VLOOKUP($B202,Sched!$A:$Z,MATCH(E$1,Sched!$6:$6,0),FALSE)</f>
        <v>Make</v>
      </c>
      <c r="F202" s="29" t="str">
        <f>VLOOKUP($B202,Sched!$A:$Z,MATCH(F$1,Sched!$6:$6,0),FALSE)</f>
        <v>Make</v>
      </c>
      <c r="G202" s="29">
        <f>VLOOKUP($A202,Schid!$A:$J,MATCH(G$1,Schid!$6:$6,0),FALSE)</f>
        <v>315</v>
      </c>
      <c r="H202" s="29">
        <f>VLOOKUP($A202,Schid!$A:$J,MATCH(H$1,Schid!$6:$6,0),FALSE)</f>
        <v>348</v>
      </c>
      <c r="I202" s="29">
        <f>VLOOKUP($A202,Schid!$A:$J,MATCH(I$1,Schid!$6:$6,0),FALSE)</f>
        <v>47</v>
      </c>
      <c r="J202" s="29" t="str">
        <f>VLOOKUP($A202,Schid!$A:$J,MATCH(J$1,Schid!$6:$6,0),FALSE)</f>
        <v>Scissor Lifts</v>
      </c>
      <c r="K202" s="29" t="str">
        <f>VLOOKUP($A202,Schid!$A:$J,MATCH(K$1,Schid!$6:$6,0),FALSE)</f>
        <v>19+ Ft Electric Scissor Lifts</v>
      </c>
      <c r="L202" s="29" t="str">
        <f>VLOOKUP($A202,Schid!$A:$J,MATCH(L$1,Schid!$6:$6,0),FALSE)</f>
        <v>Genie</v>
      </c>
      <c r="M202" s="29" t="str">
        <f>VLOOKUP($A202,Schid!$A:$J,MATCH(M$1,Schid!$6:$6,0),FALSE)</f>
        <v>Scissor Lifts|19+ Ft Electric Scissor Lifts|Genie|</v>
      </c>
      <c r="N202" s="29">
        <f t="shared" si="30"/>
        <v>1</v>
      </c>
      <c r="O202" s="29">
        <f>IF(ISERROR(VLOOKUP(B202,Sched!A:A,1,FALSE)),0,1)</f>
        <v>1</v>
      </c>
      <c r="P202" s="29">
        <f t="shared" si="31"/>
        <v>1</v>
      </c>
      <c r="Q202" s="29" t="str">
        <f t="shared" si="18"/>
        <v>348|47</v>
      </c>
      <c r="R202" s="29" t="str">
        <f t="shared" si="19"/>
        <v>Scissor Lifts</v>
      </c>
      <c r="S202" s="29" t="str">
        <f t="shared" si="20"/>
        <v>19+ Ft Electric Scissor Lifts</v>
      </c>
      <c r="T202" s="29" t="str">
        <f t="shared" si="21"/>
        <v>Scissor Lifts Electric Genie USA</v>
      </c>
      <c r="U202" s="21"/>
    </row>
    <row r="203" spans="1:21" x14ac:dyDescent="0.25">
      <c r="A203" s="29">
        <v>1756</v>
      </c>
      <c r="B203" s="29" t="s">
        <v>2990</v>
      </c>
      <c r="C203" s="29" t="s">
        <v>1241</v>
      </c>
      <c r="D203" s="29" t="s">
        <v>2917</v>
      </c>
      <c r="E203" s="29" t="str">
        <f>VLOOKUP($B203,Sched!$A:$Z,MATCH(E$1,Sched!$6:$6,0),FALSE)</f>
        <v>Make</v>
      </c>
      <c r="F203" s="29" t="str">
        <f>VLOOKUP($B203,Sched!$A:$Z,MATCH(F$1,Sched!$6:$6,0),FALSE)</f>
        <v>Make</v>
      </c>
      <c r="G203" s="29">
        <f>VLOOKUP($A203,Schid!$A:$J,MATCH(G$1,Schid!$6:$6,0),FALSE)</f>
        <v>315</v>
      </c>
      <c r="H203" s="29">
        <f>VLOOKUP($A203,Schid!$A:$J,MATCH(H$1,Schid!$6:$6,0),FALSE)</f>
        <v>348</v>
      </c>
      <c r="I203" s="29">
        <f>VLOOKUP($A203,Schid!$A:$J,MATCH(I$1,Schid!$6:$6,0),FALSE)</f>
        <v>44</v>
      </c>
      <c r="J203" s="29" t="str">
        <f>VLOOKUP($A203,Schid!$A:$J,MATCH(J$1,Schid!$6:$6,0),FALSE)</f>
        <v>Scissor Lifts</v>
      </c>
      <c r="K203" s="29" t="str">
        <f>VLOOKUP($A203,Schid!$A:$J,MATCH(K$1,Schid!$6:$6,0),FALSE)</f>
        <v>19+ Ft Electric Scissor Lifts</v>
      </c>
      <c r="L203" s="29" t="str">
        <f>VLOOKUP($A203,Schid!$A:$J,MATCH(L$1,Schid!$6:$6,0),FALSE)</f>
        <v>JLG</v>
      </c>
      <c r="M203" s="29" t="str">
        <f>VLOOKUP($A203,Schid!$A:$J,MATCH(M$1,Schid!$6:$6,0),FALSE)</f>
        <v>Scissor Lifts|19+ Ft Electric Scissor Lifts|JLG|</v>
      </c>
      <c r="N203" s="29">
        <f t="shared" si="30"/>
        <v>1</v>
      </c>
      <c r="O203" s="29">
        <f>IF(ISERROR(VLOOKUP(B203,Sched!A:A,1,FALSE)),0,1)</f>
        <v>1</v>
      </c>
      <c r="P203" s="29">
        <f t="shared" si="31"/>
        <v>1</v>
      </c>
      <c r="Q203" s="29" t="str">
        <f t="shared" si="18"/>
        <v>348|44</v>
      </c>
      <c r="R203" s="29" t="str">
        <f t="shared" si="19"/>
        <v>Scissor Lifts</v>
      </c>
      <c r="S203" s="29" t="str">
        <f t="shared" si="20"/>
        <v>19+ Ft Electric Scissor Lifts</v>
      </c>
      <c r="T203" s="29" t="str">
        <f t="shared" si="21"/>
        <v>Scissor Lifts Electric JLG USA</v>
      </c>
      <c r="U203" s="21"/>
    </row>
    <row r="204" spans="1:21" s="21" customFormat="1" x14ac:dyDescent="0.25">
      <c r="A204" s="29">
        <v>3422</v>
      </c>
      <c r="B204" s="29" t="s">
        <v>2991</v>
      </c>
      <c r="C204" s="29" t="s">
        <v>1241</v>
      </c>
      <c r="D204" s="29" t="s">
        <v>2917</v>
      </c>
      <c r="E204" s="29" t="str">
        <f>VLOOKUP($B204,Sched!$A:$Z,MATCH(E$1,Sched!$6:$6,0),FALSE)</f>
        <v>Make</v>
      </c>
      <c r="F204" s="29" t="str">
        <f>VLOOKUP($B204,Sched!$A:$Z,MATCH(F$1,Sched!$6:$6,0),FALSE)</f>
        <v>Make</v>
      </c>
      <c r="G204" s="29">
        <f>VLOOKUP($A204,Schid!$A:$J,MATCH(G$1,Schid!$6:$6,0),FALSE)</f>
        <v>315</v>
      </c>
      <c r="H204" s="29">
        <f>VLOOKUP($A204,Schid!$A:$J,MATCH(H$1,Schid!$6:$6,0),FALSE)</f>
        <v>348</v>
      </c>
      <c r="I204" s="29">
        <f>VLOOKUP($A204,Schid!$A:$J,MATCH(I$1,Schid!$6:$6,0),FALSE)</f>
        <v>56</v>
      </c>
      <c r="J204" s="29" t="str">
        <f>VLOOKUP($A204,Schid!$A:$J,MATCH(J$1,Schid!$6:$6,0),FALSE)</f>
        <v>Scissor Lifts</v>
      </c>
      <c r="K204" s="29" t="str">
        <f>VLOOKUP($A204,Schid!$A:$J,MATCH(K$1,Schid!$6:$6,0),FALSE)</f>
        <v>19+ Ft Electric Scissor Lifts</v>
      </c>
      <c r="L204" s="29" t="str">
        <f>VLOOKUP($A204,Schid!$A:$J,MATCH(L$1,Schid!$6:$6,0),FALSE)</f>
        <v>Skyjack</v>
      </c>
      <c r="M204" s="29" t="str">
        <f>VLOOKUP($A204,Schid!$A:$J,MATCH(M$1,Schid!$6:$6,0),FALSE)</f>
        <v>Scissor Lifts|19+ Ft Electric Scissor Lifts|Skyjack|</v>
      </c>
      <c r="N204" s="29">
        <f t="shared" si="30"/>
        <v>1</v>
      </c>
      <c r="O204" s="29">
        <f>IF(ISERROR(VLOOKUP(B204,Sched!A:A,1,FALSE)),0,1)</f>
        <v>1</v>
      </c>
      <c r="P204" s="29">
        <f t="shared" si="31"/>
        <v>1</v>
      </c>
      <c r="Q204" s="29" t="str">
        <f t="shared" si="18"/>
        <v>348|56</v>
      </c>
      <c r="R204" s="29" t="str">
        <f t="shared" si="19"/>
        <v>Scissor Lifts</v>
      </c>
      <c r="S204" s="29" t="str">
        <f t="shared" si="20"/>
        <v>19+ Ft Electric Scissor Lifts</v>
      </c>
      <c r="T204" s="29" t="str">
        <f t="shared" si="21"/>
        <v>Scissor Lifts Electric Skyjack USA</v>
      </c>
    </row>
    <row r="205" spans="1:21" s="21" customFormat="1" x14ac:dyDescent="0.25">
      <c r="A205" s="29">
        <v>474</v>
      </c>
      <c r="B205" s="29" t="s">
        <v>2992</v>
      </c>
      <c r="C205" s="29" t="s">
        <v>1241</v>
      </c>
      <c r="D205" s="29" t="s">
        <v>2917</v>
      </c>
      <c r="E205" s="29" t="str">
        <f>VLOOKUP($B205,Sched!$A:$Z,MATCH(E$1,Sched!$6:$6,0),FALSE)</f>
        <v>CatSubcat</v>
      </c>
      <c r="F205" s="29" t="str">
        <f>VLOOKUP($B205,Sched!$A:$Z,MATCH(F$1,Sched!$6:$6,0),FALSE)</f>
        <v>SubcatGroup</v>
      </c>
      <c r="G205" s="29">
        <f>VLOOKUP($A205,Schid!$A:$J,MATCH(G$1,Schid!$6:$6,0),FALSE)</f>
        <v>315</v>
      </c>
      <c r="H205" s="29">
        <f>VLOOKUP($A205,Schid!$A:$J,MATCH(H$1,Schid!$6:$6,0),FALSE)</f>
        <v>348</v>
      </c>
      <c r="I205" s="29" t="str">
        <f>VLOOKUP($A205,Schid!$A:$J,MATCH(I$1,Schid!$6:$6,0),FALSE)</f>
        <v>NULL</v>
      </c>
      <c r="J205" s="29" t="str">
        <f>VLOOKUP($A205,Schid!$A:$J,MATCH(J$1,Schid!$6:$6,0),FALSE)</f>
        <v>Scissor Lifts</v>
      </c>
      <c r="K205" s="29" t="str">
        <f>VLOOKUP($A205,Schid!$A:$J,MATCH(K$1,Schid!$6:$6,0),FALSE)</f>
        <v>19+ Ft Electric Scissor Lifts</v>
      </c>
      <c r="L205" s="29" t="str">
        <f>VLOOKUP($A205,Schid!$A:$J,MATCH(L$1,Schid!$6:$6,0),FALSE)</f>
        <v>NULL</v>
      </c>
      <c r="M205" s="29" t="str">
        <f>VLOOKUP($A205,Schid!$A:$J,MATCH(M$1,Schid!$6:$6,0),FALSE)</f>
        <v>Scissor Lifts|19+ Ft Electric Scissor Lifts||</v>
      </c>
      <c r="N205" s="29">
        <f t="shared" si="30"/>
        <v>1</v>
      </c>
      <c r="O205" s="29">
        <f>IF(ISERROR(VLOOKUP(B205,Sched!A:A,1,FALSE)),0,1)</f>
        <v>1</v>
      </c>
      <c r="P205" s="29">
        <f t="shared" si="31"/>
        <v>1</v>
      </c>
      <c r="Q205" s="29" t="str">
        <f t="shared" si="18"/>
        <v>348|NULL</v>
      </c>
      <c r="R205" s="29" t="str">
        <f t="shared" si="19"/>
        <v>Scissor Lifts</v>
      </c>
      <c r="S205" s="29" t="str">
        <f t="shared" si="20"/>
        <v>19+ Ft Electric Scissor Lifts</v>
      </c>
      <c r="T205" s="29" t="str">
        <f t="shared" si="21"/>
        <v>Scissor Lifts Electric USA</v>
      </c>
    </row>
    <row r="206" spans="1:21" x14ac:dyDescent="0.25">
      <c r="A206" s="29">
        <v>485</v>
      </c>
      <c r="B206" s="29" t="s">
        <v>2993</v>
      </c>
      <c r="C206" s="29" t="s">
        <v>1241</v>
      </c>
      <c r="D206" s="29" t="s">
        <v>2917</v>
      </c>
      <c r="E206" s="29" t="str">
        <f>VLOOKUP($B206,Sched!$A:$Z,MATCH(E$1,Sched!$6:$6,0),FALSE)</f>
        <v>CatSubcat</v>
      </c>
      <c r="F206" s="29" t="str">
        <f>VLOOKUP($B206,Sched!$A:$Z,MATCH(F$1,Sched!$6:$6,0),FALSE)</f>
        <v>SubcatGroup</v>
      </c>
      <c r="G206" s="29">
        <f>VLOOKUP($A206,Schid!$A:$J,MATCH(G$1,Schid!$6:$6,0),FALSE)</f>
        <v>315</v>
      </c>
      <c r="H206" s="29">
        <f>VLOOKUP($A206,Schid!$A:$J,MATCH(H$1,Schid!$6:$6,0),FALSE)</f>
        <v>2215</v>
      </c>
      <c r="I206" s="29" t="str">
        <f>VLOOKUP($A206,Schid!$A:$J,MATCH(I$1,Schid!$6:$6,0),FALSE)</f>
        <v>NULL</v>
      </c>
      <c r="J206" s="29" t="str">
        <f>VLOOKUP($A206,Schid!$A:$J,MATCH(J$1,Schid!$6:$6,0),FALSE)</f>
        <v>Scissor Lifts</v>
      </c>
      <c r="K206" s="29" t="str">
        <f>VLOOKUP($A206,Schid!$A:$J,MATCH(K$1,Schid!$6:$6,0),FALSE)</f>
        <v>Engine-Driven Scissor Lifts</v>
      </c>
      <c r="L206" s="29" t="str">
        <f>VLOOKUP($A206,Schid!$A:$J,MATCH(L$1,Schid!$6:$6,0),FALSE)</f>
        <v>NULL</v>
      </c>
      <c r="M206" s="29" t="str">
        <f>VLOOKUP($A206,Schid!$A:$J,MATCH(M$1,Schid!$6:$6,0),FALSE)</f>
        <v>Scissor Lifts|Engine-Driven Scissor Lifts||</v>
      </c>
      <c r="N206" s="29">
        <f t="shared" si="30"/>
        <v>1</v>
      </c>
      <c r="O206" s="29">
        <f>IF(ISERROR(VLOOKUP(B206,Sched!A:A,1,FALSE)),0,1)</f>
        <v>1</v>
      </c>
      <c r="P206" s="29">
        <f t="shared" si="31"/>
        <v>1</v>
      </c>
      <c r="Q206" s="29" t="str">
        <f t="shared" si="18"/>
        <v>2215|NULL</v>
      </c>
      <c r="R206" s="29" t="str">
        <f t="shared" si="19"/>
        <v>Scissor Lifts</v>
      </c>
      <c r="S206" s="29" t="str">
        <f t="shared" si="20"/>
        <v>Engine-Driven Scissor Lifts</v>
      </c>
      <c r="T206" s="29" t="str">
        <f t="shared" si="21"/>
        <v>Scissor Lifts Engine USA</v>
      </c>
      <c r="U206" s="21"/>
    </row>
    <row r="207" spans="1:21" x14ac:dyDescent="0.25">
      <c r="A207" s="29">
        <v>8</v>
      </c>
      <c r="B207" s="29" t="s">
        <v>2994</v>
      </c>
      <c r="C207" s="29" t="s">
        <v>1241</v>
      </c>
      <c r="D207" s="29" t="s">
        <v>2917</v>
      </c>
      <c r="E207" s="29" t="str">
        <f>VLOOKUP($B207,Sched!$A:$Z,MATCH(E$1,Sched!$6:$6,0),FALSE)</f>
        <v>CatSubcat</v>
      </c>
      <c r="F207" s="29" t="str">
        <f>VLOOKUP($B207,Sched!$A:$Z,MATCH(F$1,Sched!$6:$6,0),FALSE)</f>
        <v>Category</v>
      </c>
      <c r="G207" s="29">
        <f>VLOOKUP($A207,Schid!$A:$J,MATCH(G$1,Schid!$6:$6,0),FALSE)</f>
        <v>315</v>
      </c>
      <c r="H207" s="29" t="str">
        <f>VLOOKUP($A207,Schid!$A:$J,MATCH(H$1,Schid!$6:$6,0),FALSE)</f>
        <v>NULL</v>
      </c>
      <c r="I207" s="29" t="str">
        <f>VLOOKUP($A207,Schid!$A:$J,MATCH(I$1,Schid!$6:$6,0),FALSE)</f>
        <v>NULL</v>
      </c>
      <c r="J207" s="29" t="str">
        <f>VLOOKUP($A207,Schid!$A:$J,MATCH(J$1,Schid!$6:$6,0),FALSE)</f>
        <v>Scissor Lifts</v>
      </c>
      <c r="K207" s="29" t="str">
        <f>VLOOKUP($A207,Schid!$A:$J,MATCH(K$1,Schid!$6:$6,0),FALSE)</f>
        <v>NULL</v>
      </c>
      <c r="L207" s="29" t="str">
        <f>VLOOKUP($A207,Schid!$A:$J,MATCH(L$1,Schid!$6:$6,0),FALSE)</f>
        <v>NULL</v>
      </c>
      <c r="M207" s="29" t="str">
        <f>VLOOKUP($A207,Schid!$A:$J,MATCH(M$1,Schid!$6:$6,0),FALSE)</f>
        <v>Scissor Lifts|||</v>
      </c>
      <c r="N207" s="29">
        <f t="shared" si="30"/>
        <v>1</v>
      </c>
      <c r="O207" s="29">
        <f>IF(ISERROR(VLOOKUP(B207,Sched!A:A,1,FALSE)),0,1)</f>
        <v>1</v>
      </c>
      <c r="P207" s="29">
        <f t="shared" si="31"/>
        <v>1</v>
      </c>
      <c r="Q207" s="29" t="str">
        <f t="shared" si="18"/>
        <v>NULL|NULL</v>
      </c>
      <c r="R207" s="29" t="str">
        <f t="shared" si="19"/>
        <v>Scissor Lifts</v>
      </c>
      <c r="S207" s="29" t="str">
        <f t="shared" si="20"/>
        <v>NULL</v>
      </c>
      <c r="T207" s="29" t="str">
        <f t="shared" si="21"/>
        <v>Scissor Lifts USA</v>
      </c>
      <c r="U207" s="21"/>
    </row>
    <row r="208" spans="1:21" x14ac:dyDescent="0.25">
      <c r="A208" s="29">
        <v>90458</v>
      </c>
      <c r="B208" s="29" t="s">
        <v>2995</v>
      </c>
      <c r="C208" s="29" t="s">
        <v>1241</v>
      </c>
      <c r="D208" s="29" t="s">
        <v>2917</v>
      </c>
      <c r="E208" s="29" t="str">
        <f>VLOOKUP($B208,Sched!$A:$Z,MATCH(E$1,Sched!$6:$6,0),FALSE)</f>
        <v>CatSubcat</v>
      </c>
      <c r="F208" s="29" t="str">
        <f>VLOOKUP($B208,Sched!$A:$Z,MATCH(F$1,Sched!$6:$6,0),FALSE)</f>
        <v>Category</v>
      </c>
      <c r="G208" s="29">
        <f>VLOOKUP($A208,Schid!$A:$J,MATCH(G$1,Schid!$6:$6,0),FALSE)</f>
        <v>2754</v>
      </c>
      <c r="H208" s="29" t="str">
        <f>VLOOKUP($A208,Schid!$A:$J,MATCH(H$1,Schid!$6:$6,0),FALSE)</f>
        <v>NULL</v>
      </c>
      <c r="I208" s="29" t="str">
        <f>VLOOKUP($A208,Schid!$A:$J,MATCH(I$1,Schid!$6:$6,0),FALSE)</f>
        <v>NULL</v>
      </c>
      <c r="J208" s="29" t="str">
        <f>VLOOKUP($A208,Schid!$A:$J,MATCH(J$1,Schid!$6:$6,0),FALSE)</f>
        <v>Semi Trailers</v>
      </c>
      <c r="K208" s="29" t="str">
        <f>VLOOKUP($A208,Schid!$A:$J,MATCH(K$1,Schid!$6:$6,0),FALSE)</f>
        <v>NULL</v>
      </c>
      <c r="L208" s="29" t="str">
        <f>VLOOKUP($A208,Schid!$A:$J,MATCH(L$1,Schid!$6:$6,0),FALSE)</f>
        <v>NULL</v>
      </c>
      <c r="M208" s="29" t="str">
        <f>VLOOKUP($A208,Schid!$A:$J,MATCH(M$1,Schid!$6:$6,0),FALSE)</f>
        <v>Semi Trailers|||</v>
      </c>
      <c r="N208" s="29">
        <f t="shared" si="30"/>
        <v>1</v>
      </c>
      <c r="O208" s="29">
        <f>IF(ISERROR(VLOOKUP(B208,Sched!A:A,1,FALSE)),0,1)</f>
        <v>1</v>
      </c>
      <c r="P208" s="29">
        <f t="shared" si="31"/>
        <v>1</v>
      </c>
      <c r="Q208" s="29" t="str">
        <f t="shared" si="18"/>
        <v>NULL|NULL</v>
      </c>
      <c r="R208" s="29" t="str">
        <f t="shared" si="19"/>
        <v>Semi Trailers</v>
      </c>
      <c r="S208" s="29" t="str">
        <f t="shared" si="20"/>
        <v>NULL</v>
      </c>
      <c r="T208" s="29" t="str">
        <f t="shared" si="21"/>
        <v>Semi Trailers USA</v>
      </c>
      <c r="U208" s="21"/>
    </row>
    <row r="209" spans="1:21" s="21" customFormat="1" x14ac:dyDescent="0.25">
      <c r="A209" s="29">
        <v>83868</v>
      </c>
      <c r="B209" s="29" t="s">
        <v>3313</v>
      </c>
      <c r="C209" s="29" t="s">
        <v>1241</v>
      </c>
      <c r="D209" s="29" t="s">
        <v>2917</v>
      </c>
      <c r="E209" s="29" t="str">
        <f>VLOOKUP($B209,Sched!$A:$Z,MATCH(E$1,Sched!$6:$6,0),FALSE)</f>
        <v>CatSubcat</v>
      </c>
      <c r="F209" s="29" t="str">
        <f>VLOOKUP($B209,Sched!$A:$Z,MATCH(F$1,Sched!$6:$6,0),FALSE)</f>
        <v>Category</v>
      </c>
      <c r="G209" s="29">
        <f>VLOOKUP($A209,Schid!$A:$J,MATCH(G$1,Schid!$6:$6,0),FALSE)</f>
        <v>2613</v>
      </c>
      <c r="H209" s="29" t="str">
        <f>VLOOKUP($A209,Schid!$A:$J,MATCH(H$1,Schid!$6:$6,0),FALSE)</f>
        <v>NULL</v>
      </c>
      <c r="I209" s="29" t="str">
        <f>VLOOKUP($A209,Schid!$A:$J,MATCH(I$1,Schid!$6:$6,0),FALSE)</f>
        <v>NULL</v>
      </c>
      <c r="J209" s="29" t="str">
        <f>VLOOKUP($A209,Schid!$A:$J,MATCH(J$1,Schid!$6:$6,0),FALSE)</f>
        <v>Service Trucks</v>
      </c>
      <c r="K209" s="29" t="str">
        <f>VLOOKUP($A209,Schid!$A:$J,MATCH(K$1,Schid!$6:$6,0),FALSE)</f>
        <v>NULL</v>
      </c>
      <c r="L209" s="29" t="str">
        <f>VLOOKUP($A209,Schid!$A:$J,MATCH(L$1,Schid!$6:$6,0),FALSE)</f>
        <v>NULL</v>
      </c>
      <c r="M209" s="29" t="str">
        <f>VLOOKUP($A209,Schid!$A:$J,MATCH(M$1,Schid!$6:$6,0),FALSE)</f>
        <v>Service Trucks|||</v>
      </c>
      <c r="N209" s="29">
        <f t="shared" si="30"/>
        <v>1</v>
      </c>
      <c r="O209" s="29">
        <f>IF(ISERROR(VLOOKUP(B209,Sched!A:A,1,FALSE)),0,1)</f>
        <v>1</v>
      </c>
      <c r="P209" s="29">
        <f t="shared" si="31"/>
        <v>1</v>
      </c>
      <c r="Q209" s="29" t="str">
        <f t="shared" si="18"/>
        <v>NULL|NULL</v>
      </c>
      <c r="R209" s="29" t="str">
        <f t="shared" si="19"/>
        <v>Service Trucks</v>
      </c>
      <c r="S209" s="29" t="str">
        <f t="shared" si="20"/>
        <v>NULL</v>
      </c>
      <c r="T209" s="29" t="str">
        <f t="shared" si="21"/>
        <v>Service Trucks USA</v>
      </c>
    </row>
    <row r="210" spans="1:21" s="21" customFormat="1" x14ac:dyDescent="0.25">
      <c r="A210" s="29">
        <v>3273</v>
      </c>
      <c r="B210" s="29" t="s">
        <v>2996</v>
      </c>
      <c r="C210" s="29" t="s">
        <v>1242</v>
      </c>
      <c r="D210" s="29" t="s">
        <v>2917</v>
      </c>
      <c r="E210" s="29" t="str">
        <f>VLOOKUP($B210,Sched!$A:$Z,MATCH(E$1,Sched!$6:$6,0),FALSE)</f>
        <v>Make</v>
      </c>
      <c r="F210" s="29" t="str">
        <f>VLOOKUP($B210,Sched!$A:$Z,MATCH(F$1,Sched!$6:$6,0),FALSE)</f>
        <v>Make</v>
      </c>
      <c r="G210" s="29">
        <f>VLOOKUP($A210,Schid!$A:$J,MATCH(G$1,Schid!$6:$6,0),FALSE)</f>
        <v>2511</v>
      </c>
      <c r="H210" s="29">
        <f>VLOOKUP($A210,Schid!$A:$J,MATCH(H$1,Schid!$6:$6,0),FALSE)</f>
        <v>428</v>
      </c>
      <c r="I210" s="29">
        <f>VLOOKUP($A210,Schid!$A:$J,MATCH(I$1,Schid!$6:$6,0),FALSE)</f>
        <v>31</v>
      </c>
      <c r="J210" s="29" t="str">
        <f>VLOOKUP($A210,Schid!$A:$J,MATCH(J$1,Schid!$6:$6,0),FALSE)</f>
        <v>Single Drum Rollers</v>
      </c>
      <c r="K210" s="29" t="str">
        <f>VLOOKUP($A210,Schid!$A:$J,MATCH(K$1,Schid!$6:$6,0),FALSE)</f>
        <v>Padfoot Single Drum Rollers</v>
      </c>
      <c r="L210" s="29" t="str">
        <f>VLOOKUP($A210,Schid!$A:$J,MATCH(L$1,Schid!$6:$6,0),FALSE)</f>
        <v>Caterpillar</v>
      </c>
      <c r="M210" s="29" t="str">
        <f>VLOOKUP($A210,Schid!$A:$J,MATCH(M$1,Schid!$6:$6,0),FALSE)</f>
        <v>Single Drum Rollers|Padfoot Single Drum Rollers|Caterpillar|</v>
      </c>
      <c r="N210" s="29">
        <f t="shared" si="30"/>
        <v>1</v>
      </c>
      <c r="O210" s="29">
        <f>IF(ISERROR(VLOOKUP(B210,Sched!A:A,1,FALSE)),0,1)</f>
        <v>1</v>
      </c>
      <c r="P210" s="29">
        <f t="shared" si="31"/>
        <v>1</v>
      </c>
      <c r="Q210" s="29" t="str">
        <f t="shared" si="18"/>
        <v>428|31</v>
      </c>
      <c r="R210" s="29" t="str">
        <f t="shared" si="19"/>
        <v>Single Drum Rollers</v>
      </c>
      <c r="S210" s="29" t="str">
        <f t="shared" si="20"/>
        <v>Padfoot Single Drum Rollers</v>
      </c>
      <c r="T210" s="29" t="str">
        <f t="shared" si="21"/>
        <v>Single Drum Rollers Caterpillar USA</v>
      </c>
    </row>
    <row r="211" spans="1:21" s="21" customFormat="1" x14ac:dyDescent="0.25">
      <c r="A211" s="29">
        <v>1789</v>
      </c>
      <c r="B211" s="29" t="s">
        <v>2996</v>
      </c>
      <c r="C211" s="29" t="s">
        <v>1241</v>
      </c>
      <c r="D211" s="29" t="s">
        <v>2917</v>
      </c>
      <c r="E211" s="29" t="str">
        <f>VLOOKUP($B211,Sched!$A:$Z,MATCH(E$1,Sched!$6:$6,0),FALSE)</f>
        <v>Make</v>
      </c>
      <c r="F211" s="29" t="str">
        <f>VLOOKUP($B211,Sched!$A:$Z,MATCH(F$1,Sched!$6:$6,0),FALSE)</f>
        <v>Make</v>
      </c>
      <c r="G211" s="29">
        <f>VLOOKUP($A211,Schid!$A:$J,MATCH(G$1,Schid!$6:$6,0),FALSE)</f>
        <v>2511</v>
      </c>
      <c r="H211" s="29">
        <f>VLOOKUP($A211,Schid!$A:$J,MATCH(H$1,Schid!$6:$6,0),FALSE)</f>
        <v>430</v>
      </c>
      <c r="I211" s="29">
        <f>VLOOKUP($A211,Schid!$A:$J,MATCH(I$1,Schid!$6:$6,0),FALSE)</f>
        <v>31</v>
      </c>
      <c r="J211" s="29" t="str">
        <f>VLOOKUP($A211,Schid!$A:$J,MATCH(J$1,Schid!$6:$6,0),FALSE)</f>
        <v>Single Drum Rollers</v>
      </c>
      <c r="K211" s="29" t="str">
        <f>VLOOKUP($A211,Schid!$A:$J,MATCH(K$1,Schid!$6:$6,0),FALSE)</f>
        <v>Smooth Single Drum Rollers</v>
      </c>
      <c r="L211" s="29" t="str">
        <f>VLOOKUP($A211,Schid!$A:$J,MATCH(L$1,Schid!$6:$6,0),FALSE)</f>
        <v>Caterpillar</v>
      </c>
      <c r="M211" s="29" t="str">
        <f>VLOOKUP($A211,Schid!$A:$J,MATCH(M$1,Schid!$6:$6,0),FALSE)</f>
        <v>Single Drum Rollers|Smooth Single Drum Rollers|Caterpillar|</v>
      </c>
      <c r="N211" s="29">
        <f t="shared" si="30"/>
        <v>1</v>
      </c>
      <c r="O211" s="29">
        <f>IF(ISERROR(VLOOKUP(B211,Sched!A:A,1,FALSE)),0,1)</f>
        <v>1</v>
      </c>
      <c r="P211" s="29">
        <f t="shared" si="31"/>
        <v>1</v>
      </c>
      <c r="Q211" s="29" t="str">
        <f t="shared" si="18"/>
        <v>430|31</v>
      </c>
      <c r="R211" s="29" t="str">
        <f t="shared" si="19"/>
        <v>Single Drum Rollers</v>
      </c>
      <c r="S211" s="29" t="str">
        <f t="shared" si="20"/>
        <v>Smooth Single Drum Rollers</v>
      </c>
      <c r="T211" s="29" t="str">
        <f t="shared" si="21"/>
        <v>Single Drum Rollers Caterpillar USA</v>
      </c>
    </row>
    <row r="212" spans="1:21" x14ac:dyDescent="0.25">
      <c r="A212" s="29">
        <v>98</v>
      </c>
      <c r="B212" s="29" t="s">
        <v>3051</v>
      </c>
      <c r="C212" s="29" t="s">
        <v>1242</v>
      </c>
      <c r="D212" s="29" t="s">
        <v>2917</v>
      </c>
      <c r="E212" s="29" t="str">
        <f>VLOOKUP($B212,Sched!$A:$Z,MATCH(E$1,Sched!$6:$6,0),FALSE)</f>
        <v>CatSubcat</v>
      </c>
      <c r="F212" s="29" t="str">
        <f>VLOOKUP($B212,Sched!$A:$Z,MATCH(F$1,Sched!$6:$6,0),FALSE)</f>
        <v>SubcatGroup</v>
      </c>
      <c r="G212" s="29">
        <f>VLOOKUP($A212,Schid!$A:$J,MATCH(G$1,Schid!$6:$6,0),FALSE)</f>
        <v>2511</v>
      </c>
      <c r="H212" s="29">
        <f>VLOOKUP($A212,Schid!$A:$J,MATCH(H$1,Schid!$6:$6,0),FALSE)</f>
        <v>428</v>
      </c>
      <c r="I212" s="29" t="str">
        <f>VLOOKUP($A212,Schid!$A:$J,MATCH(I$1,Schid!$6:$6,0),FALSE)</f>
        <v>NULL</v>
      </c>
      <c r="J212" s="29" t="str">
        <f>VLOOKUP($A212,Schid!$A:$J,MATCH(J$1,Schid!$6:$6,0),FALSE)</f>
        <v>Single Drum Rollers</v>
      </c>
      <c r="K212" s="29" t="str">
        <f>VLOOKUP($A212,Schid!$A:$J,MATCH(K$1,Schid!$6:$6,0),FALSE)</f>
        <v>Padfoot Single Drum Rollers</v>
      </c>
      <c r="L212" s="29" t="str">
        <f>VLOOKUP($A212,Schid!$A:$J,MATCH(L$1,Schid!$6:$6,0),FALSE)</f>
        <v>NULL</v>
      </c>
      <c r="M212" s="29" t="str">
        <f>VLOOKUP($A212,Schid!$A:$J,MATCH(M$1,Schid!$6:$6,0),FALSE)</f>
        <v>Single Drum Rollers|Padfoot Single Drum Rollers||</v>
      </c>
      <c r="N212" s="29">
        <f t="shared" si="30"/>
        <v>1</v>
      </c>
      <c r="O212" s="29">
        <f>IF(ISERROR(VLOOKUP(B212,Sched!A:A,1,FALSE)),0,1)</f>
        <v>1</v>
      </c>
      <c r="P212" s="29">
        <f t="shared" si="31"/>
        <v>1</v>
      </c>
      <c r="Q212" s="29" t="str">
        <f t="shared" si="18"/>
        <v>428|NULL</v>
      </c>
      <c r="R212" s="29" t="str">
        <f t="shared" si="19"/>
        <v>Single Drum Rollers</v>
      </c>
      <c r="S212" s="29" t="str">
        <f t="shared" si="20"/>
        <v>Padfoot Single Drum Rollers</v>
      </c>
      <c r="T212" s="29" t="str">
        <f t="shared" si="21"/>
        <v>Single Drum Rollers SubcatGrp USA</v>
      </c>
      <c r="U212" s="21"/>
    </row>
    <row r="213" spans="1:21" s="21" customFormat="1" x14ac:dyDescent="0.25">
      <c r="A213" s="29">
        <v>66</v>
      </c>
      <c r="B213" s="29" t="s">
        <v>3051</v>
      </c>
      <c r="C213" s="29" t="s">
        <v>1241</v>
      </c>
      <c r="D213" s="29" t="s">
        <v>2917</v>
      </c>
      <c r="E213" s="29" t="str">
        <f>VLOOKUP($B213,Sched!$A:$Z,MATCH(E$1,Sched!$6:$6,0),FALSE)</f>
        <v>CatSubcat</v>
      </c>
      <c r="F213" s="29" t="str">
        <f>VLOOKUP($B213,Sched!$A:$Z,MATCH(F$1,Sched!$6:$6,0),FALSE)</f>
        <v>SubcatGroup</v>
      </c>
      <c r="G213" s="29">
        <f>VLOOKUP($A213,Schid!$A:$J,MATCH(G$1,Schid!$6:$6,0),FALSE)</f>
        <v>2511</v>
      </c>
      <c r="H213" s="29">
        <f>VLOOKUP($A213,Schid!$A:$J,MATCH(H$1,Schid!$6:$6,0),FALSE)</f>
        <v>430</v>
      </c>
      <c r="I213" s="29" t="str">
        <f>VLOOKUP($A213,Schid!$A:$J,MATCH(I$1,Schid!$6:$6,0),FALSE)</f>
        <v>NULL</v>
      </c>
      <c r="J213" s="29" t="str">
        <f>VLOOKUP($A213,Schid!$A:$J,MATCH(J$1,Schid!$6:$6,0),FALSE)</f>
        <v>Single Drum Rollers</v>
      </c>
      <c r="K213" s="29" t="str">
        <f>VLOOKUP($A213,Schid!$A:$J,MATCH(K$1,Schid!$6:$6,0),FALSE)</f>
        <v>Smooth Single Drum Rollers</v>
      </c>
      <c r="L213" s="29" t="str">
        <f>VLOOKUP($A213,Schid!$A:$J,MATCH(L$1,Schid!$6:$6,0),FALSE)</f>
        <v>NULL</v>
      </c>
      <c r="M213" s="29" t="str">
        <f>VLOOKUP($A213,Schid!$A:$J,MATCH(M$1,Schid!$6:$6,0),FALSE)</f>
        <v>Single Drum Rollers|Smooth Single Drum Rollers||</v>
      </c>
      <c r="N213" s="29">
        <f t="shared" si="30"/>
        <v>1</v>
      </c>
      <c r="O213" s="29">
        <f>IF(ISERROR(VLOOKUP(B213,Sched!A:A,1,FALSE)),0,1)</f>
        <v>1</v>
      </c>
      <c r="P213" s="29">
        <f t="shared" si="31"/>
        <v>1</v>
      </c>
      <c r="Q213" s="29" t="str">
        <f t="shared" si="18"/>
        <v>430|NULL</v>
      </c>
      <c r="R213" s="29" t="str">
        <f t="shared" si="19"/>
        <v>Single Drum Rollers</v>
      </c>
      <c r="S213" s="29" t="str">
        <f t="shared" si="20"/>
        <v>Smooth Single Drum Rollers</v>
      </c>
      <c r="T213" s="29" t="str">
        <f t="shared" si="21"/>
        <v>Single Drum Rollers SubcatGrp USA</v>
      </c>
    </row>
    <row r="214" spans="1:21" s="21" customFormat="1" x14ac:dyDescent="0.25">
      <c r="A214" s="29">
        <v>85475</v>
      </c>
      <c r="B214" s="29" t="s">
        <v>2997</v>
      </c>
      <c r="C214" s="29" t="s">
        <v>1242</v>
      </c>
      <c r="D214" s="29" t="s">
        <v>2917</v>
      </c>
      <c r="E214" s="29" t="str">
        <f>VLOOKUP($B214,Sched!$A:$Z,MATCH(E$1,Sched!$6:$6,0),FALSE)</f>
        <v>CatSubcat</v>
      </c>
      <c r="F214" s="29" t="str">
        <f>VLOOKUP($B214,Sched!$A:$Z,MATCH(F$1,Sched!$6:$6,0),FALSE)</f>
        <v>Category</v>
      </c>
      <c r="G214" s="29">
        <f>VLOOKUP($A214,Schid!$A:$J,MATCH(G$1,Schid!$6:$6,0),FALSE)</f>
        <v>2627</v>
      </c>
      <c r="H214" s="29" t="str">
        <f>VLOOKUP($A214,Schid!$A:$J,MATCH(H$1,Schid!$6:$6,0),FALSE)</f>
        <v>NULL</v>
      </c>
      <c r="I214" s="29" t="str">
        <f>VLOOKUP($A214,Schid!$A:$J,MATCH(I$1,Schid!$6:$6,0),FALSE)</f>
        <v>NULL</v>
      </c>
      <c r="J214" s="29" t="str">
        <f>VLOOKUP($A214,Schid!$A:$J,MATCH(J$1,Schid!$6:$6,0),FALSE)</f>
        <v>Ride-On Compaction Attachments</v>
      </c>
      <c r="K214" s="29" t="str">
        <f>VLOOKUP($A214,Schid!$A:$J,MATCH(K$1,Schid!$6:$6,0),FALSE)</f>
        <v>NULL</v>
      </c>
      <c r="L214" s="29" t="str">
        <f>VLOOKUP($A214,Schid!$A:$J,MATCH(L$1,Schid!$6:$6,0),FALSE)</f>
        <v>NULL</v>
      </c>
      <c r="M214" s="29" t="str">
        <f>VLOOKUP($A214,Schid!$A:$J,MATCH(M$1,Schid!$6:$6,0),FALSE)</f>
        <v>Ride-On Compaction Attachments|||</v>
      </c>
      <c r="N214" s="29">
        <f t="shared" si="30"/>
        <v>1</v>
      </c>
      <c r="O214" s="29">
        <f>IF(ISERROR(VLOOKUP(B214,Sched!A:A,1,FALSE)),0,1)</f>
        <v>1</v>
      </c>
      <c r="P214" s="29">
        <f t="shared" si="31"/>
        <v>1</v>
      </c>
      <c r="Q214" s="29" t="str">
        <f t="shared" si="18"/>
        <v>NULL|NULL</v>
      </c>
      <c r="R214" s="29" t="str">
        <f t="shared" si="19"/>
        <v>Ride-On Compaction Attachments</v>
      </c>
      <c r="S214" s="29" t="str">
        <f t="shared" si="20"/>
        <v>NULL</v>
      </c>
      <c r="T214" s="29" t="str">
        <f t="shared" si="21"/>
        <v>Single Drum Rollers USA</v>
      </c>
    </row>
    <row r="215" spans="1:21" s="21" customFormat="1" x14ac:dyDescent="0.25">
      <c r="A215" s="29">
        <v>66826</v>
      </c>
      <c r="B215" s="29" t="s">
        <v>2997</v>
      </c>
      <c r="C215" s="29" t="s">
        <v>1241</v>
      </c>
      <c r="D215" s="29" t="s">
        <v>2917</v>
      </c>
      <c r="E215" s="29" t="str">
        <f>VLOOKUP($B215,Sched!$A:$Z,MATCH(E$1,Sched!$6:$6,0),FALSE)</f>
        <v>CatSubcat</v>
      </c>
      <c r="F215" s="29" t="str">
        <f>VLOOKUP($B215,Sched!$A:$Z,MATCH(F$1,Sched!$6:$6,0),FALSE)</f>
        <v>Category</v>
      </c>
      <c r="G215" s="29">
        <f>VLOOKUP($A215,Schid!$A:$J,MATCH(G$1,Schid!$6:$6,0),FALSE)</f>
        <v>2511</v>
      </c>
      <c r="H215" s="29" t="str">
        <f>VLOOKUP($A215,Schid!$A:$J,MATCH(H$1,Schid!$6:$6,0),FALSE)</f>
        <v>NULL</v>
      </c>
      <c r="I215" s="29" t="str">
        <f>VLOOKUP($A215,Schid!$A:$J,MATCH(I$1,Schid!$6:$6,0),FALSE)</f>
        <v>NULL</v>
      </c>
      <c r="J215" s="29" t="str">
        <f>VLOOKUP($A215,Schid!$A:$J,MATCH(J$1,Schid!$6:$6,0),FALSE)</f>
        <v>Single Drum Rollers</v>
      </c>
      <c r="K215" s="29" t="str">
        <f>VLOOKUP($A215,Schid!$A:$J,MATCH(K$1,Schid!$6:$6,0),FALSE)</f>
        <v>NULL</v>
      </c>
      <c r="L215" s="29" t="str">
        <f>VLOOKUP($A215,Schid!$A:$J,MATCH(L$1,Schid!$6:$6,0),FALSE)</f>
        <v>NULL</v>
      </c>
      <c r="M215" s="29" t="str">
        <f>VLOOKUP($A215,Schid!$A:$J,MATCH(M$1,Schid!$6:$6,0),FALSE)</f>
        <v>Single Drum Rollers|||</v>
      </c>
      <c r="N215" s="29">
        <f t="shared" si="30"/>
        <v>1</v>
      </c>
      <c r="O215" s="29">
        <f>IF(ISERROR(VLOOKUP(B215,Sched!A:A,1,FALSE)),0,1)</f>
        <v>1</v>
      </c>
      <c r="P215" s="29">
        <f t="shared" si="31"/>
        <v>1</v>
      </c>
      <c r="Q215" s="29" t="str">
        <f t="shared" si="18"/>
        <v>NULL|NULL</v>
      </c>
      <c r="R215" s="29" t="str">
        <f t="shared" si="19"/>
        <v>Single Drum Rollers</v>
      </c>
      <c r="S215" s="29" t="str">
        <f t="shared" si="20"/>
        <v>NULL</v>
      </c>
      <c r="T215" s="29" t="str">
        <f t="shared" si="21"/>
        <v>Single Drum Rollers USA</v>
      </c>
    </row>
    <row r="216" spans="1:21" x14ac:dyDescent="0.25">
      <c r="A216" s="21">
        <v>5466</v>
      </c>
      <c r="B216" s="21" t="s">
        <v>3566</v>
      </c>
      <c r="C216" s="29" t="s">
        <v>1241</v>
      </c>
      <c r="D216" s="29" t="s">
        <v>2917</v>
      </c>
      <c r="E216" s="29" t="str">
        <f>VLOOKUP($B216,Sched!$A:$Z,MATCH(E$1,Sched!$6:$6,0),FALSE)</f>
        <v>Make</v>
      </c>
      <c r="F216" s="29" t="str">
        <f>VLOOKUP($B216,Sched!$A:$Z,MATCH(F$1,Sched!$6:$6,0),FALSE)</f>
        <v>Make</v>
      </c>
      <c r="G216" s="29">
        <f>VLOOKUP($A216,Schid!$A:$J,MATCH(G$1,Schid!$6:$6,0),FALSE)</f>
        <v>360</v>
      </c>
      <c r="H216" s="29">
        <f>VLOOKUP($A216,Schid!$A:$J,MATCH(H$1,Schid!$6:$6,0),FALSE)</f>
        <v>2009</v>
      </c>
      <c r="I216" s="29">
        <f>VLOOKUP($A216,Schid!$A:$J,MATCH(I$1,Schid!$6:$6,0),FALSE)</f>
        <v>85</v>
      </c>
      <c r="J216" s="29" t="str">
        <f>VLOOKUP($A216,Schid!$A:$J,MATCH(J$1,Schid!$6:$6,0),FALSE)</f>
        <v>Skid Steer Loaders</v>
      </c>
      <c r="K216" s="29" t="str">
        <f>VLOOKUP($A216,Schid!$A:$J,MATCH(K$1,Schid!$6:$6,0),FALSE)</f>
        <v>1,100-2,999 Lb Skid Steer Loaders</v>
      </c>
      <c r="L216" s="29" t="str">
        <f>VLOOKUP($A216,Schid!$A:$J,MATCH(L$1,Schid!$6:$6,0),FALSE)</f>
        <v>Bobcat</v>
      </c>
      <c r="M216" s="29" t="str">
        <f>VLOOKUP($A216,Schid!$A:$J,MATCH(M$1,Schid!$6:$6,0),FALSE)</f>
        <v>Skid Steer Loaders|1,100-2,999 Lb Skid Steer Loaders|Bobcat|</v>
      </c>
      <c r="N216" s="29">
        <f t="shared" si="30"/>
        <v>1</v>
      </c>
      <c r="O216" s="29">
        <f>IF(ISERROR(VLOOKUP(B216,Sched!A:A,1,FALSE)),0,1)</f>
        <v>1</v>
      </c>
      <c r="P216" s="29">
        <f t="shared" si="31"/>
        <v>1</v>
      </c>
      <c r="Q216" s="29" t="str">
        <f t="shared" si="18"/>
        <v>2009|85</v>
      </c>
      <c r="R216" s="29" t="str">
        <f t="shared" si="19"/>
        <v>Skid Steer Loaders</v>
      </c>
      <c r="S216" s="29" t="str">
        <f t="shared" si="20"/>
        <v>1,100-2,999 Lb Skid Steer Loaders</v>
      </c>
      <c r="T216" s="29" t="str">
        <f t="shared" si="21"/>
        <v>Skid Steer Loaders Medium Bobcat USA</v>
      </c>
      <c r="U216" s="21"/>
    </row>
    <row r="217" spans="1:21" x14ac:dyDescent="0.25">
      <c r="A217" s="21">
        <v>4463</v>
      </c>
      <c r="B217" s="21" t="s">
        <v>3569</v>
      </c>
      <c r="C217" s="29" t="s">
        <v>1241</v>
      </c>
      <c r="D217" s="21" t="s">
        <v>2917</v>
      </c>
      <c r="E217" s="29" t="str">
        <f>VLOOKUP($B217,Sched!$A:$Z,MATCH(E$1,Sched!$6:$6,0),FALSE)</f>
        <v>Make</v>
      </c>
      <c r="F217" s="29" t="str">
        <f>VLOOKUP($B217,Sched!$A:$Z,MATCH(F$1,Sched!$6:$6,0),FALSE)</f>
        <v>Make</v>
      </c>
      <c r="G217" s="29">
        <f>VLOOKUP($A217,Schid!$A:$J,MATCH(G$1,Schid!$6:$6,0),FALSE)</f>
        <v>360</v>
      </c>
      <c r="H217" s="29">
        <f>VLOOKUP($A217,Schid!$A:$J,MATCH(H$1,Schid!$6:$6,0),FALSE)</f>
        <v>2009</v>
      </c>
      <c r="I217" s="29">
        <f>VLOOKUP($A217,Schid!$A:$J,MATCH(I$1,Schid!$6:$6,0),FALSE)</f>
        <v>12</v>
      </c>
      <c r="J217" s="29" t="str">
        <f>VLOOKUP($A217,Schid!$A:$J,MATCH(J$1,Schid!$6:$6,0),FALSE)</f>
        <v>Skid Steer Loaders</v>
      </c>
      <c r="K217" s="29" t="str">
        <f>VLOOKUP($A217,Schid!$A:$J,MATCH(K$1,Schid!$6:$6,0),FALSE)</f>
        <v>1,100-2,999 Lb Skid Steer Loaders</v>
      </c>
      <c r="L217" s="29" t="str">
        <f>VLOOKUP($A217,Schid!$A:$J,MATCH(L$1,Schid!$6:$6,0),FALSE)</f>
        <v>Case</v>
      </c>
      <c r="M217" s="29" t="str">
        <f>VLOOKUP($A217,Schid!$A:$J,MATCH(M$1,Schid!$6:$6,0),FALSE)</f>
        <v>Skid Steer Loaders|1,100-2,999 Lb Skid Steer Loaders|Case|</v>
      </c>
      <c r="N217" s="29">
        <f t="shared" si="30"/>
        <v>1</v>
      </c>
      <c r="O217" s="29">
        <f>IF(ISERROR(VLOOKUP(B217,Sched!A:A,1,FALSE)),0,1)</f>
        <v>1</v>
      </c>
      <c r="P217" s="29">
        <f t="shared" si="31"/>
        <v>1</v>
      </c>
      <c r="Q217" s="29" t="str">
        <f t="shared" si="18"/>
        <v>2009|12</v>
      </c>
      <c r="R217" s="29" t="str">
        <f t="shared" si="19"/>
        <v>Skid Steer Loaders</v>
      </c>
      <c r="S217" s="29" t="str">
        <f t="shared" si="20"/>
        <v>1,100-2,999 Lb Skid Steer Loaders</v>
      </c>
      <c r="T217" s="29" t="str">
        <f t="shared" si="21"/>
        <v>Skid Steer Loaders Medium Case USA</v>
      </c>
      <c r="U217" s="21"/>
    </row>
    <row r="218" spans="1:21" x14ac:dyDescent="0.25">
      <c r="A218" s="21">
        <v>1278</v>
      </c>
      <c r="B218" s="21" t="s">
        <v>3567</v>
      </c>
      <c r="C218" s="29" t="s">
        <v>1241</v>
      </c>
      <c r="D218" s="29" t="s">
        <v>2917</v>
      </c>
      <c r="E218" s="29" t="str">
        <f>VLOOKUP($B218,Sched!$A:$Z,MATCH(E$1,Sched!$6:$6,0),FALSE)</f>
        <v>Make</v>
      </c>
      <c r="F218" s="29" t="str">
        <f>VLOOKUP($B218,Sched!$A:$Z,MATCH(F$1,Sched!$6:$6,0),FALSE)</f>
        <v>Make</v>
      </c>
      <c r="G218" s="29">
        <f>VLOOKUP($A218,Schid!$A:$J,MATCH(G$1,Schid!$6:$6,0),FALSE)</f>
        <v>360</v>
      </c>
      <c r="H218" s="29">
        <f>VLOOKUP($A218,Schid!$A:$J,MATCH(H$1,Schid!$6:$6,0),FALSE)</f>
        <v>2009</v>
      </c>
      <c r="I218" s="29">
        <f>VLOOKUP($A218,Schid!$A:$J,MATCH(I$1,Schid!$6:$6,0),FALSE)</f>
        <v>31</v>
      </c>
      <c r="J218" s="29" t="str">
        <f>VLOOKUP($A218,Schid!$A:$J,MATCH(J$1,Schid!$6:$6,0),FALSE)</f>
        <v>Skid Steer Loaders</v>
      </c>
      <c r="K218" s="29" t="str">
        <f>VLOOKUP($A218,Schid!$A:$J,MATCH(K$1,Schid!$6:$6,0),FALSE)</f>
        <v>1,100-2,999 Lb Skid Steer Loaders</v>
      </c>
      <c r="L218" s="29" t="str">
        <f>VLOOKUP($A218,Schid!$A:$J,MATCH(L$1,Schid!$6:$6,0),FALSE)</f>
        <v>Caterpillar</v>
      </c>
      <c r="M218" s="29" t="str">
        <f>VLOOKUP($A218,Schid!$A:$J,MATCH(M$1,Schid!$6:$6,0),FALSE)</f>
        <v>Skid Steer Loaders|1,100-2,999 Lb Skid Steer Loaders|Caterpillar|</v>
      </c>
      <c r="N218" s="29">
        <f t="shared" si="30"/>
        <v>1</v>
      </c>
      <c r="O218" s="29">
        <f>IF(ISERROR(VLOOKUP(B218,Sched!A:A,1,FALSE)),0,1)</f>
        <v>1</v>
      </c>
      <c r="P218" s="29">
        <f t="shared" si="31"/>
        <v>1</v>
      </c>
      <c r="Q218" s="29" t="str">
        <f t="shared" si="18"/>
        <v>2009|31</v>
      </c>
      <c r="R218" s="29" t="str">
        <f t="shared" si="19"/>
        <v>Skid Steer Loaders</v>
      </c>
      <c r="S218" s="29" t="str">
        <f t="shared" si="20"/>
        <v>1,100-2,999 Lb Skid Steer Loaders</v>
      </c>
      <c r="T218" s="29" t="str">
        <f t="shared" si="21"/>
        <v>Skid Steer Loaders Medium Caterpillar USA</v>
      </c>
      <c r="U218" s="21"/>
    </row>
    <row r="219" spans="1:21" x14ac:dyDescent="0.25">
      <c r="A219" s="21">
        <v>4084</v>
      </c>
      <c r="B219" s="21" t="s">
        <v>3568</v>
      </c>
      <c r="C219" s="29" t="s">
        <v>1241</v>
      </c>
      <c r="D219" s="29" t="s">
        <v>2917</v>
      </c>
      <c r="E219" s="29" t="str">
        <f>VLOOKUP($B219,Sched!$A:$Z,MATCH(E$1,Sched!$6:$6,0),FALSE)</f>
        <v>Make</v>
      </c>
      <c r="F219" s="29" t="str">
        <f>VLOOKUP($B219,Sched!$A:$Z,MATCH(F$1,Sched!$6:$6,0),FALSE)</f>
        <v>Make</v>
      </c>
      <c r="G219" s="29">
        <f>VLOOKUP($A219,Schid!$A:$J,MATCH(G$1,Schid!$6:$6,0),FALSE)</f>
        <v>360</v>
      </c>
      <c r="H219" s="29">
        <f>VLOOKUP($A219,Schid!$A:$J,MATCH(H$1,Schid!$6:$6,0),FALSE)</f>
        <v>2009</v>
      </c>
      <c r="I219" s="29">
        <f>VLOOKUP($A219,Schid!$A:$J,MATCH(I$1,Schid!$6:$6,0),FALSE)</f>
        <v>93</v>
      </c>
      <c r="J219" s="29" t="str">
        <f>VLOOKUP($A219,Schid!$A:$J,MATCH(J$1,Schid!$6:$6,0),FALSE)</f>
        <v>Skid Steer Loaders</v>
      </c>
      <c r="K219" s="29" t="str">
        <f>VLOOKUP($A219,Schid!$A:$J,MATCH(K$1,Schid!$6:$6,0),FALSE)</f>
        <v>1,100-2,999 Lb Skid Steer Loaders</v>
      </c>
      <c r="L219" s="29" t="str">
        <f>VLOOKUP($A219,Schid!$A:$J,MATCH(L$1,Schid!$6:$6,0),FALSE)</f>
        <v>John Deere</v>
      </c>
      <c r="M219" s="29" t="str">
        <f>VLOOKUP($A219,Schid!$A:$J,MATCH(M$1,Schid!$6:$6,0),FALSE)</f>
        <v>Skid Steer Loaders|1,100-2,999 Lb Skid Steer Loaders|John Deere|</v>
      </c>
      <c r="N219" s="29">
        <f t="shared" si="30"/>
        <v>1</v>
      </c>
      <c r="O219" s="29">
        <f>IF(ISERROR(VLOOKUP(B219,Sched!A:A,1,FALSE)),0,1)</f>
        <v>1</v>
      </c>
      <c r="P219" s="29">
        <f t="shared" si="31"/>
        <v>1</v>
      </c>
      <c r="Q219" s="29" t="str">
        <f t="shared" si="18"/>
        <v>2009|93</v>
      </c>
      <c r="R219" s="29" t="str">
        <f t="shared" si="19"/>
        <v>Skid Steer Loaders</v>
      </c>
      <c r="S219" s="29" t="str">
        <f t="shared" si="20"/>
        <v>1,100-2,999 Lb Skid Steer Loaders</v>
      </c>
      <c r="T219" s="29" t="str">
        <f t="shared" si="21"/>
        <v>Skid Steer Loaders Medium John Deere USA</v>
      </c>
      <c r="U219" s="21"/>
    </row>
    <row r="220" spans="1:21" x14ac:dyDescent="0.25">
      <c r="A220" s="21">
        <v>2570</v>
      </c>
      <c r="B220" s="21" t="s">
        <v>3570</v>
      </c>
      <c r="C220" s="29" t="s">
        <v>1241</v>
      </c>
      <c r="D220" s="21" t="s">
        <v>2917</v>
      </c>
      <c r="E220" s="29" t="str">
        <f>VLOOKUP($B220,Sched!$A:$Z,MATCH(E$1,Sched!$6:$6,0),FALSE)</f>
        <v>Make</v>
      </c>
      <c r="F220" s="29" t="str">
        <f>VLOOKUP($B220,Sched!$A:$Z,MATCH(F$1,Sched!$6:$6,0),FALSE)</f>
        <v>Make</v>
      </c>
      <c r="G220" s="29">
        <f>VLOOKUP($A220,Schid!$A:$J,MATCH(G$1,Schid!$6:$6,0),FALSE)</f>
        <v>360</v>
      </c>
      <c r="H220" s="29">
        <f>VLOOKUP($A220,Schid!$A:$J,MATCH(H$1,Schid!$6:$6,0),FALSE)</f>
        <v>2009</v>
      </c>
      <c r="I220" s="29">
        <f>VLOOKUP($A220,Schid!$A:$J,MATCH(I$1,Schid!$6:$6,0),FALSE)</f>
        <v>83</v>
      </c>
      <c r="J220" s="29" t="str">
        <f>VLOOKUP($A220,Schid!$A:$J,MATCH(J$1,Schid!$6:$6,0),FALSE)</f>
        <v>Skid Steer Loaders</v>
      </c>
      <c r="K220" s="29" t="str">
        <f>VLOOKUP($A220,Schid!$A:$J,MATCH(K$1,Schid!$6:$6,0),FALSE)</f>
        <v>1,100-2,999 Lb Skid Steer Loaders</v>
      </c>
      <c r="L220" s="29" t="str">
        <f>VLOOKUP($A220,Schid!$A:$J,MATCH(L$1,Schid!$6:$6,0),FALSE)</f>
        <v>New Holland</v>
      </c>
      <c r="M220" s="29" t="str">
        <f>VLOOKUP($A220,Schid!$A:$J,MATCH(M$1,Schid!$6:$6,0),FALSE)</f>
        <v>Skid Steer Loaders|1,100-2,999 Lb Skid Steer Loaders|New Holland|</v>
      </c>
      <c r="N220" s="29">
        <f t="shared" si="30"/>
        <v>1</v>
      </c>
      <c r="O220" s="29">
        <f>IF(ISERROR(VLOOKUP(B220,Sched!A:A,1,FALSE)),0,1)</f>
        <v>1</v>
      </c>
      <c r="P220" s="29">
        <f t="shared" si="31"/>
        <v>1</v>
      </c>
      <c r="Q220" s="29" t="str">
        <f t="shared" si="18"/>
        <v>2009|83</v>
      </c>
      <c r="R220" s="29" t="str">
        <f t="shared" si="19"/>
        <v>Skid Steer Loaders</v>
      </c>
      <c r="S220" s="29" t="str">
        <f t="shared" si="20"/>
        <v>1,100-2,999 Lb Skid Steer Loaders</v>
      </c>
      <c r="T220" s="29" t="str">
        <f t="shared" si="21"/>
        <v>Skid Steer Loaders Medium New Holland USA</v>
      </c>
      <c r="U220" s="21"/>
    </row>
    <row r="221" spans="1:21" x14ac:dyDescent="0.25">
      <c r="A221" s="21">
        <v>274</v>
      </c>
      <c r="B221" s="23" t="s">
        <v>3565</v>
      </c>
      <c r="C221" s="29" t="s">
        <v>1241</v>
      </c>
      <c r="D221" s="29" t="s">
        <v>2917</v>
      </c>
      <c r="E221" s="29" t="str">
        <f>VLOOKUP($B221,Sched!$A:$Z,MATCH(E$1,Sched!$6:$6,0),FALSE)</f>
        <v>CatSubcat</v>
      </c>
      <c r="F221" s="29" t="str">
        <f>VLOOKUP($B221,Sched!$A:$Z,MATCH(F$1,Sched!$6:$6,0),FALSE)</f>
        <v>SubcatGroup</v>
      </c>
      <c r="G221" s="29">
        <f>VLOOKUP($A221,Schid!$A:$J,MATCH(G$1,Schid!$6:$6,0),FALSE)</f>
        <v>360</v>
      </c>
      <c r="H221" s="29">
        <f>VLOOKUP($A221,Schid!$A:$J,MATCH(H$1,Schid!$6:$6,0),FALSE)</f>
        <v>2009</v>
      </c>
      <c r="I221" s="29" t="str">
        <f>VLOOKUP($A221,Schid!$A:$J,MATCH(I$1,Schid!$6:$6,0),FALSE)</f>
        <v>NULL</v>
      </c>
      <c r="J221" s="29" t="str">
        <f>VLOOKUP($A221,Schid!$A:$J,MATCH(J$1,Schid!$6:$6,0),FALSE)</f>
        <v>Skid Steer Loaders</v>
      </c>
      <c r="K221" s="29" t="str">
        <f>VLOOKUP($A221,Schid!$A:$J,MATCH(K$1,Schid!$6:$6,0),FALSE)</f>
        <v>1,100-2,999 Lb Skid Steer Loaders</v>
      </c>
      <c r="L221" s="29" t="str">
        <f>VLOOKUP($A221,Schid!$A:$J,MATCH(L$1,Schid!$6:$6,0),FALSE)</f>
        <v>NULL</v>
      </c>
      <c r="M221" s="29" t="str">
        <f>VLOOKUP($A221,Schid!$A:$J,MATCH(M$1,Schid!$6:$6,0),FALSE)</f>
        <v>Skid Steer Loaders|1,100-2,999 Lb Skid Steer Loaders||</v>
      </c>
      <c r="N221" s="29">
        <f t="shared" si="30"/>
        <v>1</v>
      </c>
      <c r="O221" s="29">
        <f>IF(ISERROR(VLOOKUP(B221,Sched!A:A,1,FALSE)),0,1)</f>
        <v>1</v>
      </c>
      <c r="P221" s="29">
        <f t="shared" si="31"/>
        <v>1</v>
      </c>
      <c r="Q221" s="29" t="str">
        <f t="shared" si="18"/>
        <v>2009|NULL</v>
      </c>
      <c r="R221" s="29" t="str">
        <f t="shared" si="19"/>
        <v>Skid Steer Loaders</v>
      </c>
      <c r="S221" s="29" t="str">
        <f t="shared" si="20"/>
        <v>1,100-2,999 Lb Skid Steer Loaders</v>
      </c>
      <c r="T221" s="29" t="str">
        <f t="shared" si="21"/>
        <v>Skid Steer Loaders Medium USA</v>
      </c>
      <c r="U221" s="21"/>
    </row>
    <row r="222" spans="1:21" x14ac:dyDescent="0.25">
      <c r="A222" s="21">
        <v>58</v>
      </c>
      <c r="B222" s="21" t="s">
        <v>2998</v>
      </c>
      <c r="C222" s="29" t="s">
        <v>1241</v>
      </c>
      <c r="D222" s="29" t="s">
        <v>2917</v>
      </c>
      <c r="E222" s="29" t="str">
        <f>VLOOKUP($B222,Sched!$A:$Z,MATCH(E$1,Sched!$6:$6,0),FALSE)</f>
        <v>CatSubcat</v>
      </c>
      <c r="F222" s="29" t="str">
        <f>VLOOKUP($B222,Sched!$A:$Z,MATCH(F$1,Sched!$6:$6,0),FALSE)</f>
        <v>Category</v>
      </c>
      <c r="G222" s="29">
        <f>VLOOKUP($A222,Schid!$A:$J,MATCH(G$1,Schid!$6:$6,0),FALSE)</f>
        <v>360</v>
      </c>
      <c r="H222" s="29" t="str">
        <f>VLOOKUP($A222,Schid!$A:$J,MATCH(H$1,Schid!$6:$6,0),FALSE)</f>
        <v>NULL</v>
      </c>
      <c r="I222" s="29" t="str">
        <f>VLOOKUP($A222,Schid!$A:$J,MATCH(I$1,Schid!$6:$6,0),FALSE)</f>
        <v>NULL</v>
      </c>
      <c r="J222" s="29" t="str">
        <f>VLOOKUP($A222,Schid!$A:$J,MATCH(J$1,Schid!$6:$6,0),FALSE)</f>
        <v>Skid Steer Loaders</v>
      </c>
      <c r="K222" s="29" t="str">
        <f>VLOOKUP($A222,Schid!$A:$J,MATCH(K$1,Schid!$6:$6,0),FALSE)</f>
        <v>NULL</v>
      </c>
      <c r="L222" s="29" t="str">
        <f>VLOOKUP($A222,Schid!$A:$J,MATCH(L$1,Schid!$6:$6,0),FALSE)</f>
        <v>NULL</v>
      </c>
      <c r="M222" s="29" t="str">
        <f>VLOOKUP($A222,Schid!$A:$J,MATCH(M$1,Schid!$6:$6,0),FALSE)</f>
        <v>Skid Steer Loaders|||</v>
      </c>
      <c r="N222" s="29">
        <f t="shared" si="30"/>
        <v>1</v>
      </c>
      <c r="O222" s="29">
        <f>IF(ISERROR(VLOOKUP(B222,Sched!A:A,1,FALSE)),0,1)</f>
        <v>1</v>
      </c>
      <c r="P222" s="29">
        <f t="shared" si="31"/>
        <v>1</v>
      </c>
      <c r="Q222" s="29" t="str">
        <f t="shared" si="18"/>
        <v>NULL|NULL</v>
      </c>
      <c r="R222" s="29" t="str">
        <f t="shared" si="19"/>
        <v>Skid Steer Loaders</v>
      </c>
      <c r="S222" s="29" t="str">
        <f t="shared" si="20"/>
        <v>NULL</v>
      </c>
      <c r="T222" s="29" t="str">
        <f t="shared" si="21"/>
        <v>Skid Steer Loaders USA</v>
      </c>
      <c r="U222" s="21"/>
    </row>
    <row r="223" spans="1:21" x14ac:dyDescent="0.25">
      <c r="A223" s="29">
        <v>187</v>
      </c>
      <c r="B223" s="29" t="s">
        <v>2999</v>
      </c>
      <c r="C223" s="29" t="s">
        <v>1241</v>
      </c>
      <c r="D223" s="29" t="s">
        <v>2917</v>
      </c>
      <c r="E223" s="29" t="str">
        <f>VLOOKUP($B223,Sched!$A:$Z,MATCH(E$1,Sched!$6:$6,0),FALSE)</f>
        <v>CatSubcat</v>
      </c>
      <c r="F223" s="29" t="str">
        <f>VLOOKUP($B223,Sched!$A:$Z,MATCH(F$1,Sched!$6:$6,0),FALSE)</f>
        <v>SubcatGroup</v>
      </c>
      <c r="G223" s="29">
        <f>VLOOKUP($A223,Schid!$A:$J,MATCH(G$1,Schid!$6:$6,0),FALSE)</f>
        <v>2554</v>
      </c>
      <c r="H223" s="29">
        <f>VLOOKUP($A223,Schid!$A:$J,MATCH(H$1,Schid!$6:$6,0),FALSE)</f>
        <v>133</v>
      </c>
      <c r="I223" s="29" t="str">
        <f>VLOOKUP($A223,Schid!$A:$J,MATCH(I$1,Schid!$6:$6,0),FALSE)</f>
        <v>NULL</v>
      </c>
      <c r="J223" s="29" t="str">
        <f>VLOOKUP($A223,Schid!$A:$J,MATCH(J$1,Schid!$6:$6,0),FALSE)</f>
        <v>Surface Treatment</v>
      </c>
      <c r="K223" s="29" t="str">
        <f>VLOOKUP($A223,Schid!$A:$J,MATCH(K$1,Schid!$6:$6,0),FALSE)</f>
        <v>Pressure Washers</v>
      </c>
      <c r="L223" s="29" t="str">
        <f>VLOOKUP($A223,Schid!$A:$J,MATCH(L$1,Schid!$6:$6,0),FALSE)</f>
        <v>NULL</v>
      </c>
      <c r="M223" s="29" t="str">
        <f>VLOOKUP($A223,Schid!$A:$J,MATCH(M$1,Schid!$6:$6,0),FALSE)</f>
        <v>Surface Treatment|Pressure Washers||</v>
      </c>
      <c r="N223" s="29">
        <f t="shared" si="30"/>
        <v>1</v>
      </c>
      <c r="O223" s="29">
        <f>IF(ISERROR(VLOOKUP(B223,Sched!A:A,1,FALSE)),0,1)</f>
        <v>1</v>
      </c>
      <c r="P223" s="29">
        <f t="shared" si="31"/>
        <v>1</v>
      </c>
      <c r="Q223" s="29" t="str">
        <f t="shared" si="18"/>
        <v>133|NULL</v>
      </c>
      <c r="R223" s="29" t="str">
        <f t="shared" si="19"/>
        <v>Surface Treatment</v>
      </c>
      <c r="S223" s="29" t="str">
        <f t="shared" si="20"/>
        <v>Pressure Washers</v>
      </c>
      <c r="T223" s="29" t="str">
        <f t="shared" si="21"/>
        <v>Surface Treatment Pressure Washers USA</v>
      </c>
      <c r="U223" s="21"/>
    </row>
    <row r="224" spans="1:21" x14ac:dyDescent="0.25">
      <c r="A224" s="29">
        <v>71815</v>
      </c>
      <c r="B224" s="29" t="s">
        <v>3000</v>
      </c>
      <c r="C224" s="29" t="s">
        <v>1241</v>
      </c>
      <c r="D224" s="29" t="s">
        <v>2917</v>
      </c>
      <c r="E224" s="29" t="str">
        <f>VLOOKUP($B224,Sched!$A:$Z,MATCH(E$1,Sched!$6:$6,0),FALSE)</f>
        <v>CatSubcat</v>
      </c>
      <c r="F224" s="29" t="str">
        <f>VLOOKUP($B224,Sched!$A:$Z,MATCH(F$1,Sched!$6:$6,0),FALSE)</f>
        <v>Category</v>
      </c>
      <c r="G224" s="29">
        <f>VLOOKUP($A224,Schid!$A:$J,MATCH(G$1,Schid!$6:$6,0),FALSE)</f>
        <v>2554</v>
      </c>
      <c r="H224" s="29" t="str">
        <f>VLOOKUP($A224,Schid!$A:$J,MATCH(H$1,Schid!$6:$6,0),FALSE)</f>
        <v>NULL</v>
      </c>
      <c r="I224" s="29" t="str">
        <f>VLOOKUP($A224,Schid!$A:$J,MATCH(I$1,Schid!$6:$6,0),FALSE)</f>
        <v>NULL</v>
      </c>
      <c r="J224" s="29" t="str">
        <f>VLOOKUP($A224,Schid!$A:$J,MATCH(J$1,Schid!$6:$6,0),FALSE)</f>
        <v>Surface Treatment</v>
      </c>
      <c r="K224" s="29" t="str">
        <f>VLOOKUP($A224,Schid!$A:$J,MATCH(K$1,Schid!$6:$6,0),FALSE)</f>
        <v>NULL</v>
      </c>
      <c r="L224" s="29" t="str">
        <f>VLOOKUP($A224,Schid!$A:$J,MATCH(L$1,Schid!$6:$6,0),FALSE)</f>
        <v>NULL</v>
      </c>
      <c r="M224" s="29" t="str">
        <f>VLOOKUP($A224,Schid!$A:$J,MATCH(M$1,Schid!$6:$6,0),FALSE)</f>
        <v>Surface Treatment|||</v>
      </c>
      <c r="N224" s="29">
        <f t="shared" si="30"/>
        <v>1</v>
      </c>
      <c r="O224" s="29">
        <f>IF(ISERROR(VLOOKUP(B224,Sched!A:A,1,FALSE)),0,1)</f>
        <v>1</v>
      </c>
      <c r="P224" s="29">
        <f t="shared" si="31"/>
        <v>1</v>
      </c>
      <c r="Q224" s="29" t="str">
        <f t="shared" si="18"/>
        <v>NULL|NULL</v>
      </c>
      <c r="R224" s="29" t="str">
        <f t="shared" si="19"/>
        <v>Surface Treatment</v>
      </c>
      <c r="S224" s="29" t="str">
        <f t="shared" si="20"/>
        <v>NULL</v>
      </c>
      <c r="T224" s="29" t="str">
        <f t="shared" si="21"/>
        <v>Surface Treatment USA</v>
      </c>
      <c r="U224" s="21"/>
    </row>
    <row r="225" spans="1:21" x14ac:dyDescent="0.25">
      <c r="A225" s="29">
        <v>452</v>
      </c>
      <c r="B225" s="29" t="s">
        <v>3001</v>
      </c>
      <c r="C225" s="29" t="s">
        <v>1241</v>
      </c>
      <c r="D225" s="29" t="s">
        <v>2917</v>
      </c>
      <c r="E225" s="29" t="str">
        <f>VLOOKUP($B225,Sched!$A:$Z,MATCH(E$1,Sched!$6:$6,0),FALSE)</f>
        <v>CatSubcat</v>
      </c>
      <c r="F225" s="29" t="str">
        <f>VLOOKUP($B225,Sched!$A:$Z,MATCH(F$1,Sched!$6:$6,0),FALSE)</f>
        <v>SubcatGroup</v>
      </c>
      <c r="G225" s="29">
        <f>VLOOKUP($A225,Schid!$A:$J,MATCH(G$1,Schid!$6:$6,0),FALSE)</f>
        <v>36</v>
      </c>
      <c r="H225" s="29">
        <f>VLOOKUP($A225,Schid!$A:$J,MATCH(H$1,Schid!$6:$6,0),FALSE)</f>
        <v>1989</v>
      </c>
      <c r="I225" s="29" t="str">
        <f>VLOOKUP($A225,Schid!$A:$J,MATCH(I$1,Schid!$6:$6,0),FALSE)</f>
        <v>NULL</v>
      </c>
      <c r="J225" s="29" t="str">
        <f>VLOOKUP($A225,Schid!$A:$J,MATCH(J$1,Schid!$6:$6,0),FALSE)</f>
        <v>Sweepers And Brooms</v>
      </c>
      <c r="K225" s="29" t="str">
        <f>VLOOKUP($A225,Schid!$A:$J,MATCH(K$1,Schid!$6:$6,0),FALSE)</f>
        <v>Ride-On Sweepers And Brooms</v>
      </c>
      <c r="L225" s="29" t="str">
        <f>VLOOKUP($A225,Schid!$A:$J,MATCH(L$1,Schid!$6:$6,0),FALSE)</f>
        <v>NULL</v>
      </c>
      <c r="M225" s="29" t="str">
        <f>VLOOKUP($A225,Schid!$A:$J,MATCH(M$1,Schid!$6:$6,0),FALSE)</f>
        <v>Sweepers And Brooms|Ride-On Sweepers And Brooms||</v>
      </c>
      <c r="N225" s="29">
        <f t="shared" si="30"/>
        <v>1</v>
      </c>
      <c r="O225" s="29">
        <f>IF(ISERROR(VLOOKUP(B225,Sched!A:A,1,FALSE)),0,1)</f>
        <v>1</v>
      </c>
      <c r="P225" s="29">
        <f t="shared" si="31"/>
        <v>1</v>
      </c>
      <c r="Q225" s="29" t="str">
        <f t="shared" si="18"/>
        <v>1989|NULL</v>
      </c>
      <c r="R225" s="29" t="str">
        <f t="shared" si="19"/>
        <v>Sweepers And Brooms</v>
      </c>
      <c r="S225" s="29" t="str">
        <f t="shared" si="20"/>
        <v>Ride-On Sweepers And Brooms</v>
      </c>
      <c r="T225" s="29" t="str">
        <f t="shared" si="21"/>
        <v>Sweeper And Brooms Ride-On USA</v>
      </c>
      <c r="U225" s="21"/>
    </row>
    <row r="226" spans="1:21" s="21" customFormat="1" x14ac:dyDescent="0.25">
      <c r="A226" s="29">
        <v>30</v>
      </c>
      <c r="B226" s="29" t="s">
        <v>3002</v>
      </c>
      <c r="C226" s="29" t="s">
        <v>1241</v>
      </c>
      <c r="D226" s="29" t="s">
        <v>2917</v>
      </c>
      <c r="E226" s="29" t="str">
        <f>VLOOKUP($B226,Sched!$A:$Z,MATCH(E$1,Sched!$6:$6,0),FALSE)</f>
        <v>CatSubcat</v>
      </c>
      <c r="F226" s="29" t="str">
        <f>VLOOKUP($B226,Sched!$A:$Z,MATCH(F$1,Sched!$6:$6,0),FALSE)</f>
        <v>Category</v>
      </c>
      <c r="G226" s="29">
        <f>VLOOKUP($A226,Schid!$A:$J,MATCH(G$1,Schid!$6:$6,0),FALSE)</f>
        <v>36</v>
      </c>
      <c r="H226" s="29" t="str">
        <f>VLOOKUP($A226,Schid!$A:$J,MATCH(H$1,Schid!$6:$6,0),FALSE)</f>
        <v>NULL</v>
      </c>
      <c r="I226" s="29" t="str">
        <f>VLOOKUP($A226,Schid!$A:$J,MATCH(I$1,Schid!$6:$6,0),FALSE)</f>
        <v>NULL</v>
      </c>
      <c r="J226" s="29" t="str">
        <f>VLOOKUP($A226,Schid!$A:$J,MATCH(J$1,Schid!$6:$6,0),FALSE)</f>
        <v>Sweepers And Brooms</v>
      </c>
      <c r="K226" s="29" t="str">
        <f>VLOOKUP($A226,Schid!$A:$J,MATCH(K$1,Schid!$6:$6,0),FALSE)</f>
        <v>NULL</v>
      </c>
      <c r="L226" s="29" t="str">
        <f>VLOOKUP($A226,Schid!$A:$J,MATCH(L$1,Schid!$6:$6,0),FALSE)</f>
        <v>NULL</v>
      </c>
      <c r="M226" s="29" t="str">
        <f>VLOOKUP($A226,Schid!$A:$J,MATCH(M$1,Schid!$6:$6,0),FALSE)</f>
        <v>Sweepers And Brooms|||</v>
      </c>
      <c r="N226" s="29">
        <f t="shared" si="30"/>
        <v>1</v>
      </c>
      <c r="O226" s="29">
        <f>IF(ISERROR(VLOOKUP(B226,Sched!A:A,1,FALSE)),0,1)</f>
        <v>1</v>
      </c>
      <c r="P226" s="29">
        <f t="shared" si="31"/>
        <v>1</v>
      </c>
      <c r="Q226" s="29" t="str">
        <f t="shared" si="18"/>
        <v>NULL|NULL</v>
      </c>
      <c r="R226" s="29" t="str">
        <f t="shared" si="19"/>
        <v>Sweepers And Brooms</v>
      </c>
      <c r="S226" s="29" t="str">
        <f t="shared" si="20"/>
        <v>NULL</v>
      </c>
      <c r="T226" s="29" t="str">
        <f t="shared" si="21"/>
        <v>Sweeper And Brooms USA</v>
      </c>
    </row>
    <row r="227" spans="1:21" x14ac:dyDescent="0.25">
      <c r="A227" s="29">
        <v>90457</v>
      </c>
      <c r="B227" s="29" t="s">
        <v>3003</v>
      </c>
      <c r="C227" s="29" t="s">
        <v>1241</v>
      </c>
      <c r="D227" s="29" t="s">
        <v>2917</v>
      </c>
      <c r="E227" s="29" t="str">
        <f>VLOOKUP($B227,Sched!$A:$Z,MATCH(E$1,Sched!$6:$6,0),FALSE)</f>
        <v>CatSubcat</v>
      </c>
      <c r="F227" s="29" t="str">
        <f>VLOOKUP($B227,Sched!$A:$Z,MATCH(F$1,Sched!$6:$6,0),FALSE)</f>
        <v>Category</v>
      </c>
      <c r="G227" s="29">
        <f>VLOOKUP($A227,Schid!$A:$J,MATCH(G$1,Schid!$6:$6,0),FALSE)</f>
        <v>2753</v>
      </c>
      <c r="H227" s="29" t="str">
        <f>VLOOKUP($A227,Schid!$A:$J,MATCH(H$1,Schid!$6:$6,0),FALSE)</f>
        <v>NULL</v>
      </c>
      <c r="I227" s="29" t="str">
        <f>VLOOKUP($A227,Schid!$A:$J,MATCH(I$1,Schid!$6:$6,0),FALSE)</f>
        <v>NULL</v>
      </c>
      <c r="J227" s="29" t="str">
        <f>VLOOKUP($A227,Schid!$A:$J,MATCH(J$1,Schid!$6:$6,0),FALSE)</f>
        <v>Tag-Along Trailers</v>
      </c>
      <c r="K227" s="29" t="str">
        <f>VLOOKUP($A227,Schid!$A:$J,MATCH(K$1,Schid!$6:$6,0),FALSE)</f>
        <v>NULL</v>
      </c>
      <c r="L227" s="29" t="str">
        <f>VLOOKUP($A227,Schid!$A:$J,MATCH(L$1,Schid!$6:$6,0),FALSE)</f>
        <v>NULL</v>
      </c>
      <c r="M227" s="29" t="str">
        <f>VLOOKUP($A227,Schid!$A:$J,MATCH(M$1,Schid!$6:$6,0),FALSE)</f>
        <v>Tag-Along Trailers|||</v>
      </c>
      <c r="N227" s="29">
        <f t="shared" si="30"/>
        <v>1</v>
      </c>
      <c r="O227" s="29">
        <f>IF(ISERROR(VLOOKUP(B227,Sched!A:A,1,FALSE)),0,1)</f>
        <v>1</v>
      </c>
      <c r="P227" s="29">
        <f t="shared" si="31"/>
        <v>1</v>
      </c>
      <c r="Q227" s="29" t="str">
        <f t="shared" si="18"/>
        <v>NULL|NULL</v>
      </c>
      <c r="R227" s="29" t="str">
        <f t="shared" si="19"/>
        <v>Tag-Along Trailers</v>
      </c>
      <c r="S227" s="29" t="str">
        <f t="shared" si="20"/>
        <v>NULL</v>
      </c>
      <c r="T227" s="29" t="str">
        <f t="shared" si="21"/>
        <v>Tag-Along Trailers USA</v>
      </c>
      <c r="U227" s="21"/>
    </row>
    <row r="228" spans="1:21" x14ac:dyDescent="0.25">
      <c r="A228" s="29">
        <v>101036</v>
      </c>
      <c r="B228" s="29" t="s">
        <v>3004</v>
      </c>
      <c r="C228" s="29" t="s">
        <v>1242</v>
      </c>
      <c r="D228" s="29" t="s">
        <v>2917</v>
      </c>
      <c r="E228" s="29" t="str">
        <f>VLOOKUP($B228,Sched!$A:$Z,MATCH(E$1,Sched!$6:$6,0),FALSE)</f>
        <v>CatSubcat</v>
      </c>
      <c r="F228" s="29" t="str">
        <f>VLOOKUP($B228,Sched!$A:$Z,MATCH(F$1,Sched!$6:$6,0),FALSE)</f>
        <v>SubcatGroup</v>
      </c>
      <c r="G228" s="29">
        <f>VLOOKUP($A228,Schid!$A:$J,MATCH(G$1,Schid!$6:$6,0),FALSE)</f>
        <v>451</v>
      </c>
      <c r="H228" s="29">
        <f>VLOOKUP($A228,Schid!$A:$J,MATCH(H$1,Schid!$6:$6,0),FALSE)</f>
        <v>2814</v>
      </c>
      <c r="I228" s="29" t="str">
        <f>VLOOKUP($A228,Schid!$A:$J,MATCH(I$1,Schid!$6:$6,0),FALSE)</f>
        <v>NULL</v>
      </c>
      <c r="J228" s="29" t="str">
        <f>VLOOKUP($A228,Schid!$A:$J,MATCH(J$1,Schid!$6:$6,0),FALSE)</f>
        <v>Telehandlers</v>
      </c>
      <c r="K228" s="29" t="str">
        <f>VLOOKUP($A228,Schid!$A:$J,MATCH(K$1,Schid!$6:$6,0),FALSE)</f>
        <v>10,000-10,999 Lb Telehandlers</v>
      </c>
      <c r="L228" s="29" t="str">
        <f>VLOOKUP($A228,Schid!$A:$J,MATCH(L$1,Schid!$6:$6,0),FALSE)</f>
        <v>NULL</v>
      </c>
      <c r="M228" s="29" t="str">
        <f>VLOOKUP($A228,Schid!$A:$J,MATCH(M$1,Schid!$6:$6,0),FALSE)</f>
        <v>Telehandlers|10,000-10,999 Lb Telehandlers||</v>
      </c>
      <c r="N228" s="29">
        <f t="shared" si="30"/>
        <v>1</v>
      </c>
      <c r="O228" s="29">
        <f>IF(ISERROR(VLOOKUP(B228,Sched!A:A,1,FALSE)),0,1)</f>
        <v>1</v>
      </c>
      <c r="P228" s="29">
        <f t="shared" si="31"/>
        <v>1</v>
      </c>
      <c r="Q228" s="29" t="str">
        <f t="shared" ref="Q228:Q276" si="32">H228&amp;"|"&amp;I228</f>
        <v>2814|NULL</v>
      </c>
      <c r="R228" s="29" t="str">
        <f t="shared" ref="R228:R276" si="33">J228</f>
        <v>Telehandlers</v>
      </c>
      <c r="S228" s="29" t="str">
        <f t="shared" ref="S228:S276" si="34">K228</f>
        <v>10,000-10,999 Lb Telehandlers</v>
      </c>
      <c r="T228" s="29" t="str">
        <f t="shared" ref="T228:T276" si="35">B228</f>
        <v>Telehandlers Large USA</v>
      </c>
      <c r="U228" s="21"/>
    </row>
    <row r="229" spans="1:21" x14ac:dyDescent="0.25">
      <c r="A229" s="29">
        <v>101037</v>
      </c>
      <c r="B229" s="29" t="s">
        <v>3004</v>
      </c>
      <c r="C229" s="29" t="s">
        <v>1241</v>
      </c>
      <c r="D229" s="29" t="s">
        <v>2917</v>
      </c>
      <c r="E229" s="29" t="str">
        <f>VLOOKUP($B229,Sched!$A:$Z,MATCH(E$1,Sched!$6:$6,0),FALSE)</f>
        <v>CatSubcat</v>
      </c>
      <c r="F229" s="29" t="str">
        <f>VLOOKUP($B229,Sched!$A:$Z,MATCH(F$1,Sched!$6:$6,0),FALSE)</f>
        <v>SubcatGroup</v>
      </c>
      <c r="G229" s="29">
        <f>VLOOKUP($A229,Schid!$A:$J,MATCH(G$1,Schid!$6:$6,0),FALSE)</f>
        <v>451</v>
      </c>
      <c r="H229" s="29">
        <f>VLOOKUP($A229,Schid!$A:$J,MATCH(H$1,Schid!$6:$6,0),FALSE)</f>
        <v>2815</v>
      </c>
      <c r="I229" s="29" t="str">
        <f>VLOOKUP($A229,Schid!$A:$J,MATCH(I$1,Schid!$6:$6,0),FALSE)</f>
        <v>NULL</v>
      </c>
      <c r="J229" s="29" t="str">
        <f>VLOOKUP($A229,Schid!$A:$J,MATCH(J$1,Schid!$6:$6,0),FALSE)</f>
        <v>Telehandlers</v>
      </c>
      <c r="K229" s="29" t="str">
        <f>VLOOKUP($A229,Schid!$A:$J,MATCH(K$1,Schid!$6:$6,0),FALSE)</f>
        <v>11,000+ Lb Telehandlers</v>
      </c>
      <c r="L229" s="29" t="str">
        <f>VLOOKUP($A229,Schid!$A:$J,MATCH(L$1,Schid!$6:$6,0),FALSE)</f>
        <v>NULL</v>
      </c>
      <c r="M229" s="29" t="str">
        <f>VLOOKUP($A229,Schid!$A:$J,MATCH(M$1,Schid!$6:$6,0),FALSE)</f>
        <v>Telehandlers|11,000+ Lb Telehandlers||</v>
      </c>
      <c r="N229" s="29">
        <f t="shared" si="30"/>
        <v>1</v>
      </c>
      <c r="O229" s="29">
        <f>IF(ISERROR(VLOOKUP(B229,Sched!A:A,1,FALSE)),0,1)</f>
        <v>1</v>
      </c>
      <c r="P229" s="29">
        <f t="shared" si="31"/>
        <v>1</v>
      </c>
      <c r="Q229" s="29" t="str">
        <f t="shared" si="32"/>
        <v>2815|NULL</v>
      </c>
      <c r="R229" s="29" t="str">
        <f t="shared" si="33"/>
        <v>Telehandlers</v>
      </c>
      <c r="S229" s="29" t="str">
        <f t="shared" si="34"/>
        <v>11,000+ Lb Telehandlers</v>
      </c>
      <c r="T229" s="29" t="str">
        <f t="shared" si="35"/>
        <v>Telehandlers Large USA</v>
      </c>
      <c r="U229" s="21"/>
    </row>
    <row r="230" spans="1:21" x14ac:dyDescent="0.25">
      <c r="A230" s="29">
        <v>461</v>
      </c>
      <c r="B230" s="29" t="s">
        <v>3467</v>
      </c>
      <c r="C230" s="29" t="s">
        <v>1242</v>
      </c>
      <c r="D230" s="29" t="s">
        <v>2917</v>
      </c>
      <c r="E230" s="29" t="str">
        <f>VLOOKUP($B230,Sched!$A:$Z,MATCH(E$1,Sched!$6:$6,0),FALSE)</f>
        <v>CatSubcat</v>
      </c>
      <c r="F230" s="29" t="str">
        <f>VLOOKUP($B230,Sched!$A:$Z,MATCH(F$1,Sched!$6:$6,0),FALSE)</f>
        <v>SubcatGroup</v>
      </c>
      <c r="G230" s="29">
        <f>VLOOKUP($A230,Schid!$A:$J,MATCH(G$1,Schid!$6:$6,0),FALSE)</f>
        <v>451</v>
      </c>
      <c r="H230" s="29">
        <f>VLOOKUP($A230,Schid!$A:$J,MATCH(H$1,Schid!$6:$6,0),FALSE)</f>
        <v>466</v>
      </c>
      <c r="I230" s="29" t="str">
        <f>VLOOKUP($A230,Schid!$A:$J,MATCH(I$1,Schid!$6:$6,0),FALSE)</f>
        <v>NULL</v>
      </c>
      <c r="J230" s="29" t="str">
        <f>VLOOKUP($A230,Schid!$A:$J,MATCH(J$1,Schid!$6:$6,0),FALSE)</f>
        <v>Telehandlers</v>
      </c>
      <c r="K230" s="29" t="str">
        <f>VLOOKUP($A230,Schid!$A:$J,MATCH(K$1,Schid!$6:$6,0),FALSE)</f>
        <v>0-6,999 Lb Telehandlers</v>
      </c>
      <c r="L230" s="29" t="str">
        <f>VLOOKUP($A230,Schid!$A:$J,MATCH(L$1,Schid!$6:$6,0),FALSE)</f>
        <v>NULL</v>
      </c>
      <c r="M230" s="29" t="str">
        <f>VLOOKUP($A230,Schid!$A:$J,MATCH(M$1,Schid!$6:$6,0),FALSE)</f>
        <v>Telehandlers|0-6,999 Lb Telehandlers||</v>
      </c>
      <c r="N230" s="29">
        <f t="shared" si="30"/>
        <v>1</v>
      </c>
      <c r="O230" s="29">
        <f>IF(ISERROR(VLOOKUP(B230,Sched!A:A,1,FALSE)),0,1)</f>
        <v>1</v>
      </c>
      <c r="P230" s="29">
        <f t="shared" si="31"/>
        <v>1</v>
      </c>
      <c r="Q230" s="29" t="str">
        <f t="shared" si="32"/>
        <v>466|NULL</v>
      </c>
      <c r="R230" s="29" t="str">
        <f t="shared" si="33"/>
        <v>Telehandlers</v>
      </c>
      <c r="S230" s="29" t="str">
        <f t="shared" si="34"/>
        <v>0-6,999 Lb Telehandlers</v>
      </c>
      <c r="T230" s="29" t="str">
        <f t="shared" si="35"/>
        <v>Telehandlers Medium USA</v>
      </c>
      <c r="U230" s="21"/>
    </row>
    <row r="231" spans="1:21" x14ac:dyDescent="0.25">
      <c r="A231" s="29">
        <v>101035</v>
      </c>
      <c r="B231" s="29" t="s">
        <v>3467</v>
      </c>
      <c r="C231" s="29" t="s">
        <v>1241</v>
      </c>
      <c r="D231" s="29" t="s">
        <v>2917</v>
      </c>
      <c r="E231" s="29" t="str">
        <f>VLOOKUP($B231,Sched!$A:$Z,MATCH(E$1,Sched!$6:$6,0),FALSE)</f>
        <v>CatSubcat</v>
      </c>
      <c r="F231" s="29" t="str">
        <f>VLOOKUP($B231,Sched!$A:$Z,MATCH(F$1,Sched!$6:$6,0),FALSE)</f>
        <v>SubcatGroup</v>
      </c>
      <c r="G231" s="29">
        <f>VLOOKUP($A231,Schid!$A:$J,MATCH(G$1,Schid!$6:$6,0),FALSE)</f>
        <v>451</v>
      </c>
      <c r="H231" s="29">
        <f>VLOOKUP($A231,Schid!$A:$J,MATCH(H$1,Schid!$6:$6,0),FALSE)</f>
        <v>2813</v>
      </c>
      <c r="I231" s="29" t="str">
        <f>VLOOKUP($A231,Schid!$A:$J,MATCH(I$1,Schid!$6:$6,0),FALSE)</f>
        <v>NULL</v>
      </c>
      <c r="J231" s="29" t="str">
        <f>VLOOKUP($A231,Schid!$A:$J,MATCH(J$1,Schid!$6:$6,0),FALSE)</f>
        <v>Telehandlers</v>
      </c>
      <c r="K231" s="29" t="str">
        <f>VLOOKUP($A231,Schid!$A:$J,MATCH(K$1,Schid!$6:$6,0),FALSE)</f>
        <v>7,000-9,999 Lb Telehandlers</v>
      </c>
      <c r="L231" s="29" t="str">
        <f>VLOOKUP($A231,Schid!$A:$J,MATCH(L$1,Schid!$6:$6,0),FALSE)</f>
        <v>NULL</v>
      </c>
      <c r="M231" s="29" t="str">
        <f>VLOOKUP($A231,Schid!$A:$J,MATCH(M$1,Schid!$6:$6,0),FALSE)</f>
        <v>Telehandlers|7,000-9,999 Lb Telehandlers||</v>
      </c>
      <c r="N231" s="29">
        <f t="shared" si="30"/>
        <v>1</v>
      </c>
      <c r="O231" s="29">
        <f>IF(ISERROR(VLOOKUP(B231,Sched!A:A,1,FALSE)),0,1)</f>
        <v>1</v>
      </c>
      <c r="P231" s="29">
        <f t="shared" si="31"/>
        <v>1</v>
      </c>
      <c r="Q231" s="29" t="str">
        <f t="shared" si="32"/>
        <v>2813|NULL</v>
      </c>
      <c r="R231" s="29" t="str">
        <f t="shared" si="33"/>
        <v>Telehandlers</v>
      </c>
      <c r="S231" s="29" t="str">
        <f t="shared" si="34"/>
        <v>7,000-9,999 Lb Telehandlers</v>
      </c>
      <c r="T231" s="29" t="str">
        <f t="shared" si="35"/>
        <v>Telehandlers Medium USA</v>
      </c>
      <c r="U231" s="21"/>
    </row>
    <row r="232" spans="1:21" x14ac:dyDescent="0.25">
      <c r="A232" s="29">
        <v>25</v>
      </c>
      <c r="B232" s="29" t="s">
        <v>3006</v>
      </c>
      <c r="C232" s="29" t="s">
        <v>1241</v>
      </c>
      <c r="D232" s="29" t="s">
        <v>2917</v>
      </c>
      <c r="E232" s="29" t="str">
        <f>VLOOKUP($B232,Sched!$A:$Z,MATCH(E$1,Sched!$6:$6,0),FALSE)</f>
        <v>CatSubcat</v>
      </c>
      <c r="F232" s="29" t="str">
        <f>VLOOKUP($B232,Sched!$A:$Z,MATCH(F$1,Sched!$6:$6,0),FALSE)</f>
        <v>Category</v>
      </c>
      <c r="G232" s="29">
        <f>VLOOKUP($A232,Schid!$A:$J,MATCH(G$1,Schid!$6:$6,0),FALSE)</f>
        <v>451</v>
      </c>
      <c r="H232" s="29" t="str">
        <f>VLOOKUP($A232,Schid!$A:$J,MATCH(H$1,Schid!$6:$6,0),FALSE)</f>
        <v>NULL</v>
      </c>
      <c r="I232" s="29" t="str">
        <f>VLOOKUP($A232,Schid!$A:$J,MATCH(I$1,Schid!$6:$6,0),FALSE)</f>
        <v>NULL</v>
      </c>
      <c r="J232" s="29" t="str">
        <f>VLOOKUP($A232,Schid!$A:$J,MATCH(J$1,Schid!$6:$6,0),FALSE)</f>
        <v>Telehandlers</v>
      </c>
      <c r="K232" s="29" t="str">
        <f>VLOOKUP($A232,Schid!$A:$J,MATCH(K$1,Schid!$6:$6,0),FALSE)</f>
        <v>NULL</v>
      </c>
      <c r="L232" s="29" t="str">
        <f>VLOOKUP($A232,Schid!$A:$J,MATCH(L$1,Schid!$6:$6,0),FALSE)</f>
        <v>NULL</v>
      </c>
      <c r="M232" s="29" t="str">
        <f>VLOOKUP($A232,Schid!$A:$J,MATCH(M$1,Schid!$6:$6,0),FALSE)</f>
        <v>Telehandlers|||</v>
      </c>
      <c r="N232" s="29">
        <f t="shared" si="30"/>
        <v>1</v>
      </c>
      <c r="O232" s="29">
        <f>IF(ISERROR(VLOOKUP(B232,Sched!A:A,1,FALSE)),0,1)</f>
        <v>1</v>
      </c>
      <c r="P232" s="29">
        <f t="shared" si="31"/>
        <v>1</v>
      </c>
      <c r="Q232" s="29" t="str">
        <f t="shared" si="32"/>
        <v>NULL|NULL</v>
      </c>
      <c r="R232" s="29" t="str">
        <f t="shared" si="33"/>
        <v>Telehandlers</v>
      </c>
      <c r="S232" s="29" t="str">
        <f t="shared" si="34"/>
        <v>NULL</v>
      </c>
      <c r="T232" s="29" t="str">
        <f t="shared" si="35"/>
        <v>Telehandlers USA</v>
      </c>
      <c r="U232" s="21"/>
    </row>
    <row r="233" spans="1:21" x14ac:dyDescent="0.25">
      <c r="A233" s="29">
        <v>115045</v>
      </c>
      <c r="B233" s="29" t="s">
        <v>3007</v>
      </c>
      <c r="C233" s="29" t="s">
        <v>1241</v>
      </c>
      <c r="D233" s="29" t="s">
        <v>2917</v>
      </c>
      <c r="E233" s="29" t="str">
        <f>VLOOKUP($B233,Sched!$A:$Z,MATCH(E$1,Sched!$6:$6,0),FALSE)</f>
        <v>CatSubcat</v>
      </c>
      <c r="F233" s="29" t="str">
        <f>VLOOKUP($B233,Sched!$A:$Z,MATCH(F$1,Sched!$6:$6,0),FALSE)</f>
        <v>SubcatGroup</v>
      </c>
      <c r="G233" s="29">
        <f>VLOOKUP($A233,Schid!$A:$J,MATCH(G$1,Schid!$6:$6,0),FALSE)</f>
        <v>316</v>
      </c>
      <c r="H233" s="29">
        <f>VLOOKUP($A233,Schid!$A:$J,MATCH(H$1,Schid!$6:$6,0),FALSE)</f>
        <v>2852</v>
      </c>
      <c r="I233" s="29" t="str">
        <f>VLOOKUP($A233,Schid!$A:$J,MATCH(I$1,Schid!$6:$6,0),FALSE)</f>
        <v>NULL</v>
      </c>
      <c r="J233" s="29" t="str">
        <f>VLOOKUP($A233,Schid!$A:$J,MATCH(J$1,Schid!$6:$6,0),FALSE)</f>
        <v>Telescopic Boom Lifts</v>
      </c>
      <c r="K233" s="29" t="str">
        <f>VLOOKUP($A233,Schid!$A:$J,MATCH(K$1,Schid!$6:$6,0),FALSE)</f>
        <v>80-129 Ft Telescopic Booms</v>
      </c>
      <c r="L233" s="29" t="str">
        <f>VLOOKUP($A233,Schid!$A:$J,MATCH(L$1,Schid!$6:$6,0),FALSE)</f>
        <v>NULL</v>
      </c>
      <c r="M233" s="29" t="str">
        <f>VLOOKUP($A233,Schid!$A:$J,MATCH(M$1,Schid!$6:$6,0),FALSE)</f>
        <v>Telescopic Boom Lifts|80-129 Ft Telescopic Booms||</v>
      </c>
      <c r="N233" s="29">
        <f t="shared" si="30"/>
        <v>1</v>
      </c>
      <c r="O233" s="29">
        <f>IF(ISERROR(VLOOKUP(B233,Sched!A:A,1,FALSE)),0,1)</f>
        <v>1</v>
      </c>
      <c r="P233" s="29">
        <f t="shared" si="31"/>
        <v>1</v>
      </c>
      <c r="Q233" s="29" t="str">
        <f t="shared" si="32"/>
        <v>2852|NULL</v>
      </c>
      <c r="R233" s="29" t="str">
        <f t="shared" si="33"/>
        <v>Telescopic Boom Lifts</v>
      </c>
      <c r="S233" s="29" t="str">
        <f t="shared" si="34"/>
        <v>80-129 Ft Telescopic Booms</v>
      </c>
      <c r="T233" s="29" t="str">
        <f t="shared" si="35"/>
        <v>Telescopic Booms Large Engine USA</v>
      </c>
      <c r="U233" s="21"/>
    </row>
    <row r="234" spans="1:21" x14ac:dyDescent="0.25">
      <c r="A234" s="29">
        <v>115044</v>
      </c>
      <c r="B234" s="29" t="s">
        <v>3008</v>
      </c>
      <c r="C234" s="29" t="s">
        <v>1241</v>
      </c>
      <c r="D234" s="29" t="s">
        <v>2917</v>
      </c>
      <c r="E234" s="29" t="str">
        <f>VLOOKUP($B234,Sched!$A:$Z,MATCH(E$1,Sched!$6:$6,0),FALSE)</f>
        <v>CatSubcat</v>
      </c>
      <c r="F234" s="29" t="str">
        <f>VLOOKUP($B234,Sched!$A:$Z,MATCH(F$1,Sched!$6:$6,0),FALSE)</f>
        <v>SubcatGroup</v>
      </c>
      <c r="G234" s="29">
        <f>VLOOKUP($A234,Schid!$A:$J,MATCH(G$1,Schid!$6:$6,0),FALSE)</f>
        <v>316</v>
      </c>
      <c r="H234" s="29">
        <f>VLOOKUP($A234,Schid!$A:$J,MATCH(H$1,Schid!$6:$6,0),FALSE)</f>
        <v>2851</v>
      </c>
      <c r="I234" s="29" t="str">
        <f>VLOOKUP($A234,Schid!$A:$J,MATCH(I$1,Schid!$6:$6,0),FALSE)</f>
        <v>NULL</v>
      </c>
      <c r="J234" s="29" t="str">
        <f>VLOOKUP($A234,Schid!$A:$J,MATCH(J$1,Schid!$6:$6,0),FALSE)</f>
        <v>Telescopic Boom Lifts</v>
      </c>
      <c r="K234" s="29" t="str">
        <f>VLOOKUP($A234,Schid!$A:$J,MATCH(K$1,Schid!$6:$6,0),FALSE)</f>
        <v>50-79 Ft Telescopic Booms</v>
      </c>
      <c r="L234" s="29" t="str">
        <f>VLOOKUP($A234,Schid!$A:$J,MATCH(L$1,Schid!$6:$6,0),FALSE)</f>
        <v>NULL</v>
      </c>
      <c r="M234" s="29" t="str">
        <f>VLOOKUP($A234,Schid!$A:$J,MATCH(M$1,Schid!$6:$6,0),FALSE)</f>
        <v>Telescopic Boom Lifts|50-79 Ft Telescopic Booms||</v>
      </c>
      <c r="N234" s="29">
        <f t="shared" si="30"/>
        <v>1</v>
      </c>
      <c r="O234" s="29">
        <f>IF(ISERROR(VLOOKUP(B234,Sched!A:A,1,FALSE)),0,1)</f>
        <v>1</v>
      </c>
      <c r="P234" s="29">
        <f t="shared" si="31"/>
        <v>1</v>
      </c>
      <c r="Q234" s="29" t="str">
        <f t="shared" si="32"/>
        <v>2851|NULL</v>
      </c>
      <c r="R234" s="29" t="str">
        <f t="shared" si="33"/>
        <v>Telescopic Boom Lifts</v>
      </c>
      <c r="S234" s="29" t="str">
        <f t="shared" si="34"/>
        <v>50-79 Ft Telescopic Booms</v>
      </c>
      <c r="T234" s="29" t="str">
        <f t="shared" si="35"/>
        <v>Telescopic Booms Medium Engine USA</v>
      </c>
      <c r="U234" s="21"/>
    </row>
    <row r="235" spans="1:21" x14ac:dyDescent="0.25">
      <c r="A235" s="29">
        <v>28009</v>
      </c>
      <c r="B235" s="29" t="s">
        <v>3008</v>
      </c>
      <c r="C235" s="29" t="s">
        <v>1242</v>
      </c>
      <c r="D235" s="29" t="s">
        <v>2917</v>
      </c>
      <c r="E235" s="29" t="str">
        <f>VLOOKUP($B235,Sched!$A:$Z,MATCH(E$1,Sched!$6:$6,0),FALSE)</f>
        <v>CatSubcat</v>
      </c>
      <c r="F235" s="29" t="str">
        <f>VLOOKUP($B235,Sched!$A:$Z,MATCH(F$1,Sched!$6:$6,0),FALSE)</f>
        <v>SubcatGroup</v>
      </c>
      <c r="G235" s="29">
        <f>VLOOKUP($A235,Schid!$A:$J,MATCH(G$1,Schid!$6:$6,0),FALSE)</f>
        <v>316</v>
      </c>
      <c r="H235" s="29">
        <f>VLOOKUP($A235,Schid!$A:$J,MATCH(H$1,Schid!$6:$6,0),FALSE)</f>
        <v>2152</v>
      </c>
      <c r="I235" s="29" t="str">
        <f>VLOOKUP($A235,Schid!$A:$J,MATCH(I$1,Schid!$6:$6,0),FALSE)</f>
        <v>NULL</v>
      </c>
      <c r="J235" s="29" t="str">
        <f>VLOOKUP($A235,Schid!$A:$J,MATCH(J$1,Schid!$6:$6,0),FALSE)</f>
        <v>Telescopic Boom Lifts</v>
      </c>
      <c r="K235" s="29" t="str">
        <f>VLOOKUP($A235,Schid!$A:$J,MATCH(K$1,Schid!$6:$6,0),FALSE)</f>
        <v>Electric Telescopic Booms</v>
      </c>
      <c r="L235" s="29" t="str">
        <f>VLOOKUP($A235,Schid!$A:$J,MATCH(L$1,Schid!$6:$6,0),FALSE)</f>
        <v>NULL</v>
      </c>
      <c r="M235" s="29" t="str">
        <f>VLOOKUP($A235,Schid!$A:$J,MATCH(M$1,Schid!$6:$6,0),FALSE)</f>
        <v>Telescopic Boom Lifts|Electric Telescopic Booms||</v>
      </c>
      <c r="N235" s="29">
        <f t="shared" si="30"/>
        <v>1</v>
      </c>
      <c r="O235" s="29">
        <f>IF(ISERROR(VLOOKUP(B235,Sched!A:A,1,FALSE)),0,1)</f>
        <v>1</v>
      </c>
      <c r="P235" s="29">
        <f t="shared" si="31"/>
        <v>1</v>
      </c>
      <c r="Q235" s="29" t="str">
        <f t="shared" si="32"/>
        <v>2152|NULL</v>
      </c>
      <c r="R235" s="29" t="str">
        <f t="shared" si="33"/>
        <v>Telescopic Boom Lifts</v>
      </c>
      <c r="S235" s="29" t="str">
        <f t="shared" si="34"/>
        <v>Electric Telescopic Booms</v>
      </c>
      <c r="T235" s="29" t="str">
        <f t="shared" si="35"/>
        <v>Telescopic Booms Medium Engine USA</v>
      </c>
      <c r="U235" s="21"/>
    </row>
    <row r="236" spans="1:21" x14ac:dyDescent="0.25">
      <c r="A236" s="29">
        <v>40549</v>
      </c>
      <c r="B236" s="29" t="s">
        <v>3008</v>
      </c>
      <c r="C236" s="29" t="s">
        <v>1242</v>
      </c>
      <c r="D236" s="29" t="s">
        <v>2917</v>
      </c>
      <c r="E236" s="29" t="str">
        <f>VLOOKUP($B236,Sched!$A:$Z,MATCH(E$1,Sched!$6:$6,0),FALSE)</f>
        <v>CatSubcat</v>
      </c>
      <c r="F236" s="29" t="str">
        <f>VLOOKUP($B236,Sched!$A:$Z,MATCH(F$1,Sched!$6:$6,0),FALSE)</f>
        <v>SubcatGroup</v>
      </c>
      <c r="G236" s="29">
        <f>VLOOKUP($A236,Schid!$A:$J,MATCH(G$1,Schid!$6:$6,0),FALSE)</f>
        <v>316</v>
      </c>
      <c r="H236" s="29">
        <f>VLOOKUP($A236,Schid!$A:$J,MATCH(H$1,Schid!$6:$6,0),FALSE)</f>
        <v>2330</v>
      </c>
      <c r="I236" s="29" t="str">
        <f>VLOOKUP($A236,Schid!$A:$J,MATCH(I$1,Schid!$6:$6,0),FALSE)</f>
        <v>NULL</v>
      </c>
      <c r="J236" s="29" t="str">
        <f>VLOOKUP($A236,Schid!$A:$J,MATCH(J$1,Schid!$6:$6,0),FALSE)</f>
        <v>Telescopic Boom Lifts</v>
      </c>
      <c r="K236" s="29" t="str">
        <f>VLOOKUP($A236,Schid!$A:$J,MATCH(K$1,Schid!$6:$6,0),FALSE)</f>
        <v>Track-Driven Telescopic Booms</v>
      </c>
      <c r="L236" s="29" t="str">
        <f>VLOOKUP($A236,Schid!$A:$J,MATCH(L$1,Schid!$6:$6,0),FALSE)</f>
        <v>NULL</v>
      </c>
      <c r="M236" s="29" t="str">
        <f>VLOOKUP($A236,Schid!$A:$J,MATCH(M$1,Schid!$6:$6,0),FALSE)</f>
        <v>Telescopic Boom Lifts|Track-Driven Telescopic Booms||</v>
      </c>
      <c r="N236" s="29">
        <f t="shared" si="30"/>
        <v>1</v>
      </c>
      <c r="O236" s="29">
        <f>IF(ISERROR(VLOOKUP(B236,Sched!A:A,1,FALSE)),0,1)</f>
        <v>1</v>
      </c>
      <c r="P236" s="29">
        <f t="shared" si="31"/>
        <v>1</v>
      </c>
      <c r="Q236" s="29" t="str">
        <f t="shared" si="32"/>
        <v>2330|NULL</v>
      </c>
      <c r="R236" s="29" t="str">
        <f t="shared" si="33"/>
        <v>Telescopic Boom Lifts</v>
      </c>
      <c r="S236" s="29" t="str">
        <f t="shared" si="34"/>
        <v>Track-Driven Telescopic Booms</v>
      </c>
      <c r="T236" s="29" t="str">
        <f t="shared" si="35"/>
        <v>Telescopic Booms Medium Engine USA</v>
      </c>
      <c r="U236" s="21"/>
    </row>
    <row r="237" spans="1:21" x14ac:dyDescent="0.25">
      <c r="A237" s="29">
        <v>115043</v>
      </c>
      <c r="B237" s="29" t="s">
        <v>3317</v>
      </c>
      <c r="C237" s="29" t="s">
        <v>1241</v>
      </c>
      <c r="D237" s="29" t="s">
        <v>2917</v>
      </c>
      <c r="E237" s="29" t="str">
        <f>VLOOKUP($B237,Sched!$A:$Z,MATCH(E$1,Sched!$6:$6,0),FALSE)</f>
        <v>CatSubcat</v>
      </c>
      <c r="F237" s="29" t="str">
        <f>VLOOKUP($B237,Sched!$A:$Z,MATCH(F$1,Sched!$6:$6,0),FALSE)</f>
        <v>SubcatGroup</v>
      </c>
      <c r="G237" s="29">
        <f>VLOOKUP($A237,Schid!$A:$J,MATCH(G$1,Schid!$6:$6,0),FALSE)</f>
        <v>316</v>
      </c>
      <c r="H237" s="29">
        <f>VLOOKUP($A237,Schid!$A:$J,MATCH(H$1,Schid!$6:$6,0),FALSE)</f>
        <v>2850</v>
      </c>
      <c r="I237" s="29" t="str">
        <f>VLOOKUP($A237,Schid!$A:$J,MATCH(I$1,Schid!$6:$6,0),FALSE)</f>
        <v>NULL</v>
      </c>
      <c r="J237" s="29" t="str">
        <f>VLOOKUP($A237,Schid!$A:$J,MATCH(J$1,Schid!$6:$6,0),FALSE)</f>
        <v>Telescopic Boom Lifts</v>
      </c>
      <c r="K237" s="29" t="str">
        <f>VLOOKUP($A237,Schid!$A:$J,MATCH(K$1,Schid!$6:$6,0),FALSE)</f>
        <v>0-49 Ft Telescopic Booms</v>
      </c>
      <c r="L237" s="29" t="str">
        <f>VLOOKUP($A237,Schid!$A:$J,MATCH(L$1,Schid!$6:$6,0),FALSE)</f>
        <v>NULL</v>
      </c>
      <c r="M237" s="29" t="str">
        <f>VLOOKUP($A237,Schid!$A:$J,MATCH(M$1,Schid!$6:$6,0),FALSE)</f>
        <v>Telescopic Boom Lifts|0-49 Ft Telescopic Booms||</v>
      </c>
      <c r="N237" s="29">
        <f t="shared" si="30"/>
        <v>1</v>
      </c>
      <c r="O237" s="29">
        <f>IF(ISERROR(VLOOKUP(B237,Sched!A:A,1,FALSE)),0,1)</f>
        <v>1</v>
      </c>
      <c r="P237" s="29">
        <f t="shared" si="31"/>
        <v>1</v>
      </c>
      <c r="Q237" s="29" t="str">
        <f t="shared" si="32"/>
        <v>2850|NULL</v>
      </c>
      <c r="R237" s="29" t="str">
        <f t="shared" si="33"/>
        <v>Telescopic Boom Lifts</v>
      </c>
      <c r="S237" s="29" t="str">
        <f t="shared" si="34"/>
        <v>0-49 Ft Telescopic Booms</v>
      </c>
      <c r="T237" s="29" t="str">
        <f t="shared" si="35"/>
        <v>Telescopic Booms Small Engine USA</v>
      </c>
      <c r="U237" s="21"/>
    </row>
    <row r="238" spans="1:21" x14ac:dyDescent="0.25">
      <c r="A238" s="29">
        <v>20</v>
      </c>
      <c r="B238" s="29" t="s">
        <v>3009</v>
      </c>
      <c r="C238" s="29" t="s">
        <v>1241</v>
      </c>
      <c r="D238" s="29" t="s">
        <v>2917</v>
      </c>
      <c r="E238" s="29" t="str">
        <f>VLOOKUP($B238,Sched!$A:$Z,MATCH(E$1,Sched!$6:$6,0),FALSE)</f>
        <v>CatSubcat</v>
      </c>
      <c r="F238" s="29" t="str">
        <f>VLOOKUP($B238,Sched!$A:$Z,MATCH(F$1,Sched!$6:$6,0),FALSE)</f>
        <v>Category</v>
      </c>
      <c r="G238" s="29">
        <f>VLOOKUP($A238,Schid!$A:$J,MATCH(G$1,Schid!$6:$6,0),FALSE)</f>
        <v>316</v>
      </c>
      <c r="H238" s="29" t="str">
        <f>VLOOKUP($A238,Schid!$A:$J,MATCH(H$1,Schid!$6:$6,0),FALSE)</f>
        <v>NULL</v>
      </c>
      <c r="I238" s="29" t="str">
        <f>VLOOKUP($A238,Schid!$A:$J,MATCH(I$1,Schid!$6:$6,0),FALSE)</f>
        <v>NULL</v>
      </c>
      <c r="J238" s="29" t="str">
        <f>VLOOKUP($A238,Schid!$A:$J,MATCH(J$1,Schid!$6:$6,0),FALSE)</f>
        <v>Telescopic Boom Lifts</v>
      </c>
      <c r="K238" s="29" t="str">
        <f>VLOOKUP($A238,Schid!$A:$J,MATCH(K$1,Schid!$6:$6,0),FALSE)</f>
        <v>NULL</v>
      </c>
      <c r="L238" s="29" t="str">
        <f>VLOOKUP($A238,Schid!$A:$J,MATCH(L$1,Schid!$6:$6,0),FALSE)</f>
        <v>NULL</v>
      </c>
      <c r="M238" s="29" t="str">
        <f>VLOOKUP($A238,Schid!$A:$J,MATCH(M$1,Schid!$6:$6,0),FALSE)</f>
        <v>Telescopic Boom Lifts|||</v>
      </c>
      <c r="N238" s="29">
        <f t="shared" si="30"/>
        <v>1</v>
      </c>
      <c r="O238" s="29">
        <f>IF(ISERROR(VLOOKUP(B238,Sched!A:A,1,FALSE)),0,1)</f>
        <v>1</v>
      </c>
      <c r="P238" s="29">
        <f t="shared" si="31"/>
        <v>1</v>
      </c>
      <c r="Q238" s="29" t="str">
        <f t="shared" si="32"/>
        <v>NULL|NULL</v>
      </c>
      <c r="R238" s="29" t="str">
        <f t="shared" si="33"/>
        <v>Telescopic Boom Lifts</v>
      </c>
      <c r="S238" s="29" t="str">
        <f t="shared" si="34"/>
        <v>NULL</v>
      </c>
      <c r="T238" s="29" t="str">
        <f t="shared" si="35"/>
        <v>Telescopic Booms USA</v>
      </c>
      <c r="U238" s="21"/>
    </row>
    <row r="239" spans="1:21" x14ac:dyDescent="0.25">
      <c r="A239" s="29">
        <v>29</v>
      </c>
      <c r="B239" s="29" t="s">
        <v>3010</v>
      </c>
      <c r="C239" s="29" t="s">
        <v>1241</v>
      </c>
      <c r="D239" s="29" t="s">
        <v>2917</v>
      </c>
      <c r="E239" s="29" t="str">
        <f>VLOOKUP($B239,Sched!$A:$Z,MATCH(E$1,Sched!$6:$6,0),FALSE)</f>
        <v>CatSubcat</v>
      </c>
      <c r="F239" s="29" t="str">
        <f>VLOOKUP($B239,Sched!$A:$Z,MATCH(F$1,Sched!$6:$6,0),FALSE)</f>
        <v>Category</v>
      </c>
      <c r="G239" s="29">
        <f>VLOOKUP($A239,Schid!$A:$J,MATCH(G$1,Schid!$6:$6,0),FALSE)</f>
        <v>317</v>
      </c>
      <c r="H239" s="29" t="str">
        <f>VLOOKUP($A239,Schid!$A:$J,MATCH(H$1,Schid!$6:$6,0),FALSE)</f>
        <v>NULL</v>
      </c>
      <c r="I239" s="29" t="str">
        <f>VLOOKUP($A239,Schid!$A:$J,MATCH(I$1,Schid!$6:$6,0),FALSE)</f>
        <v>NULL</v>
      </c>
      <c r="J239" s="29" t="str">
        <f>VLOOKUP($A239,Schid!$A:$J,MATCH(J$1,Schid!$6:$6,0),FALSE)</f>
        <v>Towable Boom Lifts</v>
      </c>
      <c r="K239" s="29" t="str">
        <f>VLOOKUP($A239,Schid!$A:$J,MATCH(K$1,Schid!$6:$6,0),FALSE)</f>
        <v>NULL</v>
      </c>
      <c r="L239" s="29" t="str">
        <f>VLOOKUP($A239,Schid!$A:$J,MATCH(L$1,Schid!$6:$6,0),FALSE)</f>
        <v>NULL</v>
      </c>
      <c r="M239" s="29" t="str">
        <f>VLOOKUP($A239,Schid!$A:$J,MATCH(M$1,Schid!$6:$6,0),FALSE)</f>
        <v>Towable Boom Lifts|||</v>
      </c>
      <c r="N239" s="29">
        <f t="shared" si="30"/>
        <v>1</v>
      </c>
      <c r="O239" s="29">
        <f>IF(ISERROR(VLOOKUP(B239,Sched!A:A,1,FALSE)),0,1)</f>
        <v>1</v>
      </c>
      <c r="P239" s="29">
        <f t="shared" si="31"/>
        <v>1</v>
      </c>
      <c r="Q239" s="29" t="str">
        <f t="shared" si="32"/>
        <v>NULL|NULL</v>
      </c>
      <c r="R239" s="29" t="str">
        <f t="shared" si="33"/>
        <v>Towable Boom Lifts</v>
      </c>
      <c r="S239" s="29" t="str">
        <f t="shared" si="34"/>
        <v>NULL</v>
      </c>
      <c r="T239" s="29" t="str">
        <f t="shared" si="35"/>
        <v>Towable Booms USA</v>
      </c>
      <c r="U239" s="21"/>
    </row>
    <row r="240" spans="1:21" x14ac:dyDescent="0.25">
      <c r="A240" s="29">
        <v>37117</v>
      </c>
      <c r="B240" s="29" t="s">
        <v>3011</v>
      </c>
      <c r="C240" s="29" t="s">
        <v>1241</v>
      </c>
      <c r="D240" s="29" t="s">
        <v>2917</v>
      </c>
      <c r="E240" s="29" t="str">
        <f>VLOOKUP($B240,Sched!$A:$Z,MATCH(E$1,Sched!$6:$6,0),FALSE)</f>
        <v>CatSubcat</v>
      </c>
      <c r="F240" s="29" t="str">
        <f>VLOOKUP($B240,Sched!$A:$Z,MATCH(F$1,Sched!$6:$6,0),FALSE)</f>
        <v>Category</v>
      </c>
      <c r="G240" s="29">
        <f>VLOOKUP($A240,Schid!$A:$J,MATCH(G$1,Schid!$6:$6,0),FALSE)</f>
        <v>2300</v>
      </c>
      <c r="H240" s="29" t="str">
        <f>VLOOKUP($A240,Schid!$A:$J,MATCH(H$1,Schid!$6:$6,0),FALSE)</f>
        <v>NULL</v>
      </c>
      <c r="I240" s="29" t="str">
        <f>VLOOKUP($A240,Schid!$A:$J,MATCH(I$1,Schid!$6:$6,0),FALSE)</f>
        <v>NULL</v>
      </c>
      <c r="J240" s="29" t="str">
        <f>VLOOKUP($A240,Schid!$A:$J,MATCH(J$1,Schid!$6:$6,0),FALSE)</f>
        <v>Track-Driven Equipment</v>
      </c>
      <c r="K240" s="29" t="str">
        <f>VLOOKUP($A240,Schid!$A:$J,MATCH(K$1,Schid!$6:$6,0),FALSE)</f>
        <v>NULL</v>
      </c>
      <c r="L240" s="29" t="str">
        <f>VLOOKUP($A240,Schid!$A:$J,MATCH(L$1,Schid!$6:$6,0),FALSE)</f>
        <v>NULL</v>
      </c>
      <c r="M240" s="29" t="str">
        <f>VLOOKUP($A240,Schid!$A:$J,MATCH(M$1,Schid!$6:$6,0),FALSE)</f>
        <v>Track-Driven Equipment|||</v>
      </c>
      <c r="N240" s="29">
        <f t="shared" si="30"/>
        <v>1</v>
      </c>
      <c r="O240" s="29">
        <f>IF(ISERROR(VLOOKUP(B240,Sched!A:A,1,FALSE)),0,1)</f>
        <v>1</v>
      </c>
      <c r="P240" s="29">
        <f t="shared" si="31"/>
        <v>1</v>
      </c>
      <c r="Q240" s="29" t="str">
        <f t="shared" si="32"/>
        <v>NULL|NULL</v>
      </c>
      <c r="R240" s="29" t="str">
        <f t="shared" si="33"/>
        <v>Track-Driven Equipment</v>
      </c>
      <c r="S240" s="29" t="str">
        <f t="shared" si="34"/>
        <v>NULL</v>
      </c>
      <c r="T240" s="29" t="str">
        <f t="shared" si="35"/>
        <v>Track-Driven Equipment USA</v>
      </c>
      <c r="U240" s="21"/>
    </row>
    <row r="241" spans="1:21" x14ac:dyDescent="0.25">
      <c r="A241" s="29">
        <v>405</v>
      </c>
      <c r="B241" s="29" t="s">
        <v>3012</v>
      </c>
      <c r="C241" s="29" t="s">
        <v>1241</v>
      </c>
      <c r="D241" s="29" t="s">
        <v>2917</v>
      </c>
      <c r="E241" s="29" t="str">
        <f>VLOOKUP($B241,Sched!$A:$Z,MATCH(E$1,Sched!$6:$6,0),FALSE)</f>
        <v>CatSubcat</v>
      </c>
      <c r="F241" s="29" t="str">
        <f>VLOOKUP($B241,Sched!$A:$Z,MATCH(F$1,Sched!$6:$6,0),FALSE)</f>
        <v>SubcatGroup</v>
      </c>
      <c r="G241" s="29">
        <f>VLOOKUP($A241,Schid!$A:$J,MATCH(G$1,Schid!$6:$6,0),FALSE)</f>
        <v>3</v>
      </c>
      <c r="H241" s="29">
        <f>VLOOKUP($A241,Schid!$A:$J,MATCH(H$1,Schid!$6:$6,0),FALSE)</f>
        <v>228</v>
      </c>
      <c r="I241" s="29" t="str">
        <f>VLOOKUP($A241,Schid!$A:$J,MATCH(I$1,Schid!$6:$6,0),FALSE)</f>
        <v>NULL</v>
      </c>
      <c r="J241" s="29" t="str">
        <f>VLOOKUP($A241,Schid!$A:$J,MATCH(J$1,Schid!$6:$6,0),FALSE)</f>
        <v>Tractors</v>
      </c>
      <c r="K241" s="29" t="str">
        <f>VLOOKUP($A241,Schid!$A:$J,MATCH(K$1,Schid!$6:$6,0),FALSE)</f>
        <v>Farm Tractors</v>
      </c>
      <c r="L241" s="29" t="str">
        <f>VLOOKUP($A241,Schid!$A:$J,MATCH(L$1,Schid!$6:$6,0),FALSE)</f>
        <v>NULL</v>
      </c>
      <c r="M241" s="29" t="str">
        <f>VLOOKUP($A241,Schid!$A:$J,MATCH(M$1,Schid!$6:$6,0),FALSE)</f>
        <v>Tractors|Farm Tractors||</v>
      </c>
      <c r="N241" s="29">
        <f t="shared" si="30"/>
        <v>1</v>
      </c>
      <c r="O241" s="29">
        <f>IF(ISERROR(VLOOKUP(B241,Sched!A:A,1,FALSE)),0,1)</f>
        <v>1</v>
      </c>
      <c r="P241" s="29">
        <f t="shared" si="31"/>
        <v>1</v>
      </c>
      <c r="Q241" s="29" t="str">
        <f t="shared" si="32"/>
        <v>228|NULL</v>
      </c>
      <c r="R241" s="29" t="str">
        <f t="shared" si="33"/>
        <v>Tractors</v>
      </c>
      <c r="S241" s="29" t="str">
        <f t="shared" si="34"/>
        <v>Farm Tractors</v>
      </c>
      <c r="T241" s="29" t="str">
        <f t="shared" si="35"/>
        <v>Tractors Farm USA</v>
      </c>
      <c r="U241" s="21"/>
    </row>
    <row r="242" spans="1:21" x14ac:dyDescent="0.25">
      <c r="A242" s="29">
        <v>45</v>
      </c>
      <c r="B242" s="29" t="s">
        <v>3014</v>
      </c>
      <c r="C242" s="29" t="s">
        <v>1242</v>
      </c>
      <c r="D242" s="29" t="s">
        <v>2917</v>
      </c>
      <c r="E242" s="29" t="str">
        <f>VLOOKUP($B242,Sched!$A:$Z,MATCH(E$1,Sched!$6:$6,0),FALSE)</f>
        <v>CatSubcat</v>
      </c>
      <c r="F242" s="29" t="str">
        <f>VLOOKUP($B242,Sched!$A:$Z,MATCH(F$1,Sched!$6:$6,0),FALSE)</f>
        <v>Category</v>
      </c>
      <c r="G242" s="29">
        <f>VLOOKUP($A242,Schid!$A:$J,MATCH(G$1,Schid!$6:$6,0),FALSE)</f>
        <v>1953</v>
      </c>
      <c r="H242" s="29" t="str">
        <f>VLOOKUP($A242,Schid!$A:$J,MATCH(H$1,Schid!$6:$6,0),FALSE)</f>
        <v>NULL</v>
      </c>
      <c r="I242" s="29" t="str">
        <f>VLOOKUP($A242,Schid!$A:$J,MATCH(I$1,Schid!$6:$6,0),FALSE)</f>
        <v>NULL</v>
      </c>
      <c r="J242" s="29" t="str">
        <f>VLOOKUP($A242,Schid!$A:$J,MATCH(J$1,Schid!$6:$6,0),FALSE)</f>
        <v>Tractor Attachments</v>
      </c>
      <c r="K242" s="29" t="str">
        <f>VLOOKUP($A242,Schid!$A:$J,MATCH(K$1,Schid!$6:$6,0),FALSE)</f>
        <v>NULL</v>
      </c>
      <c r="L242" s="29" t="str">
        <f>VLOOKUP($A242,Schid!$A:$J,MATCH(L$1,Schid!$6:$6,0),FALSE)</f>
        <v>NULL</v>
      </c>
      <c r="M242" s="29" t="str">
        <f>VLOOKUP($A242,Schid!$A:$J,MATCH(M$1,Schid!$6:$6,0),FALSE)</f>
        <v>Tractor Attachments|||</v>
      </c>
      <c r="N242" s="29">
        <f t="shared" si="30"/>
        <v>1</v>
      </c>
      <c r="O242" s="29">
        <f>IF(ISERROR(VLOOKUP(B242,Sched!A:A,1,FALSE)),0,1)</f>
        <v>1</v>
      </c>
      <c r="P242" s="29">
        <f t="shared" si="31"/>
        <v>1</v>
      </c>
      <c r="Q242" s="29" t="str">
        <f t="shared" si="32"/>
        <v>NULL|NULL</v>
      </c>
      <c r="R242" s="29" t="str">
        <f t="shared" si="33"/>
        <v>Tractor Attachments</v>
      </c>
      <c r="S242" s="29" t="str">
        <f t="shared" si="34"/>
        <v>NULL</v>
      </c>
      <c r="T242" s="29" t="str">
        <f t="shared" si="35"/>
        <v>Tractors USA</v>
      </c>
      <c r="U242" s="21"/>
    </row>
    <row r="243" spans="1:21" x14ac:dyDescent="0.25">
      <c r="A243" s="29">
        <v>46</v>
      </c>
      <c r="B243" s="29" t="s">
        <v>3014</v>
      </c>
      <c r="C243" s="29" t="s">
        <v>1241</v>
      </c>
      <c r="D243" s="29" t="s">
        <v>2917</v>
      </c>
      <c r="E243" s="29" t="str">
        <f>VLOOKUP($B243,Sched!$A:$Z,MATCH(E$1,Sched!$6:$6,0),FALSE)</f>
        <v>CatSubcat</v>
      </c>
      <c r="F243" s="29" t="str">
        <f>VLOOKUP($B243,Sched!$A:$Z,MATCH(F$1,Sched!$6:$6,0),FALSE)</f>
        <v>Category</v>
      </c>
      <c r="G243" s="29">
        <f>VLOOKUP($A243,Schid!$A:$J,MATCH(G$1,Schid!$6:$6,0),FALSE)</f>
        <v>3</v>
      </c>
      <c r="H243" s="29" t="str">
        <f>VLOOKUP($A243,Schid!$A:$J,MATCH(H$1,Schid!$6:$6,0),FALSE)</f>
        <v>NULL</v>
      </c>
      <c r="I243" s="29" t="str">
        <f>VLOOKUP($A243,Schid!$A:$J,MATCH(I$1,Schid!$6:$6,0),FALSE)</f>
        <v>NULL</v>
      </c>
      <c r="J243" s="29" t="str">
        <f>VLOOKUP($A243,Schid!$A:$J,MATCH(J$1,Schid!$6:$6,0),FALSE)</f>
        <v>Tractors</v>
      </c>
      <c r="K243" s="29" t="str">
        <f>VLOOKUP($A243,Schid!$A:$J,MATCH(K$1,Schid!$6:$6,0),FALSE)</f>
        <v>NULL</v>
      </c>
      <c r="L243" s="29" t="str">
        <f>VLOOKUP($A243,Schid!$A:$J,MATCH(L$1,Schid!$6:$6,0),FALSE)</f>
        <v>NULL</v>
      </c>
      <c r="M243" s="29" t="str">
        <f>VLOOKUP($A243,Schid!$A:$J,MATCH(M$1,Schid!$6:$6,0),FALSE)</f>
        <v>Tractors|||</v>
      </c>
      <c r="N243" s="29">
        <f t="shared" si="30"/>
        <v>1</v>
      </c>
      <c r="O243" s="29">
        <f>IF(ISERROR(VLOOKUP(B243,Sched!A:A,1,FALSE)),0,1)</f>
        <v>1</v>
      </c>
      <c r="P243" s="29">
        <f t="shared" si="31"/>
        <v>1</v>
      </c>
      <c r="Q243" s="29" t="str">
        <f t="shared" si="32"/>
        <v>NULL|NULL</v>
      </c>
      <c r="R243" s="29" t="str">
        <f t="shared" si="33"/>
        <v>Tractors</v>
      </c>
      <c r="S243" s="29" t="str">
        <f t="shared" si="34"/>
        <v>NULL</v>
      </c>
      <c r="T243" s="29" t="str">
        <f t="shared" si="35"/>
        <v>Tractors USA</v>
      </c>
      <c r="U243" s="21"/>
    </row>
    <row r="244" spans="1:21" x14ac:dyDescent="0.25">
      <c r="A244" s="29">
        <v>115048</v>
      </c>
      <c r="B244" s="29" t="s">
        <v>3013</v>
      </c>
      <c r="C244" s="29" t="s">
        <v>1241</v>
      </c>
      <c r="D244" s="29" t="s">
        <v>2917</v>
      </c>
      <c r="E244" s="29" t="str">
        <f>VLOOKUP($B244,Sched!$A:$Z,MATCH(E$1,Sched!$6:$6,0),FALSE)</f>
        <v>CatSubcat</v>
      </c>
      <c r="F244" s="29" t="str">
        <f>VLOOKUP($B244,Sched!$A:$Z,MATCH(F$1,Sched!$6:$6,0),FALSE)</f>
        <v>SubcatGroup</v>
      </c>
      <c r="G244" s="29">
        <f>VLOOKUP($A244,Schid!$A:$J,MATCH(G$1,Schid!$6:$6,0),FALSE)</f>
        <v>3</v>
      </c>
      <c r="H244" s="29">
        <f>VLOOKUP($A244,Schid!$A:$J,MATCH(H$1,Schid!$6:$6,0),FALSE)</f>
        <v>2854</v>
      </c>
      <c r="I244" s="29" t="str">
        <f>VLOOKUP($A244,Schid!$A:$J,MATCH(I$1,Schid!$6:$6,0),FALSE)</f>
        <v>NULL</v>
      </c>
      <c r="J244" s="29" t="str">
        <f>VLOOKUP($A244,Schid!$A:$J,MATCH(J$1,Schid!$6:$6,0),FALSE)</f>
        <v>Tractors</v>
      </c>
      <c r="K244" s="29" t="str">
        <f>VLOOKUP($A244,Schid!$A:$J,MATCH(K$1,Schid!$6:$6,0),FALSE)</f>
        <v>Utility Tractors</v>
      </c>
      <c r="L244" s="29" t="str">
        <f>VLOOKUP($A244,Schid!$A:$J,MATCH(L$1,Schid!$6:$6,0),FALSE)</f>
        <v>NULL</v>
      </c>
      <c r="M244" s="29" t="str">
        <f>VLOOKUP($A244,Schid!$A:$J,MATCH(M$1,Schid!$6:$6,0),FALSE)</f>
        <v>Tractors|Utility Tractors||</v>
      </c>
      <c r="N244" s="29">
        <f t="shared" si="30"/>
        <v>1</v>
      </c>
      <c r="O244" s="29">
        <f>IF(ISERROR(VLOOKUP(B244,Sched!A:A,1,FALSE)),0,1)</f>
        <v>1</v>
      </c>
      <c r="P244" s="29">
        <f t="shared" si="31"/>
        <v>1</v>
      </c>
      <c r="Q244" s="29" t="str">
        <f t="shared" si="32"/>
        <v>2854|NULL</v>
      </c>
      <c r="R244" s="29" t="str">
        <f t="shared" si="33"/>
        <v>Tractors</v>
      </c>
      <c r="S244" s="29" t="str">
        <f t="shared" si="34"/>
        <v>Utility Tractors</v>
      </c>
      <c r="T244" s="29" t="str">
        <f t="shared" si="35"/>
        <v>Tractors Utility USA</v>
      </c>
      <c r="U244" s="21"/>
    </row>
    <row r="245" spans="1:21" x14ac:dyDescent="0.25">
      <c r="A245" s="29">
        <v>39</v>
      </c>
      <c r="B245" s="29" t="s">
        <v>3015</v>
      </c>
      <c r="C245" s="29" t="s">
        <v>1241</v>
      </c>
      <c r="D245" s="29" t="s">
        <v>2917</v>
      </c>
      <c r="E245" s="29" t="str">
        <f>VLOOKUP($B245,Sched!$A:$Z,MATCH(E$1,Sched!$6:$6,0),FALSE)</f>
        <v>CatSubcat</v>
      </c>
      <c r="F245" s="29" t="str">
        <f>VLOOKUP($B245,Sched!$A:$Z,MATCH(F$1,Sched!$6:$6,0),FALSE)</f>
        <v>Category</v>
      </c>
      <c r="G245" s="29">
        <f>VLOOKUP($A245,Schid!$A:$J,MATCH(G$1,Schid!$6:$6,0),FALSE)</f>
        <v>12</v>
      </c>
      <c r="H245" s="29" t="str">
        <f>VLOOKUP($A245,Schid!$A:$J,MATCH(H$1,Schid!$6:$6,0),FALSE)</f>
        <v>NULL</v>
      </c>
      <c r="I245" s="29" t="str">
        <f>VLOOKUP($A245,Schid!$A:$J,MATCH(I$1,Schid!$6:$6,0),FALSE)</f>
        <v>NULL</v>
      </c>
      <c r="J245" s="29" t="str">
        <f>VLOOKUP($A245,Schid!$A:$J,MATCH(J$1,Schid!$6:$6,0),FALSE)</f>
        <v>Traffic Control</v>
      </c>
      <c r="K245" s="29" t="str">
        <f>VLOOKUP($A245,Schid!$A:$J,MATCH(K$1,Schid!$6:$6,0),FALSE)</f>
        <v>NULL</v>
      </c>
      <c r="L245" s="29" t="str">
        <f>VLOOKUP($A245,Schid!$A:$J,MATCH(L$1,Schid!$6:$6,0),FALSE)</f>
        <v>NULL</v>
      </c>
      <c r="M245" s="29" t="str">
        <f>VLOOKUP($A245,Schid!$A:$J,MATCH(M$1,Schid!$6:$6,0),FALSE)</f>
        <v>Traffic Control|||</v>
      </c>
      <c r="N245" s="29">
        <f t="shared" si="30"/>
        <v>1</v>
      </c>
      <c r="O245" s="29">
        <f>IF(ISERROR(VLOOKUP(B245,Sched!A:A,1,FALSE)),0,1)</f>
        <v>1</v>
      </c>
      <c r="P245" s="29">
        <f t="shared" si="31"/>
        <v>1</v>
      </c>
      <c r="Q245" s="29" t="str">
        <f t="shared" si="32"/>
        <v>NULL|NULL</v>
      </c>
      <c r="R245" s="29" t="str">
        <f t="shared" si="33"/>
        <v>Traffic Control</v>
      </c>
      <c r="S245" s="29" t="str">
        <f t="shared" si="34"/>
        <v>NULL</v>
      </c>
      <c r="T245" s="29" t="str">
        <f t="shared" si="35"/>
        <v>Traffic Control USA</v>
      </c>
      <c r="U245" s="21"/>
    </row>
    <row r="246" spans="1:21" x14ac:dyDescent="0.25">
      <c r="A246" s="29">
        <v>90460</v>
      </c>
      <c r="B246" s="29" t="s">
        <v>3016</v>
      </c>
      <c r="C246" s="29" t="s">
        <v>1242</v>
      </c>
      <c r="D246" s="29" t="s">
        <v>2917</v>
      </c>
      <c r="E246" s="29" t="str">
        <f>VLOOKUP($B246,Sched!$A:$Z,MATCH(E$1,Sched!$6:$6,0),FALSE)</f>
        <v>CatSubcat</v>
      </c>
      <c r="F246" s="29" t="str">
        <f>VLOOKUP($B246,Sched!$A:$Z,MATCH(F$1,Sched!$6:$6,0),FALSE)</f>
        <v>Category</v>
      </c>
      <c r="G246" s="29">
        <f>VLOOKUP($A246,Schid!$A:$J,MATCH(G$1,Schid!$6:$6,0),FALSE)</f>
        <v>2756</v>
      </c>
      <c r="H246" s="29" t="str">
        <f>VLOOKUP($A246,Schid!$A:$J,MATCH(H$1,Schid!$6:$6,0),FALSE)</f>
        <v>NULL</v>
      </c>
      <c r="I246" s="29" t="str">
        <f>VLOOKUP($A246,Schid!$A:$J,MATCH(I$1,Schid!$6:$6,0),FALSE)</f>
        <v>NULL</v>
      </c>
      <c r="J246" s="29" t="str">
        <f>VLOOKUP($A246,Schid!$A:$J,MATCH(J$1,Schid!$6:$6,0),FALSE)</f>
        <v>Office Trailers, Accommodations, And Welfare Units</v>
      </c>
      <c r="K246" s="29" t="str">
        <f>VLOOKUP($A246,Schid!$A:$J,MATCH(K$1,Schid!$6:$6,0),FALSE)</f>
        <v>NULL</v>
      </c>
      <c r="L246" s="29" t="str">
        <f>VLOOKUP($A246,Schid!$A:$J,MATCH(L$1,Schid!$6:$6,0),FALSE)</f>
        <v>NULL</v>
      </c>
      <c r="M246" s="29" t="str">
        <f>VLOOKUP($A246,Schid!$A:$J,MATCH(M$1,Schid!$6:$6,0),FALSE)</f>
        <v>Office Trailers, Accommodations, And Welfare Units|||</v>
      </c>
      <c r="N246" s="29">
        <f t="shared" si="30"/>
        <v>1</v>
      </c>
      <c r="O246" s="29">
        <f>IF(ISERROR(VLOOKUP(B246,Sched!A:A,1,FALSE)),0,1)</f>
        <v>1</v>
      </c>
      <c r="P246" s="29">
        <f t="shared" si="31"/>
        <v>1</v>
      </c>
      <c r="Q246" s="29" t="str">
        <f t="shared" si="32"/>
        <v>NULL|NULL</v>
      </c>
      <c r="R246" s="29" t="str">
        <f t="shared" si="33"/>
        <v>Office Trailers, Accommodations, And Welfare Units</v>
      </c>
      <c r="S246" s="29" t="str">
        <f t="shared" si="34"/>
        <v>NULL</v>
      </c>
      <c r="T246" s="29" t="str">
        <f t="shared" si="35"/>
        <v>Trailers Group USA</v>
      </c>
      <c r="U246" s="21"/>
    </row>
    <row r="247" spans="1:21" x14ac:dyDescent="0.25">
      <c r="A247" s="29">
        <v>52</v>
      </c>
      <c r="B247" s="29" t="s">
        <v>3016</v>
      </c>
      <c r="C247" s="29" t="s">
        <v>1241</v>
      </c>
      <c r="D247" s="29" t="s">
        <v>2917</v>
      </c>
      <c r="E247" s="29" t="str">
        <f>VLOOKUP($B247,Sched!$A:$Z,MATCH(E$1,Sched!$6:$6,0),FALSE)</f>
        <v>CatSubcat</v>
      </c>
      <c r="F247" s="29" t="str">
        <f>VLOOKUP($B247,Sched!$A:$Z,MATCH(F$1,Sched!$6:$6,0),FALSE)</f>
        <v>Category</v>
      </c>
      <c r="G247" s="29">
        <f>VLOOKUP($A247,Schid!$A:$J,MATCH(G$1,Schid!$6:$6,0),FALSE)</f>
        <v>1952</v>
      </c>
      <c r="H247" s="29" t="str">
        <f>VLOOKUP($A247,Schid!$A:$J,MATCH(H$1,Schid!$6:$6,0),FALSE)</f>
        <v>NULL</v>
      </c>
      <c r="I247" s="29" t="str">
        <f>VLOOKUP($A247,Schid!$A:$J,MATCH(I$1,Schid!$6:$6,0),FALSE)</f>
        <v>NULL</v>
      </c>
      <c r="J247" s="29" t="str">
        <f>VLOOKUP($A247,Schid!$A:$J,MATCH(J$1,Schid!$6:$6,0),FALSE)</f>
        <v>Other Trailers</v>
      </c>
      <c r="K247" s="29" t="str">
        <f>VLOOKUP($A247,Schid!$A:$J,MATCH(K$1,Schid!$6:$6,0),FALSE)</f>
        <v>NULL</v>
      </c>
      <c r="L247" s="29" t="str">
        <f>VLOOKUP($A247,Schid!$A:$J,MATCH(L$1,Schid!$6:$6,0),FALSE)</f>
        <v>NULL</v>
      </c>
      <c r="M247" s="29" t="str">
        <f>VLOOKUP($A247,Schid!$A:$J,MATCH(M$1,Schid!$6:$6,0),FALSE)</f>
        <v>Other Trailers|||</v>
      </c>
      <c r="N247" s="29">
        <f t="shared" si="30"/>
        <v>1</v>
      </c>
      <c r="O247" s="29">
        <f>IF(ISERROR(VLOOKUP(B247,Sched!A:A,1,FALSE)),0,1)</f>
        <v>1</v>
      </c>
      <c r="P247" s="29">
        <f t="shared" si="31"/>
        <v>1</v>
      </c>
      <c r="Q247" s="29" t="str">
        <f t="shared" si="32"/>
        <v>NULL|NULL</v>
      </c>
      <c r="R247" s="29" t="str">
        <f t="shared" si="33"/>
        <v>Other Trailers</v>
      </c>
      <c r="S247" s="29" t="str">
        <f t="shared" si="34"/>
        <v>NULL</v>
      </c>
      <c r="T247" s="29" t="str">
        <f t="shared" si="35"/>
        <v>Trailers Group USA</v>
      </c>
      <c r="U247" s="21"/>
    </row>
    <row r="248" spans="1:21" x14ac:dyDescent="0.25">
      <c r="A248" s="29">
        <v>83865</v>
      </c>
      <c r="B248" s="29" t="s">
        <v>3017</v>
      </c>
      <c r="C248" s="29" t="s">
        <v>1241</v>
      </c>
      <c r="D248" s="29" t="s">
        <v>2917</v>
      </c>
      <c r="E248" s="29" t="str">
        <f>VLOOKUP($B248,Sched!$A:$Z,MATCH(E$1,Sched!$6:$6,0),FALSE)</f>
        <v>CatSubcat</v>
      </c>
      <c r="F248" s="29" t="str">
        <f>VLOOKUP($B248,Sched!$A:$Z,MATCH(F$1,Sched!$6:$6,0),FALSE)</f>
        <v>Category</v>
      </c>
      <c r="G248" s="29">
        <f>VLOOKUP($A248,Schid!$A:$J,MATCH(G$1,Schid!$6:$6,0),FALSE)</f>
        <v>2610</v>
      </c>
      <c r="H248" s="29" t="str">
        <f>VLOOKUP($A248,Schid!$A:$J,MATCH(H$1,Schid!$6:$6,0),FALSE)</f>
        <v>NULL</v>
      </c>
      <c r="I248" s="29" t="str">
        <f>VLOOKUP($A248,Schid!$A:$J,MATCH(I$1,Schid!$6:$6,0),FALSE)</f>
        <v>NULL</v>
      </c>
      <c r="J248" s="29" t="str">
        <f>VLOOKUP($A248,Schid!$A:$J,MATCH(J$1,Schid!$6:$6,0),FALSE)</f>
        <v>Transport Trucks</v>
      </c>
      <c r="K248" s="29" t="str">
        <f>VLOOKUP($A248,Schid!$A:$J,MATCH(K$1,Schid!$6:$6,0),FALSE)</f>
        <v>NULL</v>
      </c>
      <c r="L248" s="29" t="str">
        <f>VLOOKUP($A248,Schid!$A:$J,MATCH(L$1,Schid!$6:$6,0),FALSE)</f>
        <v>NULL</v>
      </c>
      <c r="M248" s="29" t="str">
        <f>VLOOKUP($A248,Schid!$A:$J,MATCH(M$1,Schid!$6:$6,0),FALSE)</f>
        <v>Transport Trucks|||</v>
      </c>
      <c r="N248" s="29">
        <f t="shared" si="30"/>
        <v>1</v>
      </c>
      <c r="O248" s="29">
        <f>IF(ISERROR(VLOOKUP(B248,Sched!A:A,1,FALSE)),0,1)</f>
        <v>1</v>
      </c>
      <c r="P248" s="29">
        <f t="shared" si="31"/>
        <v>1</v>
      </c>
      <c r="Q248" s="29" t="str">
        <f t="shared" si="32"/>
        <v>NULL|NULL</v>
      </c>
      <c r="R248" s="29" t="str">
        <f t="shared" si="33"/>
        <v>Transport Trucks</v>
      </c>
      <c r="S248" s="29" t="str">
        <f t="shared" si="34"/>
        <v>NULL</v>
      </c>
      <c r="T248" s="29" t="str">
        <f t="shared" si="35"/>
        <v>Transport Trucks USA</v>
      </c>
      <c r="U248" s="21"/>
    </row>
    <row r="249" spans="1:21" x14ac:dyDescent="0.25">
      <c r="A249" s="29">
        <v>35</v>
      </c>
      <c r="B249" s="29" t="s">
        <v>3019</v>
      </c>
      <c r="C249" s="29" t="s">
        <v>1241</v>
      </c>
      <c r="D249" s="29" t="s">
        <v>2917</v>
      </c>
      <c r="E249" s="29" t="str">
        <f>VLOOKUP($B249,Sched!$A:$Z,MATCH(E$1,Sched!$6:$6,0),FALSE)</f>
        <v>CatSubcat</v>
      </c>
      <c r="F249" s="29" t="str">
        <f>VLOOKUP($B249,Sched!$A:$Z,MATCH(F$1,Sched!$6:$6,0),FALSE)</f>
        <v>Category</v>
      </c>
      <c r="G249" s="29">
        <f>VLOOKUP($A249,Schid!$A:$J,MATCH(G$1,Schid!$6:$6,0),FALSE)</f>
        <v>20</v>
      </c>
      <c r="H249" s="29" t="str">
        <f>VLOOKUP($A249,Schid!$A:$J,MATCH(H$1,Schid!$6:$6,0),FALSE)</f>
        <v>NULL</v>
      </c>
      <c r="I249" s="29" t="str">
        <f>VLOOKUP($A249,Schid!$A:$J,MATCH(I$1,Schid!$6:$6,0),FALSE)</f>
        <v>NULL</v>
      </c>
      <c r="J249" s="29" t="str">
        <f>VLOOKUP($A249,Schid!$A:$J,MATCH(J$1,Schid!$6:$6,0),FALSE)</f>
        <v>Trenching Equipment</v>
      </c>
      <c r="K249" s="29" t="str">
        <f>VLOOKUP($A249,Schid!$A:$J,MATCH(K$1,Schid!$6:$6,0),FALSE)</f>
        <v>NULL</v>
      </c>
      <c r="L249" s="29" t="str">
        <f>VLOOKUP($A249,Schid!$A:$J,MATCH(L$1,Schid!$6:$6,0),FALSE)</f>
        <v>NULL</v>
      </c>
      <c r="M249" s="29" t="str">
        <f>VLOOKUP($A249,Schid!$A:$J,MATCH(M$1,Schid!$6:$6,0),FALSE)</f>
        <v>Trenching Equipment|||</v>
      </c>
      <c r="N249" s="29">
        <f t="shared" si="30"/>
        <v>1</v>
      </c>
      <c r="O249" s="29">
        <f>IF(ISERROR(VLOOKUP(B249,Sched!A:A,1,FALSE)),0,1)</f>
        <v>1</v>
      </c>
      <c r="P249" s="29">
        <f t="shared" si="31"/>
        <v>1</v>
      </c>
      <c r="Q249" s="29" t="str">
        <f t="shared" si="32"/>
        <v>NULL|NULL</v>
      </c>
      <c r="R249" s="29" t="str">
        <f t="shared" si="33"/>
        <v>Trenching Equipment</v>
      </c>
      <c r="S249" s="29" t="str">
        <f t="shared" si="34"/>
        <v>NULL</v>
      </c>
      <c r="T249" s="29" t="str">
        <f t="shared" si="35"/>
        <v>Trenching Equipment USA</v>
      </c>
      <c r="U249" s="21"/>
    </row>
    <row r="250" spans="1:21" x14ac:dyDescent="0.25">
      <c r="A250" s="29">
        <v>488</v>
      </c>
      <c r="B250" s="29" t="s">
        <v>3018</v>
      </c>
      <c r="C250" s="29" t="s">
        <v>1241</v>
      </c>
      <c r="D250" s="29" t="s">
        <v>2917</v>
      </c>
      <c r="E250" s="29" t="str">
        <f>VLOOKUP($B250,Sched!$A:$Z,MATCH(E$1,Sched!$6:$6,0),FALSE)</f>
        <v>CatSubcat</v>
      </c>
      <c r="F250" s="29" t="str">
        <f>VLOOKUP($B250,Sched!$A:$Z,MATCH(F$1,Sched!$6:$6,0),FALSE)</f>
        <v>SubcatGroup</v>
      </c>
      <c r="G250" s="29">
        <f>VLOOKUP($A250,Schid!$A:$J,MATCH(G$1,Schid!$6:$6,0),FALSE)</f>
        <v>20</v>
      </c>
      <c r="H250" s="29">
        <f>VLOOKUP($A250,Schid!$A:$J,MATCH(H$1,Schid!$6:$6,0),FALSE)</f>
        <v>98</v>
      </c>
      <c r="I250" s="29" t="str">
        <f>VLOOKUP($A250,Schid!$A:$J,MATCH(I$1,Schid!$6:$6,0),FALSE)</f>
        <v>NULL</v>
      </c>
      <c r="J250" s="29" t="str">
        <f>VLOOKUP($A250,Schid!$A:$J,MATCH(J$1,Schid!$6:$6,0),FALSE)</f>
        <v>Trenching Equipment</v>
      </c>
      <c r="K250" s="29" t="str">
        <f>VLOOKUP($A250,Schid!$A:$J,MATCH(K$1,Schid!$6:$6,0),FALSE)</f>
        <v>Walk-Behind Trenchers</v>
      </c>
      <c r="L250" s="29" t="str">
        <f>VLOOKUP($A250,Schid!$A:$J,MATCH(L$1,Schid!$6:$6,0),FALSE)</f>
        <v>NULL</v>
      </c>
      <c r="M250" s="29" t="str">
        <f>VLOOKUP($A250,Schid!$A:$J,MATCH(M$1,Schid!$6:$6,0),FALSE)</f>
        <v>Trenching Equipment|Walk-Behind Trenchers||</v>
      </c>
      <c r="N250" s="29">
        <f t="shared" si="30"/>
        <v>1</v>
      </c>
      <c r="O250" s="29">
        <f>IF(ISERROR(VLOOKUP(B250,Sched!A:A,1,FALSE)),0,1)</f>
        <v>1</v>
      </c>
      <c r="P250" s="29">
        <f t="shared" si="31"/>
        <v>1</v>
      </c>
      <c r="Q250" s="29" t="str">
        <f t="shared" si="32"/>
        <v>98|NULL</v>
      </c>
      <c r="R250" s="29" t="str">
        <f t="shared" si="33"/>
        <v>Trenching Equipment</v>
      </c>
      <c r="S250" s="29" t="str">
        <f t="shared" si="34"/>
        <v>Walk-Behind Trenchers</v>
      </c>
      <c r="T250" s="29" t="str">
        <f t="shared" si="35"/>
        <v>Trenching Equipment Walk-Behind USA</v>
      </c>
      <c r="U250" s="21"/>
    </row>
    <row r="251" spans="1:21" s="21" customFormat="1" x14ac:dyDescent="0.25">
      <c r="A251" s="29">
        <v>156</v>
      </c>
      <c r="B251" s="21" t="s">
        <v>5109</v>
      </c>
      <c r="C251" s="29" t="s">
        <v>1241</v>
      </c>
      <c r="D251" s="29" t="s">
        <v>2917</v>
      </c>
      <c r="E251" s="29" t="str">
        <f>VLOOKUP($B251,Sched!$A:$Z,MATCH(E$1,Sched!$6:$6,0),FALSE)</f>
        <v>CatSubcat</v>
      </c>
      <c r="F251" s="29" t="str">
        <f>VLOOKUP($B251,Sched!$A:$Z,MATCH(F$1,Sched!$6:$6,0),FALSE)</f>
        <v>SubcatGroup</v>
      </c>
      <c r="G251" s="29">
        <f>VLOOKUP($A251,Schid!$A:$J,MATCH(G$1,Schid!$6:$6,0),FALSE)</f>
        <v>2616</v>
      </c>
      <c r="H251" s="29">
        <f>VLOOKUP($A251,Schid!$A:$J,MATCH(H$1,Schid!$6:$6,0),FALSE)</f>
        <v>2060</v>
      </c>
      <c r="I251" s="29" t="str">
        <f>VLOOKUP($A251,Schid!$A:$J,MATCH(I$1,Schid!$6:$6,0),FALSE)</f>
        <v>NULL</v>
      </c>
      <c r="J251" s="29" t="str">
        <f>VLOOKUP($A251,Schid!$A:$J,MATCH(J$1,Schid!$6:$6,0),FALSE)</f>
        <v>Truck Tractors</v>
      </c>
      <c r="K251" s="29" t="str">
        <f>VLOOKUP($A251,Schid!$A:$J,MATCH(K$1,Schid!$6:$6,0),FALSE)</f>
        <v>SA Truck Tractors</v>
      </c>
      <c r="L251" s="29" t="str">
        <f>VLOOKUP($A251,Schid!$A:$J,MATCH(L$1,Schid!$6:$6,0),FALSE)</f>
        <v>NULL</v>
      </c>
      <c r="M251" s="29" t="str">
        <f>VLOOKUP($A251,Schid!$A:$J,MATCH(M$1,Schid!$6:$6,0),FALSE)</f>
        <v>Truck Tractors|SA Truck Tractors||</v>
      </c>
      <c r="N251" s="29">
        <f t="shared" si="30"/>
        <v>1</v>
      </c>
      <c r="O251" s="29">
        <f>IF(ISERROR(VLOOKUP(B251,Sched!A:A,1,FALSE)),0,1)</f>
        <v>1</v>
      </c>
      <c r="P251" s="29">
        <f t="shared" si="31"/>
        <v>1</v>
      </c>
      <c r="Q251" s="29" t="str">
        <f t="shared" ref="Q251" si="36">H251&amp;"|"&amp;I251</f>
        <v>2060|NULL</v>
      </c>
      <c r="R251" s="29" t="str">
        <f t="shared" ref="R251" si="37">J251</f>
        <v>Truck Tractors</v>
      </c>
      <c r="S251" s="29" t="str">
        <f t="shared" ref="S251" si="38">K251</f>
        <v>SA Truck Tractors</v>
      </c>
      <c r="T251" s="29" t="str">
        <f t="shared" ref="T251" si="39">B251</f>
        <v>Truck Tractors SA USA</v>
      </c>
    </row>
    <row r="252" spans="1:21" x14ac:dyDescent="0.25">
      <c r="A252" s="29">
        <v>123</v>
      </c>
      <c r="B252" s="29" t="s">
        <v>3020</v>
      </c>
      <c r="C252" s="29" t="s">
        <v>1241</v>
      </c>
      <c r="D252" s="29" t="s">
        <v>2917</v>
      </c>
      <c r="E252" s="29" t="str">
        <f>VLOOKUP($B252,Sched!$A:$Z,MATCH(E$1,Sched!$6:$6,0),FALSE)</f>
        <v>CatSubcat</v>
      </c>
      <c r="F252" s="29" t="str">
        <f>VLOOKUP($B252,Sched!$A:$Z,MATCH(F$1,Sched!$6:$6,0),FALSE)</f>
        <v>SubcatGroup</v>
      </c>
      <c r="G252" s="29">
        <f>VLOOKUP($A252,Schid!$A:$J,MATCH(G$1,Schid!$6:$6,0),FALSE)</f>
        <v>2616</v>
      </c>
      <c r="H252" s="29">
        <f>VLOOKUP($A252,Schid!$A:$J,MATCH(H$1,Schid!$6:$6,0),FALSE)</f>
        <v>1964</v>
      </c>
      <c r="I252" s="29" t="str">
        <f>VLOOKUP($A252,Schid!$A:$J,MATCH(I$1,Schid!$6:$6,0),FALSE)</f>
        <v>NULL</v>
      </c>
      <c r="J252" s="29" t="str">
        <f>VLOOKUP($A252,Schid!$A:$J,MATCH(J$1,Schid!$6:$6,0),FALSE)</f>
        <v>Truck Tractors</v>
      </c>
      <c r="K252" s="29" t="str">
        <f>VLOOKUP($A252,Schid!$A:$J,MATCH(K$1,Schid!$6:$6,0),FALSE)</f>
        <v>TA Truck Tractors</v>
      </c>
      <c r="L252" s="29" t="str">
        <f>VLOOKUP($A252,Schid!$A:$J,MATCH(L$1,Schid!$6:$6,0),FALSE)</f>
        <v>NULL</v>
      </c>
      <c r="M252" s="29" t="str">
        <f>VLOOKUP($A252,Schid!$A:$J,MATCH(M$1,Schid!$6:$6,0),FALSE)</f>
        <v>Truck Tractors|TA Truck Tractors||</v>
      </c>
      <c r="N252" s="29">
        <f t="shared" si="30"/>
        <v>1</v>
      </c>
      <c r="O252" s="29">
        <f>IF(ISERROR(VLOOKUP(B252,Sched!A:A,1,FALSE)),0,1)</f>
        <v>1</v>
      </c>
      <c r="P252" s="29">
        <f t="shared" si="31"/>
        <v>1</v>
      </c>
      <c r="Q252" s="29" t="str">
        <f t="shared" si="32"/>
        <v>1964|NULL</v>
      </c>
      <c r="R252" s="29" t="str">
        <f t="shared" si="33"/>
        <v>Truck Tractors</v>
      </c>
      <c r="S252" s="29" t="str">
        <f t="shared" si="34"/>
        <v>TA Truck Tractors</v>
      </c>
      <c r="T252" s="29" t="str">
        <f t="shared" si="35"/>
        <v>Truck Tractors TA USA</v>
      </c>
      <c r="U252" s="21"/>
    </row>
    <row r="253" spans="1:21" x14ac:dyDescent="0.25">
      <c r="A253" s="29">
        <v>83916</v>
      </c>
      <c r="B253" s="29" t="s">
        <v>3022</v>
      </c>
      <c r="C253" s="29" t="s">
        <v>1241</v>
      </c>
      <c r="D253" s="29" t="s">
        <v>2917</v>
      </c>
      <c r="E253" s="29" t="str">
        <f>VLOOKUP($B253,Sched!$A:$Z,MATCH(E$1,Sched!$6:$6,0),FALSE)</f>
        <v>CatSubcat</v>
      </c>
      <c r="F253" s="29" t="str">
        <f>VLOOKUP($B253,Sched!$A:$Z,MATCH(F$1,Sched!$6:$6,0),FALSE)</f>
        <v>Category</v>
      </c>
      <c r="G253" s="29">
        <f>VLOOKUP($A253,Schid!$A:$J,MATCH(G$1,Schid!$6:$6,0),FALSE)</f>
        <v>2616</v>
      </c>
      <c r="H253" s="29" t="str">
        <f>VLOOKUP($A253,Schid!$A:$J,MATCH(H$1,Schid!$6:$6,0),FALSE)</f>
        <v>NULL</v>
      </c>
      <c r="I253" s="29" t="str">
        <f>VLOOKUP($A253,Schid!$A:$J,MATCH(I$1,Schid!$6:$6,0),FALSE)</f>
        <v>NULL</v>
      </c>
      <c r="J253" s="29" t="str">
        <f>VLOOKUP($A253,Schid!$A:$J,MATCH(J$1,Schid!$6:$6,0),FALSE)</f>
        <v>Truck Tractors</v>
      </c>
      <c r="K253" s="29" t="str">
        <f>VLOOKUP($A253,Schid!$A:$J,MATCH(K$1,Schid!$6:$6,0),FALSE)</f>
        <v>NULL</v>
      </c>
      <c r="L253" s="29" t="str">
        <f>VLOOKUP($A253,Schid!$A:$J,MATCH(L$1,Schid!$6:$6,0),FALSE)</f>
        <v>NULL</v>
      </c>
      <c r="M253" s="29" t="str">
        <f>VLOOKUP($A253,Schid!$A:$J,MATCH(M$1,Schid!$6:$6,0),FALSE)</f>
        <v>Truck Tractors|||</v>
      </c>
      <c r="N253" s="29">
        <f t="shared" si="30"/>
        <v>1</v>
      </c>
      <c r="O253" s="29">
        <f>IF(ISERROR(VLOOKUP(B253,Sched!A:A,1,FALSE)),0,1)</f>
        <v>1</v>
      </c>
      <c r="P253" s="29">
        <f t="shared" si="31"/>
        <v>1</v>
      </c>
      <c r="Q253" s="29" t="str">
        <f t="shared" si="32"/>
        <v>NULL|NULL</v>
      </c>
      <c r="R253" s="29" t="str">
        <f t="shared" si="33"/>
        <v>Truck Tractors</v>
      </c>
      <c r="S253" s="29" t="str">
        <f t="shared" si="34"/>
        <v>NULL</v>
      </c>
      <c r="T253" s="29" t="str">
        <f t="shared" si="35"/>
        <v>Truck Tractors USA</v>
      </c>
      <c r="U253" s="21"/>
    </row>
    <row r="254" spans="1:21" x14ac:dyDescent="0.25">
      <c r="A254" s="29">
        <v>32</v>
      </c>
      <c r="B254" s="29" t="s">
        <v>3023</v>
      </c>
      <c r="C254" s="29" t="s">
        <v>1241</v>
      </c>
      <c r="D254" s="29" t="s">
        <v>2917</v>
      </c>
      <c r="E254" s="29" t="str">
        <f>VLOOKUP($B254,Sched!$A:$Z,MATCH(E$1,Sched!$6:$6,0),FALSE)</f>
        <v>CatSubcat</v>
      </c>
      <c r="F254" s="29" t="str">
        <f>VLOOKUP($B254,Sched!$A:$Z,MATCH(F$1,Sched!$6:$6,0),FALSE)</f>
        <v>Category</v>
      </c>
      <c r="G254" s="29">
        <f>VLOOKUP($A254,Schid!$A:$J,MATCH(G$1,Schid!$6:$6,0),FALSE)</f>
        <v>5</v>
      </c>
      <c r="H254" s="29" t="str">
        <f>VLOOKUP($A254,Schid!$A:$J,MATCH(H$1,Schid!$6:$6,0),FALSE)</f>
        <v>NULL</v>
      </c>
      <c r="I254" s="29" t="str">
        <f>VLOOKUP($A254,Schid!$A:$J,MATCH(I$1,Schid!$6:$6,0),FALSE)</f>
        <v>NULL</v>
      </c>
      <c r="J254" s="29" t="str">
        <f>VLOOKUP($A254,Schid!$A:$J,MATCH(J$1,Schid!$6:$6,0),FALSE)</f>
        <v>Other Trucks</v>
      </c>
      <c r="K254" s="29" t="str">
        <f>VLOOKUP($A254,Schid!$A:$J,MATCH(K$1,Schid!$6:$6,0),FALSE)</f>
        <v>NULL</v>
      </c>
      <c r="L254" s="29" t="str">
        <f>VLOOKUP($A254,Schid!$A:$J,MATCH(L$1,Schid!$6:$6,0),FALSE)</f>
        <v>NULL</v>
      </c>
      <c r="M254" s="29" t="str">
        <f>VLOOKUP($A254,Schid!$A:$J,MATCH(M$1,Schid!$6:$6,0),FALSE)</f>
        <v>Other Trucks|||</v>
      </c>
      <c r="N254" s="29">
        <f t="shared" si="30"/>
        <v>1</v>
      </c>
      <c r="O254" s="29">
        <f>IF(ISERROR(VLOOKUP(B254,Sched!A:A,1,FALSE)),0,1)</f>
        <v>1</v>
      </c>
      <c r="P254" s="29">
        <f t="shared" si="31"/>
        <v>1</v>
      </c>
      <c r="Q254" s="29" t="str">
        <f t="shared" si="32"/>
        <v>NULL|NULL</v>
      </c>
      <c r="R254" s="29" t="str">
        <f t="shared" si="33"/>
        <v>Other Trucks</v>
      </c>
      <c r="S254" s="29" t="str">
        <f t="shared" si="34"/>
        <v>NULL</v>
      </c>
      <c r="T254" s="29" t="str">
        <f t="shared" si="35"/>
        <v>Trucks Group USA</v>
      </c>
      <c r="U254" s="21"/>
    </row>
    <row r="255" spans="1:21" x14ac:dyDescent="0.25">
      <c r="A255" s="29">
        <v>108</v>
      </c>
      <c r="B255" s="29" t="s">
        <v>3505</v>
      </c>
      <c r="C255" s="29" t="s">
        <v>1241</v>
      </c>
      <c r="D255" s="29" t="s">
        <v>2917</v>
      </c>
      <c r="E255" s="29" t="str">
        <f>VLOOKUP($B255,Sched!$A:$Z,MATCH(E$1,Sched!$6:$6,0),FALSE)</f>
        <v>CatSubcat</v>
      </c>
      <c r="F255" s="29" t="str">
        <f>VLOOKUP($B255,Sched!$A:$Z,MATCH(F$1,Sched!$6:$6,0),FALSE)</f>
        <v>SubcatGroup</v>
      </c>
      <c r="G255" s="29">
        <f>VLOOKUP($A255,Schid!$A:$J,MATCH(G$1,Schid!$6:$6,0),FALSE)</f>
        <v>169</v>
      </c>
      <c r="H255" s="29">
        <f>VLOOKUP($A255,Schid!$A:$J,MATCH(H$1,Schid!$6:$6,0),FALSE)</f>
        <v>1979</v>
      </c>
      <c r="I255" s="29" t="str">
        <f>VLOOKUP($A255,Schid!$A:$J,MATCH(I$1,Schid!$6:$6,0),FALSE)</f>
        <v>NULL</v>
      </c>
      <c r="J255" s="29" t="str">
        <f>VLOOKUP($A255,Schid!$A:$J,MATCH(J$1,Schid!$6:$6,0),FALSE)</f>
        <v>Vehicles</v>
      </c>
      <c r="K255" s="29" t="str">
        <f>VLOOKUP($A255,Schid!$A:$J,MATCH(K$1,Schid!$6:$6,0),FALSE)</f>
        <v>Passenger Vans</v>
      </c>
      <c r="L255" s="29" t="str">
        <f>VLOOKUP($A255,Schid!$A:$J,MATCH(L$1,Schid!$6:$6,0),FALSE)</f>
        <v>NULL</v>
      </c>
      <c r="M255" s="29" t="str">
        <f>VLOOKUP($A255,Schid!$A:$J,MATCH(M$1,Schid!$6:$6,0),FALSE)</f>
        <v>Vehicles|Passenger Vans||</v>
      </c>
      <c r="N255" s="29">
        <f t="shared" si="30"/>
        <v>1</v>
      </c>
      <c r="O255" s="29">
        <f>IF(ISERROR(VLOOKUP(B255,Sched!A:A,1,FALSE)),0,1)</f>
        <v>1</v>
      </c>
      <c r="P255" s="29">
        <f t="shared" si="31"/>
        <v>1</v>
      </c>
      <c r="Q255" s="29" t="str">
        <f t="shared" si="32"/>
        <v>1979|NULL</v>
      </c>
      <c r="R255" s="29" t="str">
        <f t="shared" si="33"/>
        <v>Vehicles</v>
      </c>
      <c r="S255" s="29" t="str">
        <f t="shared" si="34"/>
        <v>Passenger Vans</v>
      </c>
      <c r="T255" s="29" t="str">
        <f t="shared" si="35"/>
        <v>Vehicles Passenger Vans USA</v>
      </c>
      <c r="U255" s="21"/>
    </row>
    <row r="256" spans="1:21" x14ac:dyDescent="0.25">
      <c r="A256" s="29">
        <v>10</v>
      </c>
      <c r="B256" s="29" t="s">
        <v>3025</v>
      </c>
      <c r="C256" s="29" t="s">
        <v>1241</v>
      </c>
      <c r="D256" s="29" t="s">
        <v>2917</v>
      </c>
      <c r="E256" s="29" t="str">
        <f>VLOOKUP($B256,Sched!$A:$Z,MATCH(E$1,Sched!$6:$6,0),FALSE)</f>
        <v>CatSubcat</v>
      </c>
      <c r="F256" s="29" t="str">
        <f>VLOOKUP($B256,Sched!$A:$Z,MATCH(F$1,Sched!$6:$6,0),FALSE)</f>
        <v>Category</v>
      </c>
      <c r="G256" s="29">
        <f>VLOOKUP($A256,Schid!$A:$J,MATCH(G$1,Schid!$6:$6,0),FALSE)</f>
        <v>169</v>
      </c>
      <c r="H256" s="29" t="str">
        <f>VLOOKUP($A256,Schid!$A:$J,MATCH(H$1,Schid!$6:$6,0),FALSE)</f>
        <v>NULL</v>
      </c>
      <c r="I256" s="29" t="str">
        <f>VLOOKUP($A256,Schid!$A:$J,MATCH(I$1,Schid!$6:$6,0),FALSE)</f>
        <v>NULL</v>
      </c>
      <c r="J256" s="29" t="str">
        <f>VLOOKUP($A256,Schid!$A:$J,MATCH(J$1,Schid!$6:$6,0),FALSE)</f>
        <v>Vehicles</v>
      </c>
      <c r="K256" s="29" t="str">
        <f>VLOOKUP($A256,Schid!$A:$J,MATCH(K$1,Schid!$6:$6,0),FALSE)</f>
        <v>NULL</v>
      </c>
      <c r="L256" s="29" t="str">
        <f>VLOOKUP($A256,Schid!$A:$J,MATCH(L$1,Schid!$6:$6,0),FALSE)</f>
        <v>NULL</v>
      </c>
      <c r="M256" s="29" t="str">
        <f>VLOOKUP($A256,Schid!$A:$J,MATCH(M$1,Schid!$6:$6,0),FALSE)</f>
        <v>Vehicles|||</v>
      </c>
      <c r="N256" s="29">
        <f t="shared" si="30"/>
        <v>1</v>
      </c>
      <c r="O256" s="29">
        <f>IF(ISERROR(VLOOKUP(B256,Sched!A:A,1,FALSE)),0,1)</f>
        <v>1</v>
      </c>
      <c r="P256" s="29">
        <f t="shared" si="31"/>
        <v>1</v>
      </c>
      <c r="Q256" s="29" t="str">
        <f t="shared" si="32"/>
        <v>NULL|NULL</v>
      </c>
      <c r="R256" s="29" t="str">
        <f t="shared" si="33"/>
        <v>Vehicles</v>
      </c>
      <c r="S256" s="29" t="str">
        <f t="shared" si="34"/>
        <v>NULL</v>
      </c>
      <c r="T256" s="29" t="str">
        <f t="shared" si="35"/>
        <v>Vehicles USA</v>
      </c>
      <c r="U256" s="21"/>
    </row>
    <row r="257" spans="1:21" x14ac:dyDescent="0.25">
      <c r="A257" s="29">
        <v>83866</v>
      </c>
      <c r="B257" s="29" t="s">
        <v>3026</v>
      </c>
      <c r="C257" s="29" t="s">
        <v>1241</v>
      </c>
      <c r="D257" s="29" t="s">
        <v>2917</v>
      </c>
      <c r="E257" s="29" t="str">
        <f>VLOOKUP($B257,Sched!$A:$Z,MATCH(E$1,Sched!$6:$6,0),FALSE)</f>
        <v>CatSubcat</v>
      </c>
      <c r="F257" s="29" t="str">
        <f>VLOOKUP($B257,Sched!$A:$Z,MATCH(F$1,Sched!$6:$6,0),FALSE)</f>
        <v>Category</v>
      </c>
      <c r="G257" s="29">
        <f>VLOOKUP($A257,Schid!$A:$J,MATCH(G$1,Schid!$6:$6,0),FALSE)</f>
        <v>2611</v>
      </c>
      <c r="H257" s="29" t="str">
        <f>VLOOKUP($A257,Schid!$A:$J,MATCH(H$1,Schid!$6:$6,0),FALSE)</f>
        <v>NULL</v>
      </c>
      <c r="I257" s="29" t="str">
        <f>VLOOKUP($A257,Schid!$A:$J,MATCH(I$1,Schid!$6:$6,0),FALSE)</f>
        <v>NULL</v>
      </c>
      <c r="J257" s="29" t="str">
        <f>VLOOKUP($A257,Schid!$A:$J,MATCH(J$1,Schid!$6:$6,0),FALSE)</f>
        <v>Water Trucks</v>
      </c>
      <c r="K257" s="29" t="str">
        <f>VLOOKUP($A257,Schid!$A:$J,MATCH(K$1,Schid!$6:$6,0),FALSE)</f>
        <v>NULL</v>
      </c>
      <c r="L257" s="29" t="str">
        <f>VLOOKUP($A257,Schid!$A:$J,MATCH(L$1,Schid!$6:$6,0),FALSE)</f>
        <v>NULL</v>
      </c>
      <c r="M257" s="29" t="str">
        <f>VLOOKUP($A257,Schid!$A:$J,MATCH(M$1,Schid!$6:$6,0),FALSE)</f>
        <v>Water Trucks|||</v>
      </c>
      <c r="N257" s="29">
        <f t="shared" si="30"/>
        <v>1</v>
      </c>
      <c r="O257" s="29">
        <f>IF(ISERROR(VLOOKUP(B257,Sched!A:A,1,FALSE)),0,1)</f>
        <v>1</v>
      </c>
      <c r="P257" s="29">
        <f t="shared" si="31"/>
        <v>1</v>
      </c>
      <c r="Q257" s="29" t="str">
        <f t="shared" si="32"/>
        <v>NULL|NULL</v>
      </c>
      <c r="R257" s="29" t="str">
        <f t="shared" si="33"/>
        <v>Water Trucks</v>
      </c>
      <c r="S257" s="29" t="str">
        <f t="shared" si="34"/>
        <v>NULL</v>
      </c>
      <c r="T257" s="29" t="str">
        <f t="shared" si="35"/>
        <v>Water Trucks USA</v>
      </c>
      <c r="U257" s="21"/>
    </row>
    <row r="258" spans="1:21" x14ac:dyDescent="0.25">
      <c r="A258" s="29">
        <v>44</v>
      </c>
      <c r="B258" s="29" t="s">
        <v>3027</v>
      </c>
      <c r="C258" s="29" t="s">
        <v>1241</v>
      </c>
      <c r="D258" s="29" t="s">
        <v>2917</v>
      </c>
      <c r="E258" s="29" t="str">
        <f>VLOOKUP($B258,Sched!$A:$Z,MATCH(E$1,Sched!$6:$6,0),FALSE)</f>
        <v>CatSubcat</v>
      </c>
      <c r="F258" s="29" t="str">
        <f>VLOOKUP($B258,Sched!$A:$Z,MATCH(F$1,Sched!$6:$6,0),FALSE)</f>
        <v>Category</v>
      </c>
      <c r="G258" s="29">
        <f>VLOOKUP($A258,Schid!$A:$J,MATCH(G$1,Schid!$6:$6,0),FALSE)</f>
        <v>27</v>
      </c>
      <c r="H258" s="29" t="str">
        <f>VLOOKUP($A258,Schid!$A:$J,MATCH(H$1,Schid!$6:$6,0),FALSE)</f>
        <v>NULL</v>
      </c>
      <c r="I258" s="29" t="str">
        <f>VLOOKUP($A258,Schid!$A:$J,MATCH(I$1,Schid!$6:$6,0),FALSE)</f>
        <v>NULL</v>
      </c>
      <c r="J258" s="29" t="str">
        <f>VLOOKUP($A258,Schid!$A:$J,MATCH(J$1,Schid!$6:$6,0),FALSE)</f>
        <v>Welders</v>
      </c>
      <c r="K258" s="29" t="str">
        <f>VLOOKUP($A258,Schid!$A:$J,MATCH(K$1,Schid!$6:$6,0),FALSE)</f>
        <v>NULL</v>
      </c>
      <c r="L258" s="29" t="str">
        <f>VLOOKUP($A258,Schid!$A:$J,MATCH(L$1,Schid!$6:$6,0),FALSE)</f>
        <v>NULL</v>
      </c>
      <c r="M258" s="29" t="str">
        <f>VLOOKUP($A258,Schid!$A:$J,MATCH(M$1,Schid!$6:$6,0),FALSE)</f>
        <v>Welders|||</v>
      </c>
      <c r="N258" s="29">
        <f t="shared" ref="N258:N326" si="40">COUNTIFS(A:A,A258,D:D,D258)</f>
        <v>1</v>
      </c>
      <c r="O258" s="29">
        <f>IF(ISERROR(VLOOKUP(B258,Sched!A:A,1,FALSE)),0,1)</f>
        <v>1</v>
      </c>
      <c r="P258" s="29">
        <f t="shared" ref="P258:P326" si="41">IF(ISERROR(SEARCH("SubcatGrp",B258)),COUNTIFS($B:$B,$B258,$C:$C,"Y"),1)</f>
        <v>1</v>
      </c>
      <c r="Q258" s="29" t="str">
        <f t="shared" si="32"/>
        <v>NULL|NULL</v>
      </c>
      <c r="R258" s="29" t="str">
        <f t="shared" si="33"/>
        <v>Welders</v>
      </c>
      <c r="S258" s="29" t="str">
        <f t="shared" si="34"/>
        <v>NULL</v>
      </c>
      <c r="T258" s="29" t="str">
        <f t="shared" si="35"/>
        <v>Welders USA</v>
      </c>
      <c r="U258" s="21"/>
    </row>
    <row r="259" spans="1:21" x14ac:dyDescent="0.25">
      <c r="A259" s="29">
        <v>72115</v>
      </c>
      <c r="B259" s="29" t="s">
        <v>3027</v>
      </c>
      <c r="C259" s="29" t="s">
        <v>1242</v>
      </c>
      <c r="D259" s="29" t="s">
        <v>2917</v>
      </c>
      <c r="E259" s="29" t="str">
        <f>VLOOKUP($B259,Sched!$A:$Z,MATCH(E$1,Sched!$6:$6,0),FALSE)</f>
        <v>CatSubcat</v>
      </c>
      <c r="F259" s="29" t="str">
        <f>VLOOKUP($B259,Sched!$A:$Z,MATCH(F$1,Sched!$6:$6,0),FALSE)</f>
        <v>Category</v>
      </c>
      <c r="G259" s="29">
        <f>VLOOKUP($A259,Schid!$A:$J,MATCH(G$1,Schid!$6:$6,0),FALSE)</f>
        <v>2567</v>
      </c>
      <c r="H259" s="29" t="str">
        <f>VLOOKUP($A259,Schid!$A:$J,MATCH(H$1,Schid!$6:$6,0),FALSE)</f>
        <v>NULL</v>
      </c>
      <c r="I259" s="29" t="str">
        <f>VLOOKUP($A259,Schid!$A:$J,MATCH(I$1,Schid!$6:$6,0),FALSE)</f>
        <v>NULL</v>
      </c>
      <c r="J259" s="29" t="str">
        <f>VLOOKUP($A259,Schid!$A:$J,MATCH(J$1,Schid!$6:$6,0),FALSE)</f>
        <v>Welding Tools</v>
      </c>
      <c r="K259" s="29" t="str">
        <f>VLOOKUP($A259,Schid!$A:$J,MATCH(K$1,Schid!$6:$6,0),FALSE)</f>
        <v>NULL</v>
      </c>
      <c r="L259" s="29" t="str">
        <f>VLOOKUP($A259,Schid!$A:$J,MATCH(L$1,Schid!$6:$6,0),FALSE)</f>
        <v>NULL</v>
      </c>
      <c r="M259" s="29" t="str">
        <f>VLOOKUP($A259,Schid!$A:$J,MATCH(M$1,Schid!$6:$6,0),FALSE)</f>
        <v>Welding Tools|||</v>
      </c>
      <c r="N259" s="29">
        <f t="shared" si="40"/>
        <v>1</v>
      </c>
      <c r="O259" s="29">
        <f>IF(ISERROR(VLOOKUP(B259,Sched!A:A,1,FALSE)),0,1)</f>
        <v>1</v>
      </c>
      <c r="P259" s="29">
        <f t="shared" si="41"/>
        <v>1</v>
      </c>
      <c r="Q259" s="29" t="str">
        <f t="shared" si="32"/>
        <v>NULL|NULL</v>
      </c>
      <c r="R259" s="29" t="str">
        <f t="shared" si="33"/>
        <v>Welding Tools</v>
      </c>
      <c r="S259" s="29" t="str">
        <f t="shared" si="34"/>
        <v>NULL</v>
      </c>
      <c r="T259" s="29" t="str">
        <f t="shared" si="35"/>
        <v>Welders USA</v>
      </c>
      <c r="U259" s="21"/>
    </row>
    <row r="260" spans="1:21" x14ac:dyDescent="0.25">
      <c r="A260" s="29">
        <v>4111</v>
      </c>
      <c r="B260" s="29" t="s">
        <v>3028</v>
      </c>
      <c r="C260" s="29" t="s">
        <v>1242</v>
      </c>
      <c r="D260" s="29" t="s">
        <v>2917</v>
      </c>
      <c r="E260" s="29" t="str">
        <f>VLOOKUP($B260,Sched!$A:$Z,MATCH(E$1,Sched!$6:$6,0),FALSE)</f>
        <v>Make</v>
      </c>
      <c r="F260" s="29" t="str">
        <f>VLOOKUP($B260,Sched!$A:$Z,MATCH(F$1,Sched!$6:$6,0),FALSE)</f>
        <v>Make</v>
      </c>
      <c r="G260" s="29">
        <f>VLOOKUP($A260,Schid!$A:$J,MATCH(G$1,Schid!$6:$6,0),FALSE)</f>
        <v>2508</v>
      </c>
      <c r="H260" s="29">
        <f>VLOOKUP($A260,Schid!$A:$J,MATCH(H$1,Schid!$6:$6,0),FALSE)</f>
        <v>233</v>
      </c>
      <c r="I260" s="29">
        <f>VLOOKUP($A260,Schid!$A:$J,MATCH(I$1,Schid!$6:$6,0),FALSE)</f>
        <v>31</v>
      </c>
      <c r="J260" s="29" t="str">
        <f>VLOOKUP($A260,Schid!$A:$J,MATCH(J$1,Schid!$6:$6,0),FALSE)</f>
        <v>Wheel Dozers</v>
      </c>
      <c r="K260" s="29" t="str">
        <f>VLOOKUP($A260,Schid!$A:$J,MATCH(K$1,Schid!$6:$6,0),FALSE)</f>
        <v>Wheel Dozers</v>
      </c>
      <c r="L260" s="29" t="str">
        <f>VLOOKUP($A260,Schid!$A:$J,MATCH(L$1,Schid!$6:$6,0),FALSE)</f>
        <v>Caterpillar</v>
      </c>
      <c r="M260" s="29" t="str">
        <f>VLOOKUP($A260,Schid!$A:$J,MATCH(M$1,Schid!$6:$6,0),FALSE)</f>
        <v>Wheel Dozers|Wheel Dozers|Caterpillar|</v>
      </c>
      <c r="N260" s="29">
        <f t="shared" si="40"/>
        <v>1</v>
      </c>
      <c r="O260" s="29">
        <f>IF(ISERROR(VLOOKUP(B260,Sched!A:A,1,FALSE)),0,1)</f>
        <v>1</v>
      </c>
      <c r="P260" s="29">
        <f t="shared" si="41"/>
        <v>1</v>
      </c>
      <c r="Q260" s="29" t="str">
        <f t="shared" si="32"/>
        <v>233|31</v>
      </c>
      <c r="R260" s="29" t="str">
        <f t="shared" si="33"/>
        <v>Wheel Dozers</v>
      </c>
      <c r="S260" s="29" t="str">
        <f t="shared" si="34"/>
        <v>Wheel Dozers</v>
      </c>
      <c r="T260" s="29" t="str">
        <f t="shared" si="35"/>
        <v>Wheel Loaders Large Caterpillar USA</v>
      </c>
      <c r="U260" s="21"/>
    </row>
    <row r="261" spans="1:21" x14ac:dyDescent="0.25">
      <c r="A261" s="29">
        <v>53707</v>
      </c>
      <c r="B261" s="29" t="s">
        <v>3028</v>
      </c>
      <c r="C261" s="29" t="s">
        <v>1241</v>
      </c>
      <c r="D261" s="29" t="s">
        <v>2917</v>
      </c>
      <c r="E261" s="29" t="str">
        <f>VLOOKUP($B261,Sched!$A:$Z,MATCH(E$1,Sched!$6:$6,0),FALSE)</f>
        <v>Make</v>
      </c>
      <c r="F261" s="29" t="str">
        <f>VLOOKUP($B261,Sched!$A:$Z,MATCH(F$1,Sched!$6:$6,0),FALSE)</f>
        <v>Make</v>
      </c>
      <c r="G261" s="29">
        <f>VLOOKUP($A261,Schid!$A:$J,MATCH(G$1,Schid!$6:$6,0),FALSE)</f>
        <v>362</v>
      </c>
      <c r="H261" s="29">
        <f>VLOOKUP($A261,Schid!$A:$J,MATCH(H$1,Schid!$6:$6,0),FALSE)</f>
        <v>2469</v>
      </c>
      <c r="I261" s="29">
        <f>VLOOKUP($A261,Schid!$A:$J,MATCH(I$1,Schid!$6:$6,0),FALSE)</f>
        <v>31</v>
      </c>
      <c r="J261" s="29" t="str">
        <f>VLOOKUP($A261,Schid!$A:$J,MATCH(J$1,Schid!$6:$6,0),FALSE)</f>
        <v>Wheel Loaders</v>
      </c>
      <c r="K261" s="29" t="str">
        <f>VLOOKUP($A261,Schid!$A:$J,MATCH(K$1,Schid!$6:$6,0),FALSE)</f>
        <v>190-309 HP Wheel Loaders</v>
      </c>
      <c r="L261" s="29" t="str">
        <f>VLOOKUP($A261,Schid!$A:$J,MATCH(L$1,Schid!$6:$6,0),FALSE)</f>
        <v>Caterpillar</v>
      </c>
      <c r="M261" s="29" t="str">
        <f>VLOOKUP($A261,Schid!$A:$J,MATCH(M$1,Schid!$6:$6,0),FALSE)</f>
        <v>Wheel Loaders|190-309 HP Wheel Loaders|Caterpillar|</v>
      </c>
      <c r="N261" s="29">
        <f t="shared" si="40"/>
        <v>1</v>
      </c>
      <c r="O261" s="29">
        <f>IF(ISERROR(VLOOKUP(B261,Sched!A:A,1,FALSE)),0,1)</f>
        <v>1</v>
      </c>
      <c r="P261" s="29">
        <f t="shared" si="41"/>
        <v>1</v>
      </c>
      <c r="Q261" s="29" t="str">
        <f t="shared" si="32"/>
        <v>2469|31</v>
      </c>
      <c r="R261" s="29" t="str">
        <f t="shared" si="33"/>
        <v>Wheel Loaders</v>
      </c>
      <c r="S261" s="29" t="str">
        <f t="shared" si="34"/>
        <v>190-309 HP Wheel Loaders</v>
      </c>
      <c r="T261" s="29" t="str">
        <f t="shared" si="35"/>
        <v>Wheel Loaders Large Caterpillar USA</v>
      </c>
      <c r="U261" s="21"/>
    </row>
    <row r="262" spans="1:21" x14ac:dyDescent="0.25">
      <c r="A262" s="29">
        <v>101627</v>
      </c>
      <c r="B262" s="29" t="s">
        <v>3028</v>
      </c>
      <c r="C262" s="29" t="s">
        <v>1242</v>
      </c>
      <c r="D262" s="29" t="s">
        <v>2917</v>
      </c>
      <c r="E262" s="29" t="str">
        <f>VLOOKUP($B262,Sched!$A:$Z,MATCH(E$1,Sched!$6:$6,0),FALSE)</f>
        <v>Make</v>
      </c>
      <c r="F262" s="29" t="str">
        <f>VLOOKUP($B262,Sched!$A:$Z,MATCH(F$1,Sched!$6:$6,0),FALSE)</f>
        <v>Make</v>
      </c>
      <c r="G262" s="29">
        <f>VLOOKUP($A262,Schid!$A:$J,MATCH(G$1,Schid!$6:$6,0),FALSE)</f>
        <v>362</v>
      </c>
      <c r="H262" s="29">
        <f>VLOOKUP($A262,Schid!$A:$J,MATCH(H$1,Schid!$6:$6,0),FALSE)</f>
        <v>2822</v>
      </c>
      <c r="I262" s="29">
        <f>VLOOKUP($A262,Schid!$A:$J,MATCH(I$1,Schid!$6:$6,0),FALSE)</f>
        <v>31</v>
      </c>
      <c r="J262" s="29" t="str">
        <f>VLOOKUP($A262,Schid!$A:$J,MATCH(J$1,Schid!$6:$6,0),FALSE)</f>
        <v>Wheel Loaders</v>
      </c>
      <c r="K262" s="29" t="str">
        <f>VLOOKUP($A262,Schid!$A:$J,MATCH(K$1,Schid!$6:$6,0),FALSE)</f>
        <v>310+ HP Wheel Loaders</v>
      </c>
      <c r="L262" s="29" t="str">
        <f>VLOOKUP($A262,Schid!$A:$J,MATCH(L$1,Schid!$6:$6,0),FALSE)</f>
        <v>Caterpillar</v>
      </c>
      <c r="M262" s="29" t="str">
        <f>VLOOKUP($A262,Schid!$A:$J,MATCH(M$1,Schid!$6:$6,0),FALSE)</f>
        <v>Wheel Loaders|310+ HP Wheel Loaders|Caterpillar|</v>
      </c>
      <c r="N262" s="29">
        <f t="shared" si="40"/>
        <v>1</v>
      </c>
      <c r="O262" s="29">
        <f>IF(ISERROR(VLOOKUP(B262,Sched!A:A,1,FALSE)),0,1)</f>
        <v>1</v>
      </c>
      <c r="P262" s="29">
        <f t="shared" si="41"/>
        <v>1</v>
      </c>
      <c r="Q262" s="29" t="str">
        <f t="shared" si="32"/>
        <v>2822|31</v>
      </c>
      <c r="R262" s="29" t="str">
        <f t="shared" si="33"/>
        <v>Wheel Loaders</v>
      </c>
      <c r="S262" s="29" t="str">
        <f t="shared" si="34"/>
        <v>310+ HP Wheel Loaders</v>
      </c>
      <c r="T262" s="29" t="str">
        <f t="shared" si="35"/>
        <v>Wheel Loaders Large Caterpillar USA</v>
      </c>
      <c r="U262" s="21"/>
    </row>
    <row r="263" spans="1:21" x14ac:dyDescent="0.25">
      <c r="A263" s="29">
        <v>53704</v>
      </c>
      <c r="B263" s="29" t="s">
        <v>3029</v>
      </c>
      <c r="C263" s="29" t="s">
        <v>1241</v>
      </c>
      <c r="D263" s="29" t="s">
        <v>2917</v>
      </c>
      <c r="E263" s="29" t="str">
        <f>VLOOKUP($B263,Sched!$A:$Z,MATCH(E$1,Sched!$6:$6,0),FALSE)</f>
        <v>Make</v>
      </c>
      <c r="F263" s="29" t="str">
        <f>VLOOKUP($B263,Sched!$A:$Z,MATCH(F$1,Sched!$6:$6,0),FALSE)</f>
        <v>Make</v>
      </c>
      <c r="G263" s="29">
        <f>VLOOKUP($A263,Schid!$A:$J,MATCH(G$1,Schid!$6:$6,0),FALSE)</f>
        <v>362</v>
      </c>
      <c r="H263" s="29">
        <f>VLOOKUP($A263,Schid!$A:$J,MATCH(H$1,Schid!$6:$6,0),FALSE)</f>
        <v>2469</v>
      </c>
      <c r="I263" s="29">
        <f>VLOOKUP($A263,Schid!$A:$J,MATCH(I$1,Schid!$6:$6,0),FALSE)</f>
        <v>93</v>
      </c>
      <c r="J263" s="29" t="str">
        <f>VLOOKUP($A263,Schid!$A:$J,MATCH(J$1,Schid!$6:$6,0),FALSE)</f>
        <v>Wheel Loaders</v>
      </c>
      <c r="K263" s="29" t="str">
        <f>VLOOKUP($A263,Schid!$A:$J,MATCH(K$1,Schid!$6:$6,0),FALSE)</f>
        <v>190-309 HP Wheel Loaders</v>
      </c>
      <c r="L263" s="29" t="str">
        <f>VLOOKUP($A263,Schid!$A:$J,MATCH(L$1,Schid!$6:$6,0),FALSE)</f>
        <v>John Deere</v>
      </c>
      <c r="M263" s="29" t="str">
        <f>VLOOKUP($A263,Schid!$A:$J,MATCH(M$1,Schid!$6:$6,0),FALSE)</f>
        <v>Wheel Loaders|190-309 HP Wheel Loaders|John Deere|</v>
      </c>
      <c r="N263" s="29">
        <f t="shared" si="40"/>
        <v>1</v>
      </c>
      <c r="O263" s="29">
        <f>IF(ISERROR(VLOOKUP(B263,Sched!A:A,1,FALSE)),0,1)</f>
        <v>1</v>
      </c>
      <c r="P263" s="29">
        <f t="shared" si="41"/>
        <v>1</v>
      </c>
      <c r="Q263" s="29" t="str">
        <f t="shared" si="32"/>
        <v>2469|93</v>
      </c>
      <c r="R263" s="29" t="str">
        <f t="shared" si="33"/>
        <v>Wheel Loaders</v>
      </c>
      <c r="S263" s="29" t="str">
        <f t="shared" si="34"/>
        <v>190-309 HP Wheel Loaders</v>
      </c>
      <c r="T263" s="29" t="str">
        <f t="shared" si="35"/>
        <v>Wheel Loaders Large John Deere USA</v>
      </c>
      <c r="U263" s="21"/>
    </row>
    <row r="264" spans="1:21" x14ac:dyDescent="0.25">
      <c r="A264" s="29">
        <v>101629</v>
      </c>
      <c r="B264" s="29" t="s">
        <v>3029</v>
      </c>
      <c r="C264" s="29" t="s">
        <v>1242</v>
      </c>
      <c r="D264" s="29" t="s">
        <v>2917</v>
      </c>
      <c r="E264" s="29" t="str">
        <f>VLOOKUP($B264,Sched!$A:$Z,MATCH(E$1,Sched!$6:$6,0),FALSE)</f>
        <v>Make</v>
      </c>
      <c r="F264" s="29" t="str">
        <f>VLOOKUP($B264,Sched!$A:$Z,MATCH(F$1,Sched!$6:$6,0),FALSE)</f>
        <v>Make</v>
      </c>
      <c r="G264" s="29">
        <f>VLOOKUP($A264,Schid!$A:$J,MATCH(G$1,Schid!$6:$6,0),FALSE)</f>
        <v>362</v>
      </c>
      <c r="H264" s="29">
        <f>VLOOKUP($A264,Schid!$A:$J,MATCH(H$1,Schid!$6:$6,0),FALSE)</f>
        <v>2822</v>
      </c>
      <c r="I264" s="29">
        <f>VLOOKUP($A264,Schid!$A:$J,MATCH(I$1,Schid!$6:$6,0),FALSE)</f>
        <v>93</v>
      </c>
      <c r="J264" s="29" t="str">
        <f>VLOOKUP($A264,Schid!$A:$J,MATCH(J$1,Schid!$6:$6,0),FALSE)</f>
        <v>Wheel Loaders</v>
      </c>
      <c r="K264" s="29" t="str">
        <f>VLOOKUP($A264,Schid!$A:$J,MATCH(K$1,Schid!$6:$6,0),FALSE)</f>
        <v>310+ HP Wheel Loaders</v>
      </c>
      <c r="L264" s="29" t="str">
        <f>VLOOKUP($A264,Schid!$A:$J,MATCH(L$1,Schid!$6:$6,0),FALSE)</f>
        <v>John Deere</v>
      </c>
      <c r="M264" s="29" t="str">
        <f>VLOOKUP($A264,Schid!$A:$J,MATCH(M$1,Schid!$6:$6,0),FALSE)</f>
        <v>Wheel Loaders|310+ HP Wheel Loaders|John Deere|</v>
      </c>
      <c r="N264" s="29">
        <f t="shared" si="40"/>
        <v>1</v>
      </c>
      <c r="O264" s="29">
        <f>IF(ISERROR(VLOOKUP(B264,Sched!A:A,1,FALSE)),0,1)</f>
        <v>1</v>
      </c>
      <c r="P264" s="29">
        <f t="shared" si="41"/>
        <v>1</v>
      </c>
      <c r="Q264" s="29" t="str">
        <f t="shared" si="32"/>
        <v>2822|93</v>
      </c>
      <c r="R264" s="29" t="str">
        <f t="shared" si="33"/>
        <v>Wheel Loaders</v>
      </c>
      <c r="S264" s="29" t="str">
        <f t="shared" si="34"/>
        <v>310+ HP Wheel Loaders</v>
      </c>
      <c r="T264" s="29" t="str">
        <f t="shared" si="35"/>
        <v>Wheel Loaders Large John Deere USA</v>
      </c>
      <c r="U264" s="21"/>
    </row>
    <row r="265" spans="1:21" x14ac:dyDescent="0.25">
      <c r="A265" s="29">
        <v>2168</v>
      </c>
      <c r="B265" s="29" t="s">
        <v>3030</v>
      </c>
      <c r="C265" s="29" t="s">
        <v>1242</v>
      </c>
      <c r="D265" s="29" t="s">
        <v>2917</v>
      </c>
      <c r="E265" s="29" t="str">
        <f>VLOOKUP($B265,Sched!$A:$Z,MATCH(E$1,Sched!$6:$6,0),FALSE)</f>
        <v>Make</v>
      </c>
      <c r="F265" s="29" t="str">
        <f>VLOOKUP($B265,Sched!$A:$Z,MATCH(F$1,Sched!$6:$6,0),FALSE)</f>
        <v>Make</v>
      </c>
      <c r="G265" s="29">
        <f>VLOOKUP($A265,Schid!$A:$J,MATCH(G$1,Schid!$6:$6,0),FALSE)</f>
        <v>2508</v>
      </c>
      <c r="H265" s="29">
        <f>VLOOKUP($A265,Schid!$A:$J,MATCH(H$1,Schid!$6:$6,0),FALSE)</f>
        <v>233</v>
      </c>
      <c r="I265" s="29">
        <f>VLOOKUP($A265,Schid!$A:$J,MATCH(I$1,Schid!$6:$6,0),FALSE)</f>
        <v>109</v>
      </c>
      <c r="J265" s="29" t="str">
        <f>VLOOKUP($A265,Schid!$A:$J,MATCH(J$1,Schid!$6:$6,0),FALSE)</f>
        <v>Wheel Dozers</v>
      </c>
      <c r="K265" s="29" t="str">
        <f>VLOOKUP($A265,Schid!$A:$J,MATCH(K$1,Schid!$6:$6,0),FALSE)</f>
        <v>Wheel Dozers</v>
      </c>
      <c r="L265" s="29" t="str">
        <f>VLOOKUP($A265,Schid!$A:$J,MATCH(L$1,Schid!$6:$6,0),FALSE)</f>
        <v>Komatsu</v>
      </c>
      <c r="M265" s="29" t="str">
        <f>VLOOKUP($A265,Schid!$A:$J,MATCH(M$1,Schid!$6:$6,0),FALSE)</f>
        <v>Wheel Dozers|Wheel Dozers|Komatsu|</v>
      </c>
      <c r="N265" s="29">
        <f t="shared" si="40"/>
        <v>1</v>
      </c>
      <c r="O265" s="29">
        <f>IF(ISERROR(VLOOKUP(B265,Sched!A:A,1,FALSE)),0,1)</f>
        <v>1</v>
      </c>
      <c r="P265" s="29">
        <f t="shared" si="41"/>
        <v>1</v>
      </c>
      <c r="Q265" s="29" t="str">
        <f t="shared" si="32"/>
        <v>233|109</v>
      </c>
      <c r="R265" s="29" t="str">
        <f t="shared" si="33"/>
        <v>Wheel Dozers</v>
      </c>
      <c r="S265" s="29" t="str">
        <f t="shared" si="34"/>
        <v>Wheel Dozers</v>
      </c>
      <c r="T265" s="29" t="str">
        <f t="shared" si="35"/>
        <v>Wheel Loaders Large Komatsu USA</v>
      </c>
      <c r="U265" s="21"/>
    </row>
    <row r="266" spans="1:21" x14ac:dyDescent="0.25">
      <c r="A266" s="29">
        <v>53715</v>
      </c>
      <c r="B266" s="29" t="s">
        <v>3030</v>
      </c>
      <c r="C266" s="29" t="s">
        <v>1241</v>
      </c>
      <c r="D266" s="29" t="s">
        <v>2917</v>
      </c>
      <c r="E266" s="29" t="str">
        <f>VLOOKUP($B266,Sched!$A:$Z,MATCH(E$1,Sched!$6:$6,0),FALSE)</f>
        <v>Make</v>
      </c>
      <c r="F266" s="29" t="str">
        <f>VLOOKUP($B266,Sched!$A:$Z,MATCH(F$1,Sched!$6:$6,0),FALSE)</f>
        <v>Make</v>
      </c>
      <c r="G266" s="29">
        <f>VLOOKUP($A266,Schid!$A:$J,MATCH(G$1,Schid!$6:$6,0),FALSE)</f>
        <v>362</v>
      </c>
      <c r="H266" s="29">
        <f>VLOOKUP($A266,Schid!$A:$J,MATCH(H$1,Schid!$6:$6,0),FALSE)</f>
        <v>2469</v>
      </c>
      <c r="I266" s="29">
        <f>VLOOKUP($A266,Schid!$A:$J,MATCH(I$1,Schid!$6:$6,0),FALSE)</f>
        <v>109</v>
      </c>
      <c r="J266" s="29" t="str">
        <f>VLOOKUP($A266,Schid!$A:$J,MATCH(J$1,Schid!$6:$6,0),FALSE)</f>
        <v>Wheel Loaders</v>
      </c>
      <c r="K266" s="29" t="str">
        <f>VLOOKUP($A266,Schid!$A:$J,MATCH(K$1,Schid!$6:$6,0),FALSE)</f>
        <v>190-309 HP Wheel Loaders</v>
      </c>
      <c r="L266" s="29" t="str">
        <f>VLOOKUP($A266,Schid!$A:$J,MATCH(L$1,Schid!$6:$6,0),FALSE)</f>
        <v>Komatsu</v>
      </c>
      <c r="M266" s="29" t="str">
        <f>VLOOKUP($A266,Schid!$A:$J,MATCH(M$1,Schid!$6:$6,0),FALSE)</f>
        <v>Wheel Loaders|190-309 HP Wheel Loaders|Komatsu|</v>
      </c>
      <c r="N266" s="29">
        <f t="shared" si="40"/>
        <v>1</v>
      </c>
      <c r="O266" s="29">
        <f>IF(ISERROR(VLOOKUP(B266,Sched!A:A,1,FALSE)),0,1)</f>
        <v>1</v>
      </c>
      <c r="P266" s="29">
        <f t="shared" si="41"/>
        <v>1</v>
      </c>
      <c r="Q266" s="29" t="str">
        <f t="shared" si="32"/>
        <v>2469|109</v>
      </c>
      <c r="R266" s="29" t="str">
        <f t="shared" si="33"/>
        <v>Wheel Loaders</v>
      </c>
      <c r="S266" s="29" t="str">
        <f t="shared" si="34"/>
        <v>190-309 HP Wheel Loaders</v>
      </c>
      <c r="T266" s="29" t="str">
        <f t="shared" si="35"/>
        <v>Wheel Loaders Large Komatsu USA</v>
      </c>
      <c r="U266" s="21"/>
    </row>
    <row r="267" spans="1:21" x14ac:dyDescent="0.25">
      <c r="A267" s="29">
        <v>101630</v>
      </c>
      <c r="B267" s="29" t="s">
        <v>3030</v>
      </c>
      <c r="C267" s="29" t="s">
        <v>1242</v>
      </c>
      <c r="D267" s="29" t="s">
        <v>2917</v>
      </c>
      <c r="E267" s="29" t="str">
        <f>VLOOKUP($B267,Sched!$A:$Z,MATCH(E$1,Sched!$6:$6,0),FALSE)</f>
        <v>Make</v>
      </c>
      <c r="F267" s="29" t="str">
        <f>VLOOKUP($B267,Sched!$A:$Z,MATCH(F$1,Sched!$6:$6,0),FALSE)</f>
        <v>Make</v>
      </c>
      <c r="G267" s="29">
        <f>VLOOKUP($A267,Schid!$A:$J,MATCH(G$1,Schid!$6:$6,0),FALSE)</f>
        <v>362</v>
      </c>
      <c r="H267" s="29">
        <f>VLOOKUP($A267,Schid!$A:$J,MATCH(H$1,Schid!$6:$6,0),FALSE)</f>
        <v>2822</v>
      </c>
      <c r="I267" s="29">
        <f>VLOOKUP($A267,Schid!$A:$J,MATCH(I$1,Schid!$6:$6,0),FALSE)</f>
        <v>109</v>
      </c>
      <c r="J267" s="29" t="str">
        <f>VLOOKUP($A267,Schid!$A:$J,MATCH(J$1,Schid!$6:$6,0),FALSE)</f>
        <v>Wheel Loaders</v>
      </c>
      <c r="K267" s="29" t="str">
        <f>VLOOKUP($A267,Schid!$A:$J,MATCH(K$1,Schid!$6:$6,0),FALSE)</f>
        <v>310+ HP Wheel Loaders</v>
      </c>
      <c r="L267" s="29" t="str">
        <f>VLOOKUP($A267,Schid!$A:$J,MATCH(L$1,Schid!$6:$6,0),FALSE)</f>
        <v>Komatsu</v>
      </c>
      <c r="M267" s="29" t="str">
        <f>VLOOKUP($A267,Schid!$A:$J,MATCH(M$1,Schid!$6:$6,0),FALSE)</f>
        <v>Wheel Loaders|310+ HP Wheel Loaders|Komatsu|</v>
      </c>
      <c r="N267" s="29">
        <f t="shared" si="40"/>
        <v>1</v>
      </c>
      <c r="O267" s="29">
        <f>IF(ISERROR(VLOOKUP(B267,Sched!A:A,1,FALSE)),0,1)</f>
        <v>1</v>
      </c>
      <c r="P267" s="29">
        <f t="shared" si="41"/>
        <v>1</v>
      </c>
      <c r="Q267" s="29" t="str">
        <f t="shared" si="32"/>
        <v>2822|109</v>
      </c>
      <c r="R267" s="29" t="str">
        <f t="shared" si="33"/>
        <v>Wheel Loaders</v>
      </c>
      <c r="S267" s="29" t="str">
        <f t="shared" si="34"/>
        <v>310+ HP Wheel Loaders</v>
      </c>
      <c r="T267" s="29" t="str">
        <f t="shared" si="35"/>
        <v>Wheel Loaders Large Komatsu USA</v>
      </c>
      <c r="U267" s="21"/>
    </row>
    <row r="268" spans="1:21" x14ac:dyDescent="0.25">
      <c r="A268" s="29">
        <v>66823</v>
      </c>
      <c r="B268" s="29" t="s">
        <v>3031</v>
      </c>
      <c r="C268" s="29" t="s">
        <v>1242</v>
      </c>
      <c r="D268" s="29" t="s">
        <v>2917</v>
      </c>
      <c r="E268" s="29" t="str">
        <f>VLOOKUP($B268,Sched!$A:$Z,MATCH(E$1,Sched!$6:$6,0),FALSE)</f>
        <v>CatSubcat</v>
      </c>
      <c r="F268" s="29" t="str">
        <f>VLOOKUP($B268,Sched!$A:$Z,MATCH(F$1,Sched!$6:$6,0),FALSE)</f>
        <v>SubcatGroup</v>
      </c>
      <c r="G268" s="29">
        <f>VLOOKUP($A268,Schid!$A:$J,MATCH(G$1,Schid!$6:$6,0),FALSE)</f>
        <v>2508</v>
      </c>
      <c r="H268" s="29" t="str">
        <f>VLOOKUP($A268,Schid!$A:$J,MATCH(H$1,Schid!$6:$6,0),FALSE)</f>
        <v>NULL</v>
      </c>
      <c r="I268" s="29" t="str">
        <f>VLOOKUP($A268,Schid!$A:$J,MATCH(I$1,Schid!$6:$6,0),FALSE)</f>
        <v>NULL</v>
      </c>
      <c r="J268" s="29" t="str">
        <f>VLOOKUP($A268,Schid!$A:$J,MATCH(J$1,Schid!$6:$6,0),FALSE)</f>
        <v>Wheel Dozers</v>
      </c>
      <c r="K268" s="29" t="str">
        <f>VLOOKUP($A268,Schid!$A:$J,MATCH(K$1,Schid!$6:$6,0),FALSE)</f>
        <v>NULL</v>
      </c>
      <c r="L268" s="29" t="str">
        <f>VLOOKUP($A268,Schid!$A:$J,MATCH(L$1,Schid!$6:$6,0),FALSE)</f>
        <v>NULL</v>
      </c>
      <c r="M268" s="29" t="str">
        <f>VLOOKUP($A268,Schid!$A:$J,MATCH(M$1,Schid!$6:$6,0),FALSE)</f>
        <v>Wheel Dozers|||</v>
      </c>
      <c r="N268" s="29">
        <f t="shared" si="40"/>
        <v>1</v>
      </c>
      <c r="O268" s="29">
        <f>IF(ISERROR(VLOOKUP(B268,Sched!A:A,1,FALSE)),0,1)</f>
        <v>1</v>
      </c>
      <c r="P268" s="29">
        <f t="shared" si="41"/>
        <v>1</v>
      </c>
      <c r="Q268" s="29" t="str">
        <f t="shared" si="32"/>
        <v>NULL|NULL</v>
      </c>
      <c r="R268" s="29" t="str">
        <f t="shared" si="33"/>
        <v>Wheel Dozers</v>
      </c>
      <c r="S268" s="29" t="str">
        <f t="shared" si="34"/>
        <v>NULL</v>
      </c>
      <c r="T268" s="29" t="str">
        <f t="shared" si="35"/>
        <v>Wheel Loaders Large USA</v>
      </c>
      <c r="U268" s="21"/>
    </row>
    <row r="269" spans="1:21" x14ac:dyDescent="0.25">
      <c r="A269" s="29">
        <v>50846</v>
      </c>
      <c r="B269" s="29" t="s">
        <v>3031</v>
      </c>
      <c r="C269" s="29" t="s">
        <v>1241</v>
      </c>
      <c r="D269" s="29" t="s">
        <v>2917</v>
      </c>
      <c r="E269" s="29" t="str">
        <f>VLOOKUP($B269,Sched!$A:$Z,MATCH(E$1,Sched!$6:$6,0),FALSE)</f>
        <v>CatSubcat</v>
      </c>
      <c r="F269" s="29" t="str">
        <f>VLOOKUP($B269,Sched!$A:$Z,MATCH(F$1,Sched!$6:$6,0),FALSE)</f>
        <v>SubcatGroup</v>
      </c>
      <c r="G269" s="29">
        <f>VLOOKUP($A269,Schid!$A:$J,MATCH(G$1,Schid!$6:$6,0),FALSE)</f>
        <v>362</v>
      </c>
      <c r="H269" s="29">
        <f>VLOOKUP($A269,Schid!$A:$J,MATCH(H$1,Schid!$6:$6,0),FALSE)</f>
        <v>2469</v>
      </c>
      <c r="I269" s="29" t="str">
        <f>VLOOKUP($A269,Schid!$A:$J,MATCH(I$1,Schid!$6:$6,0),FALSE)</f>
        <v>NULL</v>
      </c>
      <c r="J269" s="29" t="str">
        <f>VLOOKUP($A269,Schid!$A:$J,MATCH(J$1,Schid!$6:$6,0),FALSE)</f>
        <v>Wheel Loaders</v>
      </c>
      <c r="K269" s="29" t="str">
        <f>VLOOKUP($A269,Schid!$A:$J,MATCH(K$1,Schid!$6:$6,0),FALSE)</f>
        <v>190-309 HP Wheel Loaders</v>
      </c>
      <c r="L269" s="29" t="str">
        <f>VLOOKUP($A269,Schid!$A:$J,MATCH(L$1,Schid!$6:$6,0),FALSE)</f>
        <v>NULL</v>
      </c>
      <c r="M269" s="29" t="str">
        <f>VLOOKUP($A269,Schid!$A:$J,MATCH(M$1,Schid!$6:$6,0),FALSE)</f>
        <v>Wheel Loaders|190-309 HP Wheel Loaders||</v>
      </c>
      <c r="N269" s="29">
        <f t="shared" si="40"/>
        <v>1</v>
      </c>
      <c r="O269" s="29">
        <f>IF(ISERROR(VLOOKUP(B269,Sched!A:A,1,FALSE)),0,1)</f>
        <v>1</v>
      </c>
      <c r="P269" s="29">
        <f t="shared" si="41"/>
        <v>1</v>
      </c>
      <c r="Q269" s="29" t="str">
        <f t="shared" si="32"/>
        <v>2469|NULL</v>
      </c>
      <c r="R269" s="29" t="str">
        <f t="shared" si="33"/>
        <v>Wheel Loaders</v>
      </c>
      <c r="S269" s="29" t="str">
        <f t="shared" si="34"/>
        <v>190-309 HP Wheel Loaders</v>
      </c>
      <c r="T269" s="29" t="str">
        <f t="shared" si="35"/>
        <v>Wheel Loaders Large USA</v>
      </c>
      <c r="U269" s="21"/>
    </row>
    <row r="270" spans="1:21" x14ac:dyDescent="0.25">
      <c r="A270" s="29">
        <v>101044</v>
      </c>
      <c r="B270" s="29" t="s">
        <v>3031</v>
      </c>
      <c r="C270" s="29" t="s">
        <v>1242</v>
      </c>
      <c r="D270" s="29" t="s">
        <v>2917</v>
      </c>
      <c r="E270" s="29" t="str">
        <f>VLOOKUP($B270,Sched!$A:$Z,MATCH(E$1,Sched!$6:$6,0),FALSE)</f>
        <v>CatSubcat</v>
      </c>
      <c r="F270" s="29" t="str">
        <f>VLOOKUP($B270,Sched!$A:$Z,MATCH(F$1,Sched!$6:$6,0),FALSE)</f>
        <v>SubcatGroup</v>
      </c>
      <c r="G270" s="29">
        <f>VLOOKUP($A270,Schid!$A:$J,MATCH(G$1,Schid!$6:$6,0),FALSE)</f>
        <v>362</v>
      </c>
      <c r="H270" s="29">
        <f>VLOOKUP($A270,Schid!$A:$J,MATCH(H$1,Schid!$6:$6,0),FALSE)</f>
        <v>2822</v>
      </c>
      <c r="I270" s="29" t="str">
        <f>VLOOKUP($A270,Schid!$A:$J,MATCH(I$1,Schid!$6:$6,0),FALSE)</f>
        <v>NULL</v>
      </c>
      <c r="J270" s="29" t="str">
        <f>VLOOKUP($A270,Schid!$A:$J,MATCH(J$1,Schid!$6:$6,0),FALSE)</f>
        <v>Wheel Loaders</v>
      </c>
      <c r="K270" s="29" t="str">
        <f>VLOOKUP($A270,Schid!$A:$J,MATCH(K$1,Schid!$6:$6,0),FALSE)</f>
        <v>310+ HP Wheel Loaders</v>
      </c>
      <c r="L270" s="29" t="str">
        <f>VLOOKUP($A270,Schid!$A:$J,MATCH(L$1,Schid!$6:$6,0),FALSE)</f>
        <v>NULL</v>
      </c>
      <c r="M270" s="29" t="str">
        <f>VLOOKUP($A270,Schid!$A:$J,MATCH(M$1,Schid!$6:$6,0),FALSE)</f>
        <v>Wheel Loaders|310+ HP Wheel Loaders||</v>
      </c>
      <c r="N270" s="29">
        <f t="shared" si="40"/>
        <v>1</v>
      </c>
      <c r="O270" s="29">
        <f>IF(ISERROR(VLOOKUP(B270,Sched!A:A,1,FALSE)),0,1)</f>
        <v>1</v>
      </c>
      <c r="P270" s="29">
        <f t="shared" si="41"/>
        <v>1</v>
      </c>
      <c r="Q270" s="29" t="str">
        <f t="shared" si="32"/>
        <v>2822|NULL</v>
      </c>
      <c r="R270" s="29" t="str">
        <f t="shared" si="33"/>
        <v>Wheel Loaders</v>
      </c>
      <c r="S270" s="29" t="str">
        <f t="shared" si="34"/>
        <v>310+ HP Wheel Loaders</v>
      </c>
      <c r="T270" s="29" t="str">
        <f t="shared" si="35"/>
        <v>Wheel Loaders Large USA</v>
      </c>
      <c r="U270" s="21"/>
    </row>
    <row r="271" spans="1:21" x14ac:dyDescent="0.25">
      <c r="A271" s="29">
        <v>53592</v>
      </c>
      <c r="B271" s="29" t="s">
        <v>3032</v>
      </c>
      <c r="C271" s="29" t="s">
        <v>1241</v>
      </c>
      <c r="D271" s="29" t="s">
        <v>2917</v>
      </c>
      <c r="E271" s="29" t="str">
        <f>VLOOKUP($B271,Sched!$A:$Z,MATCH(E$1,Sched!$6:$6,0),FALSE)</f>
        <v>Make</v>
      </c>
      <c r="F271" s="29" t="str">
        <f>VLOOKUP($B271,Sched!$A:$Z,MATCH(F$1,Sched!$6:$6,0),FALSE)</f>
        <v>Make</v>
      </c>
      <c r="G271" s="29">
        <f>VLOOKUP($A271,Schid!$A:$J,MATCH(G$1,Schid!$6:$6,0),FALSE)</f>
        <v>362</v>
      </c>
      <c r="H271" s="29">
        <f>VLOOKUP($A271,Schid!$A:$J,MATCH(H$1,Schid!$6:$6,0),FALSE)</f>
        <v>2467</v>
      </c>
      <c r="I271" s="29">
        <f>VLOOKUP($A271,Schid!$A:$J,MATCH(I$1,Schid!$6:$6,0),FALSE)</f>
        <v>31</v>
      </c>
      <c r="J271" s="29" t="str">
        <f>VLOOKUP($A271,Schid!$A:$J,MATCH(J$1,Schid!$6:$6,0),FALSE)</f>
        <v>Wheel Loaders</v>
      </c>
      <c r="K271" s="29" t="str">
        <f>VLOOKUP($A271,Schid!$A:$J,MATCH(K$1,Schid!$6:$6,0),FALSE)</f>
        <v>0-109 HP Wheel Loaders</v>
      </c>
      <c r="L271" s="29" t="str">
        <f>VLOOKUP($A271,Schid!$A:$J,MATCH(L$1,Schid!$6:$6,0),FALSE)</f>
        <v>Caterpillar</v>
      </c>
      <c r="M271" s="29" t="str">
        <f>VLOOKUP($A271,Schid!$A:$J,MATCH(M$1,Schid!$6:$6,0),FALSE)</f>
        <v>Wheel Loaders|0-109 HP Wheel Loaders|Caterpillar|</v>
      </c>
      <c r="N271" s="29">
        <f t="shared" si="40"/>
        <v>1</v>
      </c>
      <c r="O271" s="29">
        <f>IF(ISERROR(VLOOKUP(B271,Sched!A:A,1,FALSE)),0,1)</f>
        <v>1</v>
      </c>
      <c r="P271" s="29">
        <f t="shared" si="41"/>
        <v>1</v>
      </c>
      <c r="Q271" s="29" t="str">
        <f t="shared" si="32"/>
        <v>2467|31</v>
      </c>
      <c r="R271" s="29" t="str">
        <f t="shared" si="33"/>
        <v>Wheel Loaders</v>
      </c>
      <c r="S271" s="29" t="str">
        <f t="shared" si="34"/>
        <v>0-109 HP Wheel Loaders</v>
      </c>
      <c r="T271" s="29" t="str">
        <f t="shared" si="35"/>
        <v>Wheel Loaders Medium Caterpillar USA</v>
      </c>
      <c r="U271" s="21"/>
    </row>
    <row r="272" spans="1:21" x14ac:dyDescent="0.25">
      <c r="A272" s="29">
        <v>101604</v>
      </c>
      <c r="B272" s="29" t="s">
        <v>3032</v>
      </c>
      <c r="C272" s="29" t="s">
        <v>1242</v>
      </c>
      <c r="D272" s="29" t="s">
        <v>2917</v>
      </c>
      <c r="E272" s="29" t="str">
        <f>VLOOKUP($B272,Sched!$A:$Z,MATCH(E$1,Sched!$6:$6,0),FALSE)</f>
        <v>Make</v>
      </c>
      <c r="F272" s="29" t="str">
        <f>VLOOKUP($B272,Sched!$A:$Z,MATCH(F$1,Sched!$6:$6,0),FALSE)</f>
        <v>Make</v>
      </c>
      <c r="G272" s="29">
        <f>VLOOKUP($A272,Schid!$A:$J,MATCH(G$1,Schid!$6:$6,0),FALSE)</f>
        <v>362</v>
      </c>
      <c r="H272" s="29">
        <f>VLOOKUP($A272,Schid!$A:$J,MATCH(H$1,Schid!$6:$6,0),FALSE)</f>
        <v>2821</v>
      </c>
      <c r="I272" s="29">
        <f>VLOOKUP($A272,Schid!$A:$J,MATCH(I$1,Schid!$6:$6,0),FALSE)</f>
        <v>31</v>
      </c>
      <c r="J272" s="29" t="str">
        <f>VLOOKUP($A272,Schid!$A:$J,MATCH(J$1,Schid!$6:$6,0),FALSE)</f>
        <v>Wheel Loaders</v>
      </c>
      <c r="K272" s="29" t="str">
        <f>VLOOKUP($A272,Schid!$A:$J,MATCH(K$1,Schid!$6:$6,0),FALSE)</f>
        <v>110-189 HP Wheel Loaders</v>
      </c>
      <c r="L272" s="29" t="str">
        <f>VLOOKUP($A272,Schid!$A:$J,MATCH(L$1,Schid!$6:$6,0),FALSE)</f>
        <v>Caterpillar</v>
      </c>
      <c r="M272" s="29" t="str">
        <f>VLOOKUP($A272,Schid!$A:$J,MATCH(M$1,Schid!$6:$6,0),FALSE)</f>
        <v>Wheel Loaders|110-189 HP Wheel Loaders|Caterpillar|</v>
      </c>
      <c r="N272" s="29">
        <f t="shared" si="40"/>
        <v>1</v>
      </c>
      <c r="O272" s="29">
        <f>IF(ISERROR(VLOOKUP(B272,Sched!A:A,1,FALSE)),0,1)</f>
        <v>1</v>
      </c>
      <c r="P272" s="29">
        <f t="shared" si="41"/>
        <v>1</v>
      </c>
      <c r="Q272" s="29" t="str">
        <f t="shared" si="32"/>
        <v>2821|31</v>
      </c>
      <c r="R272" s="29" t="str">
        <f t="shared" si="33"/>
        <v>Wheel Loaders</v>
      </c>
      <c r="S272" s="29" t="str">
        <f t="shared" si="34"/>
        <v>110-189 HP Wheel Loaders</v>
      </c>
      <c r="T272" s="29" t="str">
        <f t="shared" si="35"/>
        <v>Wheel Loaders Medium Caterpillar USA</v>
      </c>
      <c r="U272" s="21"/>
    </row>
    <row r="273" spans="1:21" x14ac:dyDescent="0.25">
      <c r="A273" s="29">
        <v>53590</v>
      </c>
      <c r="B273" s="29" t="s">
        <v>3033</v>
      </c>
      <c r="C273" s="29" t="s">
        <v>1241</v>
      </c>
      <c r="D273" s="29" t="s">
        <v>2917</v>
      </c>
      <c r="E273" s="29" t="str">
        <f>VLOOKUP($B273,Sched!$A:$Z,MATCH(E$1,Sched!$6:$6,0),FALSE)</f>
        <v>Make</v>
      </c>
      <c r="F273" s="29" t="str">
        <f>VLOOKUP($B273,Sched!$A:$Z,MATCH(F$1,Sched!$6:$6,0),FALSE)</f>
        <v>Make</v>
      </c>
      <c r="G273" s="29">
        <f>VLOOKUP($A273,Schid!$A:$J,MATCH(G$1,Schid!$6:$6,0),FALSE)</f>
        <v>362</v>
      </c>
      <c r="H273" s="29">
        <f>VLOOKUP($A273,Schid!$A:$J,MATCH(H$1,Schid!$6:$6,0),FALSE)</f>
        <v>2467</v>
      </c>
      <c r="I273" s="29">
        <f>VLOOKUP($A273,Schid!$A:$J,MATCH(I$1,Schid!$6:$6,0),FALSE)</f>
        <v>93</v>
      </c>
      <c r="J273" s="29" t="str">
        <f>VLOOKUP($A273,Schid!$A:$J,MATCH(J$1,Schid!$6:$6,0),FALSE)</f>
        <v>Wheel Loaders</v>
      </c>
      <c r="K273" s="29" t="str">
        <f>VLOOKUP($A273,Schid!$A:$J,MATCH(K$1,Schid!$6:$6,0),FALSE)</f>
        <v>0-109 HP Wheel Loaders</v>
      </c>
      <c r="L273" s="29" t="str">
        <f>VLOOKUP($A273,Schid!$A:$J,MATCH(L$1,Schid!$6:$6,0),FALSE)</f>
        <v>John Deere</v>
      </c>
      <c r="M273" s="29" t="str">
        <f>VLOOKUP($A273,Schid!$A:$J,MATCH(M$1,Schid!$6:$6,0),FALSE)</f>
        <v>Wheel Loaders|0-109 HP Wheel Loaders|John Deere|</v>
      </c>
      <c r="N273" s="29">
        <f t="shared" si="40"/>
        <v>1</v>
      </c>
      <c r="O273" s="29">
        <f>IF(ISERROR(VLOOKUP(B273,Sched!A:A,1,FALSE)),0,1)</f>
        <v>1</v>
      </c>
      <c r="P273" s="29">
        <f t="shared" si="41"/>
        <v>1</v>
      </c>
      <c r="Q273" s="29" t="str">
        <f t="shared" si="32"/>
        <v>2467|93</v>
      </c>
      <c r="R273" s="29" t="str">
        <f t="shared" si="33"/>
        <v>Wheel Loaders</v>
      </c>
      <c r="S273" s="29" t="str">
        <f t="shared" si="34"/>
        <v>0-109 HP Wheel Loaders</v>
      </c>
      <c r="T273" s="29" t="str">
        <f t="shared" si="35"/>
        <v>Wheel Loaders Medium John Deere USA</v>
      </c>
      <c r="U273" s="21"/>
    </row>
    <row r="274" spans="1:21" x14ac:dyDescent="0.25">
      <c r="A274" s="29">
        <v>101610</v>
      </c>
      <c r="B274" s="29" t="s">
        <v>3033</v>
      </c>
      <c r="C274" s="29" t="s">
        <v>1242</v>
      </c>
      <c r="D274" s="29" t="s">
        <v>2917</v>
      </c>
      <c r="E274" s="29" t="str">
        <f>VLOOKUP($B274,Sched!$A:$Z,MATCH(E$1,Sched!$6:$6,0),FALSE)</f>
        <v>Make</v>
      </c>
      <c r="F274" s="29" t="str">
        <f>VLOOKUP($B274,Sched!$A:$Z,MATCH(F$1,Sched!$6:$6,0),FALSE)</f>
        <v>Make</v>
      </c>
      <c r="G274" s="29">
        <f>VLOOKUP($A274,Schid!$A:$J,MATCH(G$1,Schid!$6:$6,0),FALSE)</f>
        <v>362</v>
      </c>
      <c r="H274" s="29">
        <f>VLOOKUP($A274,Schid!$A:$J,MATCH(H$1,Schid!$6:$6,0),FALSE)</f>
        <v>2821</v>
      </c>
      <c r="I274" s="29">
        <f>VLOOKUP($A274,Schid!$A:$J,MATCH(I$1,Schid!$6:$6,0),FALSE)</f>
        <v>93</v>
      </c>
      <c r="J274" s="29" t="str">
        <f>VLOOKUP($A274,Schid!$A:$J,MATCH(J$1,Schid!$6:$6,0),FALSE)</f>
        <v>Wheel Loaders</v>
      </c>
      <c r="K274" s="29" t="str">
        <f>VLOOKUP($A274,Schid!$A:$J,MATCH(K$1,Schid!$6:$6,0),FALSE)</f>
        <v>110-189 HP Wheel Loaders</v>
      </c>
      <c r="L274" s="29" t="str">
        <f>VLOOKUP($A274,Schid!$A:$J,MATCH(L$1,Schid!$6:$6,0),FALSE)</f>
        <v>John Deere</v>
      </c>
      <c r="M274" s="29" t="str">
        <f>VLOOKUP($A274,Schid!$A:$J,MATCH(M$1,Schid!$6:$6,0),FALSE)</f>
        <v>Wheel Loaders|110-189 HP Wheel Loaders|John Deere|</v>
      </c>
      <c r="N274" s="29">
        <f t="shared" si="40"/>
        <v>1</v>
      </c>
      <c r="O274" s="29">
        <f>IF(ISERROR(VLOOKUP(B274,Sched!A:A,1,FALSE)),0,1)</f>
        <v>1</v>
      </c>
      <c r="P274" s="29">
        <f t="shared" si="41"/>
        <v>1</v>
      </c>
      <c r="Q274" s="29" t="str">
        <f t="shared" si="32"/>
        <v>2821|93</v>
      </c>
      <c r="R274" s="29" t="str">
        <f t="shared" si="33"/>
        <v>Wheel Loaders</v>
      </c>
      <c r="S274" s="29" t="str">
        <f t="shared" si="34"/>
        <v>110-189 HP Wheel Loaders</v>
      </c>
      <c r="T274" s="29" t="str">
        <f t="shared" si="35"/>
        <v>Wheel Loaders Medium John Deere USA</v>
      </c>
      <c r="U274" s="21"/>
    </row>
    <row r="275" spans="1:21" x14ac:dyDescent="0.25">
      <c r="A275" s="29">
        <v>53594</v>
      </c>
      <c r="B275" s="29" t="s">
        <v>3034</v>
      </c>
      <c r="C275" s="29" t="s">
        <v>1241</v>
      </c>
      <c r="D275" s="29" t="s">
        <v>2917</v>
      </c>
      <c r="E275" s="29" t="str">
        <f>VLOOKUP($B275,Sched!$A:$Z,MATCH(E$1,Sched!$6:$6,0),FALSE)</f>
        <v>Make</v>
      </c>
      <c r="F275" s="29" t="str">
        <f>VLOOKUP($B275,Sched!$A:$Z,MATCH(F$1,Sched!$6:$6,0),FALSE)</f>
        <v>Make</v>
      </c>
      <c r="G275" s="29">
        <f>VLOOKUP($A275,Schid!$A:$J,MATCH(G$1,Schid!$6:$6,0),FALSE)</f>
        <v>362</v>
      </c>
      <c r="H275" s="29">
        <f>VLOOKUP($A275,Schid!$A:$J,MATCH(H$1,Schid!$6:$6,0),FALSE)</f>
        <v>2467</v>
      </c>
      <c r="I275" s="29">
        <f>VLOOKUP($A275,Schid!$A:$J,MATCH(I$1,Schid!$6:$6,0),FALSE)</f>
        <v>109</v>
      </c>
      <c r="J275" s="29" t="str">
        <f>VLOOKUP($A275,Schid!$A:$J,MATCH(J$1,Schid!$6:$6,0),FALSE)</f>
        <v>Wheel Loaders</v>
      </c>
      <c r="K275" s="29" t="str">
        <f>VLOOKUP($A275,Schid!$A:$J,MATCH(K$1,Schid!$6:$6,0),FALSE)</f>
        <v>0-109 HP Wheel Loaders</v>
      </c>
      <c r="L275" s="29" t="str">
        <f>VLOOKUP($A275,Schid!$A:$J,MATCH(L$1,Schid!$6:$6,0),FALSE)</f>
        <v>Komatsu</v>
      </c>
      <c r="M275" s="29" t="str">
        <f>VLOOKUP($A275,Schid!$A:$J,MATCH(M$1,Schid!$6:$6,0),FALSE)</f>
        <v>Wheel Loaders|0-109 HP Wheel Loaders|Komatsu|</v>
      </c>
      <c r="N275" s="29">
        <f t="shared" si="40"/>
        <v>1</v>
      </c>
      <c r="O275" s="29">
        <f>IF(ISERROR(VLOOKUP(B275,Sched!A:A,1,FALSE)),0,1)</f>
        <v>1</v>
      </c>
      <c r="P275" s="29">
        <f t="shared" si="41"/>
        <v>1</v>
      </c>
      <c r="Q275" s="29" t="str">
        <f t="shared" si="32"/>
        <v>2467|109</v>
      </c>
      <c r="R275" s="29" t="str">
        <f t="shared" si="33"/>
        <v>Wheel Loaders</v>
      </c>
      <c r="S275" s="29" t="str">
        <f t="shared" si="34"/>
        <v>0-109 HP Wheel Loaders</v>
      </c>
      <c r="T275" s="29" t="str">
        <f t="shared" si="35"/>
        <v>Wheel Loaders Medium Komatsu USA</v>
      </c>
      <c r="U275" s="21"/>
    </row>
    <row r="276" spans="1:21" x14ac:dyDescent="0.25">
      <c r="A276" s="29">
        <v>101612</v>
      </c>
      <c r="B276" s="29" t="s">
        <v>3034</v>
      </c>
      <c r="C276" s="29" t="s">
        <v>1242</v>
      </c>
      <c r="D276" s="29" t="s">
        <v>2917</v>
      </c>
      <c r="E276" s="29" t="str">
        <f>VLOOKUP($B276,Sched!$A:$Z,MATCH(E$1,Sched!$6:$6,0),FALSE)</f>
        <v>Make</v>
      </c>
      <c r="F276" s="29" t="str">
        <f>VLOOKUP($B276,Sched!$A:$Z,MATCH(F$1,Sched!$6:$6,0),FALSE)</f>
        <v>Make</v>
      </c>
      <c r="G276" s="29">
        <f>VLOOKUP($A276,Schid!$A:$J,MATCH(G$1,Schid!$6:$6,0),FALSE)</f>
        <v>362</v>
      </c>
      <c r="H276" s="29">
        <f>VLOOKUP($A276,Schid!$A:$J,MATCH(H$1,Schid!$6:$6,0),FALSE)</f>
        <v>2821</v>
      </c>
      <c r="I276" s="29">
        <f>VLOOKUP($A276,Schid!$A:$J,MATCH(I$1,Schid!$6:$6,0),FALSE)</f>
        <v>109</v>
      </c>
      <c r="J276" s="29" t="str">
        <f>VLOOKUP($A276,Schid!$A:$J,MATCH(J$1,Schid!$6:$6,0),FALSE)</f>
        <v>Wheel Loaders</v>
      </c>
      <c r="K276" s="29" t="str">
        <f>VLOOKUP($A276,Schid!$A:$J,MATCH(K$1,Schid!$6:$6,0),FALSE)</f>
        <v>110-189 HP Wheel Loaders</v>
      </c>
      <c r="L276" s="29" t="str">
        <f>VLOOKUP($A276,Schid!$A:$J,MATCH(L$1,Schid!$6:$6,0),FALSE)</f>
        <v>Komatsu</v>
      </c>
      <c r="M276" s="29" t="str">
        <f>VLOOKUP($A276,Schid!$A:$J,MATCH(M$1,Schid!$6:$6,0),FALSE)</f>
        <v>Wheel Loaders|110-189 HP Wheel Loaders|Komatsu|</v>
      </c>
      <c r="N276" s="29">
        <f t="shared" si="40"/>
        <v>1</v>
      </c>
      <c r="O276" s="29">
        <f>IF(ISERROR(VLOOKUP(B276,Sched!A:A,1,FALSE)),0,1)</f>
        <v>1</v>
      </c>
      <c r="P276" s="29">
        <f t="shared" si="41"/>
        <v>1</v>
      </c>
      <c r="Q276" s="29" t="str">
        <f t="shared" si="32"/>
        <v>2821|109</v>
      </c>
      <c r="R276" s="29" t="str">
        <f t="shared" si="33"/>
        <v>Wheel Loaders</v>
      </c>
      <c r="S276" s="29" t="str">
        <f t="shared" si="34"/>
        <v>110-189 HP Wheel Loaders</v>
      </c>
      <c r="T276" s="29" t="str">
        <f t="shared" si="35"/>
        <v>Wheel Loaders Medium Komatsu USA</v>
      </c>
      <c r="U276" s="21"/>
    </row>
    <row r="277" spans="1:21" x14ac:dyDescent="0.25">
      <c r="A277" s="29">
        <v>50844</v>
      </c>
      <c r="B277" s="29" t="s">
        <v>3036</v>
      </c>
      <c r="C277" s="29" t="s">
        <v>1242</v>
      </c>
      <c r="D277" s="29" t="s">
        <v>2917</v>
      </c>
      <c r="E277" s="29" t="str">
        <f>VLOOKUP($B277,Sched!$A:$Z,MATCH(E$1,Sched!$6:$6,0),FALSE)</f>
        <v>CatSubcat</v>
      </c>
      <c r="F277" s="29" t="str">
        <f>VLOOKUP($B277,Sched!$A:$Z,MATCH(F$1,Sched!$6:$6,0),FALSE)</f>
        <v>SubcatGroup</v>
      </c>
      <c r="G277" s="29">
        <f>VLOOKUP($A277,Schid!$A:$J,MATCH(G$1,Schid!$6:$6,0),FALSE)</f>
        <v>362</v>
      </c>
      <c r="H277" s="29">
        <f>VLOOKUP($A277,Schid!$A:$J,MATCH(H$1,Schid!$6:$6,0),FALSE)</f>
        <v>2467</v>
      </c>
      <c r="I277" s="29" t="str">
        <f>VLOOKUP($A277,Schid!$A:$J,MATCH(I$1,Schid!$6:$6,0),FALSE)</f>
        <v>NULL</v>
      </c>
      <c r="J277" s="29" t="str">
        <f>VLOOKUP($A277,Schid!$A:$J,MATCH(J$1,Schid!$6:$6,0),FALSE)</f>
        <v>Wheel Loaders</v>
      </c>
      <c r="K277" s="29" t="str">
        <f>VLOOKUP($A277,Schid!$A:$J,MATCH(K$1,Schid!$6:$6,0),FALSE)</f>
        <v>0-109 HP Wheel Loaders</v>
      </c>
      <c r="L277" s="29" t="str">
        <f>VLOOKUP($A277,Schid!$A:$J,MATCH(L$1,Schid!$6:$6,0),FALSE)</f>
        <v>NULL</v>
      </c>
      <c r="M277" s="29" t="str">
        <f>VLOOKUP($A277,Schid!$A:$J,MATCH(M$1,Schid!$6:$6,0),FALSE)</f>
        <v>Wheel Loaders|0-109 HP Wheel Loaders||</v>
      </c>
      <c r="N277" s="29">
        <f t="shared" si="40"/>
        <v>1</v>
      </c>
      <c r="O277" s="29">
        <f>IF(ISERROR(VLOOKUP(B277,Sched!A:A,1,FALSE)),0,1)</f>
        <v>1</v>
      </c>
      <c r="P277" s="29">
        <f t="shared" si="41"/>
        <v>1</v>
      </c>
      <c r="Q277" s="29" t="str">
        <f t="shared" ref="Q277:Q324" si="42">H277&amp;"|"&amp;I277</f>
        <v>2467|NULL</v>
      </c>
      <c r="R277" s="29" t="str">
        <f t="shared" ref="R277:R324" si="43">J277</f>
        <v>Wheel Loaders</v>
      </c>
      <c r="S277" s="29" t="str">
        <f t="shared" ref="S277:S324" si="44">K277</f>
        <v>0-109 HP Wheel Loaders</v>
      </c>
      <c r="T277" s="29" t="str">
        <f t="shared" ref="T277:T324" si="45">B277</f>
        <v>Wheel Loaders Medium USA</v>
      </c>
      <c r="U277" s="21"/>
    </row>
    <row r="278" spans="1:21" x14ac:dyDescent="0.25">
      <c r="A278" s="29">
        <v>101043</v>
      </c>
      <c r="B278" s="29" t="s">
        <v>3036</v>
      </c>
      <c r="C278" s="29" t="s">
        <v>1241</v>
      </c>
      <c r="D278" s="29" t="s">
        <v>2917</v>
      </c>
      <c r="E278" s="29" t="str">
        <f>VLOOKUP($B278,Sched!$A:$Z,MATCH(E$1,Sched!$6:$6,0),FALSE)</f>
        <v>CatSubcat</v>
      </c>
      <c r="F278" s="29" t="str">
        <f>VLOOKUP($B278,Sched!$A:$Z,MATCH(F$1,Sched!$6:$6,0),FALSE)</f>
        <v>SubcatGroup</v>
      </c>
      <c r="G278" s="29">
        <f>VLOOKUP($A278,Schid!$A:$J,MATCH(G$1,Schid!$6:$6,0),FALSE)</f>
        <v>362</v>
      </c>
      <c r="H278" s="29">
        <f>VLOOKUP($A278,Schid!$A:$J,MATCH(H$1,Schid!$6:$6,0),FALSE)</f>
        <v>2821</v>
      </c>
      <c r="I278" s="29" t="str">
        <f>VLOOKUP($A278,Schid!$A:$J,MATCH(I$1,Schid!$6:$6,0),FALSE)</f>
        <v>NULL</v>
      </c>
      <c r="J278" s="29" t="str">
        <f>VLOOKUP($A278,Schid!$A:$J,MATCH(J$1,Schid!$6:$6,0),FALSE)</f>
        <v>Wheel Loaders</v>
      </c>
      <c r="K278" s="29" t="str">
        <f>VLOOKUP($A278,Schid!$A:$J,MATCH(K$1,Schid!$6:$6,0),FALSE)</f>
        <v>110-189 HP Wheel Loaders</v>
      </c>
      <c r="L278" s="29" t="str">
        <f>VLOOKUP($A278,Schid!$A:$J,MATCH(L$1,Schid!$6:$6,0),FALSE)</f>
        <v>NULL</v>
      </c>
      <c r="M278" s="29" t="str">
        <f>VLOOKUP($A278,Schid!$A:$J,MATCH(M$1,Schid!$6:$6,0),FALSE)</f>
        <v>Wheel Loaders|110-189 HP Wheel Loaders||</v>
      </c>
      <c r="N278" s="29">
        <f t="shared" si="40"/>
        <v>1</v>
      </c>
      <c r="O278" s="29">
        <f>IF(ISERROR(VLOOKUP(B278,Sched!A:A,1,FALSE)),0,1)</f>
        <v>1</v>
      </c>
      <c r="P278" s="29">
        <f t="shared" si="41"/>
        <v>1</v>
      </c>
      <c r="Q278" s="29" t="str">
        <f t="shared" si="42"/>
        <v>2821|NULL</v>
      </c>
      <c r="R278" s="29" t="str">
        <f t="shared" si="43"/>
        <v>Wheel Loaders</v>
      </c>
      <c r="S278" s="29" t="str">
        <f t="shared" si="44"/>
        <v>110-189 HP Wheel Loaders</v>
      </c>
      <c r="T278" s="29" t="str">
        <f t="shared" si="45"/>
        <v>Wheel Loaders Medium USA</v>
      </c>
      <c r="U278" s="21"/>
    </row>
    <row r="279" spans="1:21" x14ac:dyDescent="0.25">
      <c r="A279" s="29">
        <v>53585</v>
      </c>
      <c r="B279" s="29" t="s">
        <v>3035</v>
      </c>
      <c r="C279" s="29" t="s">
        <v>1241</v>
      </c>
      <c r="D279" s="29" t="s">
        <v>2917</v>
      </c>
      <c r="E279" s="29" t="str">
        <f>VLOOKUP($B279,Sched!$A:$Z,MATCH(E$1,Sched!$6:$6,0),FALSE)</f>
        <v>Make</v>
      </c>
      <c r="F279" s="29" t="str">
        <f>VLOOKUP($B279,Sched!$A:$Z,MATCH(F$1,Sched!$6:$6,0),FALSE)</f>
        <v>Make</v>
      </c>
      <c r="G279" s="29">
        <f>VLOOKUP($A279,Schid!$A:$J,MATCH(G$1,Schid!$6:$6,0),FALSE)</f>
        <v>362</v>
      </c>
      <c r="H279" s="29">
        <f>VLOOKUP($A279,Schid!$A:$J,MATCH(H$1,Schid!$6:$6,0),FALSE)</f>
        <v>2467</v>
      </c>
      <c r="I279" s="29">
        <f>VLOOKUP($A279,Schid!$A:$J,MATCH(I$1,Schid!$6:$6,0),FALSE)</f>
        <v>19</v>
      </c>
      <c r="J279" s="29" t="str">
        <f>VLOOKUP($A279,Schid!$A:$J,MATCH(J$1,Schid!$6:$6,0),FALSE)</f>
        <v>Wheel Loaders</v>
      </c>
      <c r="K279" s="29" t="str">
        <f>VLOOKUP($A279,Schid!$A:$J,MATCH(K$1,Schid!$6:$6,0),FALSE)</f>
        <v>0-109 HP Wheel Loaders</v>
      </c>
      <c r="L279" s="29" t="str">
        <f>VLOOKUP($A279,Schid!$A:$J,MATCH(L$1,Schid!$6:$6,0),FALSE)</f>
        <v>Volvo</v>
      </c>
      <c r="M279" s="29" t="str">
        <f>VLOOKUP($A279,Schid!$A:$J,MATCH(M$1,Schid!$6:$6,0),FALSE)</f>
        <v>Wheel Loaders|0-109 HP Wheel Loaders|Volvo|</v>
      </c>
      <c r="N279" s="29">
        <f t="shared" si="40"/>
        <v>1</v>
      </c>
      <c r="O279" s="29">
        <f>IF(ISERROR(VLOOKUP(B279,Sched!A:A,1,FALSE)),0,1)</f>
        <v>1</v>
      </c>
      <c r="P279" s="29">
        <f t="shared" si="41"/>
        <v>1</v>
      </c>
      <c r="Q279" s="29" t="str">
        <f t="shared" si="42"/>
        <v>2467|19</v>
      </c>
      <c r="R279" s="29" t="str">
        <f t="shared" si="43"/>
        <v>Wheel Loaders</v>
      </c>
      <c r="S279" s="29" t="str">
        <f t="shared" si="44"/>
        <v>0-109 HP Wheel Loaders</v>
      </c>
      <c r="T279" s="29" t="str">
        <f t="shared" si="45"/>
        <v>Wheel Loaders Medium Volvo USA</v>
      </c>
      <c r="U279" s="21"/>
    </row>
    <row r="280" spans="1:21" x14ac:dyDescent="0.25">
      <c r="A280" s="29">
        <v>101603</v>
      </c>
      <c r="B280" s="29" t="s">
        <v>3035</v>
      </c>
      <c r="C280" s="29" t="s">
        <v>1242</v>
      </c>
      <c r="D280" s="29" t="s">
        <v>2917</v>
      </c>
      <c r="E280" s="29" t="str">
        <f>VLOOKUP($B280,Sched!$A:$Z,MATCH(E$1,Sched!$6:$6,0),FALSE)</f>
        <v>Make</v>
      </c>
      <c r="F280" s="29" t="str">
        <f>VLOOKUP($B280,Sched!$A:$Z,MATCH(F$1,Sched!$6:$6,0),FALSE)</f>
        <v>Make</v>
      </c>
      <c r="G280" s="29">
        <f>VLOOKUP($A280,Schid!$A:$J,MATCH(G$1,Schid!$6:$6,0),FALSE)</f>
        <v>362</v>
      </c>
      <c r="H280" s="29">
        <f>VLOOKUP($A280,Schid!$A:$J,MATCH(H$1,Schid!$6:$6,0),FALSE)</f>
        <v>2821</v>
      </c>
      <c r="I280" s="29">
        <f>VLOOKUP($A280,Schid!$A:$J,MATCH(I$1,Schid!$6:$6,0),FALSE)</f>
        <v>19</v>
      </c>
      <c r="J280" s="29" t="str">
        <f>VLOOKUP($A280,Schid!$A:$J,MATCH(J$1,Schid!$6:$6,0),FALSE)</f>
        <v>Wheel Loaders</v>
      </c>
      <c r="K280" s="29" t="str">
        <f>VLOOKUP($A280,Schid!$A:$J,MATCH(K$1,Schid!$6:$6,0),FALSE)</f>
        <v>110-189 HP Wheel Loaders</v>
      </c>
      <c r="L280" s="29" t="str">
        <f>VLOOKUP($A280,Schid!$A:$J,MATCH(L$1,Schid!$6:$6,0),FALSE)</f>
        <v>Volvo</v>
      </c>
      <c r="M280" s="29" t="str">
        <f>VLOOKUP($A280,Schid!$A:$J,MATCH(M$1,Schid!$6:$6,0),FALSE)</f>
        <v>Wheel Loaders|110-189 HP Wheel Loaders|Volvo|</v>
      </c>
      <c r="N280" s="29">
        <f t="shared" si="40"/>
        <v>1</v>
      </c>
      <c r="O280" s="29">
        <f>IF(ISERROR(VLOOKUP(B280,Sched!A:A,1,FALSE)),0,1)</f>
        <v>1</v>
      </c>
      <c r="P280" s="29">
        <f t="shared" si="41"/>
        <v>1</v>
      </c>
      <c r="Q280" s="29" t="str">
        <f t="shared" si="42"/>
        <v>2821|19</v>
      </c>
      <c r="R280" s="29" t="str">
        <f t="shared" si="43"/>
        <v>Wheel Loaders</v>
      </c>
      <c r="S280" s="29" t="str">
        <f t="shared" si="44"/>
        <v>110-189 HP Wheel Loaders</v>
      </c>
      <c r="T280" s="29" t="str">
        <f t="shared" si="45"/>
        <v>Wheel Loaders Medium Volvo USA</v>
      </c>
      <c r="U280" s="21"/>
    </row>
    <row r="281" spans="1:21" x14ac:dyDescent="0.25">
      <c r="A281" s="29">
        <v>17</v>
      </c>
      <c r="B281" s="29" t="s">
        <v>3037</v>
      </c>
      <c r="C281" s="29" t="s">
        <v>1241</v>
      </c>
      <c r="D281" s="29" t="s">
        <v>2917</v>
      </c>
      <c r="E281" s="29" t="str">
        <f>VLOOKUP($B281,Sched!$A:$Z,MATCH(E$1,Sched!$6:$6,0),FALSE)</f>
        <v>CatSubcat</v>
      </c>
      <c r="F281" s="29" t="str">
        <f>VLOOKUP($B281,Sched!$A:$Z,MATCH(F$1,Sched!$6:$6,0),FALSE)</f>
        <v>Category</v>
      </c>
      <c r="G281" s="29">
        <f>VLOOKUP($A281,Schid!$A:$J,MATCH(G$1,Schid!$6:$6,0),FALSE)</f>
        <v>362</v>
      </c>
      <c r="H281" s="29" t="str">
        <f>VLOOKUP($A281,Schid!$A:$J,MATCH(H$1,Schid!$6:$6,0),FALSE)</f>
        <v>NULL</v>
      </c>
      <c r="I281" s="29" t="str">
        <f>VLOOKUP($A281,Schid!$A:$J,MATCH(I$1,Schid!$6:$6,0),FALSE)</f>
        <v>NULL</v>
      </c>
      <c r="J281" s="29" t="str">
        <f>VLOOKUP($A281,Schid!$A:$J,MATCH(J$1,Schid!$6:$6,0),FALSE)</f>
        <v>Wheel Loaders</v>
      </c>
      <c r="K281" s="29" t="str">
        <f>VLOOKUP($A281,Schid!$A:$J,MATCH(K$1,Schid!$6:$6,0),FALSE)</f>
        <v>NULL</v>
      </c>
      <c r="L281" s="29" t="str">
        <f>VLOOKUP($A281,Schid!$A:$J,MATCH(L$1,Schid!$6:$6,0),FALSE)</f>
        <v>NULL</v>
      </c>
      <c r="M281" s="29" t="str">
        <f>VLOOKUP($A281,Schid!$A:$J,MATCH(M$1,Schid!$6:$6,0),FALSE)</f>
        <v>Wheel Loaders|||</v>
      </c>
      <c r="N281" s="29">
        <f t="shared" si="40"/>
        <v>1</v>
      </c>
      <c r="O281" s="29">
        <f>IF(ISERROR(VLOOKUP(B281,Sched!A:A,1,FALSE)),0,1)</f>
        <v>1</v>
      </c>
      <c r="P281" s="29">
        <f t="shared" si="41"/>
        <v>1</v>
      </c>
      <c r="Q281" s="29" t="str">
        <f t="shared" si="42"/>
        <v>NULL|NULL</v>
      </c>
      <c r="R281" s="29" t="str">
        <f t="shared" si="43"/>
        <v>Wheel Loaders</v>
      </c>
      <c r="S281" s="29" t="str">
        <f t="shared" si="44"/>
        <v>NULL</v>
      </c>
      <c r="T281" s="29" t="str">
        <f t="shared" si="45"/>
        <v>Wheel Loaders USA</v>
      </c>
      <c r="U281" s="21"/>
    </row>
    <row r="282" spans="1:21" x14ac:dyDescent="0.25">
      <c r="A282" s="29">
        <v>47</v>
      </c>
      <c r="B282" s="29" t="s">
        <v>3087</v>
      </c>
      <c r="C282" s="29" t="s">
        <v>1241</v>
      </c>
      <c r="D282" s="29" t="s">
        <v>2918</v>
      </c>
      <c r="E282" s="29" t="str">
        <f>VLOOKUP($B282,Sched!$A:$Z,MATCH(E$1,Sched!$6:$6,0),FALSE)</f>
        <v>SuperCategory</v>
      </c>
      <c r="F282" s="29" t="str">
        <f>VLOOKUP($B282,Sched!$A:$Z,MATCH(F$1,Sched!$6:$6,0),FALSE)</f>
        <v>Category</v>
      </c>
      <c r="G282" s="29">
        <f>VLOOKUP($A282,Schid!$A:$J,MATCH(G$1,Schid!$6:$6,0),FALSE)</f>
        <v>312</v>
      </c>
      <c r="H282" s="29" t="str">
        <f>VLOOKUP($A282,Schid!$A:$J,MATCH(H$1,Schid!$6:$6,0),FALSE)</f>
        <v>NULL</v>
      </c>
      <c r="I282" s="29" t="str">
        <f>VLOOKUP($A282,Schid!$A:$J,MATCH(I$1,Schid!$6:$6,0),FALSE)</f>
        <v>NULL</v>
      </c>
      <c r="J282" s="29" t="str">
        <f>VLOOKUP($A282,Schid!$A:$J,MATCH(J$1,Schid!$6:$6,0),FALSE)</f>
        <v>Other Aerial</v>
      </c>
      <c r="K282" s="29" t="str">
        <f>VLOOKUP($A282,Schid!$A:$J,MATCH(K$1,Schid!$6:$6,0),FALSE)</f>
        <v>NULL</v>
      </c>
      <c r="L282" s="29" t="str">
        <f>VLOOKUP($A282,Schid!$A:$J,MATCH(L$1,Schid!$6:$6,0),FALSE)</f>
        <v>NULL</v>
      </c>
      <c r="M282" s="29" t="str">
        <f>VLOOKUP($A282,Schid!$A:$J,MATCH(M$1,Schid!$6:$6,0),FALSE)</f>
        <v>Other Aerial|||</v>
      </c>
      <c r="N282" s="29">
        <f t="shared" si="40"/>
        <v>1</v>
      </c>
      <c r="O282" s="29">
        <f>IF(ISERROR(VLOOKUP(B282,Sched!A:A,1,FALSE)),0,1)</f>
        <v>1</v>
      </c>
      <c r="P282" s="29">
        <f t="shared" si="41"/>
        <v>1</v>
      </c>
      <c r="Q282" s="29" t="str">
        <f t="shared" si="42"/>
        <v>NULL|NULL</v>
      </c>
      <c r="R282" s="29" t="str">
        <f t="shared" si="43"/>
        <v>Other Aerial</v>
      </c>
      <c r="S282" s="29" t="str">
        <f t="shared" si="44"/>
        <v>NULL</v>
      </c>
      <c r="T282" s="29" t="str">
        <f t="shared" si="45"/>
        <v>Booms GBR ForBorrowOnly</v>
      </c>
      <c r="U282" s="21"/>
    </row>
    <row r="283" spans="1:21" x14ac:dyDescent="0.25">
      <c r="A283" s="29">
        <v>56</v>
      </c>
      <c r="B283" s="29" t="s">
        <v>2929</v>
      </c>
      <c r="C283" s="29" t="s">
        <v>1241</v>
      </c>
      <c r="D283" s="29" t="s">
        <v>2918</v>
      </c>
      <c r="E283" s="29" t="str">
        <f>VLOOKUP($B283,Sched!$A:$Z,MATCH(E$1,Sched!$6:$6,0),FALSE)</f>
        <v>CatSubcat</v>
      </c>
      <c r="F283" s="29" t="str">
        <f>VLOOKUP($B283,Sched!$A:$Z,MATCH(F$1,Sched!$6:$6,0),FALSE)</f>
        <v>Category</v>
      </c>
      <c r="G283" s="29">
        <f>VLOOKUP($A283,Schid!$A:$J,MATCH(G$1,Schid!$6:$6,0),FALSE)</f>
        <v>9</v>
      </c>
      <c r="H283" s="29" t="str">
        <f>VLOOKUP($A283,Schid!$A:$J,MATCH(H$1,Schid!$6:$6,0),FALSE)</f>
        <v>NULL</v>
      </c>
      <c r="I283" s="29" t="str">
        <f>VLOOKUP($A283,Schid!$A:$J,MATCH(I$1,Schid!$6:$6,0),FALSE)</f>
        <v>NULL</v>
      </c>
      <c r="J283" s="29" t="str">
        <f>VLOOKUP($A283,Schid!$A:$J,MATCH(J$1,Schid!$6:$6,0),FALSE)</f>
        <v>Concrete Equipment</v>
      </c>
      <c r="K283" s="29" t="str">
        <f>VLOOKUP($A283,Schid!$A:$J,MATCH(K$1,Schid!$6:$6,0),FALSE)</f>
        <v>NULL</v>
      </c>
      <c r="L283" s="29" t="str">
        <f>VLOOKUP($A283,Schid!$A:$J,MATCH(L$1,Schid!$6:$6,0),FALSE)</f>
        <v>NULL</v>
      </c>
      <c r="M283" s="29" t="str">
        <f>VLOOKUP($A283,Schid!$A:$J,MATCH(M$1,Schid!$6:$6,0),FALSE)</f>
        <v>Concrete Equipment|||</v>
      </c>
      <c r="N283" s="29">
        <f t="shared" si="40"/>
        <v>1</v>
      </c>
      <c r="O283" s="29">
        <f>IF(ISERROR(VLOOKUP(B283,Sched!A:A,1,FALSE)),0,1)</f>
        <v>1</v>
      </c>
      <c r="P283" s="29">
        <f t="shared" si="41"/>
        <v>1</v>
      </c>
      <c r="Q283" s="29" t="str">
        <f t="shared" si="42"/>
        <v>NULL|NULL</v>
      </c>
      <c r="R283" s="29" t="str">
        <f t="shared" si="43"/>
        <v>Concrete Equipment</v>
      </c>
      <c r="S283" s="29" t="str">
        <f t="shared" si="44"/>
        <v>NULL</v>
      </c>
      <c r="T283" s="29" t="str">
        <f t="shared" si="45"/>
        <v>Concrete Equipment GBR</v>
      </c>
      <c r="U283" s="21"/>
    </row>
    <row r="284" spans="1:21" x14ac:dyDescent="0.25">
      <c r="A284" s="29">
        <v>26</v>
      </c>
      <c r="B284" s="29" t="s">
        <v>2962</v>
      </c>
      <c r="C284" s="29" t="s">
        <v>1241</v>
      </c>
      <c r="D284" s="29" t="s">
        <v>2918</v>
      </c>
      <c r="E284" s="29" t="str">
        <f>VLOOKUP($B284,Sched!$A:$Z,MATCH(E$1,Sched!$6:$6,0),FALSE)</f>
        <v>CatSubcat</v>
      </c>
      <c r="F284" s="29" t="str">
        <f>VLOOKUP($B284,Sched!$A:$Z,MATCH(F$1,Sched!$6:$6,0),FALSE)</f>
        <v>Category</v>
      </c>
      <c r="G284" s="29">
        <f>VLOOKUP($A284,Schid!$A:$J,MATCH(G$1,Schid!$6:$6,0),FALSE)</f>
        <v>29</v>
      </c>
      <c r="H284" s="29" t="str">
        <f>VLOOKUP($A284,Schid!$A:$J,MATCH(H$1,Schid!$6:$6,0),FALSE)</f>
        <v>NULL</v>
      </c>
      <c r="I284" s="29" t="str">
        <f>VLOOKUP($A284,Schid!$A:$J,MATCH(I$1,Schid!$6:$6,0),FALSE)</f>
        <v>NULL</v>
      </c>
      <c r="J284" s="29" t="str">
        <f>VLOOKUP($A284,Schid!$A:$J,MATCH(J$1,Schid!$6:$6,0),FALSE)</f>
        <v>Excavators</v>
      </c>
      <c r="K284" s="29" t="str">
        <f>VLOOKUP($A284,Schid!$A:$J,MATCH(K$1,Schid!$6:$6,0),FALSE)</f>
        <v>NULL</v>
      </c>
      <c r="L284" s="29" t="str">
        <f>VLOOKUP($A284,Schid!$A:$J,MATCH(L$1,Schid!$6:$6,0),FALSE)</f>
        <v>NULL</v>
      </c>
      <c r="M284" s="29" t="str">
        <f>VLOOKUP($A284,Schid!$A:$J,MATCH(M$1,Schid!$6:$6,0),FALSE)</f>
        <v>Excavators|||</v>
      </c>
      <c r="N284" s="29">
        <f t="shared" si="40"/>
        <v>1</v>
      </c>
      <c r="O284" s="29">
        <f>IF(ISERROR(VLOOKUP(B284,Sched!A:A,1,FALSE)),0,1)</f>
        <v>1</v>
      </c>
      <c r="P284" s="29">
        <f t="shared" si="41"/>
        <v>1</v>
      </c>
      <c r="Q284" s="29" t="str">
        <f t="shared" si="42"/>
        <v>NULL|NULL</v>
      </c>
      <c r="R284" s="29" t="str">
        <f t="shared" si="43"/>
        <v>Excavators</v>
      </c>
      <c r="S284" s="29" t="str">
        <f t="shared" si="44"/>
        <v>NULL</v>
      </c>
      <c r="T284" s="29" t="str">
        <f t="shared" si="45"/>
        <v>Excavators GBR</v>
      </c>
      <c r="U284" s="21"/>
    </row>
    <row r="285" spans="1:21" x14ac:dyDescent="0.25">
      <c r="A285" s="21">
        <v>148461</v>
      </c>
      <c r="B285" s="21" t="s">
        <v>2962</v>
      </c>
      <c r="C285" s="21" t="s">
        <v>1242</v>
      </c>
      <c r="D285" s="21" t="s">
        <v>2918</v>
      </c>
      <c r="E285" s="29" t="str">
        <f>VLOOKUP($B285,Sched!$A:$Z,MATCH(E$1,Sched!$6:$6,0),FALSE)</f>
        <v>CatSubcat</v>
      </c>
      <c r="F285" s="29" t="str">
        <f>VLOOKUP($B285,Sched!$A:$Z,MATCH(F$1,Sched!$6:$6,0),FALSE)</f>
        <v>Category</v>
      </c>
      <c r="G285" s="29">
        <f>VLOOKUP($A285,Schid!$A:$J,MATCH(G$1,Schid!$6:$6,0),FALSE)</f>
        <v>2911</v>
      </c>
      <c r="H285" s="29" t="str">
        <f>VLOOKUP($A285,Schid!$A:$J,MATCH(H$1,Schid!$6:$6,0),FALSE)</f>
        <v>NULL</v>
      </c>
      <c r="I285" s="29" t="str">
        <f>VLOOKUP($A285,Schid!$A:$J,MATCH(I$1,Schid!$6:$6,0),FALSE)</f>
        <v>NULL</v>
      </c>
      <c r="J285" s="29" t="str">
        <f>VLOOKUP($A285,Schid!$A:$J,MATCH(J$1,Schid!$6:$6,0),FALSE)</f>
        <v>Material Handlers</v>
      </c>
      <c r="K285" s="29" t="str">
        <f>VLOOKUP($A285,Schid!$A:$J,MATCH(K$1,Schid!$6:$6,0),FALSE)</f>
        <v>NULL</v>
      </c>
      <c r="L285" s="29" t="str">
        <f>VLOOKUP($A285,Schid!$A:$J,MATCH(L$1,Schid!$6:$6,0),FALSE)</f>
        <v>NULL</v>
      </c>
      <c r="M285" s="29" t="str">
        <f>VLOOKUP($A285,Schid!$A:$J,MATCH(M$1,Schid!$6:$6,0),FALSE)</f>
        <v>Material Handlers|||</v>
      </c>
      <c r="N285" s="29">
        <f t="shared" si="40"/>
        <v>1</v>
      </c>
      <c r="O285" s="29">
        <f>IF(ISERROR(VLOOKUP(B285,Sched!A:A,1,FALSE)),0,1)</f>
        <v>1</v>
      </c>
      <c r="P285" s="29">
        <f t="shared" si="41"/>
        <v>1</v>
      </c>
      <c r="Q285" s="29" t="str">
        <f t="shared" si="42"/>
        <v>NULL|NULL</v>
      </c>
      <c r="R285" s="29" t="str">
        <f t="shared" si="43"/>
        <v>Material Handlers</v>
      </c>
      <c r="S285" s="29" t="str">
        <f t="shared" si="44"/>
        <v>NULL</v>
      </c>
      <c r="T285" s="29" t="str">
        <f t="shared" si="45"/>
        <v>Excavators GBR</v>
      </c>
      <c r="U285" s="21"/>
    </row>
    <row r="286" spans="1:21" x14ac:dyDescent="0.25">
      <c r="A286" s="29">
        <v>50811</v>
      </c>
      <c r="B286" s="29" t="s">
        <v>2955</v>
      </c>
      <c r="C286" s="29" t="s">
        <v>1241</v>
      </c>
      <c r="D286" s="29" t="s">
        <v>2918</v>
      </c>
      <c r="E286" s="29" t="str">
        <f>VLOOKUP($B286,Sched!$A:$Z,MATCH(E$1,Sched!$6:$6,0),FALSE)</f>
        <v>CatSubcat</v>
      </c>
      <c r="F286" s="29" t="str">
        <f>VLOOKUP($B286,Sched!$A:$Z,MATCH(F$1,Sched!$6:$6,0),FALSE)</f>
        <v>SubcatGroup</v>
      </c>
      <c r="G286" s="29">
        <f>VLOOKUP($A286,Schid!$A:$J,MATCH(G$1,Schid!$6:$6,0),FALSE)</f>
        <v>29</v>
      </c>
      <c r="H286" s="29">
        <f>VLOOKUP($A286,Schid!$A:$J,MATCH(H$1,Schid!$6:$6,0),FALSE)</f>
        <v>2434</v>
      </c>
      <c r="I286" s="29" t="str">
        <f>VLOOKUP($A286,Schid!$A:$J,MATCH(I$1,Schid!$6:$6,0),FALSE)</f>
        <v>NULL</v>
      </c>
      <c r="J286" s="29" t="str">
        <f>VLOOKUP($A286,Schid!$A:$J,MATCH(J$1,Schid!$6:$6,0),FALSE)</f>
        <v>Excavators</v>
      </c>
      <c r="K286" s="29" t="str">
        <f>VLOOKUP($A286,Schid!$A:$J,MATCH(K$1,Schid!$6:$6,0),FALSE)</f>
        <v>25,000-44,999 Lb Excavators</v>
      </c>
      <c r="L286" s="29" t="str">
        <f>VLOOKUP($A286,Schid!$A:$J,MATCH(L$1,Schid!$6:$6,0),FALSE)</f>
        <v>NULL</v>
      </c>
      <c r="M286" s="29" t="str">
        <f>VLOOKUP($A286,Schid!$A:$J,MATCH(M$1,Schid!$6:$6,0),FALSE)</f>
        <v>Excavators|25,000-44,999 Lb Excavators||</v>
      </c>
      <c r="N286" s="29">
        <f t="shared" si="40"/>
        <v>1</v>
      </c>
      <c r="O286" s="29">
        <f>IF(ISERROR(VLOOKUP(B286,Sched!A:A,1,FALSE)),0,1)</f>
        <v>1</v>
      </c>
      <c r="P286" s="29">
        <f t="shared" si="41"/>
        <v>1</v>
      </c>
      <c r="Q286" s="29" t="str">
        <f t="shared" si="42"/>
        <v>2434|NULL</v>
      </c>
      <c r="R286" s="29" t="str">
        <f t="shared" si="43"/>
        <v>Excavators</v>
      </c>
      <c r="S286" s="29" t="str">
        <f t="shared" si="44"/>
        <v>25,000-44,999 Lb Excavators</v>
      </c>
      <c r="T286" s="29" t="str">
        <f t="shared" si="45"/>
        <v>Excavators Medium Small GBR</v>
      </c>
      <c r="U286" s="21"/>
    </row>
    <row r="287" spans="1:21" x14ac:dyDescent="0.25">
      <c r="A287" s="21">
        <v>148525</v>
      </c>
      <c r="B287" s="29" t="s">
        <v>2955</v>
      </c>
      <c r="C287" s="21" t="s">
        <v>1242</v>
      </c>
      <c r="D287" s="21" t="s">
        <v>2918</v>
      </c>
      <c r="E287" s="29" t="str">
        <f>VLOOKUP($B287,Sched!$A:$Z,MATCH(E$1,Sched!$6:$6,0),FALSE)</f>
        <v>CatSubcat</v>
      </c>
      <c r="F287" s="29" t="str">
        <f>VLOOKUP($B287,Sched!$A:$Z,MATCH(F$1,Sched!$6:$6,0),FALSE)</f>
        <v>SubcatGroup</v>
      </c>
      <c r="G287" s="29">
        <f>VLOOKUP($A287,Schid!$A:$J,MATCH(G$1,Schid!$6:$6,0),FALSE)</f>
        <v>29</v>
      </c>
      <c r="H287" s="29">
        <f>VLOOKUP($A287,Schid!$A:$J,MATCH(H$1,Schid!$6:$6,0),FALSE)</f>
        <v>2927</v>
      </c>
      <c r="I287" s="29" t="str">
        <f>VLOOKUP($A287,Schid!$A:$J,MATCH(I$1,Schid!$6:$6,0),FALSE)</f>
        <v>NULL</v>
      </c>
      <c r="J287" s="29" t="str">
        <f>VLOOKUP($A287,Schid!$A:$J,MATCH(J$1,Schid!$6:$6,0),FALSE)</f>
        <v>Excavators</v>
      </c>
      <c r="K287" s="29" t="str">
        <f>VLOOKUP($A287,Schid!$A:$J,MATCH(K$1,Schid!$6:$6,0),FALSE)</f>
        <v>25,000-44,999 Lb Wheel Excavators</v>
      </c>
      <c r="L287" s="29" t="str">
        <f>VLOOKUP($A287,Schid!$A:$J,MATCH(L$1,Schid!$6:$6,0),FALSE)</f>
        <v>NULL</v>
      </c>
      <c r="M287" s="29" t="str">
        <f>VLOOKUP($A287,Schid!$A:$J,MATCH(M$1,Schid!$6:$6,0),FALSE)</f>
        <v>Excavators|25,000-44,999 Lb Wheel Excavators||</v>
      </c>
      <c r="N287" s="29">
        <f t="shared" si="40"/>
        <v>1</v>
      </c>
      <c r="O287" s="29">
        <f>IF(ISERROR(VLOOKUP(B287,Sched!A:A,1,FALSE)),0,1)</f>
        <v>1</v>
      </c>
      <c r="P287" s="29">
        <f t="shared" si="41"/>
        <v>1</v>
      </c>
      <c r="Q287" s="29" t="str">
        <f t="shared" si="42"/>
        <v>2927|NULL</v>
      </c>
      <c r="R287" s="29" t="str">
        <f t="shared" si="43"/>
        <v>Excavators</v>
      </c>
      <c r="S287" s="29" t="str">
        <f t="shared" si="44"/>
        <v>25,000-44,999 Lb Wheel Excavators</v>
      </c>
      <c r="T287" s="29" t="str">
        <f t="shared" si="45"/>
        <v>Excavators Medium Small GBR</v>
      </c>
      <c r="U287" s="21"/>
    </row>
    <row r="288" spans="1:21" x14ac:dyDescent="0.25">
      <c r="A288" s="29">
        <v>50802</v>
      </c>
      <c r="B288" s="29" t="s">
        <v>3080</v>
      </c>
      <c r="C288" s="29" t="s">
        <v>1241</v>
      </c>
      <c r="D288" s="29" t="s">
        <v>2918</v>
      </c>
      <c r="E288" s="29" t="str">
        <f>VLOOKUP($B288,Sched!$A:$Z,MATCH(E$1,Sched!$6:$6,0),FALSE)</f>
        <v>CatSubcat</v>
      </c>
      <c r="F288" s="29" t="str">
        <f>VLOOKUP($B288,Sched!$A:$Z,MATCH(F$1,Sched!$6:$6,0),FALSE)</f>
        <v>SubcatGroup</v>
      </c>
      <c r="G288" s="29">
        <f>VLOOKUP($A288,Schid!$A:$J,MATCH(G$1,Schid!$6:$6,0),FALSE)</f>
        <v>29</v>
      </c>
      <c r="H288" s="29">
        <f>VLOOKUP($A288,Schid!$A:$J,MATCH(H$1,Schid!$6:$6,0),FALSE)</f>
        <v>2425</v>
      </c>
      <c r="I288" s="29" t="str">
        <f>VLOOKUP($A288,Schid!$A:$J,MATCH(I$1,Schid!$6:$6,0),FALSE)</f>
        <v>NULL</v>
      </c>
      <c r="J288" s="29" t="str">
        <f>VLOOKUP($A288,Schid!$A:$J,MATCH(J$1,Schid!$6:$6,0),FALSE)</f>
        <v>Excavators</v>
      </c>
      <c r="K288" s="29" t="str">
        <f>VLOOKUP($A288,Schid!$A:$J,MATCH(K$1,Schid!$6:$6,0),FALSE)</f>
        <v>9,500-24,999 Lb Mini Excavators</v>
      </c>
      <c r="L288" s="29" t="str">
        <f>VLOOKUP($A288,Schid!$A:$J,MATCH(L$1,Schid!$6:$6,0),FALSE)</f>
        <v>NULL</v>
      </c>
      <c r="M288" s="29" t="str">
        <f>VLOOKUP($A288,Schid!$A:$J,MATCH(M$1,Schid!$6:$6,0),FALSE)</f>
        <v>Excavators|9,500-24,999 Lb Mini Excavators||</v>
      </c>
      <c r="N288" s="29">
        <f t="shared" si="40"/>
        <v>1</v>
      </c>
      <c r="O288" s="29">
        <f>IF(ISERROR(VLOOKUP(B288,Sched!A:A,1,FALSE)),0,1)</f>
        <v>1</v>
      </c>
      <c r="P288" s="29">
        <f t="shared" si="41"/>
        <v>1</v>
      </c>
      <c r="Q288" s="29" t="str">
        <f t="shared" si="42"/>
        <v>2425|NULL</v>
      </c>
      <c r="R288" s="29" t="str">
        <f t="shared" si="43"/>
        <v>Excavators</v>
      </c>
      <c r="S288" s="29" t="str">
        <f t="shared" si="44"/>
        <v>9,500-24,999 Lb Mini Excavators</v>
      </c>
      <c r="T288" s="29" t="str">
        <f t="shared" si="45"/>
        <v>Excavators Mini Large GBR</v>
      </c>
      <c r="U288" s="21"/>
    </row>
    <row r="289" spans="1:21" x14ac:dyDescent="0.25">
      <c r="A289" s="29">
        <v>101023</v>
      </c>
      <c r="B289" s="29" t="s">
        <v>3079</v>
      </c>
      <c r="C289" s="29" t="s">
        <v>1241</v>
      </c>
      <c r="D289" s="29" t="s">
        <v>2918</v>
      </c>
      <c r="E289" s="29" t="str">
        <f>VLOOKUP($B289,Sched!$A:$Z,MATCH(E$1,Sched!$6:$6,0),FALSE)</f>
        <v>CatSubcat</v>
      </c>
      <c r="F289" s="29" t="str">
        <f>VLOOKUP($B289,Sched!$A:$Z,MATCH(F$1,Sched!$6:$6,0),FALSE)</f>
        <v>SubcatGroup</v>
      </c>
      <c r="G289" s="29">
        <f>VLOOKUP($A289,Schid!$A:$J,MATCH(G$1,Schid!$6:$6,0),FALSE)</f>
        <v>29</v>
      </c>
      <c r="H289" s="29">
        <f>VLOOKUP($A289,Schid!$A:$J,MATCH(H$1,Schid!$6:$6,0),FALSE)</f>
        <v>2801</v>
      </c>
      <c r="I289" s="29" t="str">
        <f>VLOOKUP($A289,Schid!$A:$J,MATCH(I$1,Schid!$6:$6,0),FALSE)</f>
        <v>NULL</v>
      </c>
      <c r="J289" s="29" t="str">
        <f>VLOOKUP($A289,Schid!$A:$J,MATCH(J$1,Schid!$6:$6,0),FALSE)</f>
        <v>Excavators</v>
      </c>
      <c r="K289" s="29" t="str">
        <f>VLOOKUP($A289,Schid!$A:$J,MATCH(K$1,Schid!$6:$6,0),FALSE)</f>
        <v>0-4,999 Lb Mini Excavators</v>
      </c>
      <c r="L289" s="29" t="str">
        <f>VLOOKUP($A289,Schid!$A:$J,MATCH(L$1,Schid!$6:$6,0),FALSE)</f>
        <v>NULL</v>
      </c>
      <c r="M289" s="29" t="str">
        <f>VLOOKUP($A289,Schid!$A:$J,MATCH(M$1,Schid!$6:$6,0),FALSE)</f>
        <v>Excavators|0-4,999 Lb Mini Excavators||</v>
      </c>
      <c r="N289" s="29">
        <f t="shared" si="40"/>
        <v>1</v>
      </c>
      <c r="O289" s="29">
        <f>IF(ISERROR(VLOOKUP(B289,Sched!A:A,1,FALSE)),0,1)</f>
        <v>1</v>
      </c>
      <c r="P289" s="29">
        <f t="shared" si="41"/>
        <v>1</v>
      </c>
      <c r="Q289" s="29" t="str">
        <f t="shared" si="42"/>
        <v>2801|NULL</v>
      </c>
      <c r="R289" s="29" t="str">
        <f t="shared" si="43"/>
        <v>Excavators</v>
      </c>
      <c r="S289" s="29" t="str">
        <f t="shared" si="44"/>
        <v>0-4,999 Lb Mini Excavators</v>
      </c>
      <c r="T289" s="29" t="str">
        <f t="shared" si="45"/>
        <v>Excavators Mini Small GBR</v>
      </c>
      <c r="U289" s="21"/>
    </row>
    <row r="290" spans="1:21" x14ac:dyDescent="0.25">
      <c r="A290" s="29">
        <v>101022</v>
      </c>
      <c r="B290" s="29" t="s">
        <v>3079</v>
      </c>
      <c r="C290" s="29" t="s">
        <v>1242</v>
      </c>
      <c r="D290" s="29" t="s">
        <v>2918</v>
      </c>
      <c r="E290" s="29" t="str">
        <f>VLOOKUP($B290,Sched!$A:$Z,MATCH(E$1,Sched!$6:$6,0),FALSE)</f>
        <v>CatSubcat</v>
      </c>
      <c r="F290" s="29" t="str">
        <f>VLOOKUP($B290,Sched!$A:$Z,MATCH(F$1,Sched!$6:$6,0),FALSE)</f>
        <v>SubcatGroup</v>
      </c>
      <c r="G290" s="29">
        <f>VLOOKUP($A290,Schid!$A:$J,MATCH(G$1,Schid!$6:$6,0),FALSE)</f>
        <v>29</v>
      </c>
      <c r="H290" s="29">
        <f>VLOOKUP($A290,Schid!$A:$J,MATCH(H$1,Schid!$6:$6,0),FALSE)</f>
        <v>2800</v>
      </c>
      <c r="I290" s="29" t="str">
        <f>VLOOKUP($A290,Schid!$A:$J,MATCH(I$1,Schid!$6:$6,0),FALSE)</f>
        <v>NULL</v>
      </c>
      <c r="J290" s="29" t="str">
        <f>VLOOKUP($A290,Schid!$A:$J,MATCH(J$1,Schid!$6:$6,0),FALSE)</f>
        <v>Excavators</v>
      </c>
      <c r="K290" s="29" t="str">
        <f>VLOOKUP($A290,Schid!$A:$J,MATCH(K$1,Schid!$6:$6,0),FALSE)</f>
        <v>5,000-9,499 Lb Mini Excavators</v>
      </c>
      <c r="L290" s="29" t="str">
        <f>VLOOKUP($A290,Schid!$A:$J,MATCH(L$1,Schid!$6:$6,0),FALSE)</f>
        <v>NULL</v>
      </c>
      <c r="M290" s="29" t="str">
        <f>VLOOKUP($A290,Schid!$A:$J,MATCH(M$1,Schid!$6:$6,0),FALSE)</f>
        <v>Excavators|5,000-9,499 Lb Mini Excavators||</v>
      </c>
      <c r="N290" s="29">
        <f t="shared" si="40"/>
        <v>1</v>
      </c>
      <c r="O290" s="29">
        <f>IF(ISERROR(VLOOKUP(B290,Sched!A:A,1,FALSE)),0,1)</f>
        <v>1</v>
      </c>
      <c r="P290" s="29">
        <f t="shared" si="41"/>
        <v>1</v>
      </c>
      <c r="Q290" s="29" t="str">
        <f t="shared" si="42"/>
        <v>2800|NULL</v>
      </c>
      <c r="R290" s="29" t="str">
        <f t="shared" si="43"/>
        <v>Excavators</v>
      </c>
      <c r="S290" s="29" t="str">
        <f t="shared" si="44"/>
        <v>5,000-9,499 Lb Mini Excavators</v>
      </c>
      <c r="T290" s="29" t="str">
        <f t="shared" si="45"/>
        <v>Excavators Mini Small GBR</v>
      </c>
      <c r="U290" s="21"/>
    </row>
    <row r="291" spans="1:21" x14ac:dyDescent="0.25">
      <c r="A291" s="29">
        <v>2</v>
      </c>
      <c r="B291" s="29" t="s">
        <v>2972</v>
      </c>
      <c r="C291" s="29" t="s">
        <v>1241</v>
      </c>
      <c r="D291" s="29" t="s">
        <v>2918</v>
      </c>
      <c r="E291" s="29" t="str">
        <f>VLOOKUP($B291,Sched!$A:$Z,MATCH(E$1,Sched!$6:$6,0),FALSE)</f>
        <v>CatSubcat</v>
      </c>
      <c r="F291" s="29" t="str">
        <f>VLOOKUP($B291,Sched!$A:$Z,MATCH(F$1,Sched!$6:$6,0),FALSE)</f>
        <v>Category</v>
      </c>
      <c r="G291" s="29">
        <f>VLOOKUP($A291,Schid!$A:$J,MATCH(G$1,Schid!$6:$6,0),FALSE)</f>
        <v>23</v>
      </c>
      <c r="H291" s="29" t="str">
        <f>VLOOKUP($A291,Schid!$A:$J,MATCH(H$1,Schid!$6:$6,0),FALSE)</f>
        <v>NULL</v>
      </c>
      <c r="I291" s="29" t="str">
        <f>VLOOKUP($A291,Schid!$A:$J,MATCH(I$1,Schid!$6:$6,0),FALSE)</f>
        <v>NULL</v>
      </c>
      <c r="J291" s="29" t="str">
        <f>VLOOKUP($A291,Schid!$A:$J,MATCH(J$1,Schid!$6:$6,0),FALSE)</f>
        <v>Light Compaction</v>
      </c>
      <c r="K291" s="29" t="str">
        <f>VLOOKUP($A291,Schid!$A:$J,MATCH(K$1,Schid!$6:$6,0),FALSE)</f>
        <v>NULL</v>
      </c>
      <c r="L291" s="29" t="str">
        <f>VLOOKUP($A291,Schid!$A:$J,MATCH(L$1,Schid!$6:$6,0),FALSE)</f>
        <v>NULL</v>
      </c>
      <c r="M291" s="29" t="str">
        <f>VLOOKUP($A291,Schid!$A:$J,MATCH(M$1,Schid!$6:$6,0),FALSE)</f>
        <v>Light Compaction|||</v>
      </c>
      <c r="N291" s="29">
        <f t="shared" si="40"/>
        <v>1</v>
      </c>
      <c r="O291" s="29">
        <f>IF(ISERROR(VLOOKUP(B291,Sched!A:A,1,FALSE)),0,1)</f>
        <v>1</v>
      </c>
      <c r="P291" s="29">
        <f t="shared" si="41"/>
        <v>1</v>
      </c>
      <c r="Q291" s="29" t="str">
        <f t="shared" si="42"/>
        <v>NULL|NULL</v>
      </c>
      <c r="R291" s="29" t="str">
        <f t="shared" si="43"/>
        <v>Light Compaction</v>
      </c>
      <c r="S291" s="29" t="str">
        <f t="shared" si="44"/>
        <v>NULL</v>
      </c>
      <c r="T291" s="29" t="str">
        <f t="shared" si="45"/>
        <v>Light Compaction GBR</v>
      </c>
      <c r="U291" s="21"/>
    </row>
    <row r="292" spans="1:21" x14ac:dyDescent="0.25">
      <c r="A292" s="29">
        <v>66825</v>
      </c>
      <c r="B292" s="29" t="s">
        <v>3402</v>
      </c>
      <c r="C292" s="29" t="s">
        <v>1241</v>
      </c>
      <c r="D292" s="29" t="s">
        <v>2918</v>
      </c>
      <c r="E292" s="29" t="str">
        <f>VLOOKUP($B292,Sched!$A:$Z,MATCH(E$1,Sched!$6:$6,0),FALSE)</f>
        <v>SuperCategory</v>
      </c>
      <c r="F292" s="29" t="str">
        <f>VLOOKUP($B292,Sched!$A:$Z,MATCH(F$1,Sched!$6:$6,0),FALSE)</f>
        <v>SubcatGroup</v>
      </c>
      <c r="G292" s="29">
        <f>VLOOKUP($A292,Schid!$A:$J,MATCH(G$1,Schid!$6:$6,0),FALSE)</f>
        <v>2510</v>
      </c>
      <c r="H292" s="29" t="str">
        <f>VLOOKUP($A292,Schid!$A:$J,MATCH(H$1,Schid!$6:$6,0),FALSE)</f>
        <v>NULL</v>
      </c>
      <c r="I292" s="29" t="str">
        <f>VLOOKUP($A292,Schid!$A:$J,MATCH(I$1,Schid!$6:$6,0),FALSE)</f>
        <v>NULL</v>
      </c>
      <c r="J292" s="29" t="str">
        <f>VLOOKUP($A292,Schid!$A:$J,MATCH(J$1,Schid!$6:$6,0),FALSE)</f>
        <v>Mini Dumpers And Loaders</v>
      </c>
      <c r="K292" s="29" t="str">
        <f>VLOOKUP($A292,Schid!$A:$J,MATCH(K$1,Schid!$6:$6,0),FALSE)</f>
        <v>NULL</v>
      </c>
      <c r="L292" s="29" t="str">
        <f>VLOOKUP($A292,Schid!$A:$J,MATCH(L$1,Schid!$6:$6,0),FALSE)</f>
        <v>NULL</v>
      </c>
      <c r="M292" s="29" t="str">
        <f>VLOOKUP($A292,Schid!$A:$J,MATCH(M$1,Schid!$6:$6,0),FALSE)</f>
        <v>Mini Dumpers And Loaders|||</v>
      </c>
      <c r="N292" s="29">
        <f t="shared" si="40"/>
        <v>1</v>
      </c>
      <c r="O292" s="29">
        <f>IF(ISERROR(VLOOKUP(B292,Sched!A:A,1,FALSE)),0,1)</f>
        <v>1</v>
      </c>
      <c r="P292" s="29">
        <f t="shared" si="41"/>
        <v>1</v>
      </c>
      <c r="Q292" s="29" t="str">
        <f t="shared" si="42"/>
        <v>NULL|NULL</v>
      </c>
      <c r="R292" s="29" t="str">
        <f t="shared" si="43"/>
        <v>Mini Dumpers And Loaders</v>
      </c>
      <c r="S292" s="29" t="str">
        <f t="shared" si="44"/>
        <v>NULL</v>
      </c>
      <c r="T292" s="29" t="str">
        <f t="shared" si="45"/>
        <v>Small-Med Earthmoving GBR</v>
      </c>
      <c r="U292" s="21"/>
    </row>
    <row r="293" spans="1:21" x14ac:dyDescent="0.25">
      <c r="A293" s="29">
        <v>37117</v>
      </c>
      <c r="B293" s="29" t="s">
        <v>3402</v>
      </c>
      <c r="C293" s="29" t="s">
        <v>1242</v>
      </c>
      <c r="D293" s="29" t="s">
        <v>2918</v>
      </c>
      <c r="E293" s="29" t="str">
        <f>VLOOKUP($B293,Sched!$A:$Z,MATCH(E$1,Sched!$6:$6,0),FALSE)</f>
        <v>SuperCategory</v>
      </c>
      <c r="F293" s="29" t="str">
        <f>VLOOKUP($B293,Sched!$A:$Z,MATCH(F$1,Sched!$6:$6,0),FALSE)</f>
        <v>SubcatGroup</v>
      </c>
      <c r="G293" s="29">
        <f>VLOOKUP($A293,Schid!$A:$J,MATCH(G$1,Schid!$6:$6,0),FALSE)</f>
        <v>2300</v>
      </c>
      <c r="H293" s="29" t="str">
        <f>VLOOKUP($A293,Schid!$A:$J,MATCH(H$1,Schid!$6:$6,0),FALSE)</f>
        <v>NULL</v>
      </c>
      <c r="I293" s="29" t="str">
        <f>VLOOKUP($A293,Schid!$A:$J,MATCH(I$1,Schid!$6:$6,0),FALSE)</f>
        <v>NULL</v>
      </c>
      <c r="J293" s="29" t="str">
        <f>VLOOKUP($A293,Schid!$A:$J,MATCH(J$1,Schid!$6:$6,0),FALSE)</f>
        <v>Track-Driven Equipment</v>
      </c>
      <c r="K293" s="29" t="str">
        <f>VLOOKUP($A293,Schid!$A:$J,MATCH(K$1,Schid!$6:$6,0),FALSE)</f>
        <v>NULL</v>
      </c>
      <c r="L293" s="29" t="str">
        <f>VLOOKUP($A293,Schid!$A:$J,MATCH(L$1,Schid!$6:$6,0),FALSE)</f>
        <v>NULL</v>
      </c>
      <c r="M293" s="29" t="str">
        <f>VLOOKUP($A293,Schid!$A:$J,MATCH(M$1,Schid!$6:$6,0),FALSE)</f>
        <v>Track-Driven Equipment|||</v>
      </c>
      <c r="N293" s="29">
        <f t="shared" si="40"/>
        <v>1</v>
      </c>
      <c r="O293" s="29">
        <f>IF(ISERROR(VLOOKUP(B293,Sched!A:A,1,FALSE)),0,1)</f>
        <v>1</v>
      </c>
      <c r="P293" s="29">
        <f t="shared" si="41"/>
        <v>1</v>
      </c>
      <c r="Q293" s="29" t="str">
        <f t="shared" si="42"/>
        <v>NULL|NULL</v>
      </c>
      <c r="R293" s="29" t="str">
        <f t="shared" si="43"/>
        <v>Track-Driven Equipment</v>
      </c>
      <c r="S293" s="29" t="str">
        <f t="shared" si="44"/>
        <v>NULL</v>
      </c>
      <c r="T293" s="29" t="str">
        <f t="shared" si="45"/>
        <v>Small-Med Earthmoving GBR</v>
      </c>
      <c r="U293" s="21"/>
    </row>
    <row r="294" spans="1:21" x14ac:dyDescent="0.25">
      <c r="A294" s="29">
        <v>46</v>
      </c>
      <c r="B294" s="29" t="s">
        <v>3402</v>
      </c>
      <c r="C294" s="29" t="s">
        <v>1242</v>
      </c>
      <c r="D294" s="29" t="s">
        <v>2918</v>
      </c>
      <c r="E294" s="29" t="str">
        <f>VLOOKUP($B294,Sched!$A:$Z,MATCH(E$1,Sched!$6:$6,0),FALSE)</f>
        <v>SuperCategory</v>
      </c>
      <c r="F294" s="29" t="str">
        <f>VLOOKUP($B294,Sched!$A:$Z,MATCH(F$1,Sched!$6:$6,0),FALSE)</f>
        <v>SubcatGroup</v>
      </c>
      <c r="G294" s="29">
        <f>VLOOKUP($A294,Schid!$A:$J,MATCH(G$1,Schid!$6:$6,0),FALSE)</f>
        <v>3</v>
      </c>
      <c r="H294" s="29" t="str">
        <f>VLOOKUP($A294,Schid!$A:$J,MATCH(H$1,Schid!$6:$6,0),FALSE)</f>
        <v>NULL</v>
      </c>
      <c r="I294" s="29" t="str">
        <f>VLOOKUP($A294,Schid!$A:$J,MATCH(I$1,Schid!$6:$6,0),FALSE)</f>
        <v>NULL</v>
      </c>
      <c r="J294" s="29" t="str">
        <f>VLOOKUP($A294,Schid!$A:$J,MATCH(J$1,Schid!$6:$6,0),FALSE)</f>
        <v>Tractors</v>
      </c>
      <c r="K294" s="29" t="str">
        <f>VLOOKUP($A294,Schid!$A:$J,MATCH(K$1,Schid!$6:$6,0),FALSE)</f>
        <v>NULL</v>
      </c>
      <c r="L294" s="29" t="str">
        <f>VLOOKUP($A294,Schid!$A:$J,MATCH(L$1,Schid!$6:$6,0),FALSE)</f>
        <v>NULL</v>
      </c>
      <c r="M294" s="29" t="str">
        <f>VLOOKUP($A294,Schid!$A:$J,MATCH(M$1,Schid!$6:$6,0),FALSE)</f>
        <v>Tractors|||</v>
      </c>
      <c r="N294" s="29">
        <f t="shared" si="40"/>
        <v>1</v>
      </c>
      <c r="O294" s="29">
        <f>IF(ISERROR(VLOOKUP(B294,Sched!A:A,1,FALSE)),0,1)</f>
        <v>1</v>
      </c>
      <c r="P294" s="29">
        <f t="shared" si="41"/>
        <v>1</v>
      </c>
      <c r="Q294" s="29" t="str">
        <f t="shared" si="42"/>
        <v>NULL|NULL</v>
      </c>
      <c r="R294" s="29" t="str">
        <f t="shared" si="43"/>
        <v>Tractors</v>
      </c>
      <c r="S294" s="29" t="str">
        <f t="shared" si="44"/>
        <v>NULL</v>
      </c>
      <c r="T294" s="29" t="str">
        <f t="shared" si="45"/>
        <v>Small-Med Earthmoving GBR</v>
      </c>
      <c r="U294" s="21"/>
    </row>
    <row r="295" spans="1:21" x14ac:dyDescent="0.25">
      <c r="A295" s="29">
        <v>68584</v>
      </c>
      <c r="B295" s="29" t="s">
        <v>3399</v>
      </c>
      <c r="C295" s="29" t="s">
        <v>1242</v>
      </c>
      <c r="D295" s="29" t="s">
        <v>2918</v>
      </c>
      <c r="E295" s="29" t="str">
        <f>VLOOKUP($B295,Sched!$A:$Z,MATCH(E$1,Sched!$6:$6,0),FALSE)</f>
        <v>SuperCategory</v>
      </c>
      <c r="F295" s="29" t="str">
        <f>VLOOKUP($B295,Sched!$A:$Z,MATCH(F$1,Sched!$6:$6,0),FALSE)</f>
        <v>Category</v>
      </c>
      <c r="G295" s="29">
        <f>VLOOKUP($A295,Schid!$A:$J,MATCH(G$1,Schid!$6:$6,0),FALSE)</f>
        <v>2525</v>
      </c>
      <c r="H295" s="29" t="str">
        <f>VLOOKUP($A295,Schid!$A:$J,MATCH(H$1,Schid!$6:$6,0),FALSE)</f>
        <v>NULL</v>
      </c>
      <c r="I295" s="29" t="str">
        <f>VLOOKUP($A295,Schid!$A:$J,MATCH(I$1,Schid!$6:$6,0),FALSE)</f>
        <v>NULL</v>
      </c>
      <c r="J295" s="29" t="str">
        <f>VLOOKUP($A295,Schid!$A:$J,MATCH(J$1,Schid!$6:$6,0),FALSE)</f>
        <v>HVAC</v>
      </c>
      <c r="K295" s="29" t="str">
        <f>VLOOKUP($A295,Schid!$A:$J,MATCH(K$1,Schid!$6:$6,0),FALSE)</f>
        <v>NULL</v>
      </c>
      <c r="L295" s="29" t="str">
        <f>VLOOKUP($A295,Schid!$A:$J,MATCH(L$1,Schid!$6:$6,0),FALSE)</f>
        <v>NULL</v>
      </c>
      <c r="M295" s="29" t="str">
        <f>VLOOKUP($A295,Schid!$A:$J,MATCH(M$1,Schid!$6:$6,0),FALSE)</f>
        <v>HVAC|||</v>
      </c>
      <c r="N295" s="29">
        <f t="shared" si="40"/>
        <v>1</v>
      </c>
      <c r="O295" s="29">
        <f>IF(ISERROR(VLOOKUP(B295,Sched!A:A,1,FALSE)),0,1)</f>
        <v>1</v>
      </c>
      <c r="P295" s="29">
        <f t="shared" si="41"/>
        <v>1</v>
      </c>
      <c r="Q295" s="29" t="str">
        <f t="shared" si="42"/>
        <v>NULL|NULL</v>
      </c>
      <c r="R295" s="29" t="str">
        <f t="shared" si="43"/>
        <v>HVAC</v>
      </c>
      <c r="S295" s="29" t="str">
        <f t="shared" si="44"/>
        <v>NULL</v>
      </c>
      <c r="T295" s="29" t="str">
        <f t="shared" si="45"/>
        <v>Support Group GBR</v>
      </c>
      <c r="U295" s="21"/>
    </row>
    <row r="296" spans="1:21" x14ac:dyDescent="0.25">
      <c r="A296" s="29">
        <v>66831</v>
      </c>
      <c r="B296" s="29" t="s">
        <v>3399</v>
      </c>
      <c r="C296" s="29" t="s">
        <v>1242</v>
      </c>
      <c r="D296" s="29" t="s">
        <v>2918</v>
      </c>
      <c r="E296" s="29" t="str">
        <f>VLOOKUP($B296,Sched!$A:$Z,MATCH(E$1,Sched!$6:$6,0),FALSE)</f>
        <v>SuperCategory</v>
      </c>
      <c r="F296" s="29" t="str">
        <f>VLOOKUP($B296,Sched!$A:$Z,MATCH(F$1,Sched!$6:$6,0),FALSE)</f>
        <v>Category</v>
      </c>
      <c r="G296" s="29">
        <f>VLOOKUP($A296,Schid!$A:$J,MATCH(G$1,Schid!$6:$6,0),FALSE)</f>
        <v>2516</v>
      </c>
      <c r="H296" s="29" t="str">
        <f>VLOOKUP($A296,Schid!$A:$J,MATCH(H$1,Schid!$6:$6,0),FALSE)</f>
        <v>NULL</v>
      </c>
      <c r="I296" s="29" t="str">
        <f>VLOOKUP($A296,Schid!$A:$J,MATCH(I$1,Schid!$6:$6,0),FALSE)</f>
        <v>NULL</v>
      </c>
      <c r="J296" s="29" t="str">
        <f>VLOOKUP($A296,Schid!$A:$J,MATCH(J$1,Schid!$6:$6,0),FALSE)</f>
        <v>Power Equipment</v>
      </c>
      <c r="K296" s="29" t="str">
        <f>VLOOKUP($A296,Schid!$A:$J,MATCH(K$1,Schid!$6:$6,0),FALSE)</f>
        <v>NULL</v>
      </c>
      <c r="L296" s="29" t="str">
        <f>VLOOKUP($A296,Schid!$A:$J,MATCH(L$1,Schid!$6:$6,0),FALSE)</f>
        <v>NULL</v>
      </c>
      <c r="M296" s="29" t="str">
        <f>VLOOKUP($A296,Schid!$A:$J,MATCH(M$1,Schid!$6:$6,0),FALSE)</f>
        <v>Power Equipment|||</v>
      </c>
      <c r="N296" s="29">
        <f t="shared" si="40"/>
        <v>1</v>
      </c>
      <c r="O296" s="29">
        <f>IF(ISERROR(VLOOKUP(B296,Sched!A:A,1,FALSE)),0,1)</f>
        <v>1</v>
      </c>
      <c r="P296" s="29">
        <f t="shared" si="41"/>
        <v>1</v>
      </c>
      <c r="Q296" s="29" t="str">
        <f t="shared" si="42"/>
        <v>NULL|NULL</v>
      </c>
      <c r="R296" s="29" t="str">
        <f t="shared" si="43"/>
        <v>Power Equipment</v>
      </c>
      <c r="S296" s="29" t="str">
        <f t="shared" si="44"/>
        <v>NULL</v>
      </c>
      <c r="T296" s="29" t="str">
        <f t="shared" si="45"/>
        <v>Support Group GBR</v>
      </c>
      <c r="U296" s="21"/>
    </row>
    <row r="297" spans="1:21" x14ac:dyDescent="0.25">
      <c r="A297" s="29">
        <v>40</v>
      </c>
      <c r="B297" s="29" t="s">
        <v>3399</v>
      </c>
      <c r="C297" s="29" t="s">
        <v>1242</v>
      </c>
      <c r="D297" s="29" t="s">
        <v>2918</v>
      </c>
      <c r="E297" s="29" t="str">
        <f>VLOOKUP($B297,Sched!$A:$Z,MATCH(E$1,Sched!$6:$6,0),FALSE)</f>
        <v>SuperCategory</v>
      </c>
      <c r="F297" s="29" t="str">
        <f>VLOOKUP($B297,Sched!$A:$Z,MATCH(F$1,Sched!$6:$6,0),FALSE)</f>
        <v>Category</v>
      </c>
      <c r="G297" s="29">
        <f>VLOOKUP($A297,Schid!$A:$J,MATCH(G$1,Schid!$6:$6,0),FALSE)</f>
        <v>35</v>
      </c>
      <c r="H297" s="29" t="str">
        <f>VLOOKUP($A297,Schid!$A:$J,MATCH(H$1,Schid!$6:$6,0),FALSE)</f>
        <v>NULL</v>
      </c>
      <c r="I297" s="29" t="str">
        <f>VLOOKUP($A297,Schid!$A:$J,MATCH(I$1,Schid!$6:$6,0),FALSE)</f>
        <v>NULL</v>
      </c>
      <c r="J297" s="29" t="str">
        <f>VLOOKUP($A297,Schid!$A:$J,MATCH(J$1,Schid!$6:$6,0),FALSE)</f>
        <v>Pumps</v>
      </c>
      <c r="K297" s="29" t="str">
        <f>VLOOKUP($A297,Schid!$A:$J,MATCH(K$1,Schid!$6:$6,0),FALSE)</f>
        <v>NULL</v>
      </c>
      <c r="L297" s="29" t="str">
        <f>VLOOKUP($A297,Schid!$A:$J,MATCH(L$1,Schid!$6:$6,0),FALSE)</f>
        <v>NULL</v>
      </c>
      <c r="M297" s="29" t="str">
        <f>VLOOKUP($A297,Schid!$A:$J,MATCH(M$1,Schid!$6:$6,0),FALSE)</f>
        <v>Pumps|||</v>
      </c>
      <c r="N297" s="29">
        <f t="shared" si="40"/>
        <v>1</v>
      </c>
      <c r="O297" s="29">
        <f>IF(ISERROR(VLOOKUP(B297,Sched!A:A,1,FALSE)),0,1)</f>
        <v>1</v>
      </c>
      <c r="P297" s="29">
        <f t="shared" si="41"/>
        <v>1</v>
      </c>
      <c r="Q297" s="29" t="str">
        <f t="shared" si="42"/>
        <v>NULL|NULL</v>
      </c>
      <c r="R297" s="29" t="str">
        <f t="shared" si="43"/>
        <v>Pumps</v>
      </c>
      <c r="S297" s="29" t="str">
        <f t="shared" si="44"/>
        <v>NULL</v>
      </c>
      <c r="T297" s="29" t="str">
        <f t="shared" si="45"/>
        <v>Support Group GBR</v>
      </c>
      <c r="U297" s="21"/>
    </row>
    <row r="298" spans="1:21" x14ac:dyDescent="0.25">
      <c r="A298" s="29">
        <v>71815</v>
      </c>
      <c r="B298" s="29" t="s">
        <v>3399</v>
      </c>
      <c r="C298" s="29" t="s">
        <v>1241</v>
      </c>
      <c r="D298" s="29" t="s">
        <v>2918</v>
      </c>
      <c r="E298" s="29" t="str">
        <f>VLOOKUP($B298,Sched!$A:$Z,MATCH(E$1,Sched!$6:$6,0),FALSE)</f>
        <v>SuperCategory</v>
      </c>
      <c r="F298" s="29" t="str">
        <f>VLOOKUP($B298,Sched!$A:$Z,MATCH(F$1,Sched!$6:$6,0),FALSE)</f>
        <v>Category</v>
      </c>
      <c r="G298" s="29">
        <f>VLOOKUP($A298,Schid!$A:$J,MATCH(G$1,Schid!$6:$6,0),FALSE)</f>
        <v>2554</v>
      </c>
      <c r="H298" s="29" t="str">
        <f>VLOOKUP($A298,Schid!$A:$J,MATCH(H$1,Schid!$6:$6,0),FALSE)</f>
        <v>NULL</v>
      </c>
      <c r="I298" s="29" t="str">
        <f>VLOOKUP($A298,Schid!$A:$J,MATCH(I$1,Schid!$6:$6,0),FALSE)</f>
        <v>NULL</v>
      </c>
      <c r="J298" s="29" t="str">
        <f>VLOOKUP($A298,Schid!$A:$J,MATCH(J$1,Schid!$6:$6,0),FALSE)</f>
        <v>Surface Treatment</v>
      </c>
      <c r="K298" s="29" t="str">
        <f>VLOOKUP($A298,Schid!$A:$J,MATCH(K$1,Schid!$6:$6,0),FALSE)</f>
        <v>NULL</v>
      </c>
      <c r="L298" s="29" t="str">
        <f>VLOOKUP($A298,Schid!$A:$J,MATCH(L$1,Schid!$6:$6,0),FALSE)</f>
        <v>NULL</v>
      </c>
      <c r="M298" s="29" t="str">
        <f>VLOOKUP($A298,Schid!$A:$J,MATCH(M$1,Schid!$6:$6,0),FALSE)</f>
        <v>Surface Treatment|||</v>
      </c>
      <c r="N298" s="29">
        <f t="shared" si="40"/>
        <v>1</v>
      </c>
      <c r="O298" s="29">
        <f>IF(ISERROR(VLOOKUP(B298,Sched!A:A,1,FALSE)),0,1)</f>
        <v>1</v>
      </c>
      <c r="P298" s="29">
        <f t="shared" si="41"/>
        <v>1</v>
      </c>
      <c r="Q298" s="29" t="str">
        <f t="shared" si="42"/>
        <v>NULL|NULL</v>
      </c>
      <c r="R298" s="29" t="str">
        <f t="shared" si="43"/>
        <v>Surface Treatment</v>
      </c>
      <c r="S298" s="29" t="str">
        <f t="shared" si="44"/>
        <v>NULL</v>
      </c>
      <c r="T298" s="29" t="str">
        <f t="shared" si="45"/>
        <v>Support Group GBR</v>
      </c>
      <c r="U298" s="21"/>
    </row>
    <row r="299" spans="1:21" x14ac:dyDescent="0.25">
      <c r="A299" s="29">
        <v>25</v>
      </c>
      <c r="B299" s="29" t="s">
        <v>3005</v>
      </c>
      <c r="C299" s="29" t="s">
        <v>1241</v>
      </c>
      <c r="D299" s="29" t="s">
        <v>2918</v>
      </c>
      <c r="E299" s="29" t="str">
        <f>VLOOKUP($B299,Sched!$A:$Z,MATCH(E$1,Sched!$6:$6,0),FALSE)</f>
        <v>CatSubcat</v>
      </c>
      <c r="F299" s="29" t="str">
        <f>VLOOKUP($B299,Sched!$A:$Z,MATCH(F$1,Sched!$6:$6,0),FALSE)</f>
        <v>Category</v>
      </c>
      <c r="G299" s="29">
        <f>VLOOKUP($A299,Schid!$A:$J,MATCH(G$1,Schid!$6:$6,0),FALSE)</f>
        <v>451</v>
      </c>
      <c r="H299" s="29" t="str">
        <f>VLOOKUP($A299,Schid!$A:$J,MATCH(H$1,Schid!$6:$6,0),FALSE)</f>
        <v>NULL</v>
      </c>
      <c r="I299" s="29" t="str">
        <f>VLOOKUP($A299,Schid!$A:$J,MATCH(I$1,Schid!$6:$6,0),FALSE)</f>
        <v>NULL</v>
      </c>
      <c r="J299" s="29" t="str">
        <f>VLOOKUP($A299,Schid!$A:$J,MATCH(J$1,Schid!$6:$6,0),FALSE)</f>
        <v>Telehandlers</v>
      </c>
      <c r="K299" s="29" t="str">
        <f>VLOOKUP($A299,Schid!$A:$J,MATCH(K$1,Schid!$6:$6,0),FALSE)</f>
        <v>NULL</v>
      </c>
      <c r="L299" s="29" t="str">
        <f>VLOOKUP($A299,Schid!$A:$J,MATCH(L$1,Schid!$6:$6,0),FALSE)</f>
        <v>NULL</v>
      </c>
      <c r="M299" s="29" t="str">
        <f>VLOOKUP($A299,Schid!$A:$J,MATCH(M$1,Schid!$6:$6,0),FALSE)</f>
        <v>Telehandlers|||</v>
      </c>
      <c r="N299" s="29">
        <f t="shared" si="40"/>
        <v>1</v>
      </c>
      <c r="O299" s="29">
        <f>IF(ISERROR(VLOOKUP(B299,Sched!A:A,1,FALSE)),0,1)</f>
        <v>1</v>
      </c>
      <c r="P299" s="29">
        <f t="shared" si="41"/>
        <v>1</v>
      </c>
      <c r="Q299" s="29" t="str">
        <f t="shared" si="42"/>
        <v>NULL|NULL</v>
      </c>
      <c r="R299" s="29" t="str">
        <f t="shared" si="43"/>
        <v>Telehandlers</v>
      </c>
      <c r="S299" s="29" t="str">
        <f t="shared" si="44"/>
        <v>NULL</v>
      </c>
      <c r="T299" s="29" t="str">
        <f t="shared" si="45"/>
        <v>Telehandlers GBR</v>
      </c>
      <c r="U299" s="21"/>
    </row>
    <row r="300" spans="1:21" x14ac:dyDescent="0.25">
      <c r="A300" s="29">
        <v>101035</v>
      </c>
      <c r="B300" s="29" t="s">
        <v>3470</v>
      </c>
      <c r="C300" s="29" t="s">
        <v>1241</v>
      </c>
      <c r="D300" s="29" t="s">
        <v>2918</v>
      </c>
      <c r="E300" s="29" t="str">
        <f>VLOOKUP($B300,Sched!$A:$Z,MATCH(E$1,Sched!$6:$6,0),FALSE)</f>
        <v>CatSubcat</v>
      </c>
      <c r="F300" s="29" t="str">
        <f>VLOOKUP($B300,Sched!$A:$Z,MATCH(F$1,Sched!$6:$6,0),FALSE)</f>
        <v>SubcatGroup</v>
      </c>
      <c r="G300" s="29">
        <f>VLOOKUP($A300,Schid!$A:$J,MATCH(G$1,Schid!$6:$6,0),FALSE)</f>
        <v>451</v>
      </c>
      <c r="H300" s="29">
        <f>VLOOKUP($A300,Schid!$A:$J,MATCH(H$1,Schid!$6:$6,0),FALSE)</f>
        <v>2813</v>
      </c>
      <c r="I300" s="29" t="str">
        <f>VLOOKUP($A300,Schid!$A:$J,MATCH(I$1,Schid!$6:$6,0),FALSE)</f>
        <v>NULL</v>
      </c>
      <c r="J300" s="29" t="str">
        <f>VLOOKUP($A300,Schid!$A:$J,MATCH(J$1,Schid!$6:$6,0),FALSE)</f>
        <v>Telehandlers</v>
      </c>
      <c r="K300" s="29" t="str">
        <f>VLOOKUP($A300,Schid!$A:$J,MATCH(K$1,Schid!$6:$6,0),FALSE)</f>
        <v>7,000-9,999 Lb Telehandlers</v>
      </c>
      <c r="L300" s="29" t="str">
        <f>VLOOKUP($A300,Schid!$A:$J,MATCH(L$1,Schid!$6:$6,0),FALSE)</f>
        <v>NULL</v>
      </c>
      <c r="M300" s="29" t="str">
        <f>VLOOKUP($A300,Schid!$A:$J,MATCH(M$1,Schid!$6:$6,0),FALSE)</f>
        <v>Telehandlers|7,000-9,999 Lb Telehandlers||</v>
      </c>
      <c r="N300" s="29">
        <f t="shared" si="40"/>
        <v>1</v>
      </c>
      <c r="O300" s="29">
        <f>IF(ISERROR(VLOOKUP(B300,Sched!A:A,1,FALSE)),0,1)</f>
        <v>1</v>
      </c>
      <c r="P300" s="29">
        <f t="shared" si="41"/>
        <v>1</v>
      </c>
      <c r="Q300" s="29" t="str">
        <f t="shared" si="42"/>
        <v>2813|NULL</v>
      </c>
      <c r="R300" s="29" t="str">
        <f t="shared" si="43"/>
        <v>Telehandlers</v>
      </c>
      <c r="S300" s="29" t="str">
        <f t="shared" si="44"/>
        <v>7,000-9,999 Lb Telehandlers</v>
      </c>
      <c r="T300" s="29" t="str">
        <f t="shared" si="45"/>
        <v>Telehandlers Medium GBR</v>
      </c>
      <c r="U300" s="21"/>
    </row>
    <row r="301" spans="1:21" x14ac:dyDescent="0.25">
      <c r="A301" s="29">
        <v>101654</v>
      </c>
      <c r="B301" s="29" t="s">
        <v>3471</v>
      </c>
      <c r="C301" s="29" t="s">
        <v>1241</v>
      </c>
      <c r="D301" s="29" t="s">
        <v>2918</v>
      </c>
      <c r="E301" s="29" t="str">
        <f>VLOOKUP($B301,Sched!$A:$Z,MATCH(E$1,Sched!$6:$6,0),FALSE)</f>
        <v>Make</v>
      </c>
      <c r="F301" s="29" t="str">
        <f>VLOOKUP($B301,Sched!$A:$Z,MATCH(F$1,Sched!$6:$6,0),FALSE)</f>
        <v>Make</v>
      </c>
      <c r="G301" s="29">
        <f>VLOOKUP($A301,Schid!$A:$J,MATCH(G$1,Schid!$6:$6,0),FALSE)</f>
        <v>451</v>
      </c>
      <c r="H301" s="29">
        <f>VLOOKUP($A301,Schid!$A:$J,MATCH(H$1,Schid!$6:$6,0),FALSE)</f>
        <v>2813</v>
      </c>
      <c r="I301" s="29">
        <f>VLOOKUP($A301,Schid!$A:$J,MATCH(I$1,Schid!$6:$6,0),FALSE)</f>
        <v>140</v>
      </c>
      <c r="J301" s="29" t="str">
        <f>VLOOKUP($A301,Schid!$A:$J,MATCH(J$1,Schid!$6:$6,0),FALSE)</f>
        <v>Telehandlers</v>
      </c>
      <c r="K301" s="29" t="str">
        <f>VLOOKUP($A301,Schid!$A:$J,MATCH(K$1,Schid!$6:$6,0),FALSE)</f>
        <v>7,000-9,999 Lb Telehandlers</v>
      </c>
      <c r="L301" s="29" t="str">
        <f>VLOOKUP($A301,Schid!$A:$J,MATCH(L$1,Schid!$6:$6,0),FALSE)</f>
        <v>JCB</v>
      </c>
      <c r="M301" s="29" t="str">
        <f>VLOOKUP($A301,Schid!$A:$J,MATCH(M$1,Schid!$6:$6,0),FALSE)</f>
        <v>Telehandlers|7,000-9,999 Lb Telehandlers|JCB|</v>
      </c>
      <c r="N301" s="29">
        <f t="shared" si="40"/>
        <v>1</v>
      </c>
      <c r="O301" s="29">
        <f>IF(ISERROR(VLOOKUP(B301,Sched!A:A,1,FALSE)),0,1)</f>
        <v>1</v>
      </c>
      <c r="P301" s="29">
        <f t="shared" si="41"/>
        <v>1</v>
      </c>
      <c r="Q301" s="29" t="str">
        <f t="shared" si="42"/>
        <v>2813|140</v>
      </c>
      <c r="R301" s="29" t="str">
        <f t="shared" si="43"/>
        <v>Telehandlers</v>
      </c>
      <c r="S301" s="29" t="str">
        <f t="shared" si="44"/>
        <v>7,000-9,999 Lb Telehandlers</v>
      </c>
      <c r="T301" s="29" t="str">
        <f t="shared" si="45"/>
        <v>Telehandlers Medium JCB GBR</v>
      </c>
      <c r="U301" s="21"/>
    </row>
    <row r="302" spans="1:21" x14ac:dyDescent="0.25">
      <c r="A302" s="29">
        <v>461</v>
      </c>
      <c r="B302" s="29" t="s">
        <v>3468</v>
      </c>
      <c r="C302" s="29" t="s">
        <v>1241</v>
      </c>
      <c r="D302" s="29" t="s">
        <v>2918</v>
      </c>
      <c r="E302" s="29" t="str">
        <f>VLOOKUP($B302,Sched!$A:$Z,MATCH(E$1,Sched!$6:$6,0),FALSE)</f>
        <v>CatSubcat</v>
      </c>
      <c r="F302" s="29" t="str">
        <f>VLOOKUP($B302,Sched!$A:$Z,MATCH(F$1,Sched!$6:$6,0),FALSE)</f>
        <v>SubcatGroup</v>
      </c>
      <c r="G302" s="29">
        <f>VLOOKUP($A302,Schid!$A:$J,MATCH(G$1,Schid!$6:$6,0),FALSE)</f>
        <v>451</v>
      </c>
      <c r="H302" s="29">
        <f>VLOOKUP($A302,Schid!$A:$J,MATCH(H$1,Schid!$6:$6,0),FALSE)</f>
        <v>466</v>
      </c>
      <c r="I302" s="29" t="str">
        <f>VLOOKUP($A302,Schid!$A:$J,MATCH(I$1,Schid!$6:$6,0),FALSE)</f>
        <v>NULL</v>
      </c>
      <c r="J302" s="29" t="str">
        <f>VLOOKUP($A302,Schid!$A:$J,MATCH(J$1,Schid!$6:$6,0),FALSE)</f>
        <v>Telehandlers</v>
      </c>
      <c r="K302" s="29" t="str">
        <f>VLOOKUP($A302,Schid!$A:$J,MATCH(K$1,Schid!$6:$6,0),FALSE)</f>
        <v>0-6,999 Lb Telehandlers</v>
      </c>
      <c r="L302" s="29" t="str">
        <f>VLOOKUP($A302,Schid!$A:$J,MATCH(L$1,Schid!$6:$6,0),FALSE)</f>
        <v>NULL</v>
      </c>
      <c r="M302" s="29" t="str">
        <f>VLOOKUP($A302,Schid!$A:$J,MATCH(M$1,Schid!$6:$6,0),FALSE)</f>
        <v>Telehandlers|0-6,999 Lb Telehandlers||</v>
      </c>
      <c r="N302" s="29">
        <f t="shared" si="40"/>
        <v>1</v>
      </c>
      <c r="O302" s="29">
        <f>IF(ISERROR(VLOOKUP(B302,Sched!A:A,1,FALSE)),0,1)</f>
        <v>1</v>
      </c>
      <c r="P302" s="29">
        <f t="shared" si="41"/>
        <v>1</v>
      </c>
      <c r="Q302" s="29" t="str">
        <f t="shared" si="42"/>
        <v>466|NULL</v>
      </c>
      <c r="R302" s="29" t="str">
        <f t="shared" si="43"/>
        <v>Telehandlers</v>
      </c>
      <c r="S302" s="29" t="str">
        <f t="shared" si="44"/>
        <v>0-6,999 Lb Telehandlers</v>
      </c>
      <c r="T302" s="29" t="str">
        <f t="shared" si="45"/>
        <v>Telehandlers Small GBR</v>
      </c>
      <c r="U302" s="21"/>
    </row>
    <row r="303" spans="1:21" x14ac:dyDescent="0.25">
      <c r="A303" s="29">
        <v>2074</v>
      </c>
      <c r="B303" s="29" t="s">
        <v>3469</v>
      </c>
      <c r="C303" s="29" t="s">
        <v>1241</v>
      </c>
      <c r="D303" s="29" t="s">
        <v>2918</v>
      </c>
      <c r="E303" s="29" t="str">
        <f>VLOOKUP($B303,Sched!$A:$Z,MATCH(E$1,Sched!$6:$6,0),FALSE)</f>
        <v>Make</v>
      </c>
      <c r="F303" s="29" t="str">
        <f>VLOOKUP($B303,Sched!$A:$Z,MATCH(F$1,Sched!$6:$6,0),FALSE)</f>
        <v>Make</v>
      </c>
      <c r="G303" s="29">
        <f>VLOOKUP($A303,Schid!$A:$J,MATCH(G$1,Schid!$6:$6,0),FALSE)</f>
        <v>451</v>
      </c>
      <c r="H303" s="29">
        <f>VLOOKUP($A303,Schid!$A:$J,MATCH(H$1,Schid!$6:$6,0),FALSE)</f>
        <v>466</v>
      </c>
      <c r="I303" s="29">
        <f>VLOOKUP($A303,Schid!$A:$J,MATCH(I$1,Schid!$6:$6,0),FALSE)</f>
        <v>140</v>
      </c>
      <c r="J303" s="29" t="str">
        <f>VLOOKUP($A303,Schid!$A:$J,MATCH(J$1,Schid!$6:$6,0),FALSE)</f>
        <v>Telehandlers</v>
      </c>
      <c r="K303" s="29" t="str">
        <f>VLOOKUP($A303,Schid!$A:$J,MATCH(K$1,Schid!$6:$6,0),FALSE)</f>
        <v>0-6,999 Lb Telehandlers</v>
      </c>
      <c r="L303" s="29" t="str">
        <f>VLOOKUP($A303,Schid!$A:$J,MATCH(L$1,Schid!$6:$6,0),FALSE)</f>
        <v>JCB</v>
      </c>
      <c r="M303" s="29" t="str">
        <f>VLOOKUP($A303,Schid!$A:$J,MATCH(M$1,Schid!$6:$6,0),FALSE)</f>
        <v>Telehandlers|0-6,999 Lb Telehandlers|JCB|</v>
      </c>
      <c r="N303" s="29">
        <f t="shared" si="40"/>
        <v>1</v>
      </c>
      <c r="O303" s="29">
        <f>IF(ISERROR(VLOOKUP(B303,Sched!A:A,1,FALSE)),0,1)</f>
        <v>1</v>
      </c>
      <c r="P303" s="29">
        <f t="shared" si="41"/>
        <v>1</v>
      </c>
      <c r="Q303" s="29" t="str">
        <f t="shared" si="42"/>
        <v>466|140</v>
      </c>
      <c r="R303" s="29" t="str">
        <f t="shared" si="43"/>
        <v>Telehandlers</v>
      </c>
      <c r="S303" s="29" t="str">
        <f t="shared" si="44"/>
        <v>0-6,999 Lb Telehandlers</v>
      </c>
      <c r="T303" s="29" t="str">
        <f t="shared" si="45"/>
        <v>Telehandlers Small JCB GBR</v>
      </c>
      <c r="U303" s="21"/>
    </row>
    <row r="304" spans="1:21" x14ac:dyDescent="0.25">
      <c r="A304" s="29">
        <v>101036</v>
      </c>
      <c r="B304" s="29" t="s">
        <v>3410</v>
      </c>
      <c r="C304" s="29" t="s">
        <v>1242</v>
      </c>
      <c r="D304" s="29" t="s">
        <v>2918</v>
      </c>
      <c r="E304" s="29" t="str">
        <f>VLOOKUP($B304,Sched!$A:$Z,MATCH(E$1,Sched!$6:$6,0),FALSE)</f>
        <v>CatSubcat</v>
      </c>
      <c r="F304" s="29" t="str">
        <f>VLOOKUP($B304,Sched!$A:$Z,MATCH(F$1,Sched!$6:$6,0),FALSE)</f>
        <v>SubcatGroup</v>
      </c>
      <c r="G304" s="29">
        <f>VLOOKUP($A304,Schid!$A:$J,MATCH(G$1,Schid!$6:$6,0),FALSE)</f>
        <v>451</v>
      </c>
      <c r="H304" s="29">
        <f>VLOOKUP($A304,Schid!$A:$J,MATCH(H$1,Schid!$6:$6,0),FALSE)</f>
        <v>2814</v>
      </c>
      <c r="I304" s="29" t="str">
        <f>VLOOKUP($A304,Schid!$A:$J,MATCH(I$1,Schid!$6:$6,0),FALSE)</f>
        <v>NULL</v>
      </c>
      <c r="J304" s="29" t="str">
        <f>VLOOKUP($A304,Schid!$A:$J,MATCH(J$1,Schid!$6:$6,0),FALSE)</f>
        <v>Telehandlers</v>
      </c>
      <c r="K304" s="29" t="str">
        <f>VLOOKUP($A304,Schid!$A:$J,MATCH(K$1,Schid!$6:$6,0),FALSE)</f>
        <v>10,000-10,999 Lb Telehandlers</v>
      </c>
      <c r="L304" s="29" t="str">
        <f>VLOOKUP($A304,Schid!$A:$J,MATCH(L$1,Schid!$6:$6,0),FALSE)</f>
        <v>NULL</v>
      </c>
      <c r="M304" s="29" t="str">
        <f>VLOOKUP($A304,Schid!$A:$J,MATCH(M$1,Schid!$6:$6,0),FALSE)</f>
        <v>Telehandlers|10,000-10,999 Lb Telehandlers||</v>
      </c>
      <c r="N304" s="29">
        <f t="shared" si="40"/>
        <v>1</v>
      </c>
      <c r="O304" s="29">
        <f>IF(ISERROR(VLOOKUP(B304,Sched!A:A,1,FALSE)),0,1)</f>
        <v>1</v>
      </c>
      <c r="P304" s="29">
        <f t="shared" si="41"/>
        <v>1</v>
      </c>
      <c r="Q304" s="29" t="str">
        <f t="shared" si="42"/>
        <v>2814|NULL</v>
      </c>
      <c r="R304" s="29" t="str">
        <f t="shared" si="43"/>
        <v>Telehandlers</v>
      </c>
      <c r="S304" s="29" t="str">
        <f t="shared" si="44"/>
        <v>10,000-10,999 Lb Telehandlers</v>
      </c>
      <c r="T304" s="29" t="str">
        <f t="shared" si="45"/>
        <v>Telehandlers SubcatGrp Apply Large Only GBR</v>
      </c>
      <c r="U304" s="21"/>
    </row>
    <row r="305" spans="1:21" x14ac:dyDescent="0.25">
      <c r="A305" s="29">
        <v>101037</v>
      </c>
      <c r="B305" s="29" t="s">
        <v>3410</v>
      </c>
      <c r="C305" s="29" t="s">
        <v>1242</v>
      </c>
      <c r="D305" s="29" t="s">
        <v>2918</v>
      </c>
      <c r="E305" s="29" t="str">
        <f>VLOOKUP($B305,Sched!$A:$Z,MATCH(E$1,Sched!$6:$6,0),FALSE)</f>
        <v>CatSubcat</v>
      </c>
      <c r="F305" s="29" t="str">
        <f>VLOOKUP($B305,Sched!$A:$Z,MATCH(F$1,Sched!$6:$6,0),FALSE)</f>
        <v>SubcatGroup</v>
      </c>
      <c r="G305" s="29">
        <f>VLOOKUP($A305,Schid!$A:$J,MATCH(G$1,Schid!$6:$6,0),FALSE)</f>
        <v>451</v>
      </c>
      <c r="H305" s="29">
        <f>VLOOKUP($A305,Schid!$A:$J,MATCH(H$1,Schid!$6:$6,0),FALSE)</f>
        <v>2815</v>
      </c>
      <c r="I305" s="29" t="str">
        <f>VLOOKUP($A305,Schid!$A:$J,MATCH(I$1,Schid!$6:$6,0),FALSE)</f>
        <v>NULL</v>
      </c>
      <c r="J305" s="29" t="str">
        <f>VLOOKUP($A305,Schid!$A:$J,MATCH(J$1,Schid!$6:$6,0),FALSE)</f>
        <v>Telehandlers</v>
      </c>
      <c r="K305" s="29" t="str">
        <f>VLOOKUP($A305,Schid!$A:$J,MATCH(K$1,Schid!$6:$6,0),FALSE)</f>
        <v>11,000+ Lb Telehandlers</v>
      </c>
      <c r="L305" s="29" t="str">
        <f>VLOOKUP($A305,Schid!$A:$J,MATCH(L$1,Schid!$6:$6,0),FALSE)</f>
        <v>NULL</v>
      </c>
      <c r="M305" s="29" t="str">
        <f>VLOOKUP($A305,Schid!$A:$J,MATCH(M$1,Schid!$6:$6,0),FALSE)</f>
        <v>Telehandlers|11,000+ Lb Telehandlers||</v>
      </c>
      <c r="N305" s="29">
        <f t="shared" si="40"/>
        <v>1</v>
      </c>
      <c r="O305" s="29">
        <f>IF(ISERROR(VLOOKUP(B305,Sched!A:A,1,FALSE)),0,1)</f>
        <v>1</v>
      </c>
      <c r="P305" s="29">
        <f t="shared" si="41"/>
        <v>1</v>
      </c>
      <c r="Q305" s="29" t="str">
        <f t="shared" si="42"/>
        <v>2815|NULL</v>
      </c>
      <c r="R305" s="29" t="str">
        <f t="shared" si="43"/>
        <v>Telehandlers</v>
      </c>
      <c r="S305" s="29" t="str">
        <f t="shared" si="44"/>
        <v>11,000+ Lb Telehandlers</v>
      </c>
      <c r="T305" s="29" t="str">
        <f t="shared" si="45"/>
        <v>Telehandlers SubcatGrp Apply Large Only GBR</v>
      </c>
      <c r="U305" s="21"/>
    </row>
    <row r="306" spans="1:21" x14ac:dyDescent="0.25">
      <c r="A306" s="29">
        <v>90456</v>
      </c>
      <c r="B306" s="29" t="s">
        <v>3396</v>
      </c>
      <c r="C306" s="29" t="s">
        <v>1241</v>
      </c>
      <c r="D306" s="29" t="s">
        <v>2918</v>
      </c>
      <c r="E306" s="29" t="str">
        <f>VLOOKUP($B306,Sched!$A:$Z,MATCH(E$1,Sched!$6:$6,0),FALSE)</f>
        <v>CatSubcat</v>
      </c>
      <c r="F306" s="29" t="str">
        <f>VLOOKUP($B306,Sched!$A:$Z,MATCH(F$1,Sched!$6:$6,0),FALSE)</f>
        <v>Category</v>
      </c>
      <c r="G306" s="29">
        <f>VLOOKUP($A306,Schid!$A:$J,MATCH(G$1,Schid!$6:$6,0),FALSE)</f>
        <v>2752</v>
      </c>
      <c r="H306" s="29" t="str">
        <f>VLOOKUP($A306,Schid!$A:$J,MATCH(H$1,Schid!$6:$6,0),FALSE)</f>
        <v>NULL</v>
      </c>
      <c r="I306" s="29" t="str">
        <f>VLOOKUP($A306,Schid!$A:$J,MATCH(I$1,Schid!$6:$6,0),FALSE)</f>
        <v>NULL</v>
      </c>
      <c r="J306" s="29" t="str">
        <f>VLOOKUP($A306,Schid!$A:$J,MATCH(J$1,Schid!$6:$6,0),FALSE)</f>
        <v>Dump Trailers</v>
      </c>
      <c r="K306" s="29" t="str">
        <f>VLOOKUP($A306,Schid!$A:$J,MATCH(K$1,Schid!$6:$6,0),FALSE)</f>
        <v>NULL</v>
      </c>
      <c r="L306" s="29" t="str">
        <f>VLOOKUP($A306,Schid!$A:$J,MATCH(L$1,Schid!$6:$6,0),FALSE)</f>
        <v>NULL</v>
      </c>
      <c r="M306" s="29" t="str">
        <f>VLOOKUP($A306,Schid!$A:$J,MATCH(M$1,Schid!$6:$6,0),FALSE)</f>
        <v>Dump Trailers|||</v>
      </c>
      <c r="N306" s="29">
        <f t="shared" si="40"/>
        <v>1</v>
      </c>
      <c r="O306" s="29">
        <f>IF(ISERROR(VLOOKUP(B306,Sched!A:A,1,FALSE)),0,1)</f>
        <v>1</v>
      </c>
      <c r="P306" s="29">
        <f t="shared" si="41"/>
        <v>1</v>
      </c>
      <c r="Q306" s="29" t="str">
        <f t="shared" si="42"/>
        <v>NULL|NULL</v>
      </c>
      <c r="R306" s="29" t="str">
        <f t="shared" si="43"/>
        <v>Dump Trailers</v>
      </c>
      <c r="S306" s="29" t="str">
        <f t="shared" si="44"/>
        <v>NULL</v>
      </c>
      <c r="T306" s="29" t="str">
        <f t="shared" si="45"/>
        <v>Trailers Group GBR</v>
      </c>
      <c r="U306" s="21"/>
    </row>
    <row r="307" spans="1:21" x14ac:dyDescent="0.25">
      <c r="A307" s="29">
        <v>90455</v>
      </c>
      <c r="B307" s="29" t="s">
        <v>3396</v>
      </c>
      <c r="C307" s="29" t="s">
        <v>1242</v>
      </c>
      <c r="D307" s="29" t="s">
        <v>2918</v>
      </c>
      <c r="E307" s="29" t="str">
        <f>VLOOKUP($B307,Sched!$A:$Z,MATCH(E$1,Sched!$6:$6,0),FALSE)</f>
        <v>CatSubcat</v>
      </c>
      <c r="F307" s="29" t="str">
        <f>VLOOKUP($B307,Sched!$A:$Z,MATCH(F$1,Sched!$6:$6,0),FALSE)</f>
        <v>Category</v>
      </c>
      <c r="G307" s="29">
        <f>VLOOKUP($A307,Schid!$A:$J,MATCH(G$1,Schid!$6:$6,0),FALSE)</f>
        <v>2751</v>
      </c>
      <c r="H307" s="29" t="str">
        <f>VLOOKUP($A307,Schid!$A:$J,MATCH(H$1,Schid!$6:$6,0),FALSE)</f>
        <v>NULL</v>
      </c>
      <c r="I307" s="29" t="str">
        <f>VLOOKUP($A307,Schid!$A:$J,MATCH(I$1,Schid!$6:$6,0),FALSE)</f>
        <v>NULL</v>
      </c>
      <c r="J307" s="29" t="str">
        <f>VLOOKUP($A307,Schid!$A:$J,MATCH(J$1,Schid!$6:$6,0),FALSE)</f>
        <v>Fuel, Tank, And Vacuum Trailers</v>
      </c>
      <c r="K307" s="29" t="str">
        <f>VLOOKUP($A307,Schid!$A:$J,MATCH(K$1,Schid!$6:$6,0),FALSE)</f>
        <v>NULL</v>
      </c>
      <c r="L307" s="29" t="str">
        <f>VLOOKUP($A307,Schid!$A:$J,MATCH(L$1,Schid!$6:$6,0),FALSE)</f>
        <v>NULL</v>
      </c>
      <c r="M307" s="29" t="str">
        <f>VLOOKUP($A307,Schid!$A:$J,MATCH(M$1,Schid!$6:$6,0),FALSE)</f>
        <v>Fuel, Tank, And Vacuum Trailers|||</v>
      </c>
      <c r="N307" s="29">
        <f t="shared" si="40"/>
        <v>1</v>
      </c>
      <c r="O307" s="29">
        <f>IF(ISERROR(VLOOKUP(B307,Sched!A:A,1,FALSE)),0,1)</f>
        <v>1</v>
      </c>
      <c r="P307" s="29">
        <f t="shared" si="41"/>
        <v>1</v>
      </c>
      <c r="Q307" s="29" t="str">
        <f t="shared" si="42"/>
        <v>NULL|NULL</v>
      </c>
      <c r="R307" s="29" t="str">
        <f t="shared" si="43"/>
        <v>Fuel, Tank, And Vacuum Trailers</v>
      </c>
      <c r="S307" s="29" t="str">
        <f t="shared" si="44"/>
        <v>NULL</v>
      </c>
      <c r="T307" s="29" t="str">
        <f t="shared" si="45"/>
        <v>Trailers Group GBR</v>
      </c>
      <c r="U307" s="21"/>
    </row>
    <row r="308" spans="1:21" x14ac:dyDescent="0.25">
      <c r="A308" s="29">
        <v>52</v>
      </c>
      <c r="B308" s="29" t="s">
        <v>3396</v>
      </c>
      <c r="C308" s="29" t="s">
        <v>1242</v>
      </c>
      <c r="D308" s="29" t="s">
        <v>2918</v>
      </c>
      <c r="E308" s="29" t="str">
        <f>VLOOKUP($B308,Sched!$A:$Z,MATCH(E$1,Sched!$6:$6,0),FALSE)</f>
        <v>CatSubcat</v>
      </c>
      <c r="F308" s="29" t="str">
        <f>VLOOKUP($B308,Sched!$A:$Z,MATCH(F$1,Sched!$6:$6,0),FALSE)</f>
        <v>Category</v>
      </c>
      <c r="G308" s="29">
        <f>VLOOKUP($A308,Schid!$A:$J,MATCH(G$1,Schid!$6:$6,0),FALSE)</f>
        <v>1952</v>
      </c>
      <c r="H308" s="29" t="str">
        <f>VLOOKUP($A308,Schid!$A:$J,MATCH(H$1,Schid!$6:$6,0),FALSE)</f>
        <v>NULL</v>
      </c>
      <c r="I308" s="29" t="str">
        <f>VLOOKUP($A308,Schid!$A:$J,MATCH(I$1,Schid!$6:$6,0),FALSE)</f>
        <v>NULL</v>
      </c>
      <c r="J308" s="29" t="str">
        <f>VLOOKUP($A308,Schid!$A:$J,MATCH(J$1,Schid!$6:$6,0),FALSE)</f>
        <v>Other Trailers</v>
      </c>
      <c r="K308" s="29" t="str">
        <f>VLOOKUP($A308,Schid!$A:$J,MATCH(K$1,Schid!$6:$6,0),FALSE)</f>
        <v>NULL</v>
      </c>
      <c r="L308" s="29" t="str">
        <f>VLOOKUP($A308,Schid!$A:$J,MATCH(L$1,Schid!$6:$6,0),FALSE)</f>
        <v>NULL</v>
      </c>
      <c r="M308" s="29" t="str">
        <f>VLOOKUP($A308,Schid!$A:$J,MATCH(M$1,Schid!$6:$6,0),FALSE)</f>
        <v>Other Trailers|||</v>
      </c>
      <c r="N308" s="29">
        <f t="shared" si="40"/>
        <v>1</v>
      </c>
      <c r="O308" s="29">
        <f>IF(ISERROR(VLOOKUP(B308,Sched!A:A,1,FALSE)),0,1)</f>
        <v>1</v>
      </c>
      <c r="P308" s="29">
        <f t="shared" si="41"/>
        <v>1</v>
      </c>
      <c r="Q308" s="29" t="str">
        <f t="shared" si="42"/>
        <v>NULL|NULL</v>
      </c>
      <c r="R308" s="29" t="str">
        <f t="shared" si="43"/>
        <v>Other Trailers</v>
      </c>
      <c r="S308" s="29" t="str">
        <f t="shared" si="44"/>
        <v>NULL</v>
      </c>
      <c r="T308" s="29" t="str">
        <f t="shared" si="45"/>
        <v>Trailers Group GBR</v>
      </c>
      <c r="U308" s="21"/>
    </row>
    <row r="309" spans="1:21" x14ac:dyDescent="0.25">
      <c r="A309" s="29">
        <v>90458</v>
      </c>
      <c r="B309" s="29" t="s">
        <v>3396</v>
      </c>
      <c r="C309" s="29" t="s">
        <v>1242</v>
      </c>
      <c r="D309" s="29" t="s">
        <v>2918</v>
      </c>
      <c r="E309" s="29" t="str">
        <f>VLOOKUP($B309,Sched!$A:$Z,MATCH(E$1,Sched!$6:$6,0),FALSE)</f>
        <v>CatSubcat</v>
      </c>
      <c r="F309" s="29" t="str">
        <f>VLOOKUP($B309,Sched!$A:$Z,MATCH(F$1,Sched!$6:$6,0),FALSE)</f>
        <v>Category</v>
      </c>
      <c r="G309" s="29">
        <f>VLOOKUP($A309,Schid!$A:$J,MATCH(G$1,Schid!$6:$6,0),FALSE)</f>
        <v>2754</v>
      </c>
      <c r="H309" s="29" t="str">
        <f>VLOOKUP($A309,Schid!$A:$J,MATCH(H$1,Schid!$6:$6,0),FALSE)</f>
        <v>NULL</v>
      </c>
      <c r="I309" s="29" t="str">
        <f>VLOOKUP($A309,Schid!$A:$J,MATCH(I$1,Schid!$6:$6,0),FALSE)</f>
        <v>NULL</v>
      </c>
      <c r="J309" s="29" t="str">
        <f>VLOOKUP($A309,Schid!$A:$J,MATCH(J$1,Schid!$6:$6,0),FALSE)</f>
        <v>Semi Trailers</v>
      </c>
      <c r="K309" s="29" t="str">
        <f>VLOOKUP($A309,Schid!$A:$J,MATCH(K$1,Schid!$6:$6,0),FALSE)</f>
        <v>NULL</v>
      </c>
      <c r="L309" s="29" t="str">
        <f>VLOOKUP($A309,Schid!$A:$J,MATCH(L$1,Schid!$6:$6,0),FALSE)</f>
        <v>NULL</v>
      </c>
      <c r="M309" s="29" t="str">
        <f>VLOOKUP($A309,Schid!$A:$J,MATCH(M$1,Schid!$6:$6,0),FALSE)</f>
        <v>Semi Trailers|||</v>
      </c>
      <c r="N309" s="29">
        <f t="shared" si="40"/>
        <v>1</v>
      </c>
      <c r="O309" s="29">
        <f>IF(ISERROR(VLOOKUP(B309,Sched!A:A,1,FALSE)),0,1)</f>
        <v>1</v>
      </c>
      <c r="P309" s="29">
        <f t="shared" si="41"/>
        <v>1</v>
      </c>
      <c r="Q309" s="29" t="str">
        <f t="shared" si="42"/>
        <v>NULL|NULL</v>
      </c>
      <c r="R309" s="29" t="str">
        <f t="shared" si="43"/>
        <v>Semi Trailers</v>
      </c>
      <c r="S309" s="29" t="str">
        <f t="shared" si="44"/>
        <v>NULL</v>
      </c>
      <c r="T309" s="29" t="str">
        <f t="shared" si="45"/>
        <v>Trailers Group GBR</v>
      </c>
      <c r="U309" s="21"/>
    </row>
    <row r="310" spans="1:21" x14ac:dyDescent="0.25">
      <c r="A310" s="29">
        <v>90457</v>
      </c>
      <c r="B310" s="29" t="s">
        <v>3396</v>
      </c>
      <c r="C310" s="29" t="s">
        <v>1242</v>
      </c>
      <c r="D310" s="29" t="s">
        <v>2918</v>
      </c>
      <c r="E310" s="29" t="str">
        <f>VLOOKUP($B310,Sched!$A:$Z,MATCH(E$1,Sched!$6:$6,0),FALSE)</f>
        <v>CatSubcat</v>
      </c>
      <c r="F310" s="29" t="str">
        <f>VLOOKUP($B310,Sched!$A:$Z,MATCH(F$1,Sched!$6:$6,0),FALSE)</f>
        <v>Category</v>
      </c>
      <c r="G310" s="29">
        <f>VLOOKUP($A310,Schid!$A:$J,MATCH(G$1,Schid!$6:$6,0),FALSE)</f>
        <v>2753</v>
      </c>
      <c r="H310" s="29" t="str">
        <f>VLOOKUP($A310,Schid!$A:$J,MATCH(H$1,Schid!$6:$6,0),FALSE)</f>
        <v>NULL</v>
      </c>
      <c r="I310" s="29" t="str">
        <f>VLOOKUP($A310,Schid!$A:$J,MATCH(I$1,Schid!$6:$6,0),FALSE)</f>
        <v>NULL</v>
      </c>
      <c r="J310" s="29" t="str">
        <f>VLOOKUP($A310,Schid!$A:$J,MATCH(J$1,Schid!$6:$6,0),FALSE)</f>
        <v>Tag-Along Trailers</v>
      </c>
      <c r="K310" s="29" t="str">
        <f>VLOOKUP($A310,Schid!$A:$J,MATCH(K$1,Schid!$6:$6,0),FALSE)</f>
        <v>NULL</v>
      </c>
      <c r="L310" s="29" t="str">
        <f>VLOOKUP($A310,Schid!$A:$J,MATCH(L$1,Schid!$6:$6,0),FALSE)</f>
        <v>NULL</v>
      </c>
      <c r="M310" s="29" t="str">
        <f>VLOOKUP($A310,Schid!$A:$J,MATCH(M$1,Schid!$6:$6,0),FALSE)</f>
        <v>Tag-Along Trailers|||</v>
      </c>
      <c r="N310" s="29">
        <f t="shared" si="40"/>
        <v>1</v>
      </c>
      <c r="O310" s="29">
        <f>IF(ISERROR(VLOOKUP(B310,Sched!A:A,1,FALSE)),0,1)</f>
        <v>1</v>
      </c>
      <c r="P310" s="29">
        <f t="shared" si="41"/>
        <v>1</v>
      </c>
      <c r="Q310" s="29" t="str">
        <f t="shared" si="42"/>
        <v>NULL|NULL</v>
      </c>
      <c r="R310" s="29" t="str">
        <f t="shared" si="43"/>
        <v>Tag-Along Trailers</v>
      </c>
      <c r="S310" s="29" t="str">
        <f t="shared" si="44"/>
        <v>NULL</v>
      </c>
      <c r="T310" s="29" t="str">
        <f t="shared" si="45"/>
        <v>Trailers Group GBR</v>
      </c>
      <c r="U310" s="21"/>
    </row>
    <row r="311" spans="1:21" x14ac:dyDescent="0.25">
      <c r="A311" s="29">
        <v>90459</v>
      </c>
      <c r="B311" s="29" t="s">
        <v>3396</v>
      </c>
      <c r="C311" s="29" t="s">
        <v>1242</v>
      </c>
      <c r="D311" s="29" t="s">
        <v>2918</v>
      </c>
      <c r="E311" s="29" t="str">
        <f>VLOOKUP($B311,Sched!$A:$Z,MATCH(E$1,Sched!$6:$6,0),FALSE)</f>
        <v>CatSubcat</v>
      </c>
      <c r="F311" s="29" t="str">
        <f>VLOOKUP($B311,Sched!$A:$Z,MATCH(F$1,Sched!$6:$6,0),FALSE)</f>
        <v>Category</v>
      </c>
      <c r="G311" s="29">
        <f>VLOOKUP($A311,Schid!$A:$J,MATCH(G$1,Schid!$6:$6,0),FALSE)</f>
        <v>2755</v>
      </c>
      <c r="H311" s="29" t="str">
        <f>VLOOKUP($A311,Schid!$A:$J,MATCH(H$1,Schid!$6:$6,0),FALSE)</f>
        <v>NULL</v>
      </c>
      <c r="I311" s="29" t="str">
        <f>VLOOKUP($A311,Schid!$A:$J,MATCH(I$1,Schid!$6:$6,0),FALSE)</f>
        <v>NULL</v>
      </c>
      <c r="J311" s="29" t="str">
        <f>VLOOKUP($A311,Schid!$A:$J,MATCH(J$1,Schid!$6:$6,0),FALSE)</f>
        <v>Water Trailers</v>
      </c>
      <c r="K311" s="29" t="str">
        <f>VLOOKUP($A311,Schid!$A:$J,MATCH(K$1,Schid!$6:$6,0),FALSE)</f>
        <v>NULL</v>
      </c>
      <c r="L311" s="29" t="str">
        <f>VLOOKUP($A311,Schid!$A:$J,MATCH(L$1,Schid!$6:$6,0),FALSE)</f>
        <v>NULL</v>
      </c>
      <c r="M311" s="29" t="str">
        <f>VLOOKUP($A311,Schid!$A:$J,MATCH(M$1,Schid!$6:$6,0),FALSE)</f>
        <v>Water Trailers|||</v>
      </c>
      <c r="N311" s="29">
        <f t="shared" si="40"/>
        <v>1</v>
      </c>
      <c r="O311" s="29">
        <f>IF(ISERROR(VLOOKUP(B311,Sched!A:A,1,FALSE)),0,1)</f>
        <v>1</v>
      </c>
      <c r="P311" s="29">
        <f t="shared" si="41"/>
        <v>1</v>
      </c>
      <c r="Q311" s="29" t="str">
        <f t="shared" si="42"/>
        <v>NULL|NULL</v>
      </c>
      <c r="R311" s="29" t="str">
        <f t="shared" si="43"/>
        <v>Water Trailers</v>
      </c>
      <c r="S311" s="29" t="str">
        <f t="shared" si="44"/>
        <v>NULL</v>
      </c>
      <c r="T311" s="29" t="str">
        <f t="shared" si="45"/>
        <v>Trailers Group GBR</v>
      </c>
      <c r="U311" s="21"/>
    </row>
    <row r="312" spans="1:21" x14ac:dyDescent="0.25">
      <c r="A312" s="29">
        <v>83916</v>
      </c>
      <c r="B312" s="29" t="s">
        <v>3021</v>
      </c>
      <c r="C312" s="29" t="s">
        <v>1241</v>
      </c>
      <c r="D312" s="29" t="s">
        <v>2918</v>
      </c>
      <c r="E312" s="29" t="str">
        <f>VLOOKUP($B312,Sched!$A:$Z,MATCH(E$1,Sched!$6:$6,0),FALSE)</f>
        <v>CatSubcat</v>
      </c>
      <c r="F312" s="29" t="str">
        <f>VLOOKUP($B312,Sched!$A:$Z,MATCH(F$1,Sched!$6:$6,0),FALSE)</f>
        <v>Category</v>
      </c>
      <c r="G312" s="29">
        <f>VLOOKUP($A312,Schid!$A:$J,MATCH(G$1,Schid!$6:$6,0),FALSE)</f>
        <v>2616</v>
      </c>
      <c r="H312" s="29" t="str">
        <f>VLOOKUP($A312,Schid!$A:$J,MATCH(H$1,Schid!$6:$6,0),FALSE)</f>
        <v>NULL</v>
      </c>
      <c r="I312" s="29" t="str">
        <f>VLOOKUP($A312,Schid!$A:$J,MATCH(I$1,Schid!$6:$6,0),FALSE)</f>
        <v>NULL</v>
      </c>
      <c r="J312" s="29" t="str">
        <f>VLOOKUP($A312,Schid!$A:$J,MATCH(J$1,Schid!$6:$6,0),FALSE)</f>
        <v>Truck Tractors</v>
      </c>
      <c r="K312" s="29" t="str">
        <f>VLOOKUP($A312,Schid!$A:$J,MATCH(K$1,Schid!$6:$6,0),FALSE)</f>
        <v>NULL</v>
      </c>
      <c r="L312" s="29" t="str">
        <f>VLOOKUP($A312,Schid!$A:$J,MATCH(L$1,Schid!$6:$6,0),FALSE)</f>
        <v>NULL</v>
      </c>
      <c r="M312" s="29" t="str">
        <f>VLOOKUP($A312,Schid!$A:$J,MATCH(M$1,Schid!$6:$6,0),FALSE)</f>
        <v>Truck Tractors|||</v>
      </c>
      <c r="N312" s="29">
        <f t="shared" si="40"/>
        <v>1</v>
      </c>
      <c r="O312" s="29">
        <f>IF(ISERROR(VLOOKUP(B312,Sched!A:A,1,FALSE)),0,1)</f>
        <v>1</v>
      </c>
      <c r="P312" s="29">
        <f t="shared" si="41"/>
        <v>1</v>
      </c>
      <c r="Q312" s="29" t="str">
        <f t="shared" si="42"/>
        <v>NULL|NULL</v>
      </c>
      <c r="R312" s="29" t="str">
        <f t="shared" si="43"/>
        <v>Truck Tractors</v>
      </c>
      <c r="S312" s="29" t="str">
        <f t="shared" si="44"/>
        <v>NULL</v>
      </c>
      <c r="T312" s="29" t="str">
        <f t="shared" si="45"/>
        <v>Truck Tractors GBR</v>
      </c>
    </row>
    <row r="313" spans="1:21" x14ac:dyDescent="0.25">
      <c r="A313" s="29">
        <v>83867</v>
      </c>
      <c r="B313" s="29" t="s">
        <v>3090</v>
      </c>
      <c r="C313" s="29" t="s">
        <v>1242</v>
      </c>
      <c r="D313" s="29" t="s">
        <v>2918</v>
      </c>
      <c r="E313" s="29" t="str">
        <f>VLOOKUP($B313,Sched!$A:$Z,MATCH(E$1,Sched!$6:$6,0),FALSE)</f>
        <v>CatSubcat</v>
      </c>
      <c r="F313" s="29" t="str">
        <f>VLOOKUP($B313,Sched!$A:$Z,MATCH(F$1,Sched!$6:$6,0),FALSE)</f>
        <v>Category</v>
      </c>
      <c r="G313" s="29">
        <f>VLOOKUP($A313,Schid!$A:$J,MATCH(G$1,Schid!$6:$6,0),FALSE)</f>
        <v>2612</v>
      </c>
      <c r="H313" s="29" t="str">
        <f>VLOOKUP($A313,Schid!$A:$J,MATCH(H$1,Schid!$6:$6,0),FALSE)</f>
        <v>NULL</v>
      </c>
      <c r="I313" s="29" t="str">
        <f>VLOOKUP($A313,Schid!$A:$J,MATCH(I$1,Schid!$6:$6,0),FALSE)</f>
        <v>NULL</v>
      </c>
      <c r="J313" s="29" t="str">
        <f>VLOOKUP($A313,Schid!$A:$J,MATCH(J$1,Schid!$6:$6,0),FALSE)</f>
        <v>Boom Trucks, Bucket Trucks, And Digger Derricks</v>
      </c>
      <c r="K313" s="29" t="str">
        <f>VLOOKUP($A313,Schid!$A:$J,MATCH(K$1,Schid!$6:$6,0),FALSE)</f>
        <v>NULL</v>
      </c>
      <c r="L313" s="29" t="str">
        <f>VLOOKUP($A313,Schid!$A:$J,MATCH(L$1,Schid!$6:$6,0),FALSE)</f>
        <v>NULL</v>
      </c>
      <c r="M313" s="29" t="str">
        <f>VLOOKUP($A313,Schid!$A:$J,MATCH(M$1,Schid!$6:$6,0),FALSE)</f>
        <v>Boom Trucks, Bucket Trucks, And Digger Derricks|||</v>
      </c>
      <c r="N313" s="29">
        <f t="shared" si="40"/>
        <v>1</v>
      </c>
      <c r="O313" s="29">
        <f>IF(ISERROR(VLOOKUP(B313,Sched!A:A,1,FALSE)),0,1)</f>
        <v>1</v>
      </c>
      <c r="P313" s="29">
        <f t="shared" si="41"/>
        <v>1</v>
      </c>
      <c r="Q313" s="29" t="str">
        <f t="shared" si="42"/>
        <v>NULL|NULL</v>
      </c>
      <c r="R313" s="29" t="str">
        <f t="shared" si="43"/>
        <v>Boom Trucks, Bucket Trucks, And Digger Derricks</v>
      </c>
      <c r="S313" s="29" t="str">
        <f t="shared" si="44"/>
        <v>NULL</v>
      </c>
      <c r="T313" s="29" t="str">
        <f t="shared" si="45"/>
        <v>Trucks Group GBR</v>
      </c>
    </row>
    <row r="314" spans="1:21" x14ac:dyDescent="0.25">
      <c r="A314" s="29">
        <v>83864</v>
      </c>
      <c r="B314" s="29" t="s">
        <v>3090</v>
      </c>
      <c r="C314" s="29" t="s">
        <v>1242</v>
      </c>
      <c r="D314" s="29" t="s">
        <v>2918</v>
      </c>
      <c r="E314" s="29" t="str">
        <f>VLOOKUP($B314,Sched!$A:$Z,MATCH(E$1,Sched!$6:$6,0),FALSE)</f>
        <v>CatSubcat</v>
      </c>
      <c r="F314" s="29" t="str">
        <f>VLOOKUP($B314,Sched!$A:$Z,MATCH(F$1,Sched!$6:$6,0),FALSE)</f>
        <v>Category</v>
      </c>
      <c r="G314" s="29">
        <f>VLOOKUP($A314,Schid!$A:$J,MATCH(G$1,Schid!$6:$6,0),FALSE)</f>
        <v>2609</v>
      </c>
      <c r="H314" s="29" t="str">
        <f>VLOOKUP($A314,Schid!$A:$J,MATCH(H$1,Schid!$6:$6,0),FALSE)</f>
        <v>NULL</v>
      </c>
      <c r="I314" s="29" t="str">
        <f>VLOOKUP($A314,Schid!$A:$J,MATCH(I$1,Schid!$6:$6,0),FALSE)</f>
        <v>NULL</v>
      </c>
      <c r="J314" s="29" t="str">
        <f>VLOOKUP($A314,Schid!$A:$J,MATCH(J$1,Schid!$6:$6,0),FALSE)</f>
        <v>Dump Trucks</v>
      </c>
      <c r="K314" s="29" t="str">
        <f>VLOOKUP($A314,Schid!$A:$J,MATCH(K$1,Schid!$6:$6,0),FALSE)</f>
        <v>NULL</v>
      </c>
      <c r="L314" s="29" t="str">
        <f>VLOOKUP($A314,Schid!$A:$J,MATCH(L$1,Schid!$6:$6,0),FALSE)</f>
        <v>NULL</v>
      </c>
      <c r="M314" s="29" t="str">
        <f>VLOOKUP($A314,Schid!$A:$J,MATCH(M$1,Schid!$6:$6,0),FALSE)</f>
        <v>Dump Trucks|||</v>
      </c>
      <c r="N314" s="29">
        <f t="shared" si="40"/>
        <v>1</v>
      </c>
      <c r="O314" s="29">
        <f>IF(ISERROR(VLOOKUP(B314,Sched!A:A,1,FALSE)),0,1)</f>
        <v>1</v>
      </c>
      <c r="P314" s="29">
        <f t="shared" si="41"/>
        <v>1</v>
      </c>
      <c r="Q314" s="29" t="str">
        <f t="shared" si="42"/>
        <v>NULL|NULL</v>
      </c>
      <c r="R314" s="29" t="str">
        <f t="shared" si="43"/>
        <v>Dump Trucks</v>
      </c>
      <c r="S314" s="29" t="str">
        <f t="shared" si="44"/>
        <v>NULL</v>
      </c>
      <c r="T314" s="29" t="str">
        <f t="shared" si="45"/>
        <v>Trucks Group GBR</v>
      </c>
    </row>
    <row r="315" spans="1:21" x14ac:dyDescent="0.25">
      <c r="A315" s="29">
        <v>32</v>
      </c>
      <c r="B315" s="29" t="s">
        <v>3090</v>
      </c>
      <c r="C315" s="29" t="s">
        <v>1242</v>
      </c>
      <c r="D315" s="29" t="s">
        <v>2918</v>
      </c>
      <c r="E315" s="29" t="str">
        <f>VLOOKUP($B315,Sched!$A:$Z,MATCH(E$1,Sched!$6:$6,0),FALSE)</f>
        <v>CatSubcat</v>
      </c>
      <c r="F315" s="29" t="str">
        <f>VLOOKUP($B315,Sched!$A:$Z,MATCH(F$1,Sched!$6:$6,0),FALSE)</f>
        <v>Category</v>
      </c>
      <c r="G315" s="29">
        <f>VLOOKUP($A315,Schid!$A:$J,MATCH(G$1,Schid!$6:$6,0),FALSE)</f>
        <v>5</v>
      </c>
      <c r="H315" s="29" t="str">
        <f>VLOOKUP($A315,Schid!$A:$J,MATCH(H$1,Schid!$6:$6,0),FALSE)</f>
        <v>NULL</v>
      </c>
      <c r="I315" s="29" t="str">
        <f>VLOOKUP($A315,Schid!$A:$J,MATCH(I$1,Schid!$6:$6,0),FALSE)</f>
        <v>NULL</v>
      </c>
      <c r="J315" s="29" t="str">
        <f>VLOOKUP($A315,Schid!$A:$J,MATCH(J$1,Schid!$6:$6,0),FALSE)</f>
        <v>Other Trucks</v>
      </c>
      <c r="K315" s="29" t="str">
        <f>VLOOKUP($A315,Schid!$A:$J,MATCH(K$1,Schid!$6:$6,0),FALSE)</f>
        <v>NULL</v>
      </c>
      <c r="L315" s="29" t="str">
        <f>VLOOKUP($A315,Schid!$A:$J,MATCH(L$1,Schid!$6:$6,0),FALSE)</f>
        <v>NULL</v>
      </c>
      <c r="M315" s="29" t="str">
        <f>VLOOKUP($A315,Schid!$A:$J,MATCH(M$1,Schid!$6:$6,0),FALSE)</f>
        <v>Other Trucks|||</v>
      </c>
      <c r="N315" s="29">
        <f t="shared" si="40"/>
        <v>1</v>
      </c>
      <c r="O315" s="29">
        <f>IF(ISERROR(VLOOKUP(B315,Sched!A:A,1,FALSE)),0,1)</f>
        <v>1</v>
      </c>
      <c r="P315" s="29">
        <f t="shared" si="41"/>
        <v>1</v>
      </c>
      <c r="Q315" s="29" t="str">
        <f t="shared" si="42"/>
        <v>NULL|NULL</v>
      </c>
      <c r="R315" s="29" t="str">
        <f t="shared" si="43"/>
        <v>Other Trucks</v>
      </c>
      <c r="S315" s="29" t="str">
        <f t="shared" si="44"/>
        <v>NULL</v>
      </c>
      <c r="T315" s="29" t="str">
        <f t="shared" si="45"/>
        <v>Trucks Group GBR</v>
      </c>
    </row>
    <row r="316" spans="1:21" x14ac:dyDescent="0.25">
      <c r="A316" s="29">
        <v>83869</v>
      </c>
      <c r="B316" s="29" t="s">
        <v>3090</v>
      </c>
      <c r="C316" s="29" t="s">
        <v>1242</v>
      </c>
      <c r="D316" s="29" t="s">
        <v>2918</v>
      </c>
      <c r="E316" s="29" t="str">
        <f>VLOOKUP($B316,Sched!$A:$Z,MATCH(E$1,Sched!$6:$6,0),FALSE)</f>
        <v>CatSubcat</v>
      </c>
      <c r="F316" s="29" t="str">
        <f>VLOOKUP($B316,Sched!$A:$Z,MATCH(F$1,Sched!$6:$6,0),FALSE)</f>
        <v>Category</v>
      </c>
      <c r="G316" s="29">
        <f>VLOOKUP($A316,Schid!$A:$J,MATCH(G$1,Schid!$6:$6,0),FALSE)</f>
        <v>2614</v>
      </c>
      <c r="H316" s="29" t="str">
        <f>VLOOKUP($A316,Schid!$A:$J,MATCH(H$1,Schid!$6:$6,0),FALSE)</f>
        <v>NULL</v>
      </c>
      <c r="I316" s="29" t="str">
        <f>VLOOKUP($A316,Schid!$A:$J,MATCH(I$1,Schid!$6:$6,0),FALSE)</f>
        <v>NULL</v>
      </c>
      <c r="J316" s="29" t="str">
        <f>VLOOKUP($A316,Schid!$A:$J,MATCH(J$1,Schid!$6:$6,0),FALSE)</f>
        <v>Pickup Trucks</v>
      </c>
      <c r="K316" s="29" t="str">
        <f>VLOOKUP($A316,Schid!$A:$J,MATCH(K$1,Schid!$6:$6,0),FALSE)</f>
        <v>NULL</v>
      </c>
      <c r="L316" s="29" t="str">
        <f>VLOOKUP($A316,Schid!$A:$J,MATCH(L$1,Schid!$6:$6,0),FALSE)</f>
        <v>NULL</v>
      </c>
      <c r="M316" s="29" t="str">
        <f>VLOOKUP($A316,Schid!$A:$J,MATCH(M$1,Schid!$6:$6,0),FALSE)</f>
        <v>Pickup Trucks|||</v>
      </c>
      <c r="N316" s="29">
        <f t="shared" si="40"/>
        <v>1</v>
      </c>
      <c r="O316" s="29">
        <f>IF(ISERROR(VLOOKUP(B316,Sched!A:A,1,FALSE)),0,1)</f>
        <v>1</v>
      </c>
      <c r="P316" s="29">
        <f t="shared" si="41"/>
        <v>1</v>
      </c>
      <c r="Q316" s="29" t="str">
        <f t="shared" si="42"/>
        <v>NULL|NULL</v>
      </c>
      <c r="R316" s="29" t="str">
        <f t="shared" si="43"/>
        <v>Pickup Trucks</v>
      </c>
      <c r="S316" s="29" t="str">
        <f t="shared" si="44"/>
        <v>NULL</v>
      </c>
      <c r="T316" s="29" t="str">
        <f t="shared" si="45"/>
        <v>Trucks Group GBR</v>
      </c>
    </row>
    <row r="317" spans="1:21" x14ac:dyDescent="0.25">
      <c r="A317" s="29">
        <v>83868</v>
      </c>
      <c r="B317" s="29" t="s">
        <v>3090</v>
      </c>
      <c r="C317" s="29" t="s">
        <v>1242</v>
      </c>
      <c r="D317" s="29" t="s">
        <v>2918</v>
      </c>
      <c r="E317" s="29" t="str">
        <f>VLOOKUP($B317,Sched!$A:$Z,MATCH(E$1,Sched!$6:$6,0),FALSE)</f>
        <v>CatSubcat</v>
      </c>
      <c r="F317" s="29" t="str">
        <f>VLOOKUP($B317,Sched!$A:$Z,MATCH(F$1,Sched!$6:$6,0),FALSE)</f>
        <v>Category</v>
      </c>
      <c r="G317" s="29">
        <f>VLOOKUP($A317,Schid!$A:$J,MATCH(G$1,Schid!$6:$6,0),FALSE)</f>
        <v>2613</v>
      </c>
      <c r="H317" s="29" t="str">
        <f>VLOOKUP($A317,Schid!$A:$J,MATCH(H$1,Schid!$6:$6,0),FALSE)</f>
        <v>NULL</v>
      </c>
      <c r="I317" s="29" t="str">
        <f>VLOOKUP($A317,Schid!$A:$J,MATCH(I$1,Schid!$6:$6,0),FALSE)</f>
        <v>NULL</v>
      </c>
      <c r="J317" s="29" t="str">
        <f>VLOOKUP($A317,Schid!$A:$J,MATCH(J$1,Schid!$6:$6,0),FALSE)</f>
        <v>Service Trucks</v>
      </c>
      <c r="K317" s="29" t="str">
        <f>VLOOKUP($A317,Schid!$A:$J,MATCH(K$1,Schid!$6:$6,0),FALSE)</f>
        <v>NULL</v>
      </c>
      <c r="L317" s="29" t="str">
        <f>VLOOKUP($A317,Schid!$A:$J,MATCH(L$1,Schid!$6:$6,0),FALSE)</f>
        <v>NULL</v>
      </c>
      <c r="M317" s="29" t="str">
        <f>VLOOKUP($A317,Schid!$A:$J,MATCH(M$1,Schid!$6:$6,0),FALSE)</f>
        <v>Service Trucks|||</v>
      </c>
      <c r="N317" s="29">
        <f t="shared" si="40"/>
        <v>1</v>
      </c>
      <c r="O317" s="29">
        <f>IF(ISERROR(VLOOKUP(B317,Sched!A:A,1,FALSE)),0,1)</f>
        <v>1</v>
      </c>
      <c r="P317" s="29">
        <f t="shared" si="41"/>
        <v>1</v>
      </c>
      <c r="Q317" s="29" t="str">
        <f t="shared" si="42"/>
        <v>NULL|NULL</v>
      </c>
      <c r="R317" s="29" t="str">
        <f t="shared" si="43"/>
        <v>Service Trucks</v>
      </c>
      <c r="S317" s="29" t="str">
        <f t="shared" si="44"/>
        <v>NULL</v>
      </c>
      <c r="T317" s="29" t="str">
        <f t="shared" si="45"/>
        <v>Trucks Group GBR</v>
      </c>
    </row>
    <row r="318" spans="1:21" x14ac:dyDescent="0.25">
      <c r="A318" s="29">
        <v>83865</v>
      </c>
      <c r="B318" s="29" t="s">
        <v>3090</v>
      </c>
      <c r="C318" s="29" t="s">
        <v>1241</v>
      </c>
      <c r="D318" s="29" t="s">
        <v>2918</v>
      </c>
      <c r="E318" s="29" t="str">
        <f>VLOOKUP($B318,Sched!$A:$Z,MATCH(E$1,Sched!$6:$6,0),FALSE)</f>
        <v>CatSubcat</v>
      </c>
      <c r="F318" s="29" t="str">
        <f>VLOOKUP($B318,Sched!$A:$Z,MATCH(F$1,Sched!$6:$6,0),FALSE)</f>
        <v>Category</v>
      </c>
      <c r="G318" s="29">
        <f>VLOOKUP($A318,Schid!$A:$J,MATCH(G$1,Schid!$6:$6,0),FALSE)</f>
        <v>2610</v>
      </c>
      <c r="H318" s="29" t="str">
        <f>VLOOKUP($A318,Schid!$A:$J,MATCH(H$1,Schid!$6:$6,0),FALSE)</f>
        <v>NULL</v>
      </c>
      <c r="I318" s="29" t="str">
        <f>VLOOKUP($A318,Schid!$A:$J,MATCH(I$1,Schid!$6:$6,0),FALSE)</f>
        <v>NULL</v>
      </c>
      <c r="J318" s="29" t="str">
        <f>VLOOKUP($A318,Schid!$A:$J,MATCH(J$1,Schid!$6:$6,0),FALSE)</f>
        <v>Transport Trucks</v>
      </c>
      <c r="K318" s="29" t="str">
        <f>VLOOKUP($A318,Schid!$A:$J,MATCH(K$1,Schid!$6:$6,0),FALSE)</f>
        <v>NULL</v>
      </c>
      <c r="L318" s="29" t="str">
        <f>VLOOKUP($A318,Schid!$A:$J,MATCH(L$1,Schid!$6:$6,0),FALSE)</f>
        <v>NULL</v>
      </c>
      <c r="M318" s="29" t="str">
        <f>VLOOKUP($A318,Schid!$A:$J,MATCH(M$1,Schid!$6:$6,0),FALSE)</f>
        <v>Transport Trucks|||</v>
      </c>
      <c r="N318" s="29">
        <f t="shared" si="40"/>
        <v>1</v>
      </c>
      <c r="O318" s="29">
        <f>IF(ISERROR(VLOOKUP(B318,Sched!A:A,1,FALSE)),0,1)</f>
        <v>1</v>
      </c>
      <c r="P318" s="29">
        <f t="shared" si="41"/>
        <v>1</v>
      </c>
      <c r="Q318" s="29" t="str">
        <f t="shared" si="42"/>
        <v>NULL|NULL</v>
      </c>
      <c r="R318" s="29" t="str">
        <f t="shared" si="43"/>
        <v>Transport Trucks</v>
      </c>
      <c r="S318" s="29" t="str">
        <f t="shared" si="44"/>
        <v>NULL</v>
      </c>
      <c r="T318" s="29" t="str">
        <f t="shared" si="45"/>
        <v>Trucks Group GBR</v>
      </c>
    </row>
    <row r="319" spans="1:21" x14ac:dyDescent="0.25">
      <c r="A319" s="29">
        <v>83866</v>
      </c>
      <c r="B319" s="29" t="s">
        <v>3090</v>
      </c>
      <c r="C319" s="29" t="s">
        <v>1242</v>
      </c>
      <c r="D319" s="29" t="s">
        <v>2918</v>
      </c>
      <c r="E319" s="29" t="str">
        <f>VLOOKUP($B319,Sched!$A:$Z,MATCH(E$1,Sched!$6:$6,0),FALSE)</f>
        <v>CatSubcat</v>
      </c>
      <c r="F319" s="29" t="str">
        <f>VLOOKUP($B319,Sched!$A:$Z,MATCH(F$1,Sched!$6:$6,0),FALSE)</f>
        <v>Category</v>
      </c>
      <c r="G319" s="29">
        <f>VLOOKUP($A319,Schid!$A:$J,MATCH(G$1,Schid!$6:$6,0),FALSE)</f>
        <v>2611</v>
      </c>
      <c r="H319" s="29" t="str">
        <f>VLOOKUP($A319,Schid!$A:$J,MATCH(H$1,Schid!$6:$6,0),FALSE)</f>
        <v>NULL</v>
      </c>
      <c r="I319" s="29" t="str">
        <f>VLOOKUP($A319,Schid!$A:$J,MATCH(I$1,Schid!$6:$6,0),FALSE)</f>
        <v>NULL</v>
      </c>
      <c r="J319" s="29" t="str">
        <f>VLOOKUP($A319,Schid!$A:$J,MATCH(J$1,Schid!$6:$6,0),FALSE)</f>
        <v>Water Trucks</v>
      </c>
      <c r="K319" s="29" t="str">
        <f>VLOOKUP($A319,Schid!$A:$J,MATCH(K$1,Schid!$6:$6,0),FALSE)</f>
        <v>NULL</v>
      </c>
      <c r="L319" s="29" t="str">
        <f>VLOOKUP($A319,Schid!$A:$J,MATCH(L$1,Schid!$6:$6,0),FALSE)</f>
        <v>NULL</v>
      </c>
      <c r="M319" s="29" t="str">
        <f>VLOOKUP($A319,Schid!$A:$J,MATCH(M$1,Schid!$6:$6,0),FALSE)</f>
        <v>Water Trucks|||</v>
      </c>
      <c r="N319" s="29">
        <f t="shared" si="40"/>
        <v>1</v>
      </c>
      <c r="O319" s="29">
        <f>IF(ISERROR(VLOOKUP(B319,Sched!A:A,1,FALSE)),0,1)</f>
        <v>1</v>
      </c>
      <c r="P319" s="29">
        <f t="shared" si="41"/>
        <v>1</v>
      </c>
      <c r="Q319" s="29" t="str">
        <f t="shared" si="42"/>
        <v>NULL|NULL</v>
      </c>
      <c r="R319" s="29" t="str">
        <f t="shared" si="43"/>
        <v>Water Trucks</v>
      </c>
      <c r="S319" s="29" t="str">
        <f t="shared" si="44"/>
        <v>NULL</v>
      </c>
      <c r="T319" s="29" t="str">
        <f t="shared" si="45"/>
        <v>Trucks Group GBR</v>
      </c>
    </row>
    <row r="320" spans="1:21" x14ac:dyDescent="0.25">
      <c r="A320" s="29">
        <v>227</v>
      </c>
      <c r="B320" s="29" t="s">
        <v>3024</v>
      </c>
      <c r="C320" s="29" t="s">
        <v>1241</v>
      </c>
      <c r="D320" s="29" t="s">
        <v>2918</v>
      </c>
      <c r="E320" s="29" t="str">
        <f>VLOOKUP($B320,Sched!$A:$Z,MATCH(E$1,Sched!$6:$6,0),FALSE)</f>
        <v>CatSubcat</v>
      </c>
      <c r="F320" s="29" t="str">
        <f>VLOOKUP($B320,Sched!$A:$Z,MATCH(F$1,Sched!$6:$6,0),FALSE)</f>
        <v>SubcatGroup</v>
      </c>
      <c r="G320" s="29">
        <f>VLOOKUP($A320,Schid!$A:$J,MATCH(G$1,Schid!$6:$6,0),FALSE)</f>
        <v>5</v>
      </c>
      <c r="H320" s="29">
        <f>VLOOKUP($A320,Schid!$A:$J,MATCH(H$1,Schid!$6:$6,0),FALSE)</f>
        <v>1986</v>
      </c>
      <c r="I320" s="29" t="str">
        <f>VLOOKUP($A320,Schid!$A:$J,MATCH(I$1,Schid!$6:$6,0),FALSE)</f>
        <v>NULL</v>
      </c>
      <c r="J320" s="29" t="str">
        <f>VLOOKUP($A320,Schid!$A:$J,MATCH(J$1,Schid!$6:$6,0),FALSE)</f>
        <v>Other Trucks</v>
      </c>
      <c r="K320" s="29" t="str">
        <f>VLOOKUP($A320,Schid!$A:$J,MATCH(K$1,Schid!$6:$6,0),FALSE)</f>
        <v>Van Trucks</v>
      </c>
      <c r="L320" s="29" t="str">
        <f>VLOOKUP($A320,Schid!$A:$J,MATCH(L$1,Schid!$6:$6,0),FALSE)</f>
        <v>NULL</v>
      </c>
      <c r="M320" s="29" t="str">
        <f>VLOOKUP($A320,Schid!$A:$J,MATCH(M$1,Schid!$6:$6,0),FALSE)</f>
        <v>Other Trucks|Van Trucks||</v>
      </c>
      <c r="N320" s="29">
        <f t="shared" si="40"/>
        <v>1</v>
      </c>
      <c r="O320" s="29">
        <f>IF(ISERROR(VLOOKUP(B320,Sched!A:A,1,FALSE)),0,1)</f>
        <v>1</v>
      </c>
      <c r="P320" s="29">
        <f t="shared" si="41"/>
        <v>1</v>
      </c>
      <c r="Q320" s="29" t="str">
        <f t="shared" si="42"/>
        <v>1986|NULL</v>
      </c>
      <c r="R320" s="29" t="str">
        <f t="shared" si="43"/>
        <v>Other Trucks</v>
      </c>
      <c r="S320" s="29" t="str">
        <f t="shared" si="44"/>
        <v>Van Trucks</v>
      </c>
      <c r="T320" s="29" t="str">
        <f t="shared" si="45"/>
        <v>Van Trucks GBR</v>
      </c>
    </row>
    <row r="321" spans="1:20" x14ac:dyDescent="0.25">
      <c r="A321" s="29">
        <v>33</v>
      </c>
      <c r="B321" s="29" t="s">
        <v>3096</v>
      </c>
      <c r="C321" s="29" t="s">
        <v>1241</v>
      </c>
      <c r="D321" s="29" t="s">
        <v>2918</v>
      </c>
      <c r="E321" s="29" t="str">
        <f>VLOOKUP($B321,Sched!$A:$Z,MATCH(E$1,Sched!$6:$6,0),FALSE)</f>
        <v>CatSubcat</v>
      </c>
      <c r="F321" s="29" t="str">
        <f>VLOOKUP($B321,Sched!$A:$Z,MATCH(F$1,Sched!$6:$6,0),FALSE)</f>
        <v>Category</v>
      </c>
      <c r="G321" s="29">
        <f>VLOOKUP($A321,Schid!$A:$J,MATCH(G$1,Schid!$6:$6,0),FALSE)</f>
        <v>293</v>
      </c>
      <c r="H321" s="29" t="str">
        <f>VLOOKUP($A321,Schid!$A:$J,MATCH(H$1,Schid!$6:$6,0),FALSE)</f>
        <v>NULL</v>
      </c>
      <c r="I321" s="29" t="str">
        <f>VLOOKUP($A321,Schid!$A:$J,MATCH(I$1,Schid!$6:$6,0),FALSE)</f>
        <v>NULL</v>
      </c>
      <c r="J321" s="29" t="str">
        <f>VLOOKUP($A321,Schid!$A:$J,MATCH(J$1,Schid!$6:$6,0),FALSE)</f>
        <v>Site Dumpers</v>
      </c>
      <c r="K321" s="29" t="str">
        <f>VLOOKUP($A321,Schid!$A:$J,MATCH(K$1,Schid!$6:$6,0),FALSE)</f>
        <v>NULL</v>
      </c>
      <c r="L321" s="29" t="str">
        <f>VLOOKUP($A321,Schid!$A:$J,MATCH(L$1,Schid!$6:$6,0),FALSE)</f>
        <v>NULL</v>
      </c>
      <c r="M321" s="29" t="str">
        <f>VLOOKUP($A321,Schid!$A:$J,MATCH(M$1,Schid!$6:$6,0),FALSE)</f>
        <v>Site Dumpers|||</v>
      </c>
      <c r="N321" s="29">
        <f t="shared" si="40"/>
        <v>1</v>
      </c>
      <c r="O321" s="29">
        <f>IF(ISERROR(VLOOKUP(B321,Sched!A:A,1,FALSE)),0,1)</f>
        <v>1</v>
      </c>
      <c r="P321" s="29">
        <f t="shared" si="41"/>
        <v>1</v>
      </c>
      <c r="Q321" s="29" t="str">
        <f t="shared" si="42"/>
        <v>NULL|NULL</v>
      </c>
      <c r="R321" s="29" t="str">
        <f t="shared" si="43"/>
        <v>Site Dumpers</v>
      </c>
      <c r="S321" s="29" t="str">
        <f t="shared" si="44"/>
        <v>NULL</v>
      </c>
      <c r="T321" s="29" t="str">
        <f t="shared" si="45"/>
        <v>Wheel Dumpers GBR</v>
      </c>
    </row>
    <row r="322" spans="1:20" x14ac:dyDescent="0.25">
      <c r="A322" s="29">
        <v>121963</v>
      </c>
      <c r="B322" s="29" t="s">
        <v>3098</v>
      </c>
      <c r="C322" s="29" t="s">
        <v>1241</v>
      </c>
      <c r="D322" s="29" t="s">
        <v>2918</v>
      </c>
      <c r="E322" s="29" t="str">
        <f>VLOOKUP($B322,Sched!$A:$Z,MATCH(E$1,Sched!$6:$6,0),FALSE)</f>
        <v>CatSubcat</v>
      </c>
      <c r="F322" s="29" t="str">
        <f>VLOOKUP($B322,Sched!$A:$Z,MATCH(F$1,Sched!$6:$6,0),FALSE)</f>
        <v>SubcatGroup</v>
      </c>
      <c r="G322" s="29">
        <f>VLOOKUP($A322,Schid!$A:$J,MATCH(G$1,Schid!$6:$6,0),FALSE)</f>
        <v>293</v>
      </c>
      <c r="H322" s="29">
        <f>VLOOKUP($A322,Schid!$A:$J,MATCH(H$1,Schid!$6:$6,0),FALSE)</f>
        <v>2873</v>
      </c>
      <c r="I322" s="29" t="str">
        <f>VLOOKUP($A322,Schid!$A:$J,MATCH(I$1,Schid!$6:$6,0),FALSE)</f>
        <v>NULL</v>
      </c>
      <c r="J322" s="29" t="str">
        <f>VLOOKUP($A322,Schid!$A:$J,MATCH(J$1,Schid!$6:$6,0),FALSE)</f>
        <v>Site Dumpers</v>
      </c>
      <c r="K322" s="29" t="str">
        <f>VLOOKUP($A322,Schid!$A:$J,MATCH(K$1,Schid!$6:$6,0),FALSE)</f>
        <v>6.0+ Ton Wheel Dumpers</v>
      </c>
      <c r="L322" s="29" t="str">
        <f>VLOOKUP($A322,Schid!$A:$J,MATCH(L$1,Schid!$6:$6,0),FALSE)</f>
        <v>NULL</v>
      </c>
      <c r="M322" s="29" t="str">
        <f>VLOOKUP($A322,Schid!$A:$J,MATCH(M$1,Schid!$6:$6,0),FALSE)</f>
        <v>Site Dumpers|6.0+ Ton Wheel Dumpers||</v>
      </c>
      <c r="N322" s="29">
        <f t="shared" si="40"/>
        <v>1</v>
      </c>
      <c r="O322" s="29">
        <f>IF(ISERROR(VLOOKUP(B322,Sched!A:A,1,FALSE)),0,1)</f>
        <v>1</v>
      </c>
      <c r="P322" s="29">
        <f t="shared" si="41"/>
        <v>1</v>
      </c>
      <c r="Q322" s="29" t="str">
        <f t="shared" si="42"/>
        <v>2873|NULL</v>
      </c>
      <c r="R322" s="29" t="str">
        <f t="shared" si="43"/>
        <v>Site Dumpers</v>
      </c>
      <c r="S322" s="29" t="str">
        <f t="shared" si="44"/>
        <v>6.0+ Ton Wheel Dumpers</v>
      </c>
      <c r="T322" s="29" t="str">
        <f t="shared" si="45"/>
        <v>Wheel Dumpers Large GBR</v>
      </c>
    </row>
    <row r="323" spans="1:20" x14ac:dyDescent="0.25">
      <c r="A323" s="29">
        <v>509</v>
      </c>
      <c r="B323" s="21" t="s">
        <v>3097</v>
      </c>
      <c r="C323" s="29" t="s">
        <v>1242</v>
      </c>
      <c r="D323" s="29" t="s">
        <v>2918</v>
      </c>
      <c r="E323" s="29" t="str">
        <f>VLOOKUP($B323,Sched!$A:$Z,MATCH(E$1,Sched!$6:$6,0),FALSE)</f>
        <v>CatSubcat</v>
      </c>
      <c r="F323" s="29" t="str">
        <f>VLOOKUP($B323,Sched!$A:$Z,MATCH(F$1,Sched!$6:$6,0),FALSE)</f>
        <v>SubcatGroup</v>
      </c>
      <c r="G323" s="29">
        <f>VLOOKUP($A323,Schid!$A:$J,MATCH(G$1,Schid!$6:$6,0),FALSE)</f>
        <v>293</v>
      </c>
      <c r="H323" s="29">
        <f>VLOOKUP($A323,Schid!$A:$J,MATCH(H$1,Schid!$6:$6,0),FALSE)</f>
        <v>295</v>
      </c>
      <c r="I323" s="29" t="str">
        <f>VLOOKUP($A323,Schid!$A:$J,MATCH(I$1,Schid!$6:$6,0),FALSE)</f>
        <v>NULL</v>
      </c>
      <c r="J323" s="29" t="str">
        <f>VLOOKUP($A323,Schid!$A:$J,MATCH(J$1,Schid!$6:$6,0),FALSE)</f>
        <v>Site Dumpers</v>
      </c>
      <c r="K323" s="29" t="str">
        <f>VLOOKUP($A323,Schid!$A:$J,MATCH(K$1,Schid!$6:$6,0),FALSE)</f>
        <v>0-2.9 Ton Wheel Dumpers</v>
      </c>
      <c r="L323" s="29" t="str">
        <f>VLOOKUP($A323,Schid!$A:$J,MATCH(L$1,Schid!$6:$6,0),FALSE)</f>
        <v>NULL</v>
      </c>
      <c r="M323" s="29" t="str">
        <f>VLOOKUP($A323,Schid!$A:$J,MATCH(M$1,Schid!$6:$6,0),FALSE)</f>
        <v>Site Dumpers|0-2.9 Ton Wheel Dumpers||</v>
      </c>
      <c r="N323" s="29">
        <f t="shared" si="40"/>
        <v>1</v>
      </c>
      <c r="O323" s="29">
        <f>IF(ISERROR(VLOOKUP(B323,Sched!A:A,1,FALSE)),0,1)</f>
        <v>1</v>
      </c>
      <c r="P323" s="29">
        <f t="shared" si="41"/>
        <v>1</v>
      </c>
      <c r="Q323" s="29" t="str">
        <f t="shared" si="42"/>
        <v>295|NULL</v>
      </c>
      <c r="R323" s="29" t="str">
        <f t="shared" si="43"/>
        <v>Site Dumpers</v>
      </c>
      <c r="S323" s="29" t="str">
        <f t="shared" si="44"/>
        <v>0-2.9 Ton Wheel Dumpers</v>
      </c>
      <c r="T323" s="29" t="str">
        <f t="shared" si="45"/>
        <v>Wheel Dumpers Medium GBR</v>
      </c>
    </row>
    <row r="324" spans="1:20" x14ac:dyDescent="0.25">
      <c r="A324" s="29">
        <v>121962</v>
      </c>
      <c r="B324" s="29" t="s">
        <v>3097</v>
      </c>
      <c r="C324" s="29" t="s">
        <v>1241</v>
      </c>
      <c r="D324" s="29" t="s">
        <v>2918</v>
      </c>
      <c r="E324" s="29" t="str">
        <f>VLOOKUP($B324,Sched!$A:$Z,MATCH(E$1,Sched!$6:$6,0),FALSE)</f>
        <v>CatSubcat</v>
      </c>
      <c r="F324" s="29" t="str">
        <f>VLOOKUP($B324,Sched!$A:$Z,MATCH(F$1,Sched!$6:$6,0),FALSE)</f>
        <v>SubcatGroup</v>
      </c>
      <c r="G324" s="29">
        <f>VLOOKUP($A324,Schid!$A:$J,MATCH(G$1,Schid!$6:$6,0),FALSE)</f>
        <v>293</v>
      </c>
      <c r="H324" s="29">
        <f>VLOOKUP($A324,Schid!$A:$J,MATCH(H$1,Schid!$6:$6,0),FALSE)</f>
        <v>2872</v>
      </c>
      <c r="I324" s="29" t="str">
        <f>VLOOKUP($A324,Schid!$A:$J,MATCH(I$1,Schid!$6:$6,0),FALSE)</f>
        <v>NULL</v>
      </c>
      <c r="J324" s="29" t="str">
        <f>VLOOKUP($A324,Schid!$A:$J,MATCH(J$1,Schid!$6:$6,0),FALSE)</f>
        <v>Site Dumpers</v>
      </c>
      <c r="K324" s="29" t="str">
        <f>VLOOKUP($A324,Schid!$A:$J,MATCH(K$1,Schid!$6:$6,0),FALSE)</f>
        <v>3.0-5.9 Ton Wheel Dumpers</v>
      </c>
      <c r="L324" s="29" t="str">
        <f>VLOOKUP($A324,Schid!$A:$J,MATCH(L$1,Schid!$6:$6,0),FALSE)</f>
        <v>NULL</v>
      </c>
      <c r="M324" s="29" t="str">
        <f>VLOOKUP($A324,Schid!$A:$J,MATCH(M$1,Schid!$6:$6,0),FALSE)</f>
        <v>Site Dumpers|3.0-5.9 Ton Wheel Dumpers||</v>
      </c>
      <c r="N324" s="29">
        <f t="shared" si="40"/>
        <v>1</v>
      </c>
      <c r="O324" s="29">
        <f>IF(ISERROR(VLOOKUP(B324,Sched!A:A,1,FALSE)),0,1)</f>
        <v>1</v>
      </c>
      <c r="P324" s="29">
        <f t="shared" si="41"/>
        <v>1</v>
      </c>
      <c r="Q324" s="29" t="str">
        <f t="shared" si="42"/>
        <v>2872|NULL</v>
      </c>
      <c r="R324" s="29" t="str">
        <f t="shared" si="43"/>
        <v>Site Dumpers</v>
      </c>
      <c r="S324" s="29" t="str">
        <f t="shared" si="44"/>
        <v>3.0-5.9 Ton Wheel Dumpers</v>
      </c>
      <c r="T324" s="29" t="str">
        <f t="shared" si="45"/>
        <v>Wheel Dumpers Medium GBR</v>
      </c>
    </row>
    <row r="325" spans="1:20" x14ac:dyDescent="0.25">
      <c r="A325" s="21">
        <v>24668</v>
      </c>
      <c r="B325" s="21" t="s">
        <v>5127</v>
      </c>
      <c r="C325" s="29" t="s">
        <v>1241</v>
      </c>
      <c r="D325" s="29" t="s">
        <v>2917</v>
      </c>
      <c r="E325" s="29" t="str">
        <f>VLOOKUP($B325,Sched!$A:$Z,MATCH(E$1,Sched!$6:$6,0),FALSE)</f>
        <v>CatSubcat</v>
      </c>
      <c r="F325" s="29" t="str">
        <f>VLOOKUP($B325,Sched!$A:$Z,MATCH(F$1,Sched!$6:$6,0),FALSE)</f>
        <v>Category</v>
      </c>
      <c r="G325" s="29">
        <f>VLOOKUP($A325,Schid!$A:$J,MATCH(G$1,Schid!$6:$6,0),FALSE)</f>
        <v>2236</v>
      </c>
      <c r="H325" s="29" t="str">
        <f>VLOOKUP($A325,Schid!$A:$J,MATCH(H$1,Schid!$6:$6,0),FALSE)</f>
        <v>NULL</v>
      </c>
      <c r="I325" s="29" t="str">
        <f>VLOOKUP($A325,Schid!$A:$J,MATCH(I$1,Schid!$6:$6,0),FALSE)</f>
        <v>NULL</v>
      </c>
      <c r="J325" s="29" t="str">
        <f>VLOOKUP($A325,Schid!$A:$J,MATCH(J$1,Schid!$6:$6,0),FALSE)</f>
        <v>Storage Containers</v>
      </c>
      <c r="K325" s="29" t="str">
        <f>VLOOKUP($A325,Schid!$A:$J,MATCH(K$1,Schid!$6:$6,0),FALSE)</f>
        <v>NULL</v>
      </c>
      <c r="L325" s="29" t="str">
        <f>VLOOKUP($A325,Schid!$A:$J,MATCH(L$1,Schid!$6:$6,0),FALSE)</f>
        <v>NULL</v>
      </c>
      <c r="M325" s="29" t="str">
        <f>VLOOKUP($A325,Schid!$A:$J,MATCH(M$1,Schid!$6:$6,0),FALSE)</f>
        <v>Storage Containers|||</v>
      </c>
      <c r="N325" s="29">
        <f t="shared" si="40"/>
        <v>1</v>
      </c>
      <c r="O325" s="29">
        <f>IF(ISERROR(VLOOKUP(B325,Sched!A:A,1,FALSE)),0,1)</f>
        <v>1</v>
      </c>
      <c r="P325" s="29">
        <f t="shared" si="41"/>
        <v>1</v>
      </c>
      <c r="Q325" s="29" t="str">
        <f t="shared" ref="Q325" si="46">H325&amp;"|"&amp;I325</f>
        <v>NULL|NULL</v>
      </c>
      <c r="R325" s="29" t="str">
        <f t="shared" ref="R325" si="47">J325</f>
        <v>Storage Containers</v>
      </c>
      <c r="S325" s="29" t="str">
        <f t="shared" ref="S325" si="48">K325</f>
        <v>NULL</v>
      </c>
      <c r="T325" s="29" t="str">
        <f t="shared" ref="T325" si="49">B325</f>
        <v>Containers Tanks Boxes USA</v>
      </c>
    </row>
    <row r="326" spans="1:20" x14ac:dyDescent="0.25">
      <c r="A326" s="21">
        <v>51</v>
      </c>
      <c r="B326" s="21" t="s">
        <v>5127</v>
      </c>
      <c r="C326" s="30" t="s">
        <v>1242</v>
      </c>
      <c r="D326" s="29" t="s">
        <v>2917</v>
      </c>
      <c r="E326" s="29" t="str">
        <f>VLOOKUP($B326,Sched!$A:$Z,MATCH(E$1,Sched!$6:$6,0),FALSE)</f>
        <v>CatSubcat</v>
      </c>
      <c r="F326" s="29" t="str">
        <f>VLOOKUP($B326,Sched!$A:$Z,MATCH(F$1,Sched!$6:$6,0),FALSE)</f>
        <v>Category</v>
      </c>
      <c r="G326" s="29">
        <f>VLOOKUP($A326,Schid!$A:$J,MATCH(G$1,Schid!$6:$6,0),FALSE)</f>
        <v>2205</v>
      </c>
      <c r="H326" s="29" t="str">
        <f>VLOOKUP($A326,Schid!$A:$J,MATCH(H$1,Schid!$6:$6,0),FALSE)</f>
        <v>NULL</v>
      </c>
      <c r="I326" s="29" t="str">
        <f>VLOOKUP($A326,Schid!$A:$J,MATCH(I$1,Schid!$6:$6,0),FALSE)</f>
        <v>NULL</v>
      </c>
      <c r="J326" s="29" t="str">
        <f>VLOOKUP($A326,Schid!$A:$J,MATCH(J$1,Schid!$6:$6,0),FALSE)</f>
        <v>Tanks And Boxes</v>
      </c>
      <c r="K326" s="29" t="str">
        <f>VLOOKUP($A326,Schid!$A:$J,MATCH(K$1,Schid!$6:$6,0),FALSE)</f>
        <v>NULL</v>
      </c>
      <c r="L326" s="29" t="str">
        <f>VLOOKUP($A326,Schid!$A:$J,MATCH(L$1,Schid!$6:$6,0),FALSE)</f>
        <v>NULL</v>
      </c>
      <c r="M326" s="29" t="str">
        <f>VLOOKUP($A326,Schid!$A:$J,MATCH(M$1,Schid!$6:$6,0),FALSE)</f>
        <v>Tanks And Boxes|||</v>
      </c>
      <c r="N326" s="29">
        <f t="shared" si="40"/>
        <v>1</v>
      </c>
      <c r="O326" s="29">
        <f>IF(ISERROR(VLOOKUP(B326,Sched!A:A,1,FALSE)),0,1)</f>
        <v>1</v>
      </c>
      <c r="P326" s="29">
        <f t="shared" si="41"/>
        <v>1</v>
      </c>
      <c r="Q326" s="29" t="str">
        <f t="shared" ref="Q326" si="50">H326&amp;"|"&amp;I326</f>
        <v>NULL|NULL</v>
      </c>
      <c r="R326" s="29" t="str">
        <f t="shared" ref="R326" si="51">J326</f>
        <v>Tanks And Boxes</v>
      </c>
      <c r="S326" s="29" t="str">
        <f t="shared" ref="S326" si="52">K326</f>
        <v>NULL</v>
      </c>
      <c r="T326" s="29" t="str">
        <f t="shared" ref="T326" si="53">B326</f>
        <v>Containers Tanks Boxes USA</v>
      </c>
    </row>
  </sheetData>
  <autoFilter ref="A1:T324" xr:uid="{B56C1138-73C1-4C1A-8AA3-7164278B3EC3}"/>
  <sortState xmlns:xlrd2="http://schemas.microsoft.com/office/spreadsheetml/2017/richdata2" ref="A2:T291">
    <sortCondition descending="1" ref="D2:D291"/>
    <sortCondition ref="B2:B291"/>
    <sortCondition ref="M2:M291"/>
    <sortCondition descending="1" ref="C2:C29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6194-6C9F-4C1C-AFDE-C15780769E0E}">
  <dimension ref="A1:M165"/>
  <sheetViews>
    <sheetView zoomScaleNormal="100" workbookViewId="0">
      <pane ySplit="6" topLeftCell="A116" activePane="bottomLeft" state="frozen"/>
      <selection activeCell="B131" sqref="B131"/>
      <selection pane="bottomLeft" activeCell="A161" sqref="A161:A165"/>
    </sheetView>
  </sheetViews>
  <sheetFormatPr defaultColWidth="8.85546875" defaultRowHeight="15" x14ac:dyDescent="0.25"/>
  <cols>
    <col min="1" max="1" width="63.28515625" customWidth="1"/>
    <col min="2" max="4" width="10.7109375" style="26" customWidth="1"/>
    <col min="5" max="7" width="10.7109375" style="7" customWidth="1"/>
    <col min="12" max="12" width="39.7109375" customWidth="1"/>
    <col min="13" max="13" width="19.7109375" bestFit="1" customWidth="1"/>
  </cols>
  <sheetData>
    <row r="1" spans="1:13" x14ac:dyDescent="0.25">
      <c r="A1" s="1"/>
      <c r="C1" s="27"/>
    </row>
    <row r="3" spans="1:13" x14ac:dyDescent="0.25">
      <c r="M3" s="21"/>
    </row>
    <row r="4" spans="1:13" s="1" customFormat="1" x14ac:dyDescent="0.25">
      <c r="B4" s="27"/>
      <c r="C4" s="27"/>
      <c r="D4" s="27"/>
      <c r="E4" s="8"/>
      <c r="F4" s="8"/>
      <c r="G4" s="8"/>
      <c r="M4" s="21"/>
    </row>
    <row r="5" spans="1:13" s="1" customFormat="1" x14ac:dyDescent="0.25">
      <c r="B5" s="27"/>
      <c r="C5" s="27"/>
      <c r="D5" s="27"/>
      <c r="E5" s="8"/>
      <c r="F5" s="8"/>
      <c r="G5" s="8"/>
    </row>
    <row r="6" spans="1:13" s="2" customFormat="1" x14ac:dyDescent="0.25">
      <c r="A6" s="9" t="s">
        <v>0</v>
      </c>
      <c r="B6" s="16" t="s">
        <v>2916</v>
      </c>
      <c r="C6" s="16" t="s">
        <v>1237</v>
      </c>
      <c r="D6" s="16" t="s">
        <v>1238</v>
      </c>
      <c r="E6" s="11" t="s">
        <v>1</v>
      </c>
      <c r="F6" s="11" t="s">
        <v>43</v>
      </c>
      <c r="G6" s="11" t="s">
        <v>362</v>
      </c>
      <c r="H6" s="10" t="s">
        <v>1243</v>
      </c>
      <c r="I6" s="10" t="s">
        <v>1244</v>
      </c>
      <c r="J6" s="10" t="s">
        <v>1245</v>
      </c>
      <c r="K6" s="10" t="s">
        <v>1246</v>
      </c>
      <c r="L6" s="10" t="s">
        <v>2821</v>
      </c>
      <c r="M6" s="16" t="s">
        <v>2822</v>
      </c>
    </row>
    <row r="7" spans="1:13" s="21" customFormat="1" x14ac:dyDescent="0.25">
      <c r="A7" s="21" t="s">
        <v>5106</v>
      </c>
      <c r="B7" s="26" t="s">
        <v>2917</v>
      </c>
      <c r="C7" s="26" t="s">
        <v>1236</v>
      </c>
      <c r="D7" s="26" t="s">
        <v>1239</v>
      </c>
      <c r="E7" s="15">
        <f>COUNTIFS(InR!B:B,A7,InR!D:D,B7)</f>
        <v>1</v>
      </c>
      <c r="F7" s="15">
        <f>COUNTIFS(OutR!B:B,A7,OutR!D:D,B7)</f>
        <v>1</v>
      </c>
      <c r="G7" s="15">
        <f t="shared" ref="G7:G48" si="0">COUNTIFS(A:A,A7,B:B,B7)</f>
        <v>1</v>
      </c>
      <c r="H7" s="21">
        <v>0.95</v>
      </c>
      <c r="I7" s="21">
        <v>1.33</v>
      </c>
      <c r="L7" s="21" t="s">
        <v>2947</v>
      </c>
      <c r="M7" s="21" t="s">
        <v>2823</v>
      </c>
    </row>
    <row r="8" spans="1:13" s="21" customFormat="1" x14ac:dyDescent="0.25">
      <c r="A8" s="23" t="s">
        <v>5134</v>
      </c>
      <c r="B8" s="26" t="s">
        <v>2917</v>
      </c>
      <c r="C8" s="26" t="s">
        <v>1236</v>
      </c>
      <c r="D8" s="26" t="s">
        <v>3</v>
      </c>
      <c r="E8" s="15">
        <f>COUNTIFS(InR!B:B,A8,InR!D:D,B8)</f>
        <v>5</v>
      </c>
      <c r="F8" s="15">
        <f>COUNTIFS(OutR!B:B,A8,OutR!D:D,B8)</f>
        <v>5</v>
      </c>
      <c r="G8" s="15">
        <f t="shared" si="0"/>
        <v>1</v>
      </c>
      <c r="H8" s="21">
        <v>0.95</v>
      </c>
      <c r="I8" s="21">
        <v>1.33</v>
      </c>
      <c r="L8" s="21" t="s">
        <v>2920</v>
      </c>
      <c r="M8" s="21" t="s">
        <v>2823</v>
      </c>
    </row>
    <row r="9" spans="1:13" s="21" customFormat="1" x14ac:dyDescent="0.25">
      <c r="A9" s="21" t="s">
        <v>5135</v>
      </c>
      <c r="B9" s="26" t="s">
        <v>2917</v>
      </c>
      <c r="C9" s="26" t="s">
        <v>1236</v>
      </c>
      <c r="D9" s="26" t="s">
        <v>3</v>
      </c>
      <c r="E9" s="15">
        <f>COUNTIFS(InR!B:B,A9,InR!D:D,B9)</f>
        <v>11</v>
      </c>
      <c r="F9" s="15">
        <f>COUNTIFS(OutR!B:B,A9,OutR!D:D,B9)</f>
        <v>3</v>
      </c>
      <c r="G9" s="15">
        <f t="shared" si="0"/>
        <v>1</v>
      </c>
      <c r="H9" s="21">
        <v>0.95</v>
      </c>
      <c r="I9" s="21">
        <v>1.33</v>
      </c>
      <c r="L9" s="21" t="s">
        <v>2920</v>
      </c>
      <c r="M9" s="21" t="s">
        <v>2823</v>
      </c>
    </row>
    <row r="10" spans="1:13" s="21" customFormat="1" x14ac:dyDescent="0.25">
      <c r="A10" s="21" t="s">
        <v>5136</v>
      </c>
      <c r="B10" s="26" t="s">
        <v>2917</v>
      </c>
      <c r="C10" s="26" t="s">
        <v>1236</v>
      </c>
      <c r="D10" s="26" t="s">
        <v>3</v>
      </c>
      <c r="E10" s="15">
        <f>COUNTIFS(InR!B:B,A10,InR!D:D,B10)</f>
        <v>2</v>
      </c>
      <c r="F10" s="15">
        <f>COUNTIFS(OutR!B:B,A10,OutR!D:D,B10)</f>
        <v>2</v>
      </c>
      <c r="G10" s="15">
        <f t="shared" si="0"/>
        <v>1</v>
      </c>
      <c r="H10" s="21">
        <v>0.95</v>
      </c>
      <c r="I10" s="21">
        <v>1.33</v>
      </c>
      <c r="L10" s="21" t="s">
        <v>2920</v>
      </c>
      <c r="M10" s="21" t="s">
        <v>2823</v>
      </c>
    </row>
    <row r="11" spans="1:13" s="21" customFormat="1" x14ac:dyDescent="0.25">
      <c r="A11" s="21" t="s">
        <v>5137</v>
      </c>
      <c r="B11" s="26" t="s">
        <v>2917</v>
      </c>
      <c r="C11" s="26" t="s">
        <v>1236</v>
      </c>
      <c r="D11" s="26" t="s">
        <v>3</v>
      </c>
      <c r="E11" s="15">
        <f>COUNTIFS(InR!B:B,A11,InR!D:D,B11)</f>
        <v>4</v>
      </c>
      <c r="F11" s="15">
        <f>COUNTIFS(OutR!B:B,A11,OutR!D:D,B11)</f>
        <v>1</v>
      </c>
      <c r="G11" s="15">
        <f t="shared" si="0"/>
        <v>1</v>
      </c>
      <c r="H11" s="21">
        <v>0.95</v>
      </c>
      <c r="I11" s="21">
        <v>1.33</v>
      </c>
      <c r="L11" s="21" t="s">
        <v>2920</v>
      </c>
      <c r="M11" s="21" t="s">
        <v>2823</v>
      </c>
    </row>
    <row r="12" spans="1:13" s="21" customFormat="1" x14ac:dyDescent="0.25">
      <c r="A12" s="21" t="s">
        <v>3038</v>
      </c>
      <c r="B12" s="26" t="s">
        <v>2917</v>
      </c>
      <c r="C12" s="26" t="s">
        <v>1236</v>
      </c>
      <c r="D12" s="26" t="s">
        <v>1239</v>
      </c>
      <c r="E12" s="15">
        <f>COUNTIFS(InR!B:B,A12,InR!D:D,B12)</f>
        <v>1</v>
      </c>
      <c r="F12" s="15">
        <f>COUNTIFS(OutR!B:B,A12,OutR!D:D,B12)</f>
        <v>1</v>
      </c>
      <c r="G12" s="15">
        <f t="shared" si="0"/>
        <v>1</v>
      </c>
      <c r="H12" s="21">
        <v>0.95</v>
      </c>
      <c r="I12" s="21">
        <v>1.33</v>
      </c>
      <c r="L12" s="21" t="s">
        <v>2920</v>
      </c>
      <c r="M12" s="21" t="s">
        <v>2823</v>
      </c>
    </row>
    <row r="13" spans="1:13" x14ac:dyDescent="0.25">
      <c r="A13" s="21" t="s">
        <v>3481</v>
      </c>
      <c r="B13" s="26" t="s">
        <v>2917</v>
      </c>
      <c r="C13" s="26" t="s">
        <v>1236</v>
      </c>
      <c r="D13" s="26" t="s">
        <v>369</v>
      </c>
      <c r="E13" s="15">
        <f>COUNTIFS(InR!B:B,A13,InR!D:D,B13)</f>
        <v>1</v>
      </c>
      <c r="F13" s="15">
        <f>COUNTIFS(OutR!B:B,A13,OutR!D:D,B13)</f>
        <v>1</v>
      </c>
      <c r="G13" s="15">
        <f t="shared" si="0"/>
        <v>1</v>
      </c>
      <c r="H13">
        <v>0.95</v>
      </c>
      <c r="I13">
        <v>1.33</v>
      </c>
      <c r="L13" s="21" t="s">
        <v>3321</v>
      </c>
      <c r="M13" s="21" t="s">
        <v>2823</v>
      </c>
    </row>
    <row r="14" spans="1:13" s="21" customFormat="1" x14ac:dyDescent="0.25">
      <c r="A14" s="21" t="s">
        <v>3527</v>
      </c>
      <c r="B14" s="26" t="s">
        <v>2917</v>
      </c>
      <c r="C14" s="26" t="s">
        <v>3</v>
      </c>
      <c r="D14" s="26" t="s">
        <v>3</v>
      </c>
      <c r="E14" s="15">
        <f>COUNTIFS(InR!B:B,A14,InR!D:D,B14)</f>
        <v>1</v>
      </c>
      <c r="F14" s="15">
        <f>COUNTIFS(OutR!B:B,A14,OutR!D:D,B14)</f>
        <v>1</v>
      </c>
      <c r="G14" s="15">
        <f t="shared" si="0"/>
        <v>1</v>
      </c>
      <c r="L14" s="21" t="s">
        <v>3524</v>
      </c>
      <c r="M14" s="21" t="s">
        <v>3314</v>
      </c>
    </row>
    <row r="15" spans="1:13" s="21" customFormat="1" x14ac:dyDescent="0.25">
      <c r="A15" s="21" t="s">
        <v>3529</v>
      </c>
      <c r="B15" s="26" t="s">
        <v>2917</v>
      </c>
      <c r="C15" s="26" t="s">
        <v>3</v>
      </c>
      <c r="D15" s="26" t="s">
        <v>3</v>
      </c>
      <c r="E15" s="15">
        <f>COUNTIFS(InR!B:B,A15,InR!D:D,B15)</f>
        <v>1</v>
      </c>
      <c r="F15" s="15">
        <f>COUNTIFS(OutR!B:B,A15,OutR!D:D,B15)</f>
        <v>1</v>
      </c>
      <c r="G15" s="15">
        <f t="shared" si="0"/>
        <v>1</v>
      </c>
      <c r="H15" s="21">
        <v>0.95</v>
      </c>
      <c r="I15" s="21">
        <v>1.24</v>
      </c>
      <c r="L15" s="21" t="s">
        <v>3526</v>
      </c>
      <c r="M15" s="21" t="s">
        <v>2823</v>
      </c>
    </row>
    <row r="16" spans="1:13" x14ac:dyDescent="0.25">
      <c r="A16" t="s">
        <v>3528</v>
      </c>
      <c r="B16" s="26" t="s">
        <v>2917</v>
      </c>
      <c r="C16" s="26" t="s">
        <v>3</v>
      </c>
      <c r="D16" s="26" t="s">
        <v>3</v>
      </c>
      <c r="E16" s="15">
        <f>COUNTIFS(InR!B:B,A16,InR!D:D,B16)</f>
        <v>1</v>
      </c>
      <c r="F16" s="15">
        <f>COUNTIFS(OutR!B:B,A16,OutR!D:D,B16)</f>
        <v>1</v>
      </c>
      <c r="G16" s="15">
        <f t="shared" si="0"/>
        <v>1</v>
      </c>
      <c r="H16" s="21"/>
      <c r="I16" s="21"/>
      <c r="L16" s="21" t="s">
        <v>3526</v>
      </c>
      <c r="M16" s="21" t="s">
        <v>3314</v>
      </c>
    </row>
    <row r="17" spans="1:13" x14ac:dyDescent="0.25">
      <c r="A17" s="21" t="s">
        <v>4960</v>
      </c>
      <c r="B17" s="26" t="s">
        <v>2917</v>
      </c>
      <c r="C17" s="26" t="s">
        <v>3</v>
      </c>
      <c r="D17" s="26" t="s">
        <v>3</v>
      </c>
      <c r="E17" s="15">
        <f>COUNTIFS(InR!B:B,A17,InR!D:D,B17)</f>
        <v>1</v>
      </c>
      <c r="F17" s="15">
        <f>COUNTIFS(OutR!B:B,A17,OutR!D:D,B17)</f>
        <v>1</v>
      </c>
      <c r="G17" s="15">
        <f t="shared" si="0"/>
        <v>1</v>
      </c>
      <c r="I17" s="21"/>
      <c r="L17" s="21" t="s">
        <v>4959</v>
      </c>
      <c r="M17" s="21" t="s">
        <v>3314</v>
      </c>
    </row>
    <row r="18" spans="1:13" x14ac:dyDescent="0.25">
      <c r="A18" t="s">
        <v>3409</v>
      </c>
      <c r="B18" s="26" t="s">
        <v>2917</v>
      </c>
      <c r="C18" s="26" t="s">
        <v>1236</v>
      </c>
      <c r="D18" s="26" t="s">
        <v>1239</v>
      </c>
      <c r="E18" s="15">
        <f>COUNTIFS(InR!B:B,A18,InR!D:D,B18)</f>
        <v>1</v>
      </c>
      <c r="F18" s="15">
        <f>COUNTIFS(OutR!B:B,A18,OutR!D:D,B18)</f>
        <v>1</v>
      </c>
      <c r="G18" s="15">
        <f t="shared" si="0"/>
        <v>1</v>
      </c>
      <c r="I18" s="21"/>
      <c r="L18" t="s">
        <v>2927</v>
      </c>
      <c r="M18" s="21" t="s">
        <v>3314</v>
      </c>
    </row>
    <row r="19" spans="1:13" s="21" customFormat="1" x14ac:dyDescent="0.25">
      <c r="A19" s="21" t="s">
        <v>5112</v>
      </c>
      <c r="B19" s="26" t="s">
        <v>2917</v>
      </c>
      <c r="C19" s="26" t="s">
        <v>1236</v>
      </c>
      <c r="D19" s="26" t="s">
        <v>1239</v>
      </c>
      <c r="E19" s="15">
        <f>COUNTIFS(InR!B:B,A19,InR!D:D,B19)</f>
        <v>2</v>
      </c>
      <c r="F19" s="15">
        <f>COUNTIFS(OutR!B:B,A19,OutR!D:D,B19)</f>
        <v>2</v>
      </c>
      <c r="G19" s="15">
        <f t="shared" si="0"/>
        <v>1</v>
      </c>
      <c r="L19" s="21" t="s">
        <v>3007</v>
      </c>
      <c r="M19" s="21" t="s">
        <v>3314</v>
      </c>
    </row>
    <row r="20" spans="1:13" x14ac:dyDescent="0.25">
      <c r="A20" t="s">
        <v>3479</v>
      </c>
      <c r="B20" s="26" t="s">
        <v>2917</v>
      </c>
      <c r="C20" s="26" t="s">
        <v>1236</v>
      </c>
      <c r="D20" s="26" t="s">
        <v>369</v>
      </c>
      <c r="E20" s="15">
        <f>COUNTIFS(InR!B:B,A20,InR!D:D,B20)</f>
        <v>1</v>
      </c>
      <c r="F20" s="15">
        <f>COUNTIFS(OutR!B:B,A20,OutR!D:D,B20)</f>
        <v>1</v>
      </c>
      <c r="G20" s="15">
        <f t="shared" si="0"/>
        <v>1</v>
      </c>
      <c r="I20" s="21"/>
      <c r="J20">
        <v>0.65</v>
      </c>
      <c r="K20">
        <v>0.95</v>
      </c>
      <c r="L20" t="s">
        <v>3016</v>
      </c>
      <c r="M20" s="21" t="s">
        <v>2824</v>
      </c>
    </row>
    <row r="21" spans="1:13" x14ac:dyDescent="0.25">
      <c r="A21" t="s">
        <v>3408</v>
      </c>
      <c r="B21" s="26" t="s">
        <v>2917</v>
      </c>
      <c r="C21" s="26" t="s">
        <v>1236</v>
      </c>
      <c r="D21" s="26" t="s">
        <v>1239</v>
      </c>
      <c r="E21" s="15">
        <f>COUNTIFS(InR!B:B,A21,InR!D:D,B21)</f>
        <v>1</v>
      </c>
      <c r="F21" s="15">
        <f>COUNTIFS(OutR!B:B,A21,OutR!D:D,B21)</f>
        <v>1</v>
      </c>
      <c r="G21" s="15">
        <f t="shared" si="0"/>
        <v>1</v>
      </c>
      <c r="I21" s="21"/>
      <c r="L21" s="21" t="s">
        <v>2927</v>
      </c>
      <c r="M21" s="21" t="s">
        <v>3314</v>
      </c>
    </row>
    <row r="22" spans="1:13" x14ac:dyDescent="0.25">
      <c r="A22" s="21" t="s">
        <v>3482</v>
      </c>
      <c r="B22" s="26" t="s">
        <v>2917</v>
      </c>
      <c r="C22" s="26" t="s">
        <v>1236</v>
      </c>
      <c r="D22" s="26" t="s">
        <v>369</v>
      </c>
      <c r="E22" s="15">
        <f>COUNTIFS(InR!B:B,A22,InR!D:D,B22)</f>
        <v>1</v>
      </c>
      <c r="F22" s="15">
        <f>COUNTIFS(OutR!B:B,A22,OutR!D:D,B22)</f>
        <v>1</v>
      </c>
      <c r="G22" s="15">
        <f t="shared" si="0"/>
        <v>1</v>
      </c>
      <c r="H22" s="21">
        <v>0.95</v>
      </c>
      <c r="I22" s="21">
        <v>1.33</v>
      </c>
      <c r="L22" s="21" t="s">
        <v>3321</v>
      </c>
      <c r="M22" s="21" t="s">
        <v>2823</v>
      </c>
    </row>
    <row r="23" spans="1:13" x14ac:dyDescent="0.25">
      <c r="A23" s="21" t="s">
        <v>4045</v>
      </c>
      <c r="B23" s="26" t="s">
        <v>2917</v>
      </c>
      <c r="C23" s="26" t="s">
        <v>1236</v>
      </c>
      <c r="D23" s="26" t="s">
        <v>369</v>
      </c>
      <c r="E23" s="15">
        <f>COUNTIFS(InR!B:B,A23,InR!D:D,B23)</f>
        <v>1</v>
      </c>
      <c r="F23" s="15">
        <f>COUNTIFS(OutR!B:B,A23,OutR!D:D,B23)</f>
        <v>1</v>
      </c>
      <c r="G23" s="15">
        <f t="shared" si="0"/>
        <v>1</v>
      </c>
      <c r="I23" s="21"/>
      <c r="L23" s="21" t="s">
        <v>3321</v>
      </c>
      <c r="M23" s="21" t="s">
        <v>3314</v>
      </c>
    </row>
    <row r="24" spans="1:13" x14ac:dyDescent="0.25">
      <c r="A24" s="21" t="s">
        <v>3593</v>
      </c>
      <c r="B24" s="26" t="s">
        <v>2917</v>
      </c>
      <c r="C24" s="26" t="s">
        <v>3</v>
      </c>
      <c r="D24" s="26" t="s">
        <v>3</v>
      </c>
      <c r="E24" s="15">
        <f>COUNTIFS(InR!B:B,A24,InR!D:D,B24)</f>
        <v>2</v>
      </c>
      <c r="F24" s="15">
        <f>COUNTIFS(OutR!B:B,A24,OutR!D:D,B24)</f>
        <v>2</v>
      </c>
      <c r="G24" s="15">
        <f t="shared" si="0"/>
        <v>1</v>
      </c>
      <c r="I24" s="21"/>
      <c r="L24" s="21" t="s">
        <v>3577</v>
      </c>
      <c r="M24" s="21" t="s">
        <v>3314</v>
      </c>
    </row>
    <row r="25" spans="1:13" x14ac:dyDescent="0.25">
      <c r="A25" t="s">
        <v>3596</v>
      </c>
      <c r="B25" s="26" t="s">
        <v>2917</v>
      </c>
      <c r="C25" s="26" t="s">
        <v>3</v>
      </c>
      <c r="D25" s="26" t="s">
        <v>3</v>
      </c>
      <c r="E25" s="15">
        <f>COUNTIFS(InR!B:B,A25,InR!D:D,B25)</f>
        <v>2</v>
      </c>
      <c r="F25" s="15">
        <f>COUNTIFS(OutR!B:B,A25,OutR!D:D,B25)</f>
        <v>2</v>
      </c>
      <c r="G25" s="15">
        <f t="shared" si="0"/>
        <v>1</v>
      </c>
      <c r="I25" s="21"/>
      <c r="L25" s="23" t="s">
        <v>3581</v>
      </c>
      <c r="M25" s="21" t="s">
        <v>3314</v>
      </c>
    </row>
    <row r="26" spans="1:13" x14ac:dyDescent="0.25">
      <c r="A26" t="s">
        <v>3594</v>
      </c>
      <c r="B26" s="26" t="s">
        <v>2917</v>
      </c>
      <c r="C26" s="26" t="s">
        <v>3</v>
      </c>
      <c r="D26" s="26" t="s">
        <v>3</v>
      </c>
      <c r="E26" s="15">
        <f>COUNTIFS(InR!B:B,A26,InR!D:D,B26)</f>
        <v>2</v>
      </c>
      <c r="F26" s="15">
        <f>COUNTIFS(OutR!B:B,A26,OutR!D:D,B26)</f>
        <v>2</v>
      </c>
      <c r="G26" s="15">
        <f t="shared" si="0"/>
        <v>1</v>
      </c>
      <c r="I26" s="21"/>
      <c r="L26" t="s">
        <v>3578</v>
      </c>
      <c r="M26" s="21" t="s">
        <v>3314</v>
      </c>
    </row>
    <row r="27" spans="1:13" x14ac:dyDescent="0.25">
      <c r="A27" s="21" t="s">
        <v>3595</v>
      </c>
      <c r="B27" s="26" t="s">
        <v>2917</v>
      </c>
      <c r="C27" s="26" t="s">
        <v>3</v>
      </c>
      <c r="D27" s="26" t="s">
        <v>3</v>
      </c>
      <c r="E27" s="15">
        <f>COUNTIFS(InR!B:B,A27,InR!D:D,B27)</f>
        <v>2</v>
      </c>
      <c r="F27" s="15">
        <f>COUNTIFS(OutR!B:B,A27,OutR!D:D,B27)</f>
        <v>2</v>
      </c>
      <c r="G27" s="15">
        <f t="shared" si="0"/>
        <v>1</v>
      </c>
      <c r="I27" s="21"/>
      <c r="L27" t="s">
        <v>3579</v>
      </c>
      <c r="M27" s="21" t="s">
        <v>3314</v>
      </c>
    </row>
    <row r="28" spans="1:13" x14ac:dyDescent="0.25">
      <c r="A28" t="s">
        <v>3598</v>
      </c>
      <c r="B28" s="26" t="s">
        <v>2917</v>
      </c>
      <c r="C28" s="26" t="s">
        <v>3</v>
      </c>
      <c r="D28" s="26" t="s">
        <v>3</v>
      </c>
      <c r="E28" s="15">
        <f>COUNTIFS(InR!B:B,A28,InR!D:D,B28)</f>
        <v>2</v>
      </c>
      <c r="F28" s="15">
        <f>COUNTIFS(OutR!B:B,A28,OutR!D:D,B28)</f>
        <v>2</v>
      </c>
      <c r="G28" s="15">
        <f t="shared" si="0"/>
        <v>1</v>
      </c>
      <c r="I28" s="21"/>
      <c r="L28" t="s">
        <v>3582</v>
      </c>
      <c r="M28" s="21" t="s">
        <v>3314</v>
      </c>
    </row>
    <row r="29" spans="1:13" x14ac:dyDescent="0.25">
      <c r="A29" s="21" t="s">
        <v>3597</v>
      </c>
      <c r="B29" s="26" t="s">
        <v>2917</v>
      </c>
      <c r="C29" s="26" t="s">
        <v>3</v>
      </c>
      <c r="D29" s="26" t="s">
        <v>3</v>
      </c>
      <c r="E29" s="15">
        <f>COUNTIFS(InR!B:B,A29,InR!D:D,B29)</f>
        <v>2</v>
      </c>
      <c r="F29" s="15">
        <f>COUNTIFS(OutR!B:B,A29,OutR!D:D,B29)</f>
        <v>2</v>
      </c>
      <c r="G29" s="15">
        <f t="shared" si="0"/>
        <v>1</v>
      </c>
      <c r="I29" s="21"/>
      <c r="L29" s="21" t="s">
        <v>3580</v>
      </c>
      <c r="M29" s="21" t="s">
        <v>3314</v>
      </c>
    </row>
    <row r="30" spans="1:13" x14ac:dyDescent="0.25">
      <c r="A30" t="s">
        <v>3039</v>
      </c>
      <c r="B30" s="26" t="s">
        <v>2917</v>
      </c>
      <c r="C30" s="26" t="s">
        <v>1236</v>
      </c>
      <c r="D30" s="26" t="s">
        <v>1239</v>
      </c>
      <c r="E30" s="15">
        <f>COUNTIFS(InR!B:B,A30,InR!D:D,B30)</f>
        <v>1</v>
      </c>
      <c r="F30" s="15">
        <f>COUNTIFS(OutR!B:B,A30,OutR!D:D,B30)</f>
        <v>1</v>
      </c>
      <c r="G30" s="15">
        <f t="shared" si="0"/>
        <v>1</v>
      </c>
      <c r="H30">
        <v>0.95</v>
      </c>
      <c r="I30" s="21">
        <v>1.33</v>
      </c>
      <c r="L30" s="21" t="s">
        <v>2930</v>
      </c>
      <c r="M30" s="21" t="s">
        <v>2823</v>
      </c>
    </row>
    <row r="31" spans="1:13" x14ac:dyDescent="0.25">
      <c r="A31" t="s">
        <v>3040</v>
      </c>
      <c r="B31" s="26" t="s">
        <v>2917</v>
      </c>
      <c r="C31" s="26" t="s">
        <v>1236</v>
      </c>
      <c r="D31" s="26" t="s">
        <v>1239</v>
      </c>
      <c r="E31" s="15">
        <f>COUNTIFS(InR!B:B,A31,InR!D:D,B31)</f>
        <v>1</v>
      </c>
      <c r="F31" s="15">
        <f>COUNTIFS(OutR!B:B,A31,OutR!D:D,B31)</f>
        <v>1</v>
      </c>
      <c r="G31" s="15">
        <f t="shared" si="0"/>
        <v>1</v>
      </c>
      <c r="H31">
        <v>0.95</v>
      </c>
      <c r="I31" s="21">
        <v>1.33</v>
      </c>
      <c r="J31" s="21"/>
      <c r="L31" s="21" t="s">
        <v>2930</v>
      </c>
      <c r="M31" s="21" t="s">
        <v>2823</v>
      </c>
    </row>
    <row r="32" spans="1:13" x14ac:dyDescent="0.25">
      <c r="A32" t="s">
        <v>3041</v>
      </c>
      <c r="B32" s="26" t="s">
        <v>2917</v>
      </c>
      <c r="C32" s="26" t="s">
        <v>1236</v>
      </c>
      <c r="D32" s="26" t="s">
        <v>1239</v>
      </c>
      <c r="E32" s="15">
        <f>COUNTIFS(InR!B:B,A32,InR!D:D,B32)</f>
        <v>1</v>
      </c>
      <c r="F32" s="15">
        <f>COUNTIFS(OutR!B:B,A32,OutR!D:D,B32)</f>
        <v>1</v>
      </c>
      <c r="G32" s="15">
        <f t="shared" si="0"/>
        <v>1</v>
      </c>
      <c r="H32">
        <v>0.95</v>
      </c>
      <c r="I32" s="21">
        <v>1.33</v>
      </c>
      <c r="L32" s="21" t="s">
        <v>2930</v>
      </c>
      <c r="M32" s="21" t="s">
        <v>2823</v>
      </c>
    </row>
    <row r="33" spans="1:13" s="14" customFormat="1" x14ac:dyDescent="0.25">
      <c r="A33" s="21" t="s">
        <v>3042</v>
      </c>
      <c r="B33" s="26" t="s">
        <v>2917</v>
      </c>
      <c r="C33" s="26" t="s">
        <v>1236</v>
      </c>
      <c r="D33" s="26" t="s">
        <v>1239</v>
      </c>
      <c r="E33" s="15">
        <f>COUNTIFS(InR!B:B,A33,InR!D:D,B33)</f>
        <v>1</v>
      </c>
      <c r="F33" s="15">
        <f>COUNTIFS(OutR!B:B,A33,OutR!D:D,B33)</f>
        <v>1</v>
      </c>
      <c r="G33" s="15">
        <f t="shared" si="0"/>
        <v>1</v>
      </c>
      <c r="H33" s="14">
        <v>0.95</v>
      </c>
      <c r="I33" s="21">
        <v>1.33</v>
      </c>
      <c r="L33" s="21" t="s">
        <v>2930</v>
      </c>
      <c r="M33" s="21" t="s">
        <v>2823</v>
      </c>
    </row>
    <row r="34" spans="1:13" s="14" customFormat="1" x14ac:dyDescent="0.25">
      <c r="A34" s="14" t="s">
        <v>3480</v>
      </c>
      <c r="B34" s="26" t="s">
        <v>2917</v>
      </c>
      <c r="C34" s="26" t="s">
        <v>1236</v>
      </c>
      <c r="D34" s="26" t="s">
        <v>369</v>
      </c>
      <c r="E34" s="15">
        <f>COUNTIFS(InR!B:B,A34,InR!D:D,B34)</f>
        <v>1</v>
      </c>
      <c r="F34" s="15">
        <f>COUNTIFS(OutR!B:B,A34,OutR!D:D,B34)</f>
        <v>1</v>
      </c>
      <c r="G34" s="15">
        <f t="shared" si="0"/>
        <v>1</v>
      </c>
      <c r="I34" s="21"/>
      <c r="L34" s="14" t="s">
        <v>3009</v>
      </c>
      <c r="M34" s="21" t="s">
        <v>3314</v>
      </c>
    </row>
    <row r="35" spans="1:13" s="14" customFormat="1" x14ac:dyDescent="0.25">
      <c r="A35" s="14" t="s">
        <v>3323</v>
      </c>
      <c r="B35" s="26" t="s">
        <v>2917</v>
      </c>
      <c r="C35" s="26" t="s">
        <v>1236</v>
      </c>
      <c r="D35" s="26" t="s">
        <v>369</v>
      </c>
      <c r="E35" s="15">
        <f>COUNTIFS(InR!B:B,A35,InR!D:D,B35)</f>
        <v>1</v>
      </c>
      <c r="F35" s="15">
        <f>COUNTIFS(OutR!B:B,A35,OutR!D:D,B35)</f>
        <v>1</v>
      </c>
      <c r="G35" s="15">
        <f t="shared" si="0"/>
        <v>1</v>
      </c>
      <c r="J35" s="21"/>
      <c r="K35" s="21"/>
      <c r="L35" s="21" t="s">
        <v>3321</v>
      </c>
      <c r="M35" s="21" t="s">
        <v>3314</v>
      </c>
    </row>
    <row r="36" spans="1:13" x14ac:dyDescent="0.25">
      <c r="A36" s="14" t="s">
        <v>3312</v>
      </c>
      <c r="B36" s="26" t="s">
        <v>2917</v>
      </c>
      <c r="C36" s="26" t="s">
        <v>1236</v>
      </c>
      <c r="D36" s="26" t="s">
        <v>1239</v>
      </c>
      <c r="E36" s="15">
        <f>COUNTIFS(InR!B:B,A36,InR!D:D,B36)</f>
        <v>1</v>
      </c>
      <c r="F36" s="15">
        <f>COUNTIFS(OutR!B:B,A36,OutR!D:D,B36)</f>
        <v>1</v>
      </c>
      <c r="G36" s="15">
        <f t="shared" si="0"/>
        <v>1</v>
      </c>
      <c r="H36" s="21"/>
      <c r="I36" s="21"/>
      <c r="J36" s="21"/>
      <c r="K36" s="21"/>
      <c r="L36" s="21" t="s">
        <v>2927</v>
      </c>
      <c r="M36" s="21" t="s">
        <v>3314</v>
      </c>
    </row>
    <row r="37" spans="1:13" x14ac:dyDescent="0.25">
      <c r="A37" s="14" t="s">
        <v>4048</v>
      </c>
      <c r="B37" s="26" t="s">
        <v>2917</v>
      </c>
      <c r="C37" s="26" t="s">
        <v>1236</v>
      </c>
      <c r="D37" s="26" t="s">
        <v>369</v>
      </c>
      <c r="E37" s="15">
        <f>COUNTIFS(InR!B:B,A37,InR!D:D,B37)</f>
        <v>1</v>
      </c>
      <c r="F37" s="15">
        <f>COUNTIFS(OutR!B:B,A37,OutR!D:D,B37)</f>
        <v>1</v>
      </c>
      <c r="G37" s="15">
        <f t="shared" si="0"/>
        <v>1</v>
      </c>
      <c r="J37" s="21"/>
      <c r="K37" s="21"/>
      <c r="L37" s="21" t="s">
        <v>3321</v>
      </c>
      <c r="M37" s="21" t="s">
        <v>3314</v>
      </c>
    </row>
    <row r="38" spans="1:13" x14ac:dyDescent="0.25">
      <c r="A38" s="21" t="s">
        <v>3043</v>
      </c>
      <c r="B38" s="26" t="s">
        <v>2917</v>
      </c>
      <c r="C38" s="26" t="s">
        <v>1236</v>
      </c>
      <c r="D38" s="26" t="s">
        <v>369</v>
      </c>
      <c r="E38" s="15">
        <f>COUNTIFS(InR!B:B,A38,InR!D:D,B38)</f>
        <v>1</v>
      </c>
      <c r="F38" s="15">
        <f>COUNTIFS(OutR!B:B,A38,OutR!D:D,B38)</f>
        <v>1</v>
      </c>
      <c r="G38" s="15">
        <f t="shared" si="0"/>
        <v>1</v>
      </c>
      <c r="H38">
        <v>0.95</v>
      </c>
      <c r="I38">
        <v>1.33</v>
      </c>
      <c r="J38" s="21"/>
      <c r="K38" s="21"/>
      <c r="L38" s="21" t="s">
        <v>3016</v>
      </c>
      <c r="M38" s="21" t="s">
        <v>2823</v>
      </c>
    </row>
    <row r="39" spans="1:13" x14ac:dyDescent="0.25">
      <c r="A39" s="14" t="s">
        <v>3210</v>
      </c>
      <c r="B39" s="26" t="s">
        <v>2917</v>
      </c>
      <c r="C39" s="26" t="s">
        <v>3</v>
      </c>
      <c r="D39" s="26" t="s">
        <v>3</v>
      </c>
      <c r="E39" s="15">
        <f>COUNTIFS(InR!B:B,A39,InR!D:D,B39)</f>
        <v>2</v>
      </c>
      <c r="F39" s="15">
        <f>COUNTIFS(OutR!B:B,A39,OutR!D:D,B39)</f>
        <v>2</v>
      </c>
      <c r="G39" s="15">
        <f t="shared" si="0"/>
        <v>1</v>
      </c>
      <c r="H39">
        <v>0.95</v>
      </c>
      <c r="I39">
        <v>1.28</v>
      </c>
      <c r="J39" s="21"/>
      <c r="K39" s="21"/>
      <c r="L39" s="14" t="s">
        <v>2947</v>
      </c>
      <c r="M39" s="21" t="s">
        <v>2823</v>
      </c>
    </row>
    <row r="40" spans="1:13" s="21" customFormat="1" x14ac:dyDescent="0.25">
      <c r="A40" s="29" t="s">
        <v>3511</v>
      </c>
      <c r="B40" s="26" t="s">
        <v>2917</v>
      </c>
      <c r="C40" s="26" t="s">
        <v>3</v>
      </c>
      <c r="D40" s="26" t="s">
        <v>3</v>
      </c>
      <c r="E40" s="15">
        <f>COUNTIFS(InR!B:B,A40,InR!D:D,B40)</f>
        <v>1</v>
      </c>
      <c r="F40" s="15">
        <f>COUNTIFS(OutR!B:B,A40,OutR!D:D,B40)</f>
        <v>1</v>
      </c>
      <c r="G40" s="15">
        <f t="shared" si="0"/>
        <v>1</v>
      </c>
      <c r="L40" s="21" t="s">
        <v>3510</v>
      </c>
      <c r="M40" s="21" t="s">
        <v>3314</v>
      </c>
    </row>
    <row r="41" spans="1:13" s="21" customFormat="1" x14ac:dyDescent="0.25">
      <c r="A41" s="21" t="s">
        <v>3211</v>
      </c>
      <c r="B41" s="26" t="s">
        <v>2917</v>
      </c>
      <c r="C41" s="26" t="s">
        <v>3</v>
      </c>
      <c r="D41" s="26" t="s">
        <v>3</v>
      </c>
      <c r="E41" s="15">
        <f>COUNTIFS(InR!B:B,A41,InR!D:D,B41)</f>
        <v>3</v>
      </c>
      <c r="F41" s="15">
        <f>COUNTIFS(OutR!B:B,A41,OutR!D:D,B41)</f>
        <v>3</v>
      </c>
      <c r="G41" s="15">
        <f t="shared" si="0"/>
        <v>1</v>
      </c>
      <c r="H41" s="21">
        <v>0.95</v>
      </c>
      <c r="I41" s="21">
        <v>1.24</v>
      </c>
      <c r="L41" s="21" t="s">
        <v>2961</v>
      </c>
      <c r="M41" s="21" t="s">
        <v>2823</v>
      </c>
    </row>
    <row r="42" spans="1:13" s="21" customFormat="1" x14ac:dyDescent="0.25">
      <c r="A42" s="21" t="s">
        <v>3209</v>
      </c>
      <c r="B42" s="26" t="s">
        <v>2917</v>
      </c>
      <c r="C42" s="26" t="s">
        <v>1236</v>
      </c>
      <c r="D42" s="26" t="s">
        <v>1239</v>
      </c>
      <c r="E42" s="15">
        <f>COUNTIFS(InR!B:B,A42,InR!D:D,B42)</f>
        <v>1</v>
      </c>
      <c r="F42" s="15">
        <f>COUNTIFS(OutR!B:B,A42,OutR!D:D,B42)</f>
        <v>2</v>
      </c>
      <c r="G42" s="15">
        <f t="shared" si="0"/>
        <v>1</v>
      </c>
      <c r="H42" s="21">
        <v>0.95</v>
      </c>
      <c r="I42" s="21">
        <v>1.24</v>
      </c>
      <c r="L42" s="21" t="s">
        <v>2968</v>
      </c>
      <c r="M42" s="21" t="s">
        <v>2823</v>
      </c>
    </row>
    <row r="43" spans="1:13" s="21" customFormat="1" x14ac:dyDescent="0.25">
      <c r="A43" s="21" t="s">
        <v>5101</v>
      </c>
      <c r="B43" s="26" t="s">
        <v>2917</v>
      </c>
      <c r="C43" s="26" t="s">
        <v>3</v>
      </c>
      <c r="D43" s="26" t="s">
        <v>3</v>
      </c>
      <c r="E43" s="15">
        <f>COUNTIFS(InR!B:B,A43,InR!D:D,B43)</f>
        <v>4</v>
      </c>
      <c r="F43" s="15">
        <f>COUNTIFS(OutR!B:B,A43,OutR!D:D,B43)</f>
        <v>4</v>
      </c>
      <c r="G43" s="15">
        <f t="shared" si="0"/>
        <v>1</v>
      </c>
      <c r="L43" s="21" t="s">
        <v>2967</v>
      </c>
      <c r="M43" s="21" t="s">
        <v>3314</v>
      </c>
    </row>
    <row r="44" spans="1:13" s="21" customFormat="1" x14ac:dyDescent="0.25">
      <c r="A44" s="21" t="s">
        <v>5100</v>
      </c>
      <c r="B44" s="26" t="s">
        <v>2917</v>
      </c>
      <c r="C44" s="26" t="s">
        <v>3</v>
      </c>
      <c r="D44" s="26" t="s">
        <v>3</v>
      </c>
      <c r="E44" s="15">
        <f>COUNTIFS(InR!B:B,A44,InR!D:D,B44)</f>
        <v>4</v>
      </c>
      <c r="F44" s="15">
        <f>COUNTIFS(OutR!B:B,A44,OutR!D:D,B44)</f>
        <v>4</v>
      </c>
      <c r="G44" s="15">
        <f t="shared" si="0"/>
        <v>1</v>
      </c>
      <c r="L44" s="21" t="s">
        <v>2967</v>
      </c>
      <c r="M44" s="21" t="s">
        <v>3314</v>
      </c>
    </row>
    <row r="45" spans="1:13" s="21" customFormat="1" x14ac:dyDescent="0.25">
      <c r="A45" s="21" t="s">
        <v>5098</v>
      </c>
      <c r="B45" s="26" t="s">
        <v>2917</v>
      </c>
      <c r="C45" s="26" t="s">
        <v>3</v>
      </c>
      <c r="D45" s="26" t="s">
        <v>3</v>
      </c>
      <c r="E45" s="15">
        <f>COUNTIFS(InR!B:B,A45,InR!D:D,B45)</f>
        <v>4</v>
      </c>
      <c r="F45" s="15">
        <f>COUNTIFS(OutR!B:B,A45,OutR!D:D,B45)</f>
        <v>4</v>
      </c>
      <c r="G45" s="15">
        <f t="shared" si="0"/>
        <v>1</v>
      </c>
      <c r="L45" s="21" t="s">
        <v>2967</v>
      </c>
      <c r="M45" s="21" t="s">
        <v>3314</v>
      </c>
    </row>
    <row r="46" spans="1:13" x14ac:dyDescent="0.25">
      <c r="A46" s="21" t="s">
        <v>5099</v>
      </c>
      <c r="B46" s="26" t="s">
        <v>2917</v>
      </c>
      <c r="C46" s="26" t="s">
        <v>3</v>
      </c>
      <c r="D46" s="26" t="s">
        <v>3</v>
      </c>
      <c r="E46" s="15">
        <f>COUNTIFS(InR!B:B,A46,InR!D:D,B46)</f>
        <v>4</v>
      </c>
      <c r="F46" s="15">
        <f>COUNTIFS(OutR!B:B,A46,OutR!D:D,B46)</f>
        <v>4</v>
      </c>
      <c r="G46" s="15">
        <f t="shared" si="0"/>
        <v>1</v>
      </c>
      <c r="H46" s="21"/>
      <c r="I46" s="21"/>
      <c r="J46" s="21"/>
      <c r="K46" s="21"/>
      <c r="L46" s="21" t="s">
        <v>2967</v>
      </c>
      <c r="M46" s="21" t="s">
        <v>3314</v>
      </c>
    </row>
    <row r="47" spans="1:13" x14ac:dyDescent="0.25">
      <c r="A47" s="21" t="s">
        <v>3397</v>
      </c>
      <c r="B47" s="26" t="s">
        <v>2917</v>
      </c>
      <c r="C47" s="26" t="s">
        <v>1236</v>
      </c>
      <c r="D47" s="26" t="s">
        <v>369</v>
      </c>
      <c r="E47" s="15">
        <f>COUNTIFS(InR!B:B,A47,InR!D:D,B47)</f>
        <v>1</v>
      </c>
      <c r="F47" s="15">
        <f>COUNTIFS(OutR!B:B,A47,OutR!D:D,B47)</f>
        <v>1</v>
      </c>
      <c r="G47" s="15">
        <f t="shared" si="0"/>
        <v>1</v>
      </c>
      <c r="H47" s="21"/>
      <c r="I47" s="21"/>
      <c r="J47" s="21">
        <v>0.65</v>
      </c>
      <c r="K47" s="21">
        <v>0.8</v>
      </c>
      <c r="L47" s="21" t="s">
        <v>3016</v>
      </c>
      <c r="M47" s="21" t="s">
        <v>2824</v>
      </c>
    </row>
    <row r="48" spans="1:13" s="21" customFormat="1" x14ac:dyDescent="0.25">
      <c r="A48" s="29" t="s">
        <v>5128</v>
      </c>
      <c r="B48" s="26" t="s">
        <v>2917</v>
      </c>
      <c r="C48" s="26" t="s">
        <v>3</v>
      </c>
      <c r="D48" s="26" t="s">
        <v>3</v>
      </c>
      <c r="E48" s="15">
        <f>COUNTIFS(InR!B:B,A48,InR!D:D,B48)</f>
        <v>4</v>
      </c>
      <c r="F48" s="15">
        <f>COUNTIFS(OutR!B:B,A48,OutR!D:D,B48)</f>
        <v>7</v>
      </c>
      <c r="G48" s="15">
        <f t="shared" si="0"/>
        <v>1</v>
      </c>
      <c r="H48" s="21">
        <v>0.95</v>
      </c>
      <c r="I48" s="21">
        <v>1.33</v>
      </c>
      <c r="L48" s="21" t="s">
        <v>2969</v>
      </c>
      <c r="M48" s="21" t="s">
        <v>2823</v>
      </c>
    </row>
    <row r="49" spans="1:13" s="21" customFormat="1" x14ac:dyDescent="0.25">
      <c r="A49" s="21" t="s">
        <v>5133</v>
      </c>
      <c r="B49" s="26" t="s">
        <v>2917</v>
      </c>
      <c r="C49" s="26" t="s">
        <v>3</v>
      </c>
      <c r="D49" s="26" t="s">
        <v>3</v>
      </c>
      <c r="E49" s="15">
        <f>COUNTIFS(InR!B:B,A49,InR!D:D,B49)</f>
        <v>6</v>
      </c>
      <c r="F49" s="15">
        <f>COUNTIFS(OutR!B:B,A49,OutR!D:D,B49)</f>
        <v>3</v>
      </c>
      <c r="G49" s="15">
        <f t="shared" ref="G49:G50" si="1">COUNTIFS(A:A,A49,B:B,B49)</f>
        <v>1</v>
      </c>
      <c r="H49" s="21">
        <v>0.95</v>
      </c>
      <c r="I49" s="21">
        <v>1.33</v>
      </c>
      <c r="L49" s="21" t="s">
        <v>2969</v>
      </c>
      <c r="M49" s="21" t="s">
        <v>2823</v>
      </c>
    </row>
    <row r="50" spans="1:13" s="21" customFormat="1" x14ac:dyDescent="0.25">
      <c r="A50" s="21" t="s">
        <v>5132</v>
      </c>
      <c r="B50" s="26" t="s">
        <v>2917</v>
      </c>
      <c r="C50" s="26" t="s">
        <v>3</v>
      </c>
      <c r="D50" s="26" t="s">
        <v>3</v>
      </c>
      <c r="E50" s="15">
        <f>COUNTIFS(InR!B:B,A50,InR!D:D,B50)</f>
        <v>11</v>
      </c>
      <c r="F50" s="15">
        <f>COUNTIFS(OutR!B:B,A50,OutR!D:D,B50)</f>
        <v>4</v>
      </c>
      <c r="G50" s="15">
        <f t="shared" si="1"/>
        <v>1</v>
      </c>
      <c r="H50" s="21">
        <v>0.95</v>
      </c>
      <c r="I50" s="21">
        <v>1.33</v>
      </c>
      <c r="L50" s="21" t="s">
        <v>2969</v>
      </c>
      <c r="M50" s="21" t="s">
        <v>2823</v>
      </c>
    </row>
    <row r="51" spans="1:13" s="21" customFormat="1" x14ac:dyDescent="0.25">
      <c r="A51" s="21" t="s">
        <v>5129</v>
      </c>
      <c r="B51" s="26" t="s">
        <v>2917</v>
      </c>
      <c r="C51" s="26" t="s">
        <v>3</v>
      </c>
      <c r="D51" s="26" t="s">
        <v>3</v>
      </c>
      <c r="E51" s="15">
        <f>COUNTIFS(InR!B:B,A51,InR!D:D,B51)</f>
        <v>2</v>
      </c>
      <c r="F51" s="15">
        <f>COUNTIFS(OutR!B:B,A51,OutR!D:D,B51)</f>
        <v>2</v>
      </c>
      <c r="G51" s="15">
        <f t="shared" ref="G51:G82" si="2">COUNTIFS(A:A,A51,B:B,B51)</f>
        <v>1</v>
      </c>
      <c r="L51" s="21" t="s">
        <v>2969</v>
      </c>
      <c r="M51" s="21" t="s">
        <v>3314</v>
      </c>
    </row>
    <row r="52" spans="1:13" x14ac:dyDescent="0.25">
      <c r="A52" s="21" t="s">
        <v>5130</v>
      </c>
      <c r="B52" s="26" t="s">
        <v>2917</v>
      </c>
      <c r="C52" s="26" t="s">
        <v>3</v>
      </c>
      <c r="D52" s="26" t="s">
        <v>3</v>
      </c>
      <c r="E52" s="15">
        <f>COUNTIFS(InR!B:B,A52,InR!D:D,B52)</f>
        <v>4</v>
      </c>
      <c r="F52" s="15">
        <f>COUNTIFS(OutR!B:B,A52,OutR!D:D,B52)</f>
        <v>2</v>
      </c>
      <c r="G52" s="15">
        <f t="shared" si="2"/>
        <v>1</v>
      </c>
      <c r="H52" s="21">
        <v>0.95</v>
      </c>
      <c r="I52" s="21">
        <v>1.33</v>
      </c>
      <c r="J52" s="21"/>
      <c r="K52" s="21"/>
      <c r="L52" s="21" t="s">
        <v>2969</v>
      </c>
      <c r="M52" s="21" t="s">
        <v>2823</v>
      </c>
    </row>
    <row r="53" spans="1:13" x14ac:dyDescent="0.25">
      <c r="A53" s="21" t="s">
        <v>5131</v>
      </c>
      <c r="B53" s="26" t="s">
        <v>2917</v>
      </c>
      <c r="C53" s="26" t="s">
        <v>3</v>
      </c>
      <c r="D53" s="26" t="s">
        <v>3</v>
      </c>
      <c r="E53" s="15">
        <f>COUNTIFS(InR!B:B,A53,InR!D:D,B53)</f>
        <v>4</v>
      </c>
      <c r="F53" s="15">
        <f>COUNTIFS(OutR!B:B,A53,OutR!D:D,B53)</f>
        <v>2</v>
      </c>
      <c r="G53" s="15">
        <f t="shared" si="2"/>
        <v>1</v>
      </c>
      <c r="H53" s="21">
        <v>0.95</v>
      </c>
      <c r="I53" s="21">
        <v>1.33</v>
      </c>
      <c r="J53" s="21"/>
      <c r="K53" s="21"/>
      <c r="L53" s="21" t="s">
        <v>2969</v>
      </c>
      <c r="M53" s="21" t="s">
        <v>2823</v>
      </c>
    </row>
    <row r="54" spans="1:13" x14ac:dyDescent="0.25">
      <c r="A54" s="21" t="s">
        <v>3208</v>
      </c>
      <c r="B54" s="26" t="s">
        <v>2917</v>
      </c>
      <c r="C54" s="26" t="s">
        <v>1236</v>
      </c>
      <c r="D54" s="26" t="s">
        <v>1239</v>
      </c>
      <c r="E54" s="15">
        <f>COUNTIFS(InR!B:B,A54,InR!D:D,B54)</f>
        <v>1</v>
      </c>
      <c r="F54" s="15">
        <f>COUNTIFS(OutR!B:B,A54,OutR!D:D,B54)</f>
        <v>1</v>
      </c>
      <c r="G54" s="15">
        <f t="shared" si="2"/>
        <v>1</v>
      </c>
      <c r="H54" s="21">
        <v>0.95</v>
      </c>
      <c r="I54" s="21">
        <v>1.33</v>
      </c>
      <c r="J54" s="21"/>
      <c r="K54" s="21"/>
      <c r="L54" s="21" t="s">
        <v>2969</v>
      </c>
      <c r="M54" s="21" t="s">
        <v>2823</v>
      </c>
    </row>
    <row r="55" spans="1:13" x14ac:dyDescent="0.25">
      <c r="A55" s="21" t="s">
        <v>3416</v>
      </c>
      <c r="B55" s="26" t="s">
        <v>2917</v>
      </c>
      <c r="C55" s="26" t="s">
        <v>1236</v>
      </c>
      <c r="D55" s="26" t="s">
        <v>1239</v>
      </c>
      <c r="E55" s="15">
        <f>COUNTIFS(InR!B:B,A55,InR!D:D,B55)</f>
        <v>3</v>
      </c>
      <c r="F55" s="15">
        <f>COUNTIFS(OutR!B:B,A55,OutR!D:D,B55)</f>
        <v>3</v>
      </c>
      <c r="G55" s="15">
        <f t="shared" si="2"/>
        <v>1</v>
      </c>
      <c r="H55" s="21"/>
      <c r="I55" s="21"/>
      <c r="J55" s="21">
        <v>0.65</v>
      </c>
      <c r="K55" s="21">
        <v>0.9</v>
      </c>
      <c r="L55" s="21" t="s">
        <v>3020</v>
      </c>
      <c r="M55" s="21" t="s">
        <v>2824</v>
      </c>
    </row>
    <row r="56" spans="1:13" x14ac:dyDescent="0.25">
      <c r="A56" s="21" t="s">
        <v>3503</v>
      </c>
      <c r="B56" s="26" t="s">
        <v>2917</v>
      </c>
      <c r="C56" s="26" t="s">
        <v>1236</v>
      </c>
      <c r="D56" s="26" t="s">
        <v>1239</v>
      </c>
      <c r="E56" s="15">
        <f>COUNTIFS(InR!B:B,A56,InR!D:D,B56)</f>
        <v>3</v>
      </c>
      <c r="F56" s="15">
        <f>COUNTIFS(OutR!B:B,A56,OutR!D:D,B56)</f>
        <v>3</v>
      </c>
      <c r="G56" s="15">
        <f t="shared" si="2"/>
        <v>1</v>
      </c>
      <c r="H56" s="21">
        <v>0.95</v>
      </c>
      <c r="I56" s="21">
        <v>1.33</v>
      </c>
      <c r="J56" s="21"/>
      <c r="K56" s="21"/>
      <c r="L56" s="21" t="s">
        <v>2970</v>
      </c>
      <c r="M56" s="21" t="s">
        <v>2823</v>
      </c>
    </row>
    <row r="57" spans="1:13" s="21" customFormat="1" x14ac:dyDescent="0.25">
      <c r="A57" s="21" t="s">
        <v>3502</v>
      </c>
      <c r="B57" s="26" t="s">
        <v>2917</v>
      </c>
      <c r="C57" s="26" t="s">
        <v>1236</v>
      </c>
      <c r="D57" s="26" t="s">
        <v>1239</v>
      </c>
      <c r="E57" s="15">
        <f>COUNTIFS(InR!B:B,A57,InR!D:D,B57)</f>
        <v>2</v>
      </c>
      <c r="F57" s="15">
        <f>COUNTIFS(OutR!B:B,A57,OutR!D:D,B57)</f>
        <v>2</v>
      </c>
      <c r="G57" s="15">
        <f t="shared" si="2"/>
        <v>1</v>
      </c>
      <c r="H57" s="21">
        <v>0.95</v>
      </c>
      <c r="I57" s="21">
        <v>1.33</v>
      </c>
      <c r="L57" s="21" t="s">
        <v>2970</v>
      </c>
      <c r="M57" s="21" t="s">
        <v>2823</v>
      </c>
    </row>
    <row r="58" spans="1:13" x14ac:dyDescent="0.25">
      <c r="A58" s="21" t="s">
        <v>3501</v>
      </c>
      <c r="B58" s="26" t="s">
        <v>2917</v>
      </c>
      <c r="C58" s="26" t="s">
        <v>1236</v>
      </c>
      <c r="D58" s="26" t="s">
        <v>1239</v>
      </c>
      <c r="E58" s="15">
        <f>COUNTIFS(InR!B:B,A58,InR!D:D,B58)</f>
        <v>1</v>
      </c>
      <c r="F58" s="15">
        <f>COUNTIFS(OutR!B:B,A58,OutR!D:D,B58)</f>
        <v>1</v>
      </c>
      <c r="G58" s="15">
        <f t="shared" si="2"/>
        <v>1</v>
      </c>
      <c r="H58" s="21">
        <v>0.95</v>
      </c>
      <c r="I58" s="21">
        <v>1.33</v>
      </c>
      <c r="J58" s="21"/>
      <c r="K58" s="21"/>
      <c r="L58" s="21" t="s">
        <v>2970</v>
      </c>
      <c r="M58" s="21" t="s">
        <v>2823</v>
      </c>
    </row>
    <row r="59" spans="1:13" x14ac:dyDescent="0.25">
      <c r="A59" s="21" t="s">
        <v>3091</v>
      </c>
      <c r="B59" s="26" t="s">
        <v>2917</v>
      </c>
      <c r="C59" s="26" t="s">
        <v>1236</v>
      </c>
      <c r="D59" s="26" t="s">
        <v>1239</v>
      </c>
      <c r="E59" s="15">
        <f>COUNTIFS(InR!B:B,A59,InR!D:D,B59)</f>
        <v>1</v>
      </c>
      <c r="F59" s="15">
        <f>COUNTIFS(OutR!B:B,A59,OutR!D:D,B59)</f>
        <v>1</v>
      </c>
      <c r="G59" s="15">
        <f t="shared" si="2"/>
        <v>1</v>
      </c>
      <c r="H59" s="21">
        <v>0.95</v>
      </c>
      <c r="I59" s="21">
        <v>1.33</v>
      </c>
      <c r="J59" s="21"/>
      <c r="K59" s="21"/>
      <c r="L59" s="21" t="s">
        <v>2970</v>
      </c>
      <c r="M59" s="21" t="s">
        <v>2823</v>
      </c>
    </row>
    <row r="60" spans="1:13" s="21" customFormat="1" x14ac:dyDescent="0.25">
      <c r="A60" s="21" t="s">
        <v>5126</v>
      </c>
      <c r="B60" s="26" t="s">
        <v>2917</v>
      </c>
      <c r="C60" s="26" t="s">
        <v>1236</v>
      </c>
      <c r="D60" s="26" t="s">
        <v>1239</v>
      </c>
      <c r="E60" s="15">
        <f>COUNTIFS(InR!B:B,A60,InR!D:D,B60)</f>
        <v>1</v>
      </c>
      <c r="F60" s="15">
        <f>COUNTIFS(OutR!B:B,A60,OutR!D:D,B60)</f>
        <v>1</v>
      </c>
      <c r="G60" s="15">
        <f t="shared" si="2"/>
        <v>1</v>
      </c>
      <c r="H60" s="21">
        <v>0.95</v>
      </c>
      <c r="I60" s="21">
        <v>1.33</v>
      </c>
      <c r="L60" s="21" t="s">
        <v>2970</v>
      </c>
      <c r="M60" s="21" t="s">
        <v>2823</v>
      </c>
    </row>
    <row r="61" spans="1:13" x14ac:dyDescent="0.25">
      <c r="A61" s="21" t="s">
        <v>5095</v>
      </c>
      <c r="B61" s="26" t="s">
        <v>2917</v>
      </c>
      <c r="C61" s="26" t="s">
        <v>1236</v>
      </c>
      <c r="D61" s="26" t="s">
        <v>1239</v>
      </c>
      <c r="E61" s="15">
        <f>COUNTIFS(InR!B:B,A61,InR!D:D,B61)</f>
        <v>1</v>
      </c>
      <c r="F61" s="15">
        <f>COUNTIFS(OutR!B:B,A61,OutR!D:D,B61)</f>
        <v>1</v>
      </c>
      <c r="G61" s="15">
        <f t="shared" si="2"/>
        <v>1</v>
      </c>
      <c r="H61" s="21"/>
      <c r="I61" s="21"/>
      <c r="J61" s="21"/>
      <c r="K61" s="21"/>
      <c r="L61" s="21" t="s">
        <v>2975</v>
      </c>
      <c r="M61" s="21" t="s">
        <v>3314</v>
      </c>
    </row>
    <row r="62" spans="1:13" x14ac:dyDescent="0.25">
      <c r="A62" s="21" t="s">
        <v>5096</v>
      </c>
      <c r="B62" s="26" t="s">
        <v>2917</v>
      </c>
      <c r="C62" s="26" t="s">
        <v>1236</v>
      </c>
      <c r="D62" s="26" t="s">
        <v>1239</v>
      </c>
      <c r="E62" s="15">
        <f>COUNTIFS(InR!B:B,A62,InR!D:D,B62)</f>
        <v>1</v>
      </c>
      <c r="F62" s="15">
        <f>COUNTIFS(OutR!B:B,A62,OutR!D:D,B62)</f>
        <v>1</v>
      </c>
      <c r="G62" s="15">
        <f t="shared" si="2"/>
        <v>1</v>
      </c>
      <c r="H62" s="21"/>
      <c r="I62" s="21"/>
      <c r="J62" s="21"/>
      <c r="K62" s="21"/>
      <c r="L62" s="21" t="s">
        <v>2975</v>
      </c>
      <c r="M62" s="21" t="s">
        <v>3314</v>
      </c>
    </row>
    <row r="63" spans="1:13" x14ac:dyDescent="0.25">
      <c r="A63" s="21" t="s">
        <v>3564</v>
      </c>
      <c r="B63" s="26" t="s">
        <v>2917</v>
      </c>
      <c r="C63" s="28" t="s">
        <v>1236</v>
      </c>
      <c r="D63" s="28" t="s">
        <v>1239</v>
      </c>
      <c r="E63" s="15">
        <f>COUNTIFS(InR!B:B,A63,InR!D:D,B63)</f>
        <v>1</v>
      </c>
      <c r="F63" s="15">
        <f>COUNTIFS(OutR!B:B,A63,OutR!D:D,B63)</f>
        <v>1</v>
      </c>
      <c r="G63" s="15">
        <f t="shared" si="2"/>
        <v>1</v>
      </c>
      <c r="H63" s="23"/>
      <c r="I63" s="21"/>
      <c r="J63" s="21"/>
      <c r="K63" s="21"/>
      <c r="L63" s="21" t="s">
        <v>3011</v>
      </c>
      <c r="M63" s="21" t="s">
        <v>3314</v>
      </c>
    </row>
    <row r="64" spans="1:13" x14ac:dyDescent="0.25">
      <c r="A64" s="21" t="s">
        <v>4047</v>
      </c>
      <c r="B64" s="26" t="s">
        <v>2917</v>
      </c>
      <c r="C64" s="26" t="s">
        <v>1236</v>
      </c>
      <c r="D64" s="26" t="s">
        <v>369</v>
      </c>
      <c r="E64" s="15">
        <f>COUNTIFS(InR!B:B,A64,InR!D:D,B64)</f>
        <v>1</v>
      </c>
      <c r="F64" s="15">
        <f>COUNTIFS(OutR!B:B,A64,OutR!D:D,B64)</f>
        <v>1</v>
      </c>
      <c r="G64" s="15">
        <f t="shared" si="2"/>
        <v>1</v>
      </c>
      <c r="H64" s="21"/>
      <c r="I64" s="21"/>
      <c r="J64" s="21"/>
      <c r="K64" s="21"/>
      <c r="L64" s="21" t="s">
        <v>3321</v>
      </c>
      <c r="M64" s="21" t="s">
        <v>3314</v>
      </c>
    </row>
    <row r="65" spans="1:13" x14ac:dyDescent="0.25">
      <c r="A65" s="21" t="s">
        <v>3507</v>
      </c>
      <c r="B65" s="26" t="s">
        <v>2917</v>
      </c>
      <c r="C65" s="26" t="s">
        <v>1236</v>
      </c>
      <c r="D65" s="26" t="s">
        <v>1239</v>
      </c>
      <c r="E65" s="15">
        <f>COUNTIFS(InR!B:B,A65,InR!D:D,B65)</f>
        <v>1</v>
      </c>
      <c r="F65" s="15">
        <f>COUNTIFS(OutR!B:B,A65,OutR!D:D,B65)</f>
        <v>1</v>
      </c>
      <c r="G65" s="15">
        <f t="shared" si="2"/>
        <v>1</v>
      </c>
      <c r="H65" s="21">
        <v>0.95</v>
      </c>
      <c r="I65" s="21">
        <v>1.33</v>
      </c>
      <c r="J65" s="21"/>
      <c r="K65" s="21"/>
      <c r="L65" s="21" t="s">
        <v>2987</v>
      </c>
      <c r="M65" s="21" t="s">
        <v>2823</v>
      </c>
    </row>
    <row r="66" spans="1:13" x14ac:dyDescent="0.25">
      <c r="A66" s="21" t="s">
        <v>3508</v>
      </c>
      <c r="B66" s="26" t="s">
        <v>2917</v>
      </c>
      <c r="C66" s="26" t="s">
        <v>1236</v>
      </c>
      <c r="D66" s="26" t="s">
        <v>1239</v>
      </c>
      <c r="E66" s="15">
        <f>COUNTIFS(InR!B:B,A66,InR!D:D,B66)</f>
        <v>1</v>
      </c>
      <c r="F66" s="15">
        <f>COUNTIFS(OutR!B:B,A66,OutR!D:D,B66)</f>
        <v>1</v>
      </c>
      <c r="G66" s="15">
        <f t="shared" si="2"/>
        <v>1</v>
      </c>
      <c r="H66" s="21">
        <v>0.95</v>
      </c>
      <c r="I66" s="21">
        <v>1.33</v>
      </c>
      <c r="J66" s="21"/>
      <c r="K66" s="21"/>
      <c r="L66" s="21" t="s">
        <v>2987</v>
      </c>
      <c r="M66" s="21" t="s">
        <v>2823</v>
      </c>
    </row>
    <row r="67" spans="1:13" x14ac:dyDescent="0.25">
      <c r="A67" s="21" t="s">
        <v>3414</v>
      </c>
      <c r="B67" s="26" t="s">
        <v>2917</v>
      </c>
      <c r="C67" s="26" t="s">
        <v>1236</v>
      </c>
      <c r="D67" s="26" t="s">
        <v>1239</v>
      </c>
      <c r="E67" s="15">
        <f>COUNTIFS(InR!B:B,A67,InR!D:D,B67)</f>
        <v>1</v>
      </c>
      <c r="F67" s="15">
        <f>COUNTIFS(OutR!B:B,A67,OutR!D:D,B67)</f>
        <v>1</v>
      </c>
      <c r="G67" s="15">
        <f t="shared" si="2"/>
        <v>1</v>
      </c>
      <c r="H67" s="21"/>
      <c r="I67" s="21"/>
      <c r="J67" s="21"/>
      <c r="K67" s="21"/>
      <c r="L67" s="21" t="s">
        <v>3016</v>
      </c>
      <c r="M67" s="21" t="s">
        <v>3314</v>
      </c>
    </row>
    <row r="68" spans="1:13" x14ac:dyDescent="0.25">
      <c r="A68" s="21" t="s">
        <v>3324</v>
      </c>
      <c r="B68" s="26" t="s">
        <v>2917</v>
      </c>
      <c r="C68" s="26" t="s">
        <v>1236</v>
      </c>
      <c r="D68" s="26" t="s">
        <v>369</v>
      </c>
      <c r="E68" s="15">
        <f>COUNTIFS(InR!B:B,A68,InR!D:D,B68)</f>
        <v>1</v>
      </c>
      <c r="F68" s="15">
        <f>COUNTIFS(OutR!B:B,A68,OutR!D:D,B68)</f>
        <v>2</v>
      </c>
      <c r="G68" s="15">
        <f t="shared" si="2"/>
        <v>1</v>
      </c>
      <c r="H68" s="21"/>
      <c r="I68" s="21"/>
      <c r="J68" s="21"/>
      <c r="K68" s="21"/>
      <c r="L68" s="21" t="s">
        <v>2921</v>
      </c>
      <c r="M68" s="21" t="s">
        <v>3314</v>
      </c>
    </row>
    <row r="69" spans="1:13" x14ac:dyDescent="0.25">
      <c r="A69" s="21" t="s">
        <v>4046</v>
      </c>
      <c r="B69" s="26" t="s">
        <v>2917</v>
      </c>
      <c r="C69" s="26" t="s">
        <v>1236</v>
      </c>
      <c r="D69" s="26" t="s">
        <v>369</v>
      </c>
      <c r="E69" s="15">
        <f>COUNTIFS(InR!B:B,A69,InR!D:D,B69)</f>
        <v>1</v>
      </c>
      <c r="F69" s="15">
        <f>COUNTIFS(OutR!B:B,A69,OutR!D:D,B69)</f>
        <v>1</v>
      </c>
      <c r="G69" s="15">
        <f t="shared" si="2"/>
        <v>1</v>
      </c>
      <c r="H69" s="21"/>
      <c r="I69" s="21"/>
      <c r="J69" s="21"/>
      <c r="K69" s="21"/>
      <c r="L69" s="21" t="s">
        <v>3321</v>
      </c>
      <c r="M69" s="21" t="s">
        <v>3314</v>
      </c>
    </row>
    <row r="70" spans="1:13" x14ac:dyDescent="0.25">
      <c r="A70" s="21" t="s">
        <v>3325</v>
      </c>
      <c r="B70" s="26" t="s">
        <v>2917</v>
      </c>
      <c r="C70" s="26" t="s">
        <v>1236</v>
      </c>
      <c r="D70" s="26" t="s">
        <v>1239</v>
      </c>
      <c r="E70" s="15">
        <f>COUNTIFS(InR!B:B,A70,InR!D:D,B70)</f>
        <v>1</v>
      </c>
      <c r="F70" s="15">
        <f>COUNTIFS(OutR!B:B,A70,OutR!D:D,B70)</f>
        <v>1</v>
      </c>
      <c r="G70" s="15">
        <f t="shared" si="2"/>
        <v>1</v>
      </c>
      <c r="H70" s="21"/>
      <c r="I70" s="21"/>
      <c r="J70" s="21">
        <v>0.75</v>
      </c>
      <c r="K70" s="21">
        <v>0.9</v>
      </c>
      <c r="L70" s="21" t="s">
        <v>2992</v>
      </c>
      <c r="M70" s="21" t="s">
        <v>2824</v>
      </c>
    </row>
    <row r="71" spans="1:13" x14ac:dyDescent="0.25">
      <c r="A71" s="21" t="s">
        <v>3326</v>
      </c>
      <c r="B71" s="26" t="s">
        <v>2917</v>
      </c>
      <c r="C71" s="26" t="s">
        <v>1236</v>
      </c>
      <c r="D71" s="26" t="s">
        <v>369</v>
      </c>
      <c r="E71" s="15">
        <f>COUNTIFS(InR!B:B,A71,InR!D:D,B71)</f>
        <v>1</v>
      </c>
      <c r="F71" s="15">
        <f>COUNTIFS(OutR!B:B,A71,OutR!D:D,B71)</f>
        <v>2</v>
      </c>
      <c r="G71" s="15">
        <f t="shared" si="2"/>
        <v>1</v>
      </c>
      <c r="H71" s="21"/>
      <c r="I71" s="21"/>
      <c r="J71" s="21"/>
      <c r="K71" s="21"/>
      <c r="L71" s="21" t="s">
        <v>2982</v>
      </c>
      <c r="M71" s="21" t="s">
        <v>3314</v>
      </c>
    </row>
    <row r="72" spans="1:13" x14ac:dyDescent="0.25">
      <c r="A72" s="21" t="s">
        <v>3316</v>
      </c>
      <c r="B72" s="26" t="s">
        <v>2917</v>
      </c>
      <c r="C72" s="26" t="s">
        <v>1236</v>
      </c>
      <c r="D72" s="26" t="s">
        <v>369</v>
      </c>
      <c r="E72" s="15">
        <f>COUNTIFS(InR!B:B,A72,InR!D:D,B72)</f>
        <v>1</v>
      </c>
      <c r="F72" s="15">
        <f>COUNTIFS(OutR!B:B,A72,OutR!D:D,B72)</f>
        <v>1</v>
      </c>
      <c r="G72" s="15">
        <f t="shared" si="2"/>
        <v>1</v>
      </c>
      <c r="H72" s="21">
        <v>0.95</v>
      </c>
      <c r="I72" s="21">
        <v>1.33</v>
      </c>
      <c r="J72" s="21"/>
      <c r="K72" s="21"/>
      <c r="L72" s="21" t="s">
        <v>3000</v>
      </c>
      <c r="M72" s="21" t="s">
        <v>2823</v>
      </c>
    </row>
    <row r="73" spans="1:13" s="21" customFormat="1" x14ac:dyDescent="0.25">
      <c r="A73" s="21" t="s">
        <v>5104</v>
      </c>
      <c r="B73" s="26" t="s">
        <v>2917</v>
      </c>
      <c r="C73" s="26" t="s">
        <v>1236</v>
      </c>
      <c r="D73" s="26" t="s">
        <v>1239</v>
      </c>
      <c r="E73" s="15">
        <f>COUNTIFS(InR!B:B,A73,InR!D:D,B73)</f>
        <v>1</v>
      </c>
      <c r="F73" s="15">
        <f>COUNTIFS(OutR!B:B,A73,OutR!D:D,B73)</f>
        <v>1</v>
      </c>
      <c r="G73" s="15">
        <f t="shared" si="2"/>
        <v>1</v>
      </c>
      <c r="L73" s="21" t="s">
        <v>3565</v>
      </c>
      <c r="M73" s="21" t="s">
        <v>3314</v>
      </c>
    </row>
    <row r="74" spans="1:13" x14ac:dyDescent="0.25">
      <c r="A74" s="21" t="s">
        <v>5102</v>
      </c>
      <c r="B74" s="26" t="s">
        <v>2917</v>
      </c>
      <c r="C74" s="26" t="s">
        <v>3</v>
      </c>
      <c r="D74" s="26" t="s">
        <v>3</v>
      </c>
      <c r="E74" s="15">
        <f>COUNTIFS(InR!B:B,A74,InR!D:D,B74)</f>
        <v>1</v>
      </c>
      <c r="F74" s="15">
        <f>COUNTIFS(OutR!B:B,A74,OutR!D:D,B74)</f>
        <v>1</v>
      </c>
      <c r="G74" s="15">
        <f t="shared" si="2"/>
        <v>1</v>
      </c>
      <c r="H74" s="21"/>
      <c r="I74" s="21"/>
      <c r="J74" s="21"/>
      <c r="L74" s="21" t="s">
        <v>3566</v>
      </c>
      <c r="M74" s="21" t="s">
        <v>3314</v>
      </c>
    </row>
    <row r="75" spans="1:13" x14ac:dyDescent="0.25">
      <c r="A75" s="21" t="s">
        <v>3574</v>
      </c>
      <c r="B75" s="26" t="s">
        <v>2917</v>
      </c>
      <c r="C75" s="26" t="s">
        <v>3</v>
      </c>
      <c r="D75" s="26" t="s">
        <v>3</v>
      </c>
      <c r="E75" s="15">
        <f>COUNTIFS(InR!B:B,A75,InR!D:D,B75)</f>
        <v>1</v>
      </c>
      <c r="F75" s="15">
        <f>COUNTIFS(OutR!B:B,A75,OutR!D:D,B75)</f>
        <v>1</v>
      </c>
      <c r="G75" s="15">
        <f t="shared" si="2"/>
        <v>1</v>
      </c>
      <c r="H75" s="21"/>
      <c r="I75" s="21"/>
      <c r="L75" s="21" t="s">
        <v>3569</v>
      </c>
      <c r="M75" s="21" t="s">
        <v>3314</v>
      </c>
    </row>
    <row r="76" spans="1:13" x14ac:dyDescent="0.25">
      <c r="A76" s="21" t="s">
        <v>3571</v>
      </c>
      <c r="B76" s="26" t="s">
        <v>2917</v>
      </c>
      <c r="C76" s="26" t="s">
        <v>3</v>
      </c>
      <c r="D76" s="26" t="s">
        <v>3</v>
      </c>
      <c r="E76" s="15">
        <f>COUNTIFS(InR!B:B,A76,InR!D:D,B76)</f>
        <v>1</v>
      </c>
      <c r="F76" s="15">
        <f>COUNTIFS(OutR!B:B,A76,OutR!D:D,B76)</f>
        <v>1</v>
      </c>
      <c r="G76" s="15">
        <f t="shared" si="2"/>
        <v>1</v>
      </c>
      <c r="H76" s="21"/>
      <c r="I76" s="21"/>
      <c r="J76" s="21"/>
      <c r="K76" s="21"/>
      <c r="L76" s="21" t="s">
        <v>3567</v>
      </c>
      <c r="M76" s="21" t="s">
        <v>3314</v>
      </c>
    </row>
    <row r="77" spans="1:13" x14ac:dyDescent="0.25">
      <c r="A77" s="21" t="s">
        <v>3572</v>
      </c>
      <c r="B77" s="26" t="s">
        <v>2917</v>
      </c>
      <c r="C77" s="26" t="s">
        <v>3</v>
      </c>
      <c r="D77" s="26" t="s">
        <v>3</v>
      </c>
      <c r="E77" s="15">
        <f>COUNTIFS(InR!B:B,A77,InR!D:D,B77)</f>
        <v>1</v>
      </c>
      <c r="F77" s="15">
        <f>COUNTIFS(OutR!B:B,A77,OutR!D:D,B77)</f>
        <v>1</v>
      </c>
      <c r="G77" s="15">
        <f t="shared" si="2"/>
        <v>1</v>
      </c>
      <c r="H77" s="21"/>
      <c r="I77" s="21"/>
      <c r="J77" s="21"/>
      <c r="K77" s="21"/>
      <c r="L77" s="21" t="s">
        <v>3568</v>
      </c>
      <c r="M77" s="21" t="s">
        <v>3314</v>
      </c>
    </row>
    <row r="78" spans="1:13" s="21" customFormat="1" x14ac:dyDescent="0.25">
      <c r="A78" s="21" t="s">
        <v>3573</v>
      </c>
      <c r="B78" s="26" t="s">
        <v>2917</v>
      </c>
      <c r="C78" s="26" t="s">
        <v>3</v>
      </c>
      <c r="D78" s="26" t="s">
        <v>3</v>
      </c>
      <c r="E78" s="15">
        <f>COUNTIFS(InR!B:B,A78,InR!D:D,B78)</f>
        <v>1</v>
      </c>
      <c r="F78" s="15">
        <f>COUNTIFS(OutR!B:B,A78,OutR!D:D,B78)</f>
        <v>1</v>
      </c>
      <c r="G78" s="15">
        <f t="shared" si="2"/>
        <v>1</v>
      </c>
      <c r="L78" s="21" t="s">
        <v>3570</v>
      </c>
      <c r="M78" s="21" t="s">
        <v>3314</v>
      </c>
    </row>
    <row r="79" spans="1:13" s="21" customFormat="1" x14ac:dyDescent="0.25">
      <c r="A79" s="21" t="s">
        <v>5105</v>
      </c>
      <c r="B79" s="26" t="s">
        <v>2917</v>
      </c>
      <c r="C79" s="26" t="s">
        <v>1236</v>
      </c>
      <c r="D79" s="26" t="s">
        <v>1239</v>
      </c>
      <c r="E79" s="15">
        <f>COUNTIFS(InR!B:B,A79,InR!D:D,B79)</f>
        <v>1</v>
      </c>
      <c r="F79" s="15">
        <f>COUNTIFS(OutR!B:B,A79,OutR!D:D,B79)</f>
        <v>1</v>
      </c>
      <c r="G79" s="15">
        <f t="shared" si="2"/>
        <v>1</v>
      </c>
      <c r="L79" s="21" t="s">
        <v>3565</v>
      </c>
      <c r="M79" s="21" t="s">
        <v>3314</v>
      </c>
    </row>
    <row r="80" spans="1:13" x14ac:dyDescent="0.25">
      <c r="A80" s="21" t="s">
        <v>5103</v>
      </c>
      <c r="B80" s="26" t="s">
        <v>2917</v>
      </c>
      <c r="C80" s="26" t="s">
        <v>3</v>
      </c>
      <c r="D80" s="26" t="s">
        <v>3</v>
      </c>
      <c r="E80" s="15">
        <f>COUNTIFS(InR!B:B,A80,InR!D:D,B80)</f>
        <v>1</v>
      </c>
      <c r="F80" s="15">
        <f>COUNTIFS(OutR!B:B,A80,OutR!D:D,B80)</f>
        <v>1</v>
      </c>
      <c r="G80" s="15">
        <f t="shared" si="2"/>
        <v>1</v>
      </c>
      <c r="H80" s="21"/>
      <c r="I80" s="21"/>
      <c r="J80" s="21"/>
      <c r="K80" s="21"/>
      <c r="L80" s="21" t="s">
        <v>3566</v>
      </c>
      <c r="M80" s="21" t="s">
        <v>3314</v>
      </c>
    </row>
    <row r="81" spans="1:13" x14ac:dyDescent="0.25">
      <c r="A81" s="21" t="s">
        <v>3575</v>
      </c>
      <c r="B81" s="26" t="s">
        <v>2917</v>
      </c>
      <c r="C81" s="26" t="s">
        <v>3</v>
      </c>
      <c r="D81" s="26" t="s">
        <v>3</v>
      </c>
      <c r="E81" s="15">
        <f>COUNTIFS(InR!B:B,A81,InR!D:D,B81)</f>
        <v>1</v>
      </c>
      <c r="F81" s="15">
        <f>COUNTIFS(OutR!B:B,A81,OutR!D:D,B81)</f>
        <v>1</v>
      </c>
      <c r="G81" s="15">
        <f t="shared" si="2"/>
        <v>1</v>
      </c>
      <c r="J81" s="21"/>
      <c r="K81" s="21"/>
      <c r="L81" s="21" t="s">
        <v>3569</v>
      </c>
      <c r="M81" s="21" t="s">
        <v>3314</v>
      </c>
    </row>
    <row r="82" spans="1:13" x14ac:dyDescent="0.25">
      <c r="A82" s="21" t="s">
        <v>3599</v>
      </c>
      <c r="B82" s="26" t="s">
        <v>2917</v>
      </c>
      <c r="C82" s="26" t="s">
        <v>3</v>
      </c>
      <c r="D82" s="26" t="s">
        <v>3</v>
      </c>
      <c r="E82" s="15">
        <f>COUNTIFS(InR!B:B,A82,InR!D:D,B82)</f>
        <v>1</v>
      </c>
      <c r="F82" s="15">
        <f>COUNTIFS(OutR!B:B,A82,OutR!D:D,B82)</f>
        <v>1</v>
      </c>
      <c r="G82" s="15">
        <f t="shared" si="2"/>
        <v>1</v>
      </c>
      <c r="H82" s="21"/>
      <c r="I82" s="21"/>
      <c r="J82" s="21"/>
      <c r="K82" s="21"/>
      <c r="L82" s="21" t="s">
        <v>3567</v>
      </c>
      <c r="M82" s="21" t="s">
        <v>3314</v>
      </c>
    </row>
    <row r="83" spans="1:13" x14ac:dyDescent="0.25">
      <c r="A83" s="21" t="s">
        <v>3600</v>
      </c>
      <c r="B83" s="26" t="s">
        <v>2917</v>
      </c>
      <c r="C83" s="26" t="s">
        <v>3</v>
      </c>
      <c r="D83" s="26" t="s">
        <v>3</v>
      </c>
      <c r="E83" s="15">
        <f>COUNTIFS(InR!B:B,A83,InR!D:D,B83)</f>
        <v>1</v>
      </c>
      <c r="F83" s="15">
        <f>COUNTIFS(OutR!B:B,A83,OutR!D:D,B83)</f>
        <v>1</v>
      </c>
      <c r="G83" s="15">
        <f t="shared" ref="G83:G114" si="3">COUNTIFS(A:A,A83,B:B,B83)</f>
        <v>1</v>
      </c>
      <c r="H83" s="21"/>
      <c r="I83" s="21"/>
      <c r="J83" s="21"/>
      <c r="K83" s="21"/>
      <c r="L83" s="21" t="s">
        <v>3568</v>
      </c>
      <c r="M83" s="21" t="s">
        <v>3314</v>
      </c>
    </row>
    <row r="84" spans="1:13" x14ac:dyDescent="0.25">
      <c r="A84" s="21" t="s">
        <v>3576</v>
      </c>
      <c r="B84" s="26" t="s">
        <v>2917</v>
      </c>
      <c r="C84" s="26" t="s">
        <v>3</v>
      </c>
      <c r="D84" s="26" t="s">
        <v>3</v>
      </c>
      <c r="E84" s="15">
        <f>COUNTIFS(InR!B:B,A84,InR!D:D,B84)</f>
        <v>1</v>
      </c>
      <c r="F84" s="15">
        <f>COUNTIFS(OutR!B:B,A84,OutR!D:D,B84)</f>
        <v>1</v>
      </c>
      <c r="G84" s="15">
        <f t="shared" si="3"/>
        <v>1</v>
      </c>
      <c r="H84" s="21"/>
      <c r="I84" s="21"/>
      <c r="J84" s="21"/>
      <c r="K84" s="21"/>
      <c r="L84" s="21" t="s">
        <v>3570</v>
      </c>
      <c r="M84" s="21" t="s">
        <v>3314</v>
      </c>
    </row>
    <row r="85" spans="1:13" x14ac:dyDescent="0.25">
      <c r="A85" s="21" t="s">
        <v>3509</v>
      </c>
      <c r="B85" s="26" t="s">
        <v>2917</v>
      </c>
      <c r="C85" s="26" t="s">
        <v>1236</v>
      </c>
      <c r="D85" s="26" t="s">
        <v>1239</v>
      </c>
      <c r="E85" s="15">
        <f>COUNTIFS(InR!B:B,A85,InR!D:D,B85)</f>
        <v>1</v>
      </c>
      <c r="F85" s="15">
        <f>COUNTIFS(OutR!B:B,A85,OutR!D:D,B85)</f>
        <v>1</v>
      </c>
      <c r="G85" s="15">
        <f t="shared" si="3"/>
        <v>1</v>
      </c>
      <c r="H85" s="21">
        <v>0.95</v>
      </c>
      <c r="I85" s="21">
        <v>1.33</v>
      </c>
      <c r="J85" s="21"/>
      <c r="K85" s="21"/>
      <c r="L85" s="21" t="s">
        <v>3000</v>
      </c>
      <c r="M85" s="21" t="s">
        <v>2823</v>
      </c>
    </row>
    <row r="86" spans="1:13" x14ac:dyDescent="0.25">
      <c r="A86" s="21" t="s">
        <v>3466</v>
      </c>
      <c r="B86" s="26" t="s">
        <v>2917</v>
      </c>
      <c r="C86" s="26" t="s">
        <v>3</v>
      </c>
      <c r="D86" s="26" t="s">
        <v>3</v>
      </c>
      <c r="E86" s="15">
        <f>COUNTIFS(InR!B:B,A86,InR!D:D,B86)</f>
        <v>2</v>
      </c>
      <c r="F86" s="15">
        <f>COUNTIFS(OutR!B:B,A86,OutR!D:D,B86)</f>
        <v>2</v>
      </c>
      <c r="G86" s="15">
        <f t="shared" si="3"/>
        <v>1</v>
      </c>
      <c r="H86" s="21"/>
      <c r="I86" s="21"/>
      <c r="J86" s="21"/>
      <c r="K86" s="21"/>
      <c r="L86" s="21" t="s">
        <v>3004</v>
      </c>
      <c r="M86" s="21" t="s">
        <v>3314</v>
      </c>
    </row>
    <row r="87" spans="1:13" x14ac:dyDescent="0.25">
      <c r="A87" s="21" t="s">
        <v>3044</v>
      </c>
      <c r="B87" s="26" t="s">
        <v>2917</v>
      </c>
      <c r="C87" s="26" t="s">
        <v>3</v>
      </c>
      <c r="D87" s="26" t="s">
        <v>3</v>
      </c>
      <c r="E87" s="15">
        <f>COUNTIFS(InR!B:B,A87,InR!D:D,B87)</f>
        <v>2</v>
      </c>
      <c r="F87" s="15">
        <f>COUNTIFS(OutR!B:B,A87,OutR!D:D,B87)</f>
        <v>2</v>
      </c>
      <c r="G87" s="15">
        <f t="shared" si="3"/>
        <v>1</v>
      </c>
      <c r="H87" s="21">
        <v>0.95</v>
      </c>
      <c r="I87" s="21">
        <v>1.28</v>
      </c>
      <c r="J87" s="21"/>
      <c r="K87" s="21"/>
      <c r="L87" s="21" t="s">
        <v>3004</v>
      </c>
      <c r="M87" s="21" t="s">
        <v>2823</v>
      </c>
    </row>
    <row r="88" spans="1:13" x14ac:dyDescent="0.25">
      <c r="A88" s="21" t="s">
        <v>3318</v>
      </c>
      <c r="B88" s="26" t="s">
        <v>2917</v>
      </c>
      <c r="C88" s="26" t="s">
        <v>3</v>
      </c>
      <c r="D88" s="26" t="s">
        <v>3</v>
      </c>
      <c r="E88" s="15">
        <f>COUNTIFS(InR!B:B,A88,InR!D:D,B88)</f>
        <v>2</v>
      </c>
      <c r="F88" s="15">
        <f>COUNTIFS(OutR!B:B,A88,OutR!D:D,B88)</f>
        <v>2</v>
      </c>
      <c r="G88" s="15">
        <f t="shared" si="3"/>
        <v>1</v>
      </c>
      <c r="H88" s="21">
        <v>0.95</v>
      </c>
      <c r="I88" s="21">
        <v>1.28</v>
      </c>
      <c r="J88" s="21"/>
      <c r="K88" s="21"/>
      <c r="L88" s="21" t="s">
        <v>3004</v>
      </c>
      <c r="M88" s="21" t="s">
        <v>2823</v>
      </c>
    </row>
    <row r="89" spans="1:13" x14ac:dyDescent="0.25">
      <c r="A89" s="21" t="s">
        <v>3045</v>
      </c>
      <c r="B89" s="26" t="s">
        <v>2917</v>
      </c>
      <c r="C89" s="26" t="s">
        <v>3</v>
      </c>
      <c r="D89" s="26" t="s">
        <v>3</v>
      </c>
      <c r="E89" s="15">
        <f>COUNTIFS(InR!B:B,A89,InR!D:D,B89)</f>
        <v>2</v>
      </c>
      <c r="F89" s="15">
        <f>COUNTIFS(OutR!B:B,A89,OutR!D:D,B89)</f>
        <v>2</v>
      </c>
      <c r="G89" s="15">
        <f t="shared" si="3"/>
        <v>1</v>
      </c>
      <c r="H89" s="21">
        <v>0.95</v>
      </c>
      <c r="I89" s="21">
        <v>1.28</v>
      </c>
      <c r="J89" s="21"/>
      <c r="K89" s="21"/>
      <c r="L89" s="21" t="s">
        <v>3004</v>
      </c>
      <c r="M89" s="21" t="s">
        <v>2823</v>
      </c>
    </row>
    <row r="90" spans="1:13" x14ac:dyDescent="0.25">
      <c r="A90" s="21" t="s">
        <v>3417</v>
      </c>
      <c r="B90" s="26" t="s">
        <v>2917</v>
      </c>
      <c r="C90" s="26" t="s">
        <v>3</v>
      </c>
      <c r="D90" s="26" t="s">
        <v>3</v>
      </c>
      <c r="E90" s="15">
        <f>COUNTIFS(InR!B:B,A90,InR!D:D,B90)</f>
        <v>2</v>
      </c>
      <c r="F90" s="15">
        <f>COUNTIFS(OutR!B:B,A90,OutR!D:D,B90)</f>
        <v>2</v>
      </c>
      <c r="G90" s="15">
        <f t="shared" si="3"/>
        <v>1</v>
      </c>
      <c r="H90" s="21">
        <v>0.95</v>
      </c>
      <c r="I90" s="21">
        <v>1.28</v>
      </c>
      <c r="J90" s="21"/>
      <c r="K90" s="21"/>
      <c r="L90" s="21" t="s">
        <v>3467</v>
      </c>
      <c r="M90" s="21" t="s">
        <v>2823</v>
      </c>
    </row>
    <row r="91" spans="1:13" x14ac:dyDescent="0.25">
      <c r="A91" t="s">
        <v>3418</v>
      </c>
      <c r="B91" s="26" t="s">
        <v>2917</v>
      </c>
      <c r="C91" s="26" t="s">
        <v>3</v>
      </c>
      <c r="D91" s="26" t="s">
        <v>3</v>
      </c>
      <c r="E91" s="15">
        <f>COUNTIFS(InR!B:B,A91,InR!D:D,B91)</f>
        <v>2</v>
      </c>
      <c r="F91" s="15">
        <f>COUNTIFS(OutR!B:B,A91,OutR!D:D,B91)</f>
        <v>2</v>
      </c>
      <c r="G91" s="15">
        <f t="shared" si="3"/>
        <v>1</v>
      </c>
      <c r="H91" s="21">
        <v>0.95</v>
      </c>
      <c r="I91" s="21">
        <v>1.28</v>
      </c>
      <c r="J91" s="21"/>
      <c r="K91" s="21"/>
      <c r="L91" s="21" t="s">
        <v>3467</v>
      </c>
      <c r="M91" s="21" t="s">
        <v>2823</v>
      </c>
    </row>
    <row r="92" spans="1:13" x14ac:dyDescent="0.25">
      <c r="A92" t="s">
        <v>3315</v>
      </c>
      <c r="B92" s="26" t="s">
        <v>2917</v>
      </c>
      <c r="C92" s="26" t="s">
        <v>1236</v>
      </c>
      <c r="D92" s="26" t="s">
        <v>369</v>
      </c>
      <c r="E92" s="15">
        <f>COUNTIFS(InR!B:B,A92,InR!D:D,B92)</f>
        <v>3</v>
      </c>
      <c r="F92" s="15">
        <f>COUNTIFS(OutR!B:B,A92,OutR!D:D,B92)</f>
        <v>3</v>
      </c>
      <c r="G92" s="15">
        <f t="shared" si="3"/>
        <v>1</v>
      </c>
      <c r="H92" s="21">
        <v>0.95</v>
      </c>
      <c r="I92" s="21">
        <v>1.33</v>
      </c>
      <c r="J92" s="21"/>
      <c r="K92" s="21"/>
      <c r="L92" s="21" t="s">
        <v>3000</v>
      </c>
      <c r="M92" s="21" t="s">
        <v>2823</v>
      </c>
    </row>
    <row r="93" spans="1:13" x14ac:dyDescent="0.25">
      <c r="A93" s="21" t="s">
        <v>3319</v>
      </c>
      <c r="B93" s="26" t="s">
        <v>2917</v>
      </c>
      <c r="C93" s="26" t="s">
        <v>1236</v>
      </c>
      <c r="D93" s="26" t="s">
        <v>369</v>
      </c>
      <c r="E93" s="15">
        <f>COUNTIFS(InR!B:B,A93,InR!D:D,B93)</f>
        <v>1</v>
      </c>
      <c r="F93" s="15">
        <f>COUNTIFS(OutR!B:B,A93,OutR!D:D,B93)</f>
        <v>1</v>
      </c>
      <c r="G93" s="15">
        <f t="shared" si="3"/>
        <v>1</v>
      </c>
      <c r="H93" s="21"/>
      <c r="I93" s="21"/>
      <c r="J93" s="21"/>
      <c r="K93" s="21"/>
      <c r="L93" s="21" t="s">
        <v>3321</v>
      </c>
      <c r="M93" s="21" t="s">
        <v>3314</v>
      </c>
    </row>
    <row r="94" spans="1:13" x14ac:dyDescent="0.25">
      <c r="A94" s="21" t="s">
        <v>5110</v>
      </c>
      <c r="B94" s="26" t="s">
        <v>2917</v>
      </c>
      <c r="C94" s="26" t="s">
        <v>3</v>
      </c>
      <c r="D94" s="26" t="s">
        <v>3</v>
      </c>
      <c r="E94" s="15">
        <f>COUNTIFS(InR!B:B,A94,InR!D:D,B94)</f>
        <v>1</v>
      </c>
      <c r="F94" s="15">
        <f>COUNTIFS(OutR!B:B,A94,OutR!D:D,B94)</f>
        <v>1</v>
      </c>
      <c r="G94" s="15">
        <f t="shared" si="3"/>
        <v>1</v>
      </c>
      <c r="H94" s="21"/>
      <c r="I94" s="21"/>
      <c r="J94" s="21">
        <v>0.65</v>
      </c>
      <c r="K94" s="21">
        <v>0.9</v>
      </c>
      <c r="L94" s="21" t="s">
        <v>5109</v>
      </c>
      <c r="M94" s="21" t="s">
        <v>2824</v>
      </c>
    </row>
    <row r="95" spans="1:13" x14ac:dyDescent="0.25">
      <c r="A95" s="21" t="s">
        <v>5111</v>
      </c>
      <c r="B95" s="26" t="s">
        <v>2917</v>
      </c>
      <c r="C95" s="26" t="s">
        <v>3</v>
      </c>
      <c r="D95" s="26" t="s">
        <v>3</v>
      </c>
      <c r="E95" s="15">
        <f>COUNTIFS(InR!B:B,A95,InR!D:D,B95)</f>
        <v>1</v>
      </c>
      <c r="F95" s="15">
        <f>COUNTIFS(OutR!B:B,A95,OutR!D:D,B95)</f>
        <v>1</v>
      </c>
      <c r="G95" s="15">
        <f t="shared" si="3"/>
        <v>1</v>
      </c>
      <c r="H95" s="21"/>
      <c r="I95" s="21"/>
      <c r="J95" s="21">
        <v>0.65</v>
      </c>
      <c r="K95" s="21">
        <v>0.9</v>
      </c>
      <c r="L95" s="21" t="s">
        <v>5109</v>
      </c>
      <c r="M95" s="21" t="s">
        <v>2824</v>
      </c>
    </row>
    <row r="96" spans="1:13" x14ac:dyDescent="0.25">
      <c r="A96" s="21" t="s">
        <v>3473</v>
      </c>
      <c r="B96" s="26" t="s">
        <v>2917</v>
      </c>
      <c r="C96" s="26" t="s">
        <v>3</v>
      </c>
      <c r="D96" s="26" t="s">
        <v>3</v>
      </c>
      <c r="E96" s="15">
        <f>COUNTIFS(InR!B:B,A96,InR!D:D,B96)</f>
        <v>1</v>
      </c>
      <c r="F96" s="15">
        <f>COUNTIFS(OutR!B:B,A96,OutR!D:D,B96)</f>
        <v>1</v>
      </c>
      <c r="G96" s="15">
        <f t="shared" si="3"/>
        <v>1</v>
      </c>
      <c r="H96" s="21"/>
      <c r="I96" s="21"/>
      <c r="J96" s="21">
        <v>0.65</v>
      </c>
      <c r="K96" s="21">
        <v>0.9</v>
      </c>
      <c r="L96" s="21" t="s">
        <v>3020</v>
      </c>
      <c r="M96" s="21" t="s">
        <v>2824</v>
      </c>
    </row>
    <row r="97" spans="1:13" x14ac:dyDescent="0.25">
      <c r="A97" s="21" t="s">
        <v>3474</v>
      </c>
      <c r="B97" s="26" t="s">
        <v>2917</v>
      </c>
      <c r="C97" s="26" t="s">
        <v>3</v>
      </c>
      <c r="D97" s="26" t="s">
        <v>3</v>
      </c>
      <c r="E97" s="15">
        <f>COUNTIFS(InR!B:B,A97,InR!D:D,B97)</f>
        <v>1</v>
      </c>
      <c r="F97" s="15">
        <f>COUNTIFS(OutR!B:B,A97,OutR!D:D,B97)</f>
        <v>1</v>
      </c>
      <c r="G97" s="15">
        <f t="shared" si="3"/>
        <v>1</v>
      </c>
      <c r="H97" s="21"/>
      <c r="I97" s="21"/>
      <c r="J97" s="21">
        <v>0.65</v>
      </c>
      <c r="K97" s="21">
        <v>0.9</v>
      </c>
      <c r="L97" s="21" t="s">
        <v>3020</v>
      </c>
      <c r="M97" s="21" t="s">
        <v>2824</v>
      </c>
    </row>
    <row r="98" spans="1:13" x14ac:dyDescent="0.25">
      <c r="A98" s="21" t="s">
        <v>3475</v>
      </c>
      <c r="B98" s="26" t="s">
        <v>2917</v>
      </c>
      <c r="C98" s="26" t="s">
        <v>3</v>
      </c>
      <c r="D98" s="26" t="s">
        <v>3</v>
      </c>
      <c r="E98" s="15">
        <f>COUNTIFS(InR!B:B,A98,InR!D:D,B98)</f>
        <v>1</v>
      </c>
      <c r="F98" s="15">
        <f>COUNTIFS(OutR!B:B,A98,OutR!D:D,B98)</f>
        <v>1</v>
      </c>
      <c r="G98" s="15">
        <f t="shared" si="3"/>
        <v>1</v>
      </c>
      <c r="H98" s="21"/>
      <c r="I98" s="21"/>
      <c r="J98" s="21">
        <v>0.65</v>
      </c>
      <c r="K98" s="21">
        <v>0.9</v>
      </c>
      <c r="L98" s="21" t="s">
        <v>3020</v>
      </c>
      <c r="M98" s="21" t="s">
        <v>2824</v>
      </c>
    </row>
    <row r="99" spans="1:13" x14ac:dyDescent="0.25">
      <c r="A99" s="21" t="s">
        <v>3476</v>
      </c>
      <c r="B99" s="26" t="s">
        <v>2917</v>
      </c>
      <c r="C99" s="26" t="s">
        <v>3</v>
      </c>
      <c r="D99" s="26" t="s">
        <v>3</v>
      </c>
      <c r="E99" s="15">
        <f>COUNTIFS(InR!B:B,A99,InR!D:D,B99)</f>
        <v>1</v>
      </c>
      <c r="F99" s="15">
        <f>COUNTIFS(OutR!B:B,A99,OutR!D:D,B99)</f>
        <v>1</v>
      </c>
      <c r="G99" s="15">
        <f t="shared" si="3"/>
        <v>1</v>
      </c>
      <c r="H99" s="21"/>
      <c r="I99" s="21"/>
      <c r="J99" s="21">
        <v>0.65</v>
      </c>
      <c r="K99" s="21">
        <v>0.9</v>
      </c>
      <c r="L99" s="21" t="s">
        <v>3020</v>
      </c>
      <c r="M99" s="21" t="s">
        <v>2824</v>
      </c>
    </row>
    <row r="100" spans="1:13" x14ac:dyDescent="0.25">
      <c r="A100" t="s">
        <v>3477</v>
      </c>
      <c r="B100" s="26" t="s">
        <v>2917</v>
      </c>
      <c r="C100" s="26" t="s">
        <v>3</v>
      </c>
      <c r="D100" s="26" t="s">
        <v>3</v>
      </c>
      <c r="E100" s="15">
        <f>COUNTIFS(InR!B:B,A100,InR!D:D,B100)</f>
        <v>1</v>
      </c>
      <c r="F100" s="15">
        <f>COUNTIFS(OutR!B:B,A100,OutR!D:D,B100)</f>
        <v>1</v>
      </c>
      <c r="G100" s="15">
        <f t="shared" si="3"/>
        <v>1</v>
      </c>
      <c r="H100" s="21"/>
      <c r="I100" s="21"/>
      <c r="J100" s="21">
        <v>0.65</v>
      </c>
      <c r="K100" s="21">
        <v>0.9</v>
      </c>
      <c r="L100" s="21" t="s">
        <v>3020</v>
      </c>
      <c r="M100" s="21" t="s">
        <v>2824</v>
      </c>
    </row>
    <row r="101" spans="1:13" x14ac:dyDescent="0.25">
      <c r="A101" t="s">
        <v>3478</v>
      </c>
      <c r="B101" s="26" t="s">
        <v>2917</v>
      </c>
      <c r="C101" s="26" t="s">
        <v>3</v>
      </c>
      <c r="D101" s="26" t="s">
        <v>3</v>
      </c>
      <c r="E101" s="15">
        <f>COUNTIFS(InR!B:B,A101,InR!D:D,B101)</f>
        <v>1</v>
      </c>
      <c r="F101" s="15">
        <f>COUNTIFS(OutR!B:B,A101,OutR!D:D,B101)</f>
        <v>1</v>
      </c>
      <c r="G101" s="15">
        <f t="shared" si="3"/>
        <v>1</v>
      </c>
      <c r="H101" s="21"/>
      <c r="I101" s="21"/>
      <c r="J101" s="21">
        <v>0.65</v>
      </c>
      <c r="K101" s="21">
        <v>0.9</v>
      </c>
      <c r="L101" s="21" t="s">
        <v>3020</v>
      </c>
      <c r="M101" s="21" t="s">
        <v>2824</v>
      </c>
    </row>
    <row r="102" spans="1:13" x14ac:dyDescent="0.25">
      <c r="A102" s="21" t="s">
        <v>4977</v>
      </c>
      <c r="B102" s="26" t="s">
        <v>2917</v>
      </c>
      <c r="C102" s="26" t="s">
        <v>1236</v>
      </c>
      <c r="D102" s="26" t="s">
        <v>369</v>
      </c>
      <c r="E102" s="15">
        <f>COUNTIFS(InR!B:B,A102,InR!D:D,B102)</f>
        <v>1</v>
      </c>
      <c r="F102" s="15">
        <f>COUNTIFS(OutR!B:B,A102,OutR!D:D,B102)</f>
        <v>1</v>
      </c>
      <c r="G102" s="15">
        <f t="shared" si="3"/>
        <v>1</v>
      </c>
      <c r="H102" s="21"/>
      <c r="I102" s="21"/>
      <c r="J102" s="21"/>
      <c r="K102" s="21"/>
      <c r="L102" s="21" t="s">
        <v>3321</v>
      </c>
      <c r="M102" s="21" t="s">
        <v>3314</v>
      </c>
    </row>
    <row r="103" spans="1:13" x14ac:dyDescent="0.25">
      <c r="A103" s="21" t="s">
        <v>5107</v>
      </c>
      <c r="B103" s="26" t="s">
        <v>2917</v>
      </c>
      <c r="C103" s="26" t="s">
        <v>1236</v>
      </c>
      <c r="D103" s="26" t="s">
        <v>1239</v>
      </c>
      <c r="E103" s="15">
        <f>COUNTIFS(InR!B:B,A103,InR!D:D,B103)</f>
        <v>1</v>
      </c>
      <c r="F103" s="15">
        <f>COUNTIFS(OutR!B:B,A103,OutR!D:D,B103)</f>
        <v>1</v>
      </c>
      <c r="G103" s="15">
        <f t="shared" si="3"/>
        <v>1</v>
      </c>
      <c r="J103" s="21">
        <v>0.75</v>
      </c>
      <c r="K103" s="21">
        <v>0.9</v>
      </c>
      <c r="L103" s="21" t="s">
        <v>3313</v>
      </c>
      <c r="M103" s="21" t="s">
        <v>2824</v>
      </c>
    </row>
    <row r="104" spans="1:13" x14ac:dyDescent="0.25">
      <c r="A104" s="21" t="s">
        <v>3415</v>
      </c>
      <c r="B104" s="26" t="s">
        <v>2917</v>
      </c>
      <c r="C104" s="26" t="s">
        <v>1236</v>
      </c>
      <c r="D104" s="26" t="s">
        <v>1239</v>
      </c>
      <c r="E104" s="15">
        <f>COUNTIFS(InR!B:B,A104,InR!D:D,B104)</f>
        <v>2</v>
      </c>
      <c r="F104" s="15">
        <f>COUNTIFS(OutR!B:B,A104,OutR!D:D,B104)</f>
        <v>2</v>
      </c>
      <c r="G104" s="15">
        <f t="shared" si="3"/>
        <v>1</v>
      </c>
      <c r="H104" s="21"/>
      <c r="I104" s="21"/>
      <c r="J104" s="21">
        <v>0.65</v>
      </c>
      <c r="K104" s="21">
        <v>0.95</v>
      </c>
      <c r="L104" s="21" t="s">
        <v>3016</v>
      </c>
      <c r="M104" s="21" t="s">
        <v>2824</v>
      </c>
    </row>
    <row r="105" spans="1:13" x14ac:dyDescent="0.25">
      <c r="A105" t="s">
        <v>3322</v>
      </c>
      <c r="B105" s="26" t="s">
        <v>2917</v>
      </c>
      <c r="C105" s="26" t="s">
        <v>1236</v>
      </c>
      <c r="D105" s="26" t="s">
        <v>369</v>
      </c>
      <c r="E105" s="15">
        <f>COUNTIFS(InR!B:B,A105,InR!D:D,B105)</f>
        <v>1</v>
      </c>
      <c r="F105" s="15">
        <f>COUNTIFS(OutR!B:B,A105,OutR!D:D,B105)</f>
        <v>1</v>
      </c>
      <c r="G105" s="15">
        <f t="shared" si="3"/>
        <v>1</v>
      </c>
      <c r="H105" s="21"/>
      <c r="I105" s="21"/>
      <c r="J105" s="21">
        <v>0.7</v>
      </c>
      <c r="K105" s="21">
        <v>0.9</v>
      </c>
      <c r="L105" s="21" t="s">
        <v>3023</v>
      </c>
      <c r="M105" s="21" t="s">
        <v>2824</v>
      </c>
    </row>
    <row r="106" spans="1:13" x14ac:dyDescent="0.25">
      <c r="A106" s="21" t="s">
        <v>3506</v>
      </c>
      <c r="B106" s="26" t="s">
        <v>2917</v>
      </c>
      <c r="C106" s="26" t="s">
        <v>1236</v>
      </c>
      <c r="D106" s="26" t="s">
        <v>1239</v>
      </c>
      <c r="E106" s="15">
        <f>COUNTIFS(InR!B:B,A106,InR!D:D,B106)</f>
        <v>1</v>
      </c>
      <c r="F106" s="15">
        <f>COUNTIFS(OutR!B:B,A106,OutR!D:D,B106)</f>
        <v>1</v>
      </c>
      <c r="G106" s="15">
        <f t="shared" si="3"/>
        <v>1</v>
      </c>
      <c r="H106" s="21"/>
      <c r="I106" s="21"/>
      <c r="J106" s="21">
        <v>0.7</v>
      </c>
      <c r="K106" s="21">
        <v>0.9</v>
      </c>
      <c r="L106" s="21" t="s">
        <v>3025</v>
      </c>
      <c r="M106" s="21" t="s">
        <v>2824</v>
      </c>
    </row>
    <row r="107" spans="1:13" x14ac:dyDescent="0.25">
      <c r="A107" t="s">
        <v>3327</v>
      </c>
      <c r="B107" s="26" t="s">
        <v>2917</v>
      </c>
      <c r="C107" s="26" t="s">
        <v>1236</v>
      </c>
      <c r="D107" s="26" t="s">
        <v>1239</v>
      </c>
      <c r="E107" s="15">
        <f>COUNTIFS(InR!B:B,A107,InR!D:D,B107)</f>
        <v>1</v>
      </c>
      <c r="F107" s="15">
        <f>COUNTIFS(OutR!B:B,A107,OutR!D:D,B107)</f>
        <v>1</v>
      </c>
      <c r="G107" s="15">
        <f t="shared" si="3"/>
        <v>1</v>
      </c>
      <c r="H107" s="21">
        <v>0.95</v>
      </c>
      <c r="I107" s="21">
        <v>1.28</v>
      </c>
      <c r="J107" s="21"/>
      <c r="K107" s="21"/>
      <c r="L107" s="21" t="s">
        <v>3002</v>
      </c>
      <c r="M107" s="21" t="s">
        <v>2823</v>
      </c>
    </row>
    <row r="108" spans="1:13" x14ac:dyDescent="0.25">
      <c r="A108" s="21" t="s">
        <v>3046</v>
      </c>
      <c r="B108" s="26" t="s">
        <v>2917</v>
      </c>
      <c r="C108" s="26" t="s">
        <v>1236</v>
      </c>
      <c r="D108" s="26" t="s">
        <v>369</v>
      </c>
      <c r="E108" s="15">
        <f>COUNTIFS(InR!B:B,A108,InR!D:D,B108)</f>
        <v>1</v>
      </c>
      <c r="F108" s="15">
        <f>COUNTIFS(OutR!B:B,A108,OutR!D:D,B108)</f>
        <v>1</v>
      </c>
      <c r="G108" s="15">
        <f t="shared" si="3"/>
        <v>1</v>
      </c>
      <c r="H108" s="21">
        <v>0.95</v>
      </c>
      <c r="I108" s="21">
        <v>1.33</v>
      </c>
      <c r="J108" s="21"/>
      <c r="K108" s="21"/>
      <c r="L108" s="21" t="s">
        <v>3016</v>
      </c>
      <c r="M108" s="21" t="s">
        <v>2823</v>
      </c>
    </row>
    <row r="109" spans="1:13" x14ac:dyDescent="0.25">
      <c r="A109" t="s">
        <v>3212</v>
      </c>
      <c r="B109" s="26" t="s">
        <v>2917</v>
      </c>
      <c r="C109" s="26" t="s">
        <v>3</v>
      </c>
      <c r="D109" s="26" t="s">
        <v>3</v>
      </c>
      <c r="E109" s="15">
        <f>COUNTIFS(InR!B:B,A109,InR!D:D,B109)</f>
        <v>2</v>
      </c>
      <c r="F109" s="15">
        <f>COUNTIFS(OutR!B:B,A109,OutR!D:D,B109)</f>
        <v>2</v>
      </c>
      <c r="G109" s="15">
        <f t="shared" si="3"/>
        <v>1</v>
      </c>
      <c r="H109" s="21">
        <v>0.95</v>
      </c>
      <c r="I109" s="21">
        <v>1.28</v>
      </c>
      <c r="J109" s="21"/>
      <c r="K109" s="21"/>
      <c r="L109" s="21" t="s">
        <v>3031</v>
      </c>
      <c r="M109" s="21" t="s">
        <v>2823</v>
      </c>
    </row>
    <row r="110" spans="1:13" x14ac:dyDescent="0.25">
      <c r="A110" s="21" t="s">
        <v>3082</v>
      </c>
      <c r="B110" s="26" t="s">
        <v>2918</v>
      </c>
      <c r="C110" s="26" t="s">
        <v>1236</v>
      </c>
      <c r="D110" s="26" t="s">
        <v>369</v>
      </c>
      <c r="E110" s="15">
        <f>COUNTIFS(InR!B:B,A110,InR!D:D,B110)</f>
        <v>1</v>
      </c>
      <c r="F110" s="15">
        <f>COUNTIFS(OutR!B:B,A110,OutR!D:D,B110)</f>
        <v>2</v>
      </c>
      <c r="G110" s="15">
        <f t="shared" si="3"/>
        <v>1</v>
      </c>
      <c r="H110" s="21"/>
      <c r="I110" s="21"/>
      <c r="J110" s="21">
        <v>0.6</v>
      </c>
      <c r="K110" s="21">
        <v>0.9</v>
      </c>
      <c r="L110" s="23" t="s">
        <v>3399</v>
      </c>
      <c r="M110" s="21" t="s">
        <v>2824</v>
      </c>
    </row>
    <row r="111" spans="1:13" x14ac:dyDescent="0.25">
      <c r="A111" s="21" t="s">
        <v>3083</v>
      </c>
      <c r="B111" s="26" t="s">
        <v>2918</v>
      </c>
      <c r="C111" s="26" t="s">
        <v>1236</v>
      </c>
      <c r="D111" s="26" t="s">
        <v>1239</v>
      </c>
      <c r="E111" s="15">
        <f>COUNTIFS(InR!B:B,A111,InR!D:D,B111)</f>
        <v>1</v>
      </c>
      <c r="F111" s="15">
        <f>COUNTIFS(OutR!B:B,A111,OutR!D:D,B111)</f>
        <v>1</v>
      </c>
      <c r="G111" s="15">
        <f t="shared" si="3"/>
        <v>1</v>
      </c>
      <c r="H111" s="21"/>
      <c r="I111" s="21"/>
      <c r="J111" s="21">
        <v>0.65</v>
      </c>
      <c r="K111" s="21">
        <v>0.9</v>
      </c>
      <c r="L111" s="23" t="s">
        <v>3399</v>
      </c>
      <c r="M111" s="21" t="s">
        <v>2824</v>
      </c>
    </row>
    <row r="112" spans="1:13" x14ac:dyDescent="0.25">
      <c r="A112" s="21" t="s">
        <v>4979</v>
      </c>
      <c r="B112" s="26" t="s">
        <v>2918</v>
      </c>
      <c r="C112" s="26" t="s">
        <v>1236</v>
      </c>
      <c r="D112" s="26" t="s">
        <v>369</v>
      </c>
      <c r="E112" s="15">
        <f>COUNTIFS(InR!B:B,A112,InR!D:D,B112)</f>
        <v>1</v>
      </c>
      <c r="F112" s="15">
        <f>COUNTIFS(OutR!B:B,A112,OutR!D:D,B112)</f>
        <v>1</v>
      </c>
      <c r="G112" s="15">
        <f t="shared" si="3"/>
        <v>1</v>
      </c>
      <c r="J112">
        <v>0.7</v>
      </c>
      <c r="K112">
        <v>1</v>
      </c>
      <c r="L112" s="21" t="s">
        <v>2962</v>
      </c>
      <c r="M112" s="21" t="s">
        <v>2824</v>
      </c>
    </row>
    <row r="113" spans="1:13" x14ac:dyDescent="0.25">
      <c r="A113" s="21" t="s">
        <v>3088</v>
      </c>
      <c r="B113" s="26" t="s">
        <v>2918</v>
      </c>
      <c r="C113" s="26" t="s">
        <v>1236</v>
      </c>
      <c r="D113" s="26" t="s">
        <v>369</v>
      </c>
      <c r="E113" s="15">
        <f>COUNTIFS(InR!B:B,A113,InR!D:D,B113)</f>
        <v>1</v>
      </c>
      <c r="F113" s="15">
        <f>COUNTIFS(OutR!B:B,A113,OutR!D:D,B113)</f>
        <v>1</v>
      </c>
      <c r="G113" s="15">
        <f t="shared" si="3"/>
        <v>1</v>
      </c>
      <c r="H113" s="21"/>
      <c r="I113" s="21"/>
      <c r="J113" s="21">
        <v>0.75</v>
      </c>
      <c r="K113">
        <v>1</v>
      </c>
      <c r="L113" s="23" t="s">
        <v>3087</v>
      </c>
      <c r="M113" s="21" t="s">
        <v>2824</v>
      </c>
    </row>
    <row r="114" spans="1:13" x14ac:dyDescent="0.25">
      <c r="A114" s="21" t="s">
        <v>3092</v>
      </c>
      <c r="B114" s="26" t="s">
        <v>2918</v>
      </c>
      <c r="C114" s="26" t="s">
        <v>1236</v>
      </c>
      <c r="D114" s="26" t="s">
        <v>1239</v>
      </c>
      <c r="E114" s="15">
        <f>COUNTIFS(InR!B:B,A114,InR!D:D,B114)</f>
        <v>2</v>
      </c>
      <c r="F114" s="15">
        <f>COUNTIFS(OutR!B:B,A114,OutR!D:D,B114)</f>
        <v>2</v>
      </c>
      <c r="G114" s="15">
        <f t="shared" si="3"/>
        <v>1</v>
      </c>
      <c r="H114" s="21"/>
      <c r="I114" s="21"/>
      <c r="J114" s="21">
        <v>0.7</v>
      </c>
      <c r="K114">
        <v>1</v>
      </c>
      <c r="L114" s="23" t="s">
        <v>3087</v>
      </c>
      <c r="M114" s="21" t="s">
        <v>2824</v>
      </c>
    </row>
    <row r="115" spans="1:13" x14ac:dyDescent="0.25">
      <c r="A115" s="21" t="s">
        <v>3084</v>
      </c>
      <c r="B115" s="26" t="s">
        <v>2918</v>
      </c>
      <c r="C115" s="26" t="s">
        <v>1236</v>
      </c>
      <c r="D115" s="26" t="s">
        <v>369</v>
      </c>
      <c r="E115" s="15">
        <f>COUNTIFS(InR!B:B,A115,InR!D:D,B115)</f>
        <v>1</v>
      </c>
      <c r="F115" s="15">
        <f>COUNTIFS(OutR!B:B,A115,OutR!D:D,B115)</f>
        <v>1</v>
      </c>
      <c r="G115" s="15">
        <f t="shared" ref="G115:G146" si="4">COUNTIFS(A:A,A115,B:B,B115)</f>
        <v>1</v>
      </c>
      <c r="H115" s="21"/>
      <c r="I115" s="21"/>
      <c r="J115">
        <v>0.75</v>
      </c>
      <c r="K115">
        <v>1</v>
      </c>
      <c r="L115" s="23" t="s">
        <v>3402</v>
      </c>
      <c r="M115" s="21" t="s">
        <v>2824</v>
      </c>
    </row>
    <row r="116" spans="1:13" x14ac:dyDescent="0.25">
      <c r="A116" s="29" t="s">
        <v>3406</v>
      </c>
      <c r="B116" s="31" t="s">
        <v>2918</v>
      </c>
      <c r="C116" s="26" t="s">
        <v>1236</v>
      </c>
      <c r="D116" s="26" t="s">
        <v>369</v>
      </c>
      <c r="E116" s="15">
        <f>COUNTIFS(InR!B:B,A116,InR!D:D,B116)</f>
        <v>1</v>
      </c>
      <c r="F116" s="15">
        <f>COUNTIFS(OutR!B:B,A116,OutR!D:D,B116)</f>
        <v>1</v>
      </c>
      <c r="G116" s="15">
        <f t="shared" si="4"/>
        <v>1</v>
      </c>
      <c r="H116" s="21">
        <v>0.95</v>
      </c>
      <c r="I116">
        <v>1.33</v>
      </c>
      <c r="J116" s="21"/>
      <c r="L116" s="21" t="s">
        <v>3396</v>
      </c>
      <c r="M116" s="21" t="s">
        <v>2823</v>
      </c>
    </row>
    <row r="117" spans="1:13" x14ac:dyDescent="0.25">
      <c r="A117" s="39" t="s">
        <v>4332</v>
      </c>
      <c r="B117" s="40" t="s">
        <v>2918</v>
      </c>
      <c r="C117" s="41" t="s">
        <v>1236</v>
      </c>
      <c r="D117" s="41" t="s">
        <v>369</v>
      </c>
      <c r="E117" s="42">
        <f>COUNTIFS(InR!B:B,A117,InR!D:D,B117)</f>
        <v>2</v>
      </c>
      <c r="F117" s="42">
        <f>COUNTIFS(OutR!B:B,A117,OutR!D:D,B117)</f>
        <v>1</v>
      </c>
      <c r="G117" s="42">
        <f t="shared" si="4"/>
        <v>1</v>
      </c>
      <c r="H117" s="39"/>
      <c r="I117" s="43"/>
      <c r="J117" s="43">
        <v>0.75</v>
      </c>
      <c r="K117" s="43">
        <v>1</v>
      </c>
      <c r="L117" s="43" t="s">
        <v>2962</v>
      </c>
      <c r="M117" s="21" t="s">
        <v>2824</v>
      </c>
    </row>
    <row r="118" spans="1:13" x14ac:dyDescent="0.25">
      <c r="A118" s="21" t="s">
        <v>3381</v>
      </c>
      <c r="B118" s="26" t="s">
        <v>2918</v>
      </c>
      <c r="C118" s="26" t="s">
        <v>3</v>
      </c>
      <c r="D118" s="26" t="s">
        <v>3</v>
      </c>
      <c r="E118" s="15">
        <f>COUNTIFS(InR!B:B,A118,InR!D:D,B118)</f>
        <v>1</v>
      </c>
      <c r="F118" s="15">
        <f>COUNTIFS(OutR!B:B,A118,OutR!D:D,B118)</f>
        <v>1</v>
      </c>
      <c r="G118" s="15">
        <f t="shared" si="4"/>
        <v>1</v>
      </c>
      <c r="H118" s="21"/>
      <c r="I118" s="21"/>
      <c r="J118" s="21">
        <v>0.75</v>
      </c>
      <c r="K118" s="21">
        <v>1</v>
      </c>
      <c r="L118" s="21" t="s">
        <v>2962</v>
      </c>
      <c r="M118" s="21" t="s">
        <v>2824</v>
      </c>
    </row>
    <row r="119" spans="1:13" x14ac:dyDescent="0.25">
      <c r="A119" s="21" t="s">
        <v>3405</v>
      </c>
      <c r="B119" s="26" t="s">
        <v>2918</v>
      </c>
      <c r="C119" s="26" t="s">
        <v>1236</v>
      </c>
      <c r="D119" s="26" t="s">
        <v>369</v>
      </c>
      <c r="E119" s="15">
        <f>COUNTIFS(InR!B:B,A119,InR!D:D,B119)</f>
        <v>1</v>
      </c>
      <c r="F119" s="15">
        <f>COUNTIFS(OutR!B:B,A119,OutR!D:D,B119)</f>
        <v>1</v>
      </c>
      <c r="G119" s="15">
        <f t="shared" si="4"/>
        <v>1</v>
      </c>
      <c r="H119" s="21"/>
      <c r="I119" s="21"/>
      <c r="J119" s="21">
        <v>0.7</v>
      </c>
      <c r="K119" s="21">
        <v>1</v>
      </c>
      <c r="L119" s="21" t="s">
        <v>2962</v>
      </c>
      <c r="M119" s="21" t="s">
        <v>2824</v>
      </c>
    </row>
    <row r="120" spans="1:13" x14ac:dyDescent="0.25">
      <c r="A120" s="21" t="s">
        <v>4982</v>
      </c>
      <c r="B120" s="26" t="s">
        <v>2918</v>
      </c>
      <c r="C120" s="26" t="s">
        <v>1236</v>
      </c>
      <c r="D120" s="26" t="s">
        <v>1239</v>
      </c>
      <c r="E120" s="15">
        <f>COUNTIFS(InR!B:B,A120,InR!D:D,B120)</f>
        <v>2</v>
      </c>
      <c r="F120" s="15">
        <f>COUNTIFS(OutR!B:B,A120,OutR!D:D,B120)</f>
        <v>9</v>
      </c>
      <c r="G120" s="15">
        <f t="shared" si="4"/>
        <v>1</v>
      </c>
      <c r="H120" s="21"/>
      <c r="I120" s="21"/>
      <c r="J120" s="21">
        <v>0.75</v>
      </c>
      <c r="K120" s="21">
        <v>1</v>
      </c>
      <c r="L120" s="21" t="s">
        <v>2962</v>
      </c>
      <c r="M120" s="21" t="s">
        <v>2824</v>
      </c>
    </row>
    <row r="121" spans="1:13" s="21" customFormat="1" ht="15" customHeight="1" x14ac:dyDescent="0.25">
      <c r="A121" s="23" t="s">
        <v>3530</v>
      </c>
      <c r="B121" s="28" t="s">
        <v>2918</v>
      </c>
      <c r="C121" s="28" t="s">
        <v>1236</v>
      </c>
      <c r="D121" s="28" t="s">
        <v>1239</v>
      </c>
      <c r="E121" s="15">
        <f>COUNTIFS(InR!B:B,A121,InR!D:D,B121)</f>
        <v>1</v>
      </c>
      <c r="F121" s="15">
        <f>COUNTIFS(OutR!B:B,A121,OutR!D:D,B121)</f>
        <v>2</v>
      </c>
      <c r="G121" s="15">
        <f t="shared" si="4"/>
        <v>1</v>
      </c>
      <c r="H121" s="23"/>
      <c r="J121" s="21">
        <v>0.75</v>
      </c>
      <c r="K121" s="21">
        <v>1</v>
      </c>
      <c r="L121" s="23" t="s">
        <v>2955</v>
      </c>
      <c r="M121" s="21" t="s">
        <v>2824</v>
      </c>
    </row>
    <row r="122" spans="1:13" x14ac:dyDescent="0.25">
      <c r="A122" s="30" t="s">
        <v>3395</v>
      </c>
      <c r="B122" s="31" t="s">
        <v>2918</v>
      </c>
      <c r="C122" s="26" t="s">
        <v>3</v>
      </c>
      <c r="D122" s="26" t="s">
        <v>3</v>
      </c>
      <c r="E122" s="15">
        <f>COUNTIFS(InR!B:B,A122,InR!D:D,B122)</f>
        <v>1</v>
      </c>
      <c r="F122" s="15">
        <f>COUNTIFS(OutR!B:B,A122,OutR!D:D,B122)</f>
        <v>1</v>
      </c>
      <c r="G122" s="15">
        <f t="shared" si="4"/>
        <v>1</v>
      </c>
      <c r="H122" s="21"/>
      <c r="I122" s="21"/>
      <c r="J122" s="21">
        <v>0.75</v>
      </c>
      <c r="K122" s="21">
        <v>1</v>
      </c>
      <c r="L122" s="23" t="s">
        <v>2955</v>
      </c>
      <c r="M122" s="21" t="s">
        <v>2824</v>
      </c>
    </row>
    <row r="123" spans="1:13" x14ac:dyDescent="0.25">
      <c r="A123" s="21" t="s">
        <v>3382</v>
      </c>
      <c r="B123" s="26" t="s">
        <v>2918</v>
      </c>
      <c r="C123" s="26" t="s">
        <v>3</v>
      </c>
      <c r="D123" s="26" t="s">
        <v>3</v>
      </c>
      <c r="E123" s="15">
        <f>COUNTIFS(InR!B:B,A123,InR!D:D,B123)</f>
        <v>1</v>
      </c>
      <c r="F123" s="15">
        <f>COUNTIFS(OutR!B:B,A123,OutR!D:D,B123)</f>
        <v>1</v>
      </c>
      <c r="G123" s="15">
        <f t="shared" si="4"/>
        <v>1</v>
      </c>
      <c r="J123" s="21">
        <v>0.75</v>
      </c>
      <c r="K123" s="21">
        <v>1</v>
      </c>
      <c r="L123" s="21" t="s">
        <v>3080</v>
      </c>
      <c r="M123" s="21" t="s">
        <v>2824</v>
      </c>
    </row>
    <row r="124" spans="1:13" x14ac:dyDescent="0.25">
      <c r="A124" s="21" t="s">
        <v>3384</v>
      </c>
      <c r="B124" s="26" t="s">
        <v>2918</v>
      </c>
      <c r="C124" s="26" t="s">
        <v>3</v>
      </c>
      <c r="D124" s="26" t="s">
        <v>3</v>
      </c>
      <c r="E124" s="15">
        <f>COUNTIFS(InR!B:B,A124,InR!D:D,B124)</f>
        <v>2</v>
      </c>
      <c r="F124" s="15">
        <f>COUNTIFS(OutR!B:B,A124,OutR!D:D,B124)</f>
        <v>2</v>
      </c>
      <c r="G124" s="15">
        <f t="shared" si="4"/>
        <v>1</v>
      </c>
      <c r="H124" s="21"/>
      <c r="I124" s="21"/>
      <c r="J124" s="21">
        <v>0.75</v>
      </c>
      <c r="K124" s="21">
        <v>1</v>
      </c>
      <c r="L124" s="21" t="s">
        <v>3079</v>
      </c>
      <c r="M124" s="21" t="s">
        <v>2824</v>
      </c>
    </row>
    <row r="125" spans="1:13" x14ac:dyDescent="0.25">
      <c r="A125" s="21" t="s">
        <v>3385</v>
      </c>
      <c r="B125" s="26" t="s">
        <v>2918</v>
      </c>
      <c r="C125" s="26" t="s">
        <v>3</v>
      </c>
      <c r="D125" s="26" t="s">
        <v>3</v>
      </c>
      <c r="E125" s="15">
        <f>COUNTIFS(InR!B:B,A125,InR!D:D,B125)</f>
        <v>2</v>
      </c>
      <c r="F125" s="15">
        <f>COUNTIFS(OutR!B:B,A125,OutR!D:D,B125)</f>
        <v>2</v>
      </c>
      <c r="G125" s="15">
        <f t="shared" si="4"/>
        <v>1</v>
      </c>
      <c r="H125" s="21"/>
      <c r="I125" s="21"/>
      <c r="J125" s="21">
        <v>0.75</v>
      </c>
      <c r="K125" s="21">
        <v>1</v>
      </c>
      <c r="L125" s="21" t="s">
        <v>3079</v>
      </c>
      <c r="M125" s="21" t="s">
        <v>2824</v>
      </c>
    </row>
    <row r="126" spans="1:13" s="21" customFormat="1" x14ac:dyDescent="0.25">
      <c r="A126" s="21" t="s">
        <v>3383</v>
      </c>
      <c r="B126" s="26" t="s">
        <v>2918</v>
      </c>
      <c r="C126" s="26" t="s">
        <v>3</v>
      </c>
      <c r="D126" s="26" t="s">
        <v>3</v>
      </c>
      <c r="E126" s="15">
        <f>COUNTIFS(InR!B:B,A126,InR!D:D,B126)</f>
        <v>2</v>
      </c>
      <c r="F126" s="15">
        <f>COUNTIFS(OutR!B:B,A126,OutR!D:D,B126)</f>
        <v>2</v>
      </c>
      <c r="G126" s="15">
        <f t="shared" si="4"/>
        <v>1</v>
      </c>
      <c r="J126" s="21">
        <v>0.75</v>
      </c>
      <c r="K126" s="21">
        <v>1</v>
      </c>
      <c r="L126" s="21" t="s">
        <v>3079</v>
      </c>
      <c r="M126" s="21" t="s">
        <v>2824</v>
      </c>
    </row>
    <row r="127" spans="1:13" s="21" customFormat="1" x14ac:dyDescent="0.25">
      <c r="A127" s="21" t="s">
        <v>3404</v>
      </c>
      <c r="B127" s="26" t="s">
        <v>2918</v>
      </c>
      <c r="C127" s="26" t="s">
        <v>1236</v>
      </c>
      <c r="D127" s="26" t="s">
        <v>369</v>
      </c>
      <c r="E127" s="15">
        <f>COUNTIFS(InR!B:B,A127,InR!D:D,B127)</f>
        <v>2</v>
      </c>
      <c r="F127" s="15">
        <f>COUNTIFS(OutR!B:B,A127,OutR!D:D,B127)</f>
        <v>3</v>
      </c>
      <c r="G127" s="15">
        <f t="shared" si="4"/>
        <v>1</v>
      </c>
      <c r="J127" s="21">
        <v>0.75</v>
      </c>
      <c r="K127" s="21">
        <v>1</v>
      </c>
      <c r="L127" s="21" t="s">
        <v>3005</v>
      </c>
      <c r="M127" s="21" t="s">
        <v>2824</v>
      </c>
    </row>
    <row r="128" spans="1:13" s="21" customFormat="1" x14ac:dyDescent="0.25">
      <c r="A128" s="21" t="s">
        <v>4975</v>
      </c>
      <c r="B128" s="26" t="s">
        <v>2918</v>
      </c>
      <c r="C128" s="26" t="s">
        <v>1236</v>
      </c>
      <c r="D128" s="26" t="s">
        <v>369</v>
      </c>
      <c r="E128" s="15">
        <f>COUNTIFS(InR!B:B,A128,InR!D:D,B128)</f>
        <v>1</v>
      </c>
      <c r="F128" s="15">
        <f>COUNTIFS(OutR!B:B,A128,OutR!D:D,B128)</f>
        <v>1</v>
      </c>
      <c r="G128" s="15">
        <f t="shared" si="4"/>
        <v>1</v>
      </c>
      <c r="L128" s="23" t="s">
        <v>3399</v>
      </c>
      <c r="M128" s="21" t="s">
        <v>3314</v>
      </c>
    </row>
    <row r="129" spans="1:13" s="21" customFormat="1" x14ac:dyDescent="0.25">
      <c r="A129" s="21" t="s">
        <v>4976</v>
      </c>
      <c r="B129" s="26" t="s">
        <v>2918</v>
      </c>
      <c r="C129" s="26" t="s">
        <v>1236</v>
      </c>
      <c r="D129" s="26" t="s">
        <v>1239</v>
      </c>
      <c r="E129" s="15">
        <f>COUNTIFS(InR!B:B,A129,InR!D:D,B129)</f>
        <v>4</v>
      </c>
      <c r="F129" s="15">
        <f>COUNTIFS(OutR!B:B,A129,OutR!D:D,B129)</f>
        <v>4</v>
      </c>
      <c r="G129" s="15">
        <f t="shared" si="4"/>
        <v>1</v>
      </c>
      <c r="L129" s="23" t="s">
        <v>3399</v>
      </c>
      <c r="M129" s="21" t="s">
        <v>3314</v>
      </c>
    </row>
    <row r="130" spans="1:13" s="21" customFormat="1" x14ac:dyDescent="0.25">
      <c r="A130" s="21" t="s">
        <v>3401</v>
      </c>
      <c r="B130" s="26" t="s">
        <v>2918</v>
      </c>
      <c r="C130" s="26" t="s">
        <v>1236</v>
      </c>
      <c r="D130" s="26" t="s">
        <v>369</v>
      </c>
      <c r="E130" s="15">
        <f>COUNTIFS(InR!B:B,A130,InR!D:D,B130)</f>
        <v>1</v>
      </c>
      <c r="F130" s="15">
        <f>COUNTIFS(OutR!B:B,A130,OutR!D:D,B130)</f>
        <v>1</v>
      </c>
      <c r="G130" s="15">
        <f t="shared" si="4"/>
        <v>1</v>
      </c>
      <c r="J130" s="23">
        <v>0.7</v>
      </c>
      <c r="K130" s="21">
        <v>1</v>
      </c>
      <c r="L130" s="23" t="s">
        <v>3090</v>
      </c>
      <c r="M130" s="21" t="s">
        <v>2824</v>
      </c>
    </row>
    <row r="131" spans="1:13" x14ac:dyDescent="0.25">
      <c r="A131" s="21" t="s">
        <v>3086</v>
      </c>
      <c r="B131" s="26" t="s">
        <v>2918</v>
      </c>
      <c r="C131" s="26" t="s">
        <v>1236</v>
      </c>
      <c r="D131" s="26" t="s">
        <v>369</v>
      </c>
      <c r="E131" s="15">
        <f>COUNTIFS(InR!B:B,A131,InR!D:D,B131)</f>
        <v>1</v>
      </c>
      <c r="F131" s="15">
        <f>COUNTIFS(OutR!B:B,A131,OutR!D:D,B131)</f>
        <v>1</v>
      </c>
      <c r="G131" s="15">
        <f t="shared" si="4"/>
        <v>1</v>
      </c>
      <c r="H131" s="21"/>
      <c r="I131" s="21"/>
      <c r="J131" s="21">
        <v>0.6</v>
      </c>
      <c r="K131" s="21">
        <v>0.9</v>
      </c>
      <c r="L131" s="23" t="s">
        <v>3399</v>
      </c>
      <c r="M131" s="21" t="s">
        <v>2824</v>
      </c>
    </row>
    <row r="132" spans="1:13" x14ac:dyDescent="0.25">
      <c r="A132" s="21" t="s">
        <v>3094</v>
      </c>
      <c r="B132" s="26" t="s">
        <v>2918</v>
      </c>
      <c r="C132" s="26" t="s">
        <v>1236</v>
      </c>
      <c r="D132" s="26" t="s">
        <v>369</v>
      </c>
      <c r="E132" s="15">
        <f>COUNTIFS(InR!B:B,A132,InR!D:D,B132)</f>
        <v>1</v>
      </c>
      <c r="F132" s="15">
        <f>COUNTIFS(OutR!B:B,A132,OutR!D:D,B132)</f>
        <v>1</v>
      </c>
      <c r="G132" s="15">
        <f t="shared" si="4"/>
        <v>1</v>
      </c>
      <c r="H132" s="21"/>
      <c r="I132" s="21"/>
      <c r="J132" s="21">
        <v>0.65</v>
      </c>
      <c r="K132" s="21">
        <v>0.9</v>
      </c>
      <c r="L132" s="23" t="s">
        <v>3087</v>
      </c>
      <c r="M132" s="21" t="s">
        <v>2824</v>
      </c>
    </row>
    <row r="133" spans="1:13" x14ac:dyDescent="0.25">
      <c r="A133" s="21" t="s">
        <v>3407</v>
      </c>
      <c r="B133" s="26" t="s">
        <v>2918</v>
      </c>
      <c r="C133" s="26" t="s">
        <v>1236</v>
      </c>
      <c r="D133" s="26" t="s">
        <v>369</v>
      </c>
      <c r="E133" s="15">
        <f>COUNTIFS(InR!B:B,A133,InR!D:D,B133)</f>
        <v>1</v>
      </c>
      <c r="F133" s="15">
        <f>COUNTIFS(OutR!B:B,A133,OutR!D:D,B133)</f>
        <v>1</v>
      </c>
      <c r="G133" s="15">
        <f t="shared" si="4"/>
        <v>1</v>
      </c>
      <c r="H133" s="21">
        <v>0.95</v>
      </c>
      <c r="I133" s="21">
        <v>1.33</v>
      </c>
      <c r="J133" s="21"/>
      <c r="K133" s="21"/>
      <c r="L133" s="21" t="s">
        <v>3396</v>
      </c>
      <c r="M133" s="21" t="s">
        <v>2823</v>
      </c>
    </row>
    <row r="134" spans="1:13" x14ac:dyDescent="0.25">
      <c r="A134" s="21" t="s">
        <v>3093</v>
      </c>
      <c r="B134" s="26" t="s">
        <v>2918</v>
      </c>
      <c r="C134" s="26" t="s">
        <v>1236</v>
      </c>
      <c r="D134" s="26" t="s">
        <v>369</v>
      </c>
      <c r="E134" s="15">
        <f>COUNTIFS(InR!B:B,A134,InR!D:D,B134)</f>
        <v>1</v>
      </c>
      <c r="F134" s="15">
        <f>COUNTIFS(OutR!B:B,A134,OutR!D:D,B134)</f>
        <v>1</v>
      </c>
      <c r="G134" s="15">
        <f t="shared" si="4"/>
        <v>1</v>
      </c>
      <c r="H134" s="21"/>
      <c r="I134" s="21"/>
      <c r="J134" s="21">
        <v>0.65</v>
      </c>
      <c r="K134" s="21">
        <v>0.9</v>
      </c>
      <c r="L134" s="23" t="s">
        <v>3087</v>
      </c>
      <c r="M134" s="21" t="s">
        <v>2824</v>
      </c>
    </row>
    <row r="135" spans="1:13" x14ac:dyDescent="0.25">
      <c r="A135" s="21" t="s">
        <v>3095</v>
      </c>
      <c r="B135" s="26" t="s">
        <v>2918</v>
      </c>
      <c r="C135" s="26" t="s">
        <v>1236</v>
      </c>
      <c r="D135" s="26" t="s">
        <v>1239</v>
      </c>
      <c r="E135" s="15">
        <f>COUNTIFS(InR!B:B,A135,InR!D:D,B135)</f>
        <v>2</v>
      </c>
      <c r="F135" s="15">
        <f>COUNTIFS(OutR!B:B,A135,OutR!D:D,B135)</f>
        <v>2</v>
      </c>
      <c r="G135" s="15">
        <f t="shared" si="4"/>
        <v>1</v>
      </c>
      <c r="H135" s="21"/>
      <c r="I135" s="21"/>
      <c r="J135" s="21">
        <v>0.65</v>
      </c>
      <c r="K135" s="21">
        <v>0.9</v>
      </c>
      <c r="L135" s="23" t="s">
        <v>3087</v>
      </c>
      <c r="M135" s="21" t="s">
        <v>2824</v>
      </c>
    </row>
    <row r="136" spans="1:13" x14ac:dyDescent="0.25">
      <c r="A136" s="21" t="s">
        <v>4333</v>
      </c>
      <c r="B136" s="26" t="s">
        <v>2918</v>
      </c>
      <c r="C136" s="26" t="s">
        <v>1236</v>
      </c>
      <c r="D136" s="26" t="s">
        <v>369</v>
      </c>
      <c r="E136" s="15">
        <f>COUNTIFS(InR!B:B,A136,InR!D:D,B136)</f>
        <v>1</v>
      </c>
      <c r="F136" s="15">
        <f>COUNTIFS(OutR!B:B,A136,OutR!D:D,B136)</f>
        <v>1</v>
      </c>
      <c r="G136" s="15">
        <f t="shared" si="4"/>
        <v>1</v>
      </c>
      <c r="H136" s="21"/>
      <c r="I136" s="21"/>
      <c r="J136" s="21"/>
      <c r="K136" s="21"/>
      <c r="L136" s="21" t="s">
        <v>2962</v>
      </c>
      <c r="M136" s="21" t="s">
        <v>3314</v>
      </c>
    </row>
    <row r="137" spans="1:13" x14ac:dyDescent="0.25">
      <c r="A137" s="21" t="s">
        <v>4978</v>
      </c>
      <c r="B137" s="26" t="s">
        <v>2918</v>
      </c>
      <c r="C137" s="26" t="s">
        <v>1236</v>
      </c>
      <c r="D137" s="26" t="s">
        <v>369</v>
      </c>
      <c r="E137" s="15">
        <f>COUNTIFS(InR!B:B,A137,InR!D:D,B137)</f>
        <v>2</v>
      </c>
      <c r="F137" s="15">
        <f>COUNTIFS(OutR!B:B,A137,OutR!D:D,B137)</f>
        <v>2</v>
      </c>
      <c r="G137" s="15">
        <f t="shared" si="4"/>
        <v>1</v>
      </c>
      <c r="H137" s="21"/>
      <c r="I137" s="21"/>
      <c r="J137" s="21">
        <v>0.75</v>
      </c>
      <c r="K137" s="21">
        <v>1</v>
      </c>
      <c r="L137" s="23" t="s">
        <v>3402</v>
      </c>
      <c r="M137" s="21" t="s">
        <v>2824</v>
      </c>
    </row>
    <row r="138" spans="1:13" x14ac:dyDescent="0.25">
      <c r="A138" s="21" t="s">
        <v>3085</v>
      </c>
      <c r="B138" s="26" t="s">
        <v>2918</v>
      </c>
      <c r="C138" s="26" t="s">
        <v>1236</v>
      </c>
      <c r="D138" s="26" t="s">
        <v>1239</v>
      </c>
      <c r="E138" s="15">
        <f>COUNTIFS(InR!B:B,A138,InR!D:D,B138)</f>
        <v>1</v>
      </c>
      <c r="F138" s="15">
        <f>COUNTIFS(OutR!B:B,A138,OutR!D:D,B138)</f>
        <v>1</v>
      </c>
      <c r="G138" s="15">
        <f t="shared" si="4"/>
        <v>1</v>
      </c>
      <c r="H138" s="21">
        <v>0.95</v>
      </c>
      <c r="I138" s="21">
        <v>1.33</v>
      </c>
      <c r="J138" s="21"/>
      <c r="K138" s="21"/>
      <c r="L138" s="23" t="s">
        <v>3399</v>
      </c>
      <c r="M138" s="21" t="s">
        <v>2823</v>
      </c>
    </row>
    <row r="139" spans="1:13" x14ac:dyDescent="0.25">
      <c r="A139" s="21" t="s">
        <v>3472</v>
      </c>
      <c r="B139" s="26" t="s">
        <v>2918</v>
      </c>
      <c r="C139" s="26" t="s">
        <v>3</v>
      </c>
      <c r="D139" s="26" t="s">
        <v>3</v>
      </c>
      <c r="E139" s="15">
        <f>COUNTIFS(InR!B:B,A139,InR!D:D,B139)</f>
        <v>1</v>
      </c>
      <c r="F139" s="15">
        <f>COUNTIFS(OutR!B:B,A139,OutR!D:D,B139)</f>
        <v>1</v>
      </c>
      <c r="G139" s="15">
        <f t="shared" si="4"/>
        <v>1</v>
      </c>
      <c r="H139" s="21"/>
      <c r="I139" s="21"/>
      <c r="J139" s="21">
        <v>0.75</v>
      </c>
      <c r="K139" s="21">
        <v>1</v>
      </c>
      <c r="L139" s="21" t="s">
        <v>3468</v>
      </c>
      <c r="M139" s="21" t="s">
        <v>2824</v>
      </c>
    </row>
    <row r="140" spans="1:13" x14ac:dyDescent="0.25">
      <c r="A140" s="21" t="s">
        <v>3089</v>
      </c>
      <c r="B140" s="26" t="s">
        <v>2918</v>
      </c>
      <c r="C140" s="26" t="s">
        <v>1236</v>
      </c>
      <c r="D140" s="26" t="s">
        <v>369</v>
      </c>
      <c r="E140" s="15">
        <f>COUNTIFS(InR!B:B,A140,InR!D:D,B140)</f>
        <v>1</v>
      </c>
      <c r="F140" s="15">
        <f>COUNTIFS(OutR!B:B,A140,OutR!D:D,B140)</f>
        <v>1</v>
      </c>
      <c r="G140" s="15">
        <f t="shared" si="4"/>
        <v>1</v>
      </c>
      <c r="H140" s="21"/>
      <c r="I140" s="21"/>
      <c r="J140" s="21">
        <v>0.75</v>
      </c>
      <c r="K140" s="21">
        <v>1</v>
      </c>
      <c r="L140" s="23" t="s">
        <v>3087</v>
      </c>
      <c r="M140" s="21" t="s">
        <v>2824</v>
      </c>
    </row>
    <row r="141" spans="1:13" x14ac:dyDescent="0.25">
      <c r="A141" s="21" t="s">
        <v>4983</v>
      </c>
      <c r="B141" s="26" t="s">
        <v>2918</v>
      </c>
      <c r="C141" s="26" t="s">
        <v>1236</v>
      </c>
      <c r="D141" s="26" t="s">
        <v>369</v>
      </c>
      <c r="E141" s="15">
        <f>COUNTIFS(InR!B:B,A141,InR!D:D,B141)</f>
        <v>4</v>
      </c>
      <c r="F141" s="15">
        <f>COUNTIFS(OutR!B:B,A141,OutR!D:D,B141)</f>
        <v>4</v>
      </c>
      <c r="G141" s="15">
        <f t="shared" si="4"/>
        <v>1</v>
      </c>
      <c r="H141" s="21"/>
      <c r="I141" s="21"/>
      <c r="J141" s="21"/>
      <c r="K141" s="21"/>
      <c r="L141" s="23" t="s">
        <v>3399</v>
      </c>
      <c r="M141" s="21" t="s">
        <v>3314</v>
      </c>
    </row>
    <row r="142" spans="1:13" x14ac:dyDescent="0.25">
      <c r="A142" s="21" t="s">
        <v>3398</v>
      </c>
      <c r="B142" s="26" t="s">
        <v>2918</v>
      </c>
      <c r="C142" s="26" t="s">
        <v>1236</v>
      </c>
      <c r="D142" s="26" t="s">
        <v>369</v>
      </c>
      <c r="E142" s="15">
        <f>COUNTIFS(InR!B:B,A142,InR!D:D,B142)</f>
        <v>1</v>
      </c>
      <c r="F142" s="15">
        <f>COUNTIFS(OutR!B:B,A142,OutR!D:D,B142)</f>
        <v>1</v>
      </c>
      <c r="G142" s="15">
        <f t="shared" si="4"/>
        <v>1</v>
      </c>
      <c r="H142" s="21"/>
      <c r="I142" s="21"/>
      <c r="J142" s="21"/>
      <c r="K142" s="21"/>
      <c r="L142" s="23" t="s">
        <v>3087</v>
      </c>
      <c r="M142" s="21" t="s">
        <v>3314</v>
      </c>
    </row>
    <row r="143" spans="1:13" x14ac:dyDescent="0.25">
      <c r="A143" s="21" t="s">
        <v>3400</v>
      </c>
      <c r="B143" s="26" t="s">
        <v>2918</v>
      </c>
      <c r="C143" s="26" t="s">
        <v>1236</v>
      </c>
      <c r="D143" s="26" t="s">
        <v>369</v>
      </c>
      <c r="E143" s="15">
        <f>COUNTIFS(InR!B:B,A143,InR!D:D,B143)</f>
        <v>1</v>
      </c>
      <c r="F143" s="15">
        <f>COUNTIFS(OutR!B:B,A143,OutR!D:D,B143)</f>
        <v>1</v>
      </c>
      <c r="G143" s="15">
        <f t="shared" si="4"/>
        <v>1</v>
      </c>
      <c r="H143" s="21"/>
      <c r="I143" s="21"/>
      <c r="J143" s="23">
        <v>0.7</v>
      </c>
      <c r="K143" s="21">
        <v>1</v>
      </c>
      <c r="L143" s="23" t="s">
        <v>3090</v>
      </c>
      <c r="M143" s="21" t="s">
        <v>2824</v>
      </c>
    </row>
    <row r="144" spans="1:13" x14ac:dyDescent="0.25">
      <c r="A144" s="21" t="s">
        <v>3386</v>
      </c>
      <c r="B144" s="26" t="s">
        <v>2918</v>
      </c>
      <c r="C144" s="26" t="s">
        <v>3</v>
      </c>
      <c r="D144" s="26" t="s">
        <v>3</v>
      </c>
      <c r="E144" s="15">
        <f>COUNTIFS(InR!B:B,A144,InR!D:D,B144)</f>
        <v>3</v>
      </c>
      <c r="F144" s="15">
        <f>COUNTIFS(OutR!B:B,A144,OutR!D:D,B144)</f>
        <v>3</v>
      </c>
      <c r="G144" s="15">
        <f t="shared" si="4"/>
        <v>1</v>
      </c>
      <c r="H144" s="21"/>
      <c r="I144" s="21"/>
      <c r="J144" s="21">
        <v>0.75</v>
      </c>
      <c r="K144" s="21">
        <v>1</v>
      </c>
      <c r="L144" s="21" t="s">
        <v>3098</v>
      </c>
      <c r="M144" s="21" t="s">
        <v>2824</v>
      </c>
    </row>
    <row r="145" spans="1:13" s="43" customFormat="1" x14ac:dyDescent="0.25">
      <c r="A145" s="21" t="s">
        <v>3403</v>
      </c>
      <c r="B145" s="26" t="s">
        <v>2918</v>
      </c>
      <c r="C145" s="26" t="s">
        <v>1236</v>
      </c>
      <c r="D145" s="26" t="s">
        <v>369</v>
      </c>
      <c r="E145" s="15">
        <f>COUNTIFS(InR!B:B,A145,InR!D:D,B145)</f>
        <v>1</v>
      </c>
      <c r="F145" s="15">
        <f>COUNTIFS(OutR!B:B,A145,OutR!D:D,B145)</f>
        <v>1</v>
      </c>
      <c r="G145" s="15">
        <f t="shared" si="4"/>
        <v>1</v>
      </c>
      <c r="H145" s="21"/>
      <c r="I145" s="21"/>
      <c r="J145" s="21">
        <v>0.7</v>
      </c>
      <c r="K145" s="21">
        <v>1</v>
      </c>
      <c r="L145" s="21" t="s">
        <v>2962</v>
      </c>
      <c r="M145" s="21" t="s">
        <v>2824</v>
      </c>
    </row>
    <row r="146" spans="1:13" s="43" customFormat="1" x14ac:dyDescent="0.25">
      <c r="A146" s="21" t="s">
        <v>4981</v>
      </c>
      <c r="B146" s="26" t="s">
        <v>2918</v>
      </c>
      <c r="C146" s="26" t="s">
        <v>1236</v>
      </c>
      <c r="D146" s="26" t="s">
        <v>1239</v>
      </c>
      <c r="E146" s="15">
        <f>COUNTIFS(InR!B:B,A146,InR!D:D,B146)</f>
        <v>2</v>
      </c>
      <c r="F146" s="15">
        <f>COUNTIFS(OutR!B:B,A146,OutR!D:D,B146)</f>
        <v>2</v>
      </c>
      <c r="G146" s="15">
        <f t="shared" si="4"/>
        <v>1</v>
      </c>
      <c r="H146" s="21"/>
      <c r="I146" s="21"/>
      <c r="J146" s="21">
        <v>0.7</v>
      </c>
      <c r="K146" s="21">
        <v>1</v>
      </c>
      <c r="L146" s="21" t="s">
        <v>2962</v>
      </c>
      <c r="M146" s="21" t="s">
        <v>2824</v>
      </c>
    </row>
    <row r="147" spans="1:13" s="43" customFormat="1" x14ac:dyDescent="0.25">
      <c r="A147" s="21" t="s">
        <v>4980</v>
      </c>
      <c r="B147" s="26" t="s">
        <v>2918</v>
      </c>
      <c r="C147" s="26" t="s">
        <v>1236</v>
      </c>
      <c r="D147" s="26" t="s">
        <v>1239</v>
      </c>
      <c r="E147" s="15">
        <f>COUNTIFS(InR!B:B,A147,InR!D:D,B147)</f>
        <v>2</v>
      </c>
      <c r="F147" s="15">
        <f>COUNTIFS(OutR!B:B,A147,OutR!D:D,B147)</f>
        <v>2</v>
      </c>
      <c r="G147" s="15">
        <f t="shared" ref="G147:G160" si="5">COUNTIFS(A:A,A147,B:B,B147)</f>
        <v>1</v>
      </c>
      <c r="H147" s="21"/>
      <c r="I147" s="21"/>
      <c r="J147" s="21">
        <v>0.7</v>
      </c>
      <c r="K147" s="21">
        <v>1</v>
      </c>
      <c r="L147" s="21" t="s">
        <v>2962</v>
      </c>
      <c r="M147" s="21" t="s">
        <v>2824</v>
      </c>
    </row>
    <row r="148" spans="1:13" x14ac:dyDescent="0.25">
      <c r="A148" s="21" t="s">
        <v>5113</v>
      </c>
      <c r="B148" s="26" t="s">
        <v>2917</v>
      </c>
      <c r="C148" s="26" t="s">
        <v>1236</v>
      </c>
      <c r="D148" s="26" t="s">
        <v>1239</v>
      </c>
      <c r="E148" s="15">
        <f>COUNTIFS(InR!B:B,A148,InR!D:D,B148)</f>
        <v>1</v>
      </c>
      <c r="F148" s="15">
        <f>COUNTIFS(OutR!B:B,A148,OutR!D:D,B148)</f>
        <v>1</v>
      </c>
      <c r="G148" s="15">
        <f t="shared" si="5"/>
        <v>1</v>
      </c>
      <c r="H148" s="21">
        <v>0.95</v>
      </c>
      <c r="I148" s="21">
        <v>1.33</v>
      </c>
      <c r="L148" t="s">
        <v>3027</v>
      </c>
      <c r="M148" s="21" t="s">
        <v>2823</v>
      </c>
    </row>
    <row r="149" spans="1:13" x14ac:dyDescent="0.25">
      <c r="A149" s="21" t="s">
        <v>5114</v>
      </c>
      <c r="B149" s="26" t="s">
        <v>2917</v>
      </c>
      <c r="C149" s="26" t="s">
        <v>1236</v>
      </c>
      <c r="D149" s="26" t="s">
        <v>1239</v>
      </c>
      <c r="E149" s="15">
        <f>COUNTIFS(InR!B:B,A149,InR!D:D,B149)</f>
        <v>1</v>
      </c>
      <c r="F149" s="15">
        <f>COUNTIFS(OutR!B:B,A149,OutR!D:D,B149)</f>
        <v>1</v>
      </c>
      <c r="G149" s="15">
        <f t="shared" si="5"/>
        <v>1</v>
      </c>
      <c r="H149" s="21">
        <v>0.95</v>
      </c>
      <c r="I149" s="21">
        <v>1.33</v>
      </c>
      <c r="L149" s="21" t="s">
        <v>3027</v>
      </c>
      <c r="M149" s="21" t="s">
        <v>2823</v>
      </c>
    </row>
    <row r="150" spans="1:13" x14ac:dyDescent="0.25">
      <c r="A150" s="21" t="s">
        <v>5115</v>
      </c>
      <c r="B150" s="26" t="s">
        <v>2917</v>
      </c>
      <c r="C150" s="26" t="s">
        <v>1236</v>
      </c>
      <c r="D150" s="26" t="s">
        <v>1239</v>
      </c>
      <c r="E150" s="15">
        <f>COUNTIFS(InR!B:B,A150,InR!D:D,B150)</f>
        <v>1</v>
      </c>
      <c r="F150" s="15">
        <f>COUNTIFS(OutR!B:B,A150,OutR!D:D,B150)</f>
        <v>1</v>
      </c>
      <c r="G150" s="15">
        <f t="shared" si="5"/>
        <v>1</v>
      </c>
      <c r="H150" s="21">
        <v>0.95</v>
      </c>
      <c r="I150" s="21">
        <v>1.24</v>
      </c>
      <c r="L150" t="s">
        <v>3012</v>
      </c>
      <c r="M150" s="21" t="s">
        <v>2823</v>
      </c>
    </row>
    <row r="151" spans="1:13" x14ac:dyDescent="0.25">
      <c r="A151" s="21" t="s">
        <v>5116</v>
      </c>
      <c r="B151" s="26" t="s">
        <v>2917</v>
      </c>
      <c r="C151" s="26" t="s">
        <v>3</v>
      </c>
      <c r="D151" s="26" t="s">
        <v>3</v>
      </c>
      <c r="E151" s="15">
        <f>COUNTIFS(InR!B:B,A151,InR!D:D,B151)</f>
        <v>2</v>
      </c>
      <c r="F151" s="15">
        <f>COUNTIFS(OutR!B:B,A151,OutR!D:D,B151)</f>
        <v>2</v>
      </c>
      <c r="G151" s="15">
        <f t="shared" si="5"/>
        <v>1</v>
      </c>
      <c r="H151" s="21">
        <v>0.95</v>
      </c>
      <c r="I151" s="21">
        <v>1.28</v>
      </c>
      <c r="J151" s="21"/>
      <c r="K151" s="21"/>
      <c r="L151" s="21" t="s">
        <v>3004</v>
      </c>
      <c r="M151" s="21" t="s">
        <v>2823</v>
      </c>
    </row>
    <row r="152" spans="1:13" x14ac:dyDescent="0.25">
      <c r="A152" s="21" t="s">
        <v>5117</v>
      </c>
      <c r="B152" s="26" t="s">
        <v>2917</v>
      </c>
      <c r="C152" s="26" t="s">
        <v>3</v>
      </c>
      <c r="D152" s="26" t="s">
        <v>3</v>
      </c>
      <c r="E152" s="15">
        <f>COUNTIFS(InR!B:B,A152,InR!D:D,B152)</f>
        <v>2</v>
      </c>
      <c r="F152" s="15">
        <f>COUNTIFS(OutR!B:B,A152,OutR!D:D,B152)</f>
        <v>2</v>
      </c>
      <c r="G152" s="15">
        <f t="shared" si="5"/>
        <v>1</v>
      </c>
      <c r="H152" s="21">
        <v>0.95</v>
      </c>
      <c r="I152" s="21">
        <v>1.28</v>
      </c>
      <c r="J152" s="21"/>
      <c r="K152" s="21"/>
      <c r="L152" s="21" t="s">
        <v>3004</v>
      </c>
      <c r="M152" s="21" t="s">
        <v>2823</v>
      </c>
    </row>
    <row r="153" spans="1:13" x14ac:dyDescent="0.25">
      <c r="A153" s="21" t="s">
        <v>5118</v>
      </c>
      <c r="B153" s="26" t="s">
        <v>2917</v>
      </c>
      <c r="C153" s="26" t="s">
        <v>3</v>
      </c>
      <c r="D153" s="26" t="s">
        <v>3</v>
      </c>
      <c r="E153" s="15">
        <f>COUNTIFS(InR!B:B,A153,InR!D:D,B153)</f>
        <v>2</v>
      </c>
      <c r="F153" s="15">
        <f>COUNTIFS(OutR!B:B,A153,OutR!D:D,B153)</f>
        <v>2</v>
      </c>
      <c r="G153" s="15">
        <f t="shared" si="5"/>
        <v>1</v>
      </c>
      <c r="H153" s="21">
        <v>0.95</v>
      </c>
      <c r="I153" s="21">
        <v>1.28</v>
      </c>
      <c r="J153" s="21"/>
      <c r="K153" s="21"/>
      <c r="L153" s="21" t="s">
        <v>3004</v>
      </c>
      <c r="M153" s="21" t="s">
        <v>2823</v>
      </c>
    </row>
    <row r="154" spans="1:13" x14ac:dyDescent="0.25">
      <c r="A154" s="21" t="s">
        <v>5119</v>
      </c>
      <c r="B154" s="26" t="s">
        <v>2917</v>
      </c>
      <c r="C154" s="26" t="s">
        <v>3</v>
      </c>
      <c r="D154" s="26" t="s">
        <v>3</v>
      </c>
      <c r="E154" s="15">
        <f>COUNTIFS(InR!B:B,A154,InR!D:D,B154)</f>
        <v>2</v>
      </c>
      <c r="F154" s="15">
        <f>COUNTIFS(OutR!B:B,A154,OutR!D:D,B154)</f>
        <v>2</v>
      </c>
      <c r="G154" s="15">
        <f t="shared" si="5"/>
        <v>1</v>
      </c>
      <c r="H154" s="21">
        <v>0.95</v>
      </c>
      <c r="I154" s="21">
        <v>1.28</v>
      </c>
      <c r="J154" s="21"/>
      <c r="K154" s="21"/>
      <c r="L154" s="21" t="s">
        <v>3467</v>
      </c>
      <c r="M154" s="21" t="s">
        <v>2823</v>
      </c>
    </row>
    <row r="155" spans="1:13" x14ac:dyDescent="0.25">
      <c r="A155" s="21" t="s">
        <v>5120</v>
      </c>
      <c r="B155" s="26" t="s">
        <v>2917</v>
      </c>
      <c r="C155" s="26" t="s">
        <v>3</v>
      </c>
      <c r="D155" s="26" t="s">
        <v>3</v>
      </c>
      <c r="E155" s="15">
        <f>COUNTIFS(InR!B:B,A155,InR!D:D,B155)</f>
        <v>2</v>
      </c>
      <c r="F155" s="15">
        <f>COUNTIFS(OutR!B:B,A155,OutR!D:D,B155)</f>
        <v>2</v>
      </c>
      <c r="G155" s="15">
        <f t="shared" si="5"/>
        <v>1</v>
      </c>
      <c r="H155" s="21">
        <v>0.95</v>
      </c>
      <c r="I155" s="21">
        <v>1.28</v>
      </c>
      <c r="J155" s="21"/>
      <c r="K155" s="21"/>
      <c r="L155" s="21" t="s">
        <v>3467</v>
      </c>
      <c r="M155" s="21" t="s">
        <v>2823</v>
      </c>
    </row>
    <row r="156" spans="1:13" x14ac:dyDescent="0.25">
      <c r="A156" s="21" t="s">
        <v>5121</v>
      </c>
      <c r="B156" s="26" t="s">
        <v>2917</v>
      </c>
      <c r="C156" s="26" t="s">
        <v>3</v>
      </c>
      <c r="D156" s="26" t="s">
        <v>3</v>
      </c>
      <c r="E156" s="15">
        <f>COUNTIFS(InR!B:B,A156,InR!D:D,B156)</f>
        <v>2</v>
      </c>
      <c r="F156" s="15">
        <f>COUNTIFS(OutR!B:B,A156,OutR!D:D,B156)</f>
        <v>2</v>
      </c>
      <c r="G156" s="15">
        <f t="shared" si="5"/>
        <v>1</v>
      </c>
      <c r="H156" s="21">
        <v>0.95</v>
      </c>
      <c r="I156" s="21">
        <v>1.28</v>
      </c>
      <c r="J156" s="21"/>
      <c r="K156" s="21"/>
      <c r="L156" s="21" t="s">
        <v>3467</v>
      </c>
      <c r="M156" s="21" t="s">
        <v>2823</v>
      </c>
    </row>
    <row r="157" spans="1:13" x14ac:dyDescent="0.25">
      <c r="A157" s="21" t="s">
        <v>5122</v>
      </c>
      <c r="B157" s="26" t="s">
        <v>2917</v>
      </c>
      <c r="C157" s="26" t="s">
        <v>3</v>
      </c>
      <c r="D157" s="26" t="s">
        <v>3</v>
      </c>
      <c r="E157" s="15">
        <f>COUNTIFS(InR!B:B,A157,InR!D:D,B157)</f>
        <v>2</v>
      </c>
      <c r="F157" s="15">
        <f>COUNTIFS(OutR!B:B,A157,OutR!D:D,B157)</f>
        <v>2</v>
      </c>
      <c r="G157" s="15">
        <f t="shared" si="5"/>
        <v>1</v>
      </c>
      <c r="H157" s="21">
        <v>0.95</v>
      </c>
      <c r="I157" s="21">
        <v>1.28</v>
      </c>
      <c r="J157" s="21"/>
      <c r="K157" s="21"/>
      <c r="L157" s="21" t="s">
        <v>3467</v>
      </c>
      <c r="M157" s="21" t="s">
        <v>2823</v>
      </c>
    </row>
    <row r="158" spans="1:13" x14ac:dyDescent="0.25">
      <c r="A158" s="21" t="s">
        <v>5123</v>
      </c>
      <c r="B158" s="26" t="s">
        <v>2917</v>
      </c>
      <c r="C158" s="26" t="s">
        <v>1236</v>
      </c>
      <c r="D158" s="26" t="s">
        <v>1239</v>
      </c>
      <c r="E158" s="15">
        <f>COUNTIFS(InR!B:B,A158,InR!D:D,B158)</f>
        <v>1</v>
      </c>
      <c r="F158" s="15">
        <f>COUNTIFS(OutR!B:B,A158,OutR!D:D,B158)</f>
        <v>1</v>
      </c>
      <c r="G158" s="15">
        <f t="shared" si="5"/>
        <v>1</v>
      </c>
      <c r="H158" s="21">
        <v>0.95</v>
      </c>
      <c r="I158" s="21">
        <v>1.33</v>
      </c>
      <c r="L158" t="s">
        <v>2973</v>
      </c>
      <c r="M158" s="21" t="s">
        <v>2823</v>
      </c>
    </row>
    <row r="159" spans="1:13" x14ac:dyDescent="0.25">
      <c r="A159" s="21" t="s">
        <v>5124</v>
      </c>
      <c r="B159" s="26" t="s">
        <v>2917</v>
      </c>
      <c r="C159" s="26" t="s">
        <v>1236</v>
      </c>
      <c r="D159" s="26" t="s">
        <v>1239</v>
      </c>
      <c r="E159" s="15">
        <f>COUNTIFS(InR!B:B,A159,InR!D:D,B159)</f>
        <v>1</v>
      </c>
      <c r="F159" s="15">
        <f>COUNTIFS(OutR!B:B,A159,OutR!D:D,B159)</f>
        <v>1</v>
      </c>
      <c r="G159" s="15">
        <f t="shared" si="5"/>
        <v>1</v>
      </c>
      <c r="H159" s="21">
        <v>0.95</v>
      </c>
      <c r="I159" s="21">
        <v>1.33</v>
      </c>
      <c r="L159" s="21" t="s">
        <v>2973</v>
      </c>
      <c r="M159" s="21" t="s">
        <v>2823</v>
      </c>
    </row>
    <row r="160" spans="1:13" x14ac:dyDescent="0.25">
      <c r="A160" s="21" t="s">
        <v>5125</v>
      </c>
      <c r="B160" s="26" t="s">
        <v>2917</v>
      </c>
      <c r="C160" s="26" t="s">
        <v>1236</v>
      </c>
      <c r="D160" s="26" t="s">
        <v>1239</v>
      </c>
      <c r="E160" s="15">
        <f>COUNTIFS(InR!B:B,A160,InR!D:D,B160)</f>
        <v>1</v>
      </c>
      <c r="F160" s="15">
        <f>COUNTIFS(OutR!B:B,A160,OutR!D:D,B160)</f>
        <v>1</v>
      </c>
      <c r="G160" s="15">
        <f t="shared" si="5"/>
        <v>1</v>
      </c>
      <c r="H160" s="21">
        <v>0.95</v>
      </c>
      <c r="I160" s="21">
        <v>1.33</v>
      </c>
      <c r="L160" s="21" t="s">
        <v>2973</v>
      </c>
      <c r="M160" s="21" t="s">
        <v>2823</v>
      </c>
    </row>
    <row r="161" spans="1:13" x14ac:dyDescent="0.25">
      <c r="A161" s="21" t="s">
        <v>5138</v>
      </c>
      <c r="B161" s="26" t="s">
        <v>2917</v>
      </c>
      <c r="C161" s="26" t="s">
        <v>1236</v>
      </c>
      <c r="D161" s="26" t="s">
        <v>1239</v>
      </c>
      <c r="E161" s="15">
        <f>COUNTIFS(InR!B:B,A161,InR!D:D,B161)</f>
        <v>1</v>
      </c>
      <c r="F161" s="15">
        <f>COUNTIFS(OutR!B:B,A161,OutR!D:D,B161)</f>
        <v>1</v>
      </c>
      <c r="G161" s="15">
        <f t="shared" ref="G161:G165" si="6">COUNTIFS(A:A,A161,B:B,B161)</f>
        <v>1</v>
      </c>
      <c r="H161" s="21">
        <v>0.95</v>
      </c>
      <c r="I161" s="21">
        <v>1.33</v>
      </c>
      <c r="J161" s="21"/>
      <c r="K161" s="21"/>
      <c r="L161" s="21" t="s">
        <v>2973</v>
      </c>
      <c r="M161" s="21" t="s">
        <v>2823</v>
      </c>
    </row>
    <row r="162" spans="1:13" x14ac:dyDescent="0.25">
      <c r="A162" s="21" t="s">
        <v>5139</v>
      </c>
      <c r="B162" s="26" t="s">
        <v>2917</v>
      </c>
      <c r="C162" s="26" t="s">
        <v>1236</v>
      </c>
      <c r="D162" s="26" t="s">
        <v>1239</v>
      </c>
      <c r="E162" s="15">
        <f>COUNTIFS(InR!B:B,A162,InR!D:D,B162)</f>
        <v>1</v>
      </c>
      <c r="F162" s="15">
        <f>COUNTIFS(OutR!B:B,A162,OutR!D:D,B162)</f>
        <v>1</v>
      </c>
      <c r="G162" s="15">
        <f t="shared" si="6"/>
        <v>1</v>
      </c>
      <c r="H162" s="21">
        <v>0.95</v>
      </c>
      <c r="I162" s="21">
        <v>1.33</v>
      </c>
      <c r="J162" s="21"/>
      <c r="K162" s="21"/>
      <c r="L162" s="21" t="s">
        <v>2973</v>
      </c>
      <c r="M162" s="21" t="s">
        <v>2823</v>
      </c>
    </row>
    <row r="163" spans="1:13" x14ac:dyDescent="0.25">
      <c r="A163" s="21" t="s">
        <v>5140</v>
      </c>
      <c r="B163" s="26" t="s">
        <v>2917</v>
      </c>
      <c r="C163" s="26" t="s">
        <v>1236</v>
      </c>
      <c r="D163" s="26" t="s">
        <v>1239</v>
      </c>
      <c r="E163" s="15">
        <f>COUNTIFS(InR!B:B,A163,InR!D:D,B163)</f>
        <v>1</v>
      </c>
      <c r="F163" s="15">
        <f>COUNTIFS(OutR!B:B,A163,OutR!D:D,B163)</f>
        <v>2</v>
      </c>
      <c r="G163" s="15">
        <f t="shared" si="6"/>
        <v>1</v>
      </c>
      <c r="H163" s="21">
        <v>0.95</v>
      </c>
      <c r="I163" s="21">
        <v>1.33</v>
      </c>
      <c r="J163" s="21"/>
      <c r="K163" s="21"/>
      <c r="L163" s="21" t="s">
        <v>2973</v>
      </c>
      <c r="M163" s="21" t="s">
        <v>2823</v>
      </c>
    </row>
    <row r="164" spans="1:13" x14ac:dyDescent="0.25">
      <c r="A164" s="21" t="s">
        <v>5141</v>
      </c>
      <c r="B164" s="26" t="s">
        <v>2917</v>
      </c>
      <c r="C164" s="26" t="s">
        <v>1236</v>
      </c>
      <c r="D164" s="26" t="s">
        <v>1239</v>
      </c>
      <c r="E164" s="15">
        <f>COUNTIFS(InR!B:B,A164,InR!D:D,B164)</f>
        <v>1</v>
      </c>
      <c r="F164" s="15">
        <f>COUNTIFS(OutR!B:B,A164,OutR!D:D,B164)</f>
        <v>1</v>
      </c>
      <c r="G164" s="15">
        <f t="shared" si="6"/>
        <v>1</v>
      </c>
      <c r="H164" s="21">
        <v>0.95</v>
      </c>
      <c r="I164" s="21">
        <v>1.33</v>
      </c>
      <c r="J164" s="21"/>
      <c r="K164" s="21"/>
      <c r="L164" s="21" t="s">
        <v>2973</v>
      </c>
      <c r="M164" s="21" t="s">
        <v>2823</v>
      </c>
    </row>
    <row r="165" spans="1:13" x14ac:dyDescent="0.25">
      <c r="A165" s="21" t="s">
        <v>5142</v>
      </c>
      <c r="B165" s="26" t="s">
        <v>2917</v>
      </c>
      <c r="C165" s="26" t="s">
        <v>1236</v>
      </c>
      <c r="D165" s="26" t="s">
        <v>1239</v>
      </c>
      <c r="E165" s="15">
        <f>COUNTIFS(InR!B:B,A165,InR!D:D,B165)</f>
        <v>1</v>
      </c>
      <c r="F165" s="15">
        <f>COUNTIFS(OutR!B:B,A165,OutR!D:D,B165)</f>
        <v>1</v>
      </c>
      <c r="G165" s="15">
        <f t="shared" si="6"/>
        <v>1</v>
      </c>
      <c r="H165" s="21">
        <v>0.95</v>
      </c>
      <c r="I165" s="21">
        <v>1.33</v>
      </c>
      <c r="J165" s="21"/>
      <c r="K165" s="21"/>
      <c r="L165" s="21" t="s">
        <v>2973</v>
      </c>
      <c r="M165" s="21" t="s">
        <v>2823</v>
      </c>
    </row>
  </sheetData>
  <autoFilter ref="A6:M147" xr:uid="{9E1B5860-A8EB-4D70-8980-E9F7B8B53FAB}">
    <sortState xmlns:xlrd2="http://schemas.microsoft.com/office/spreadsheetml/2017/richdata2" ref="A7:M147">
      <sortCondition descending="1" ref="B8:B147"/>
      <sortCondition ref="A8:A147"/>
    </sortState>
  </autoFilter>
  <sortState xmlns:xlrd2="http://schemas.microsoft.com/office/spreadsheetml/2017/richdata2" ref="A8:M120">
    <sortCondition descending="1" ref="B8:B120"/>
    <sortCondition ref="A8:A120"/>
    <sortCondition ref="L8:L12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8ED4-8F5E-4DEE-B58F-2F928ED9C1CD}">
  <sheetPr>
    <tabColor rgb="FF00CC99"/>
  </sheetPr>
  <dimension ref="A1:U266"/>
  <sheetViews>
    <sheetView zoomScaleNormal="100" workbookViewId="0">
      <pane ySplit="1" topLeftCell="A215" activePane="bottomLeft" state="frozen"/>
      <selection activeCell="B131" sqref="B131"/>
      <selection pane="bottomLeft" activeCell="B265" sqref="B265:B266"/>
    </sheetView>
  </sheetViews>
  <sheetFormatPr defaultColWidth="8.85546875" defaultRowHeight="15" x14ac:dyDescent="0.25"/>
  <cols>
    <col min="1" max="1" width="8.7109375" customWidth="1"/>
    <col min="2" max="2" width="53.85546875" customWidth="1"/>
    <col min="3" max="5" width="8.7109375" customWidth="1"/>
    <col min="6" max="6" width="12.28515625" bestFit="1" customWidth="1"/>
    <col min="7" max="9" width="8.7109375" style="7" customWidth="1"/>
    <col min="10" max="10" width="20.7109375" customWidth="1"/>
    <col min="11" max="11" width="21.140625" customWidth="1"/>
    <col min="12" max="12" width="20.7109375" customWidth="1"/>
    <col min="13" max="18" width="8.7109375" customWidth="1"/>
    <col min="19" max="19" width="30.7109375" customWidth="1"/>
    <col min="20" max="20" width="19.7109375" style="21" bestFit="1" customWidth="1"/>
    <col min="21" max="21" width="8.7109375" customWidth="1"/>
  </cols>
  <sheetData>
    <row r="1" spans="1:21" s="1" customFormat="1" x14ac:dyDescent="0.25">
      <c r="A1" s="3" t="s">
        <v>8</v>
      </c>
      <c r="B1" s="5" t="s">
        <v>0</v>
      </c>
      <c r="C1" s="3" t="s">
        <v>1240</v>
      </c>
      <c r="D1" s="22" t="s">
        <v>2916</v>
      </c>
      <c r="E1" s="1" t="s">
        <v>1237</v>
      </c>
      <c r="F1" s="1" t="s">
        <v>1238</v>
      </c>
      <c r="G1" s="6" t="s">
        <v>9</v>
      </c>
      <c r="H1" s="6" t="s">
        <v>11</v>
      </c>
      <c r="I1" s="6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367</v>
      </c>
      <c r="O1" s="6" t="s">
        <v>1243</v>
      </c>
      <c r="P1" s="6" t="s">
        <v>1244</v>
      </c>
      <c r="Q1" s="6" t="s">
        <v>1245</v>
      </c>
      <c r="R1" s="6" t="s">
        <v>1246</v>
      </c>
      <c r="S1" s="12" t="s">
        <v>2821</v>
      </c>
      <c r="T1" s="17" t="s">
        <v>2822</v>
      </c>
      <c r="U1" s="13" t="s">
        <v>2219</v>
      </c>
    </row>
    <row r="2" spans="1:21" s="21" customFormat="1" x14ac:dyDescent="0.25">
      <c r="A2" s="21">
        <v>53</v>
      </c>
      <c r="B2" s="23" t="s">
        <v>5106</v>
      </c>
      <c r="C2" s="21" t="s">
        <v>2512</v>
      </c>
      <c r="D2" s="21" t="str">
        <f>VLOOKUP($B2,SchedR!$A:$Z,MATCH(D$1,SchedR!$6:$6,0),FALSE)</f>
        <v>USA</v>
      </c>
      <c r="E2" s="21" t="str">
        <f>VLOOKUP($B2,SchedR!$A:$Z,MATCH(E$1,SchedR!$6:$6,0),FALSE)</f>
        <v>CatSubcat</v>
      </c>
      <c r="F2" s="21" t="str">
        <f>VLOOKUP($B2,SchedR!$A:$Z,MATCH(F$1,SchedR!$6:$6,0),FALSE)</f>
        <v>SubcatGroup</v>
      </c>
      <c r="G2" s="15">
        <f>VLOOKUP($A2,Schid!$A:$J,MATCH(G$1,Schid!$6:$6,0),FALSE)</f>
        <v>17</v>
      </c>
      <c r="H2" s="15" t="str">
        <f>VLOOKUP($A2,Schid!$A:$J,MATCH(H$1,Schid!$6:$6,0),FALSE)</f>
        <v>NULL</v>
      </c>
      <c r="I2" s="15" t="str">
        <f>VLOOKUP($A2,Schid!$A:$J,MATCH(I$1,Schid!$6:$6,0),FALSE)</f>
        <v>NULL</v>
      </c>
      <c r="J2" s="21" t="str">
        <f>VLOOKUP($A2,Schid!$A:$J,MATCH(J$1,Schid!$6:$6,0),FALSE)</f>
        <v>Aggregate Equipment</v>
      </c>
      <c r="K2" s="21" t="str">
        <f>VLOOKUP($A2,Schid!$A:$J,MATCH(K$1,Schid!$6:$6,0),FALSE)</f>
        <v>NULL</v>
      </c>
      <c r="L2" s="21" t="str">
        <f>VLOOKUP($A2,Schid!$A:$J,MATCH(L$1,Schid!$6:$6,0),FALSE)</f>
        <v>NULL</v>
      </c>
      <c r="M2" s="21" t="str">
        <f>VLOOKUP($A2,Schid!$A:$J,MATCH(M$1,Schid!$6:$6,0),FALSE)</f>
        <v>Aggregate Equipment|||</v>
      </c>
      <c r="N2" s="21">
        <f>IF(ISERROR(VLOOKUP(B2,SchedR!A:A,1,FALSE)),0,1)</f>
        <v>1</v>
      </c>
      <c r="O2" s="21">
        <f>VLOOKUP($B2,SchedR!$A:$Z,MATCH(O$1,SchedR!$6:$6,0),FALSE)</f>
        <v>0.95</v>
      </c>
      <c r="P2" s="21">
        <f>VLOOKUP($B2,SchedR!$A:$Z,MATCH(P$1,SchedR!$6:$6,0),FALSE)</f>
        <v>1.33</v>
      </c>
      <c r="Q2" s="21">
        <f>VLOOKUP($B2,SchedR!$A:$Z,MATCH(Q$1,SchedR!$6:$6,0),FALSE)</f>
        <v>0</v>
      </c>
      <c r="R2" s="21">
        <f>VLOOKUP($B2,SchedR!$A:$Z,MATCH(R$1,SchedR!$6:$6,0),FALSE)</f>
        <v>0</v>
      </c>
      <c r="S2" s="21" t="str">
        <f>VLOOKUP($B2,SchedR!$A:$Z,MATCH(S$1,SchedR!$6:$6,0),FALSE)</f>
        <v>Excavators Large USA</v>
      </c>
      <c r="T2" s="21" t="str">
        <f>VLOOKUP($B2,SchedR!$A:$Z,MATCH(T$1,SchedR!$6:$6,0),FALSE)</f>
        <v>RetailBorrowAuction</v>
      </c>
      <c r="U2" s="21">
        <f>IF(ISERROR(VLOOKUP(S2,Sched!A:A,1,FALSE)),0,1)</f>
        <v>1</v>
      </c>
    </row>
    <row r="3" spans="1:21" x14ac:dyDescent="0.25">
      <c r="A3">
        <v>107730</v>
      </c>
      <c r="B3" s="23" t="s">
        <v>5134</v>
      </c>
      <c r="C3" t="s">
        <v>2512</v>
      </c>
      <c r="D3" t="str">
        <f>VLOOKUP($B3,SchedR!$A:$Z,MATCH(D$1,SchedR!$6:$6,0),FALSE)</f>
        <v>USA</v>
      </c>
      <c r="E3" s="21" t="str">
        <f>VLOOKUP($B3,SchedR!$A:$Z,MATCH(E$1,SchedR!$6:$6,0),FALSE)</f>
        <v>CatSubcat</v>
      </c>
      <c r="F3" s="21" t="str">
        <f>VLOOKUP($B3,SchedR!$A:$Z,MATCH(F$1,SchedR!$6:$6,0),FALSE)</f>
        <v>Make</v>
      </c>
      <c r="G3" s="7">
        <f>VLOOKUP($A3,Schid!$A:$J,MATCH(G$1,Schid!$6:$6,0),FALSE)</f>
        <v>30</v>
      </c>
      <c r="H3" s="7">
        <f>VLOOKUP($A3,Schid!$A:$J,MATCH(H$1,Schid!$6:$6,0),FALSE)</f>
        <v>373</v>
      </c>
      <c r="I3" s="7">
        <f>VLOOKUP($A3,Schid!$A:$J,MATCH(I$1,Schid!$6:$6,0),FALSE)</f>
        <v>7888</v>
      </c>
      <c r="J3" t="str">
        <f>VLOOKUP($A3,Schid!$A:$J,MATCH(J$1,Schid!$6:$6,0),FALSE)</f>
        <v>Air Compressors</v>
      </c>
      <c r="K3" t="str">
        <f>VLOOKUP($A3,Schid!$A:$J,MATCH(K$1,Schid!$6:$6,0),FALSE)</f>
        <v>350-449 CFM Air Compressors</v>
      </c>
      <c r="L3" t="str">
        <f>VLOOKUP($A3,Schid!$A:$J,MATCH(L$1,Schid!$6:$6,0),FALSE)</f>
        <v>Quincy</v>
      </c>
      <c r="M3" t="str">
        <f>VLOOKUP($A3,Schid!$A:$J,MATCH(M$1,Schid!$6:$6,0),FALSE)</f>
        <v>Air Compressors|350-449 CFM Air Compressors|Quincy|</v>
      </c>
      <c r="N3" s="21">
        <f>IF(ISERROR(VLOOKUP(B3,SchedR!A:A,1,FALSE)),0,1)</f>
        <v>1</v>
      </c>
      <c r="O3" s="21">
        <f>VLOOKUP($B3,SchedR!$A:$Z,MATCH(O$1,SchedR!$6:$6,0),FALSE)</f>
        <v>0.95</v>
      </c>
      <c r="P3" s="21">
        <f>VLOOKUP($B3,SchedR!$A:$Z,MATCH(P$1,SchedR!$6:$6,0),FALSE)</f>
        <v>1.33</v>
      </c>
      <c r="Q3" s="21">
        <f>VLOOKUP($B3,SchedR!$A:$Z,MATCH(Q$1,SchedR!$6:$6,0),FALSE)</f>
        <v>0</v>
      </c>
      <c r="R3" s="21">
        <f>VLOOKUP($B3,SchedR!$A:$Z,MATCH(R$1,SchedR!$6:$6,0),FALSE)</f>
        <v>0</v>
      </c>
      <c r="S3" s="21" t="str">
        <f>VLOOKUP($B3,SchedR!$A:$Z,MATCH(S$1,SchedR!$6:$6,0),FALSE)</f>
        <v>Air Compressors USA</v>
      </c>
      <c r="T3" s="21" t="str">
        <f>VLOOKUP($B3,SchedR!$A:$Z,MATCH(T$1,SchedR!$6:$6,0),FALSE)</f>
        <v>RetailBorrowAuction</v>
      </c>
      <c r="U3" s="21">
        <f>IF(ISERROR(VLOOKUP(S3,Sched!A:A,1,FALSE)),0,1)</f>
        <v>1</v>
      </c>
    </row>
    <row r="4" spans="1:21" s="21" customFormat="1" x14ac:dyDescent="0.25">
      <c r="A4" s="21">
        <v>724</v>
      </c>
      <c r="B4" s="23" t="s">
        <v>5134</v>
      </c>
      <c r="C4" s="21" t="s">
        <v>2512</v>
      </c>
      <c r="D4" s="21" t="str">
        <f>VLOOKUP($B4,SchedR!$A:$Z,MATCH(D$1,SchedR!$6:$6,0),FALSE)</f>
        <v>USA</v>
      </c>
      <c r="E4" s="21" t="str">
        <f>VLOOKUP($B4,SchedR!$A:$Z,MATCH(E$1,SchedR!$6:$6,0),FALSE)</f>
        <v>CatSubcat</v>
      </c>
      <c r="F4" s="21" t="str">
        <f>VLOOKUP($B4,SchedR!$A:$Z,MATCH(F$1,SchedR!$6:$6,0),FALSE)</f>
        <v>Make</v>
      </c>
      <c r="G4" s="15">
        <f>VLOOKUP($A4,Schid!$A:$J,MATCH(G$1,Schid!$6:$6,0),FALSE)</f>
        <v>30</v>
      </c>
      <c r="H4" s="15">
        <f>VLOOKUP($A4,Schid!$A:$J,MATCH(H$1,Schid!$6:$6,0),FALSE)</f>
        <v>373</v>
      </c>
      <c r="I4" s="15">
        <f>VLOOKUP($A4,Schid!$A:$J,MATCH(I$1,Schid!$6:$6,0),FALSE)</f>
        <v>115</v>
      </c>
      <c r="J4" s="21" t="str">
        <f>VLOOKUP($A4,Schid!$A:$J,MATCH(J$1,Schid!$6:$6,0),FALSE)</f>
        <v>Air Compressors</v>
      </c>
      <c r="K4" s="21" t="str">
        <f>VLOOKUP($A4,Schid!$A:$J,MATCH(K$1,Schid!$6:$6,0),FALSE)</f>
        <v>350-449 CFM Air Compressors</v>
      </c>
      <c r="L4" s="21" t="str">
        <f>VLOOKUP($A4,Schid!$A:$J,MATCH(L$1,Schid!$6:$6,0),FALSE)</f>
        <v>Sullair</v>
      </c>
      <c r="M4" s="21" t="str">
        <f>VLOOKUP($A4,Schid!$A:$J,MATCH(M$1,Schid!$6:$6,0),FALSE)</f>
        <v>Air Compressors|350-449 CFM Air Compressors|Sullair|</v>
      </c>
      <c r="N4" s="21">
        <f>IF(ISERROR(VLOOKUP(B4,SchedR!A:A,1,FALSE)),0,1)</f>
        <v>1</v>
      </c>
      <c r="O4" s="21">
        <f>VLOOKUP($B4,SchedR!$A:$Z,MATCH(O$1,SchedR!$6:$6,0),FALSE)</f>
        <v>0.95</v>
      </c>
      <c r="P4" s="21">
        <f>VLOOKUP($B4,SchedR!$A:$Z,MATCH(P$1,SchedR!$6:$6,0),FALSE)</f>
        <v>1.33</v>
      </c>
      <c r="Q4" s="21">
        <f>VLOOKUP($B4,SchedR!$A:$Z,MATCH(Q$1,SchedR!$6:$6,0),FALSE)</f>
        <v>0</v>
      </c>
      <c r="R4" s="21">
        <f>VLOOKUP($B4,SchedR!$A:$Z,MATCH(R$1,SchedR!$6:$6,0),FALSE)</f>
        <v>0</v>
      </c>
      <c r="S4" s="21" t="str">
        <f>VLOOKUP($B4,SchedR!$A:$Z,MATCH(S$1,SchedR!$6:$6,0),FALSE)</f>
        <v>Air Compressors USA</v>
      </c>
      <c r="T4" s="21" t="str">
        <f>VLOOKUP($B4,SchedR!$A:$Z,MATCH(T$1,SchedR!$6:$6,0),FALSE)</f>
        <v>RetailBorrowAuction</v>
      </c>
      <c r="U4" s="21">
        <f>IF(ISERROR(VLOOKUP(S4,Sched!A:A,1,FALSE)),0,1)</f>
        <v>1</v>
      </c>
    </row>
    <row r="5" spans="1:21" s="21" customFormat="1" x14ac:dyDescent="0.25">
      <c r="A5" s="21">
        <v>107732</v>
      </c>
      <c r="B5" s="23" t="s">
        <v>5134</v>
      </c>
      <c r="C5" s="21" t="s">
        <v>2512</v>
      </c>
      <c r="D5" s="21" t="str">
        <f>VLOOKUP($B5,SchedR!$A:$Z,MATCH(D$1,SchedR!$6:$6,0),FALSE)</f>
        <v>USA</v>
      </c>
      <c r="E5" s="21" t="str">
        <f>VLOOKUP($B5,SchedR!$A:$Z,MATCH(E$1,SchedR!$6:$6,0),FALSE)</f>
        <v>CatSubcat</v>
      </c>
      <c r="F5" s="21" t="str">
        <f>VLOOKUP($B5,SchedR!$A:$Z,MATCH(F$1,SchedR!$6:$6,0),FALSE)</f>
        <v>Make</v>
      </c>
      <c r="G5" s="15">
        <f>VLOOKUP($A5,Schid!$A:$J,MATCH(G$1,Schid!$6:$6,0),FALSE)</f>
        <v>30</v>
      </c>
      <c r="H5" s="15">
        <f>VLOOKUP($A5,Schid!$A:$J,MATCH(H$1,Schid!$6:$6,0),FALSE)</f>
        <v>2788</v>
      </c>
      <c r="I5" s="15">
        <f>VLOOKUP($A5,Schid!$A:$J,MATCH(I$1,Schid!$6:$6,0),FALSE)</f>
        <v>7888</v>
      </c>
      <c r="J5" s="21" t="str">
        <f>VLOOKUP($A5,Schid!$A:$J,MATCH(J$1,Schid!$6:$6,0),FALSE)</f>
        <v>Air Compressors</v>
      </c>
      <c r="K5" s="21" t="str">
        <f>VLOOKUP($A5,Schid!$A:$J,MATCH(K$1,Schid!$6:$6,0),FALSE)</f>
        <v>450+ CFM Air Compressors</v>
      </c>
      <c r="L5" s="21" t="str">
        <f>VLOOKUP($A5,Schid!$A:$J,MATCH(L$1,Schid!$6:$6,0),FALSE)</f>
        <v>Quincy</v>
      </c>
      <c r="M5" s="21" t="str">
        <f>VLOOKUP($A5,Schid!$A:$J,MATCH(M$1,Schid!$6:$6,0),FALSE)</f>
        <v>Air Compressors|450+ CFM Air Compressors|Quincy|</v>
      </c>
      <c r="N5" s="21">
        <f>IF(ISERROR(VLOOKUP(B5,SchedR!A:A,1,FALSE)),0,1)</f>
        <v>1</v>
      </c>
      <c r="O5" s="21">
        <f>VLOOKUP($B5,SchedR!$A:$Z,MATCH(O$1,SchedR!$6:$6,0),FALSE)</f>
        <v>0.95</v>
      </c>
      <c r="P5" s="21">
        <f>VLOOKUP($B5,SchedR!$A:$Z,MATCH(P$1,SchedR!$6:$6,0),FALSE)</f>
        <v>1.33</v>
      </c>
      <c r="Q5" s="21">
        <f>VLOOKUP($B5,SchedR!$A:$Z,MATCH(Q$1,SchedR!$6:$6,0),FALSE)</f>
        <v>0</v>
      </c>
      <c r="R5" s="21">
        <f>VLOOKUP($B5,SchedR!$A:$Z,MATCH(R$1,SchedR!$6:$6,0),FALSE)</f>
        <v>0</v>
      </c>
      <c r="S5" s="21" t="str">
        <f>VLOOKUP($B5,SchedR!$A:$Z,MATCH(S$1,SchedR!$6:$6,0),FALSE)</f>
        <v>Air Compressors USA</v>
      </c>
      <c r="T5" s="21" t="str">
        <f>VLOOKUP($B5,SchedR!$A:$Z,MATCH(T$1,SchedR!$6:$6,0),FALSE)</f>
        <v>RetailBorrowAuction</v>
      </c>
      <c r="U5" s="21">
        <f>IF(ISERROR(VLOOKUP(S5,Sched!A:A,1,FALSE)),0,1)</f>
        <v>1</v>
      </c>
    </row>
    <row r="6" spans="1:21" x14ac:dyDescent="0.25">
      <c r="A6">
        <v>101514</v>
      </c>
      <c r="B6" s="23" t="s">
        <v>5134</v>
      </c>
      <c r="C6" t="s">
        <v>2512</v>
      </c>
      <c r="D6" s="21" t="str">
        <f>VLOOKUP($B6,SchedR!$A:$Z,MATCH(D$1,SchedR!$6:$6,0),FALSE)</f>
        <v>USA</v>
      </c>
      <c r="E6" s="21" t="str">
        <f>VLOOKUP($B6,SchedR!$A:$Z,MATCH(E$1,SchedR!$6:$6,0),FALSE)</f>
        <v>CatSubcat</v>
      </c>
      <c r="F6" s="21" t="str">
        <f>VLOOKUP($B6,SchedR!$A:$Z,MATCH(F$1,SchedR!$6:$6,0),FALSE)</f>
        <v>Make</v>
      </c>
      <c r="G6" s="7">
        <f>VLOOKUP($A6,Schid!$A:$J,MATCH(G$1,Schid!$6:$6,0),FALSE)</f>
        <v>30</v>
      </c>
      <c r="H6" s="7">
        <f>VLOOKUP($A6,Schid!$A:$J,MATCH(H$1,Schid!$6:$6,0),FALSE)</f>
        <v>2788</v>
      </c>
      <c r="I6" s="7">
        <f>VLOOKUP($A6,Schid!$A:$J,MATCH(I$1,Schid!$6:$6,0),FALSE)</f>
        <v>115</v>
      </c>
      <c r="J6" t="str">
        <f>VLOOKUP($A6,Schid!$A:$J,MATCH(J$1,Schid!$6:$6,0),FALSE)</f>
        <v>Air Compressors</v>
      </c>
      <c r="K6" t="str">
        <f>VLOOKUP($A6,Schid!$A:$J,MATCH(K$1,Schid!$6:$6,0),FALSE)</f>
        <v>450+ CFM Air Compressors</v>
      </c>
      <c r="L6" t="str">
        <f>VLOOKUP($A6,Schid!$A:$J,MATCH(L$1,Schid!$6:$6,0),FALSE)</f>
        <v>Sullair</v>
      </c>
      <c r="M6" t="str">
        <f>VLOOKUP($A6,Schid!$A:$J,MATCH(M$1,Schid!$6:$6,0),FALSE)</f>
        <v>Air Compressors|450+ CFM Air Compressors|Sullair|</v>
      </c>
      <c r="N6" s="21">
        <f>IF(ISERROR(VLOOKUP(B6,SchedR!A:A,1,FALSE)),0,1)</f>
        <v>1</v>
      </c>
      <c r="O6" s="21">
        <f>VLOOKUP($B6,SchedR!$A:$Z,MATCH(O$1,SchedR!$6:$6,0),FALSE)</f>
        <v>0.95</v>
      </c>
      <c r="P6" s="21">
        <f>VLOOKUP($B6,SchedR!$A:$Z,MATCH(P$1,SchedR!$6:$6,0),FALSE)</f>
        <v>1.33</v>
      </c>
      <c r="Q6" s="21">
        <f>VLOOKUP($B6,SchedR!$A:$Z,MATCH(Q$1,SchedR!$6:$6,0),FALSE)</f>
        <v>0</v>
      </c>
      <c r="R6" s="21">
        <f>VLOOKUP($B6,SchedR!$A:$Z,MATCH(R$1,SchedR!$6:$6,0),FALSE)</f>
        <v>0</v>
      </c>
      <c r="S6" s="21" t="str">
        <f>VLOOKUP($B6,SchedR!$A:$Z,MATCH(S$1,SchedR!$6:$6,0),FALSE)</f>
        <v>Air Compressors USA</v>
      </c>
      <c r="T6" s="21" t="str">
        <f>VLOOKUP($B6,SchedR!$A:$Z,MATCH(T$1,SchedR!$6:$6,0),FALSE)</f>
        <v>RetailBorrowAuction</v>
      </c>
      <c r="U6" s="21">
        <f>IF(ISERROR(VLOOKUP(S6,Sched!A:A,1,FALSE)),0,1)</f>
        <v>1</v>
      </c>
    </row>
    <row r="7" spans="1:21" x14ac:dyDescent="0.25">
      <c r="A7">
        <v>87943</v>
      </c>
      <c r="B7" s="23" t="s">
        <v>5134</v>
      </c>
      <c r="C7" t="s">
        <v>2512</v>
      </c>
      <c r="D7" s="21" t="str">
        <f>VLOOKUP($B7,SchedR!$A:$Z,MATCH(D$1,SchedR!$6:$6,0),FALSE)</f>
        <v>USA</v>
      </c>
      <c r="E7" s="21" t="str">
        <f>VLOOKUP($B7,SchedR!$A:$Z,MATCH(E$1,SchedR!$6:$6,0),FALSE)</f>
        <v>CatSubcat</v>
      </c>
      <c r="F7" s="21" t="str">
        <f>VLOOKUP($B7,SchedR!$A:$Z,MATCH(F$1,SchedR!$6:$6,0),FALSE)</f>
        <v>Make</v>
      </c>
      <c r="G7" s="7">
        <f>VLOOKUP($A7,Schid!$A:$J,MATCH(G$1,Schid!$6:$6,0),FALSE)</f>
        <v>30</v>
      </c>
      <c r="H7" s="7">
        <f>VLOOKUP($A7,Schid!$A:$J,MATCH(H$1,Schid!$6:$6,0),FALSE)</f>
        <v>2663</v>
      </c>
      <c r="I7" s="7">
        <f>VLOOKUP($A7,Schid!$A:$J,MATCH(I$1,Schid!$6:$6,0),FALSE)</f>
        <v>115</v>
      </c>
      <c r="J7" t="str">
        <f>VLOOKUP($A7,Schid!$A:$J,MATCH(J$1,Schid!$6:$6,0),FALSE)</f>
        <v>Air Compressors</v>
      </c>
      <c r="K7" t="str">
        <f>VLOOKUP($A7,Schid!$A:$J,MATCH(K$1,Schid!$6:$6,0),FALSE)</f>
        <v>High Pressure Air Compressors</v>
      </c>
      <c r="L7" t="str">
        <f>VLOOKUP($A7,Schid!$A:$J,MATCH(L$1,Schid!$6:$6,0),FALSE)</f>
        <v>Sullair</v>
      </c>
      <c r="M7" t="str">
        <f>VLOOKUP($A7,Schid!$A:$J,MATCH(M$1,Schid!$6:$6,0),FALSE)</f>
        <v>Air Compressors|High Pressure Air Compressors|Sullair|</v>
      </c>
      <c r="N7" s="21">
        <f>IF(ISERROR(VLOOKUP(B7,SchedR!A:A,1,FALSE)),0,1)</f>
        <v>1</v>
      </c>
      <c r="O7" s="21">
        <f>VLOOKUP($B7,SchedR!$A:$Z,MATCH(O$1,SchedR!$6:$6,0),FALSE)</f>
        <v>0.95</v>
      </c>
      <c r="P7" s="21">
        <f>VLOOKUP($B7,SchedR!$A:$Z,MATCH(P$1,SchedR!$6:$6,0),FALSE)</f>
        <v>1.33</v>
      </c>
      <c r="Q7" s="21">
        <f>VLOOKUP($B7,SchedR!$A:$Z,MATCH(Q$1,SchedR!$6:$6,0),FALSE)</f>
        <v>0</v>
      </c>
      <c r="R7" s="21">
        <f>VLOOKUP($B7,SchedR!$A:$Z,MATCH(R$1,SchedR!$6:$6,0),FALSE)</f>
        <v>0</v>
      </c>
      <c r="S7" s="21" t="str">
        <f>VLOOKUP($B7,SchedR!$A:$Z,MATCH(S$1,SchedR!$6:$6,0),FALSE)</f>
        <v>Air Compressors USA</v>
      </c>
      <c r="T7" s="21" t="str">
        <f>VLOOKUP($B7,SchedR!$A:$Z,MATCH(T$1,SchedR!$6:$6,0),FALSE)</f>
        <v>RetailBorrowAuction</v>
      </c>
      <c r="U7" s="21">
        <f>IF(ISERROR(VLOOKUP(S7,Sched!A:A,1,FALSE)),0,1)</f>
        <v>1</v>
      </c>
    </row>
    <row r="8" spans="1:21" x14ac:dyDescent="0.25">
      <c r="A8">
        <v>459</v>
      </c>
      <c r="B8" s="21" t="s">
        <v>3038</v>
      </c>
      <c r="C8" t="s">
        <v>2512</v>
      </c>
      <c r="D8" s="21" t="str">
        <f>VLOOKUP($B8,SchedR!$A:$Z,MATCH(D$1,SchedR!$6:$6,0),FALSE)</f>
        <v>USA</v>
      </c>
      <c r="E8" s="21" t="str">
        <f>VLOOKUP($B8,SchedR!$A:$Z,MATCH(E$1,SchedR!$6:$6,0),FALSE)</f>
        <v>CatSubcat</v>
      </c>
      <c r="F8" s="21" t="str">
        <f>VLOOKUP($B8,SchedR!$A:$Z,MATCH(F$1,SchedR!$6:$6,0),FALSE)</f>
        <v>SubcatGroup</v>
      </c>
      <c r="G8" s="7">
        <f>VLOOKUP($A8,Schid!$A:$J,MATCH(G$1,Schid!$6:$6,0),FALSE)</f>
        <v>30</v>
      </c>
      <c r="H8" s="7">
        <f>VLOOKUP($A8,Schid!$A:$J,MATCH(H$1,Schid!$6:$6,0),FALSE)</f>
        <v>363</v>
      </c>
      <c r="I8" s="7" t="str">
        <f>VLOOKUP($A8,Schid!$A:$J,MATCH(I$1,Schid!$6:$6,0),FALSE)</f>
        <v>NULL</v>
      </c>
      <c r="J8" t="str">
        <f>VLOOKUP($A8,Schid!$A:$J,MATCH(J$1,Schid!$6:$6,0),FALSE)</f>
        <v>Air Compressors</v>
      </c>
      <c r="K8" t="str">
        <f>VLOOKUP($A8,Schid!$A:$J,MATCH(K$1,Schid!$6:$6,0),FALSE)</f>
        <v>0-24 CFM Portable Air Compressors</v>
      </c>
      <c r="L8" t="str">
        <f>VLOOKUP($A8,Schid!$A:$J,MATCH(L$1,Schid!$6:$6,0),FALSE)</f>
        <v>NULL</v>
      </c>
      <c r="M8" t="str">
        <f>VLOOKUP($A8,Schid!$A:$J,MATCH(M$1,Schid!$6:$6,0),FALSE)</f>
        <v>Air Compressors|0-24 CFM Portable Air Compressors||</v>
      </c>
      <c r="N8" s="21">
        <f>IF(ISERROR(VLOOKUP(B8,SchedR!A:A,1,FALSE)),0,1)</f>
        <v>1</v>
      </c>
      <c r="O8" s="21">
        <f>VLOOKUP($B8,SchedR!$A:$Z,MATCH(O$1,SchedR!$6:$6,0),FALSE)</f>
        <v>0.95</v>
      </c>
      <c r="P8" s="21">
        <f>VLOOKUP($B8,SchedR!$A:$Z,MATCH(P$1,SchedR!$6:$6,0),FALSE)</f>
        <v>1.33</v>
      </c>
      <c r="Q8" s="21">
        <f>VLOOKUP($B8,SchedR!$A:$Z,MATCH(Q$1,SchedR!$6:$6,0),FALSE)</f>
        <v>0</v>
      </c>
      <c r="R8" s="21">
        <f>VLOOKUP($B8,SchedR!$A:$Z,MATCH(R$1,SchedR!$6:$6,0),FALSE)</f>
        <v>0</v>
      </c>
      <c r="S8" s="21" t="str">
        <f>VLOOKUP($B8,SchedR!$A:$Z,MATCH(S$1,SchedR!$6:$6,0),FALSE)</f>
        <v>Air Compressors USA</v>
      </c>
      <c r="T8" s="21" t="str">
        <f>VLOOKUP($B8,SchedR!$A:$Z,MATCH(T$1,SchedR!$6:$6,0),FALSE)</f>
        <v>RetailBorrowAuction</v>
      </c>
      <c r="U8" s="21">
        <f>IF(ISERROR(VLOOKUP(S8,Sched!A:A,1,FALSE)),0,1)</f>
        <v>1</v>
      </c>
    </row>
    <row r="9" spans="1:21" x14ac:dyDescent="0.25">
      <c r="A9">
        <v>83860</v>
      </c>
      <c r="B9" s="21" t="s">
        <v>3481</v>
      </c>
      <c r="C9" t="s">
        <v>2512</v>
      </c>
      <c r="D9" s="21" t="str">
        <f>VLOOKUP($B9,SchedR!$A:$Z,MATCH(D$1,SchedR!$6:$6,0),FALSE)</f>
        <v>USA</v>
      </c>
      <c r="E9" s="21" t="str">
        <f>VLOOKUP($B9,SchedR!$A:$Z,MATCH(E$1,SchedR!$6:$6,0),FALSE)</f>
        <v>CatSubcat</v>
      </c>
      <c r="F9" s="21" t="str">
        <f>VLOOKUP($B9,SchedR!$A:$Z,MATCH(F$1,SchedR!$6:$6,0),FALSE)</f>
        <v>Category</v>
      </c>
      <c r="G9" s="7">
        <f>VLOOKUP($A9,Schid!$A:$J,MATCH(G$1,Schid!$6:$6,0),FALSE)</f>
        <v>2605</v>
      </c>
      <c r="H9" s="7" t="str">
        <f>VLOOKUP($A9,Schid!$A:$J,MATCH(H$1,Schid!$6:$6,0),FALSE)</f>
        <v>NULL</v>
      </c>
      <c r="I9" s="7" t="str">
        <f>VLOOKUP($A9,Schid!$A:$J,MATCH(I$1,Schid!$6:$6,0),FALSE)</f>
        <v>NULL</v>
      </c>
      <c r="J9" t="str">
        <f>VLOOKUP($A9,Schid!$A:$J,MATCH(J$1,Schid!$6:$6,0),FALSE)</f>
        <v>All Terrain Cranes</v>
      </c>
      <c r="K9" t="str">
        <f>VLOOKUP($A9,Schid!$A:$J,MATCH(K$1,Schid!$6:$6,0),FALSE)</f>
        <v>NULL</v>
      </c>
      <c r="L9" t="str">
        <f>VLOOKUP($A9,Schid!$A:$J,MATCH(L$1,Schid!$6:$6,0),FALSE)</f>
        <v>NULL</v>
      </c>
      <c r="M9" t="str">
        <f>VLOOKUP($A9,Schid!$A:$J,MATCH(M$1,Schid!$6:$6,0),FALSE)</f>
        <v>All Terrain Cranes|||</v>
      </c>
      <c r="N9" s="21">
        <f>IF(ISERROR(VLOOKUP(B9,SchedR!A:A,1,FALSE)),0,1)</f>
        <v>1</v>
      </c>
      <c r="O9" s="21">
        <f>VLOOKUP($B9,SchedR!$A:$Z,MATCH(O$1,SchedR!$6:$6,0),FALSE)</f>
        <v>0.95</v>
      </c>
      <c r="P9" s="21">
        <f>VLOOKUP($B9,SchedR!$A:$Z,MATCH(P$1,SchedR!$6:$6,0),FALSE)</f>
        <v>1.33</v>
      </c>
      <c r="Q9" s="21">
        <f>VLOOKUP($B9,SchedR!$A:$Z,MATCH(Q$1,SchedR!$6:$6,0),FALSE)</f>
        <v>0</v>
      </c>
      <c r="R9" s="21">
        <f>VLOOKUP($B9,SchedR!$A:$Z,MATCH(R$1,SchedR!$6:$6,0),FALSE)</f>
        <v>0</v>
      </c>
      <c r="S9" s="21" t="str">
        <f>VLOOKUP($B9,SchedR!$A:$Z,MATCH(S$1,SchedR!$6:$6,0),FALSE)</f>
        <v>Cranes Group ForBorrowOnly USA</v>
      </c>
      <c r="T9" s="21" t="str">
        <f>VLOOKUP($B9,SchedR!$A:$Z,MATCH(T$1,SchedR!$6:$6,0),FALSE)</f>
        <v>RetailBorrowAuction</v>
      </c>
      <c r="U9" s="21">
        <f>IF(ISERROR(VLOOKUP(S9,Sched!A:A,1,FALSE)),0,1)</f>
        <v>1</v>
      </c>
    </row>
    <row r="10" spans="1:21" s="21" customFormat="1" x14ac:dyDescent="0.25">
      <c r="A10" s="21">
        <v>142905</v>
      </c>
      <c r="B10" s="21" t="s">
        <v>3527</v>
      </c>
      <c r="C10" s="21" t="s">
        <v>2512</v>
      </c>
      <c r="D10" s="21" t="str">
        <f>VLOOKUP($B10,SchedR!$A:$Z,MATCH(D$1,SchedR!$6:$6,0),FALSE)</f>
        <v>USA</v>
      </c>
      <c r="E10" s="21" t="str">
        <f>VLOOKUP($B10,SchedR!$A:$Z,MATCH(E$1,SchedR!$6:$6,0),FALSE)</f>
        <v>Make</v>
      </c>
      <c r="F10" s="21" t="str">
        <f>VLOOKUP($B10,SchedR!$A:$Z,MATCH(F$1,SchedR!$6:$6,0),FALSE)</f>
        <v>Make</v>
      </c>
      <c r="G10" s="15">
        <f>VLOOKUP($A10,Schid!$A:$J,MATCH(G$1,Schid!$6:$6,0),FALSE)</f>
        <v>2515</v>
      </c>
      <c r="H10" s="15">
        <f>VLOOKUP($A10,Schid!$A:$J,MATCH(H$1,Schid!$6:$6,0),FALSE)</f>
        <v>2900</v>
      </c>
      <c r="I10" s="15">
        <f>VLOOKUP($A10,Schid!$A:$J,MATCH(I$1,Schid!$6:$6,0),FALSE)</f>
        <v>109</v>
      </c>
      <c r="J10" s="21" t="str">
        <f>VLOOKUP($A10,Schid!$A:$J,MATCH(J$1,Schid!$6:$6,0),FALSE)</f>
        <v>Articulated Dump Trucks</v>
      </c>
      <c r="K10" s="21" t="str">
        <f>VLOOKUP($A10,Schid!$A:$J,MATCH(K$1,Schid!$6:$6,0),FALSE)</f>
        <v>40+ Ton Articulated Dump Trucks</v>
      </c>
      <c r="L10" s="21" t="str">
        <f>VLOOKUP($A10,Schid!$A:$J,MATCH(L$1,Schid!$6:$6,0),FALSE)</f>
        <v>Komatsu</v>
      </c>
      <c r="M10" s="21" t="str">
        <f>VLOOKUP($A10,Schid!$A:$J,MATCH(M$1,Schid!$6:$6,0),FALSE)</f>
        <v>Articulated Dump Trucks|40+ Ton Articulated Dump Trucks|Komatsu|</v>
      </c>
      <c r="N10" s="21">
        <f>IF(ISERROR(VLOOKUP(B10,SchedR!A:A,1,FALSE)),0,1)</f>
        <v>1</v>
      </c>
      <c r="O10" s="21">
        <f>VLOOKUP($B10,SchedR!$A:$Z,MATCH(O$1,SchedR!$6:$6,0),FALSE)</f>
        <v>0</v>
      </c>
      <c r="P10" s="21">
        <f>VLOOKUP($B10,SchedR!$A:$Z,MATCH(P$1,SchedR!$6:$6,0),FALSE)</f>
        <v>0</v>
      </c>
      <c r="Q10" s="21">
        <f>VLOOKUP($B10,SchedR!$A:$Z,MATCH(Q$1,SchedR!$6:$6,0),FALSE)</f>
        <v>0</v>
      </c>
      <c r="R10" s="21">
        <f>VLOOKUP($B10,SchedR!$A:$Z,MATCH(R$1,SchedR!$6:$6,0),FALSE)</f>
        <v>0</v>
      </c>
      <c r="S10" s="21" t="str">
        <f>VLOOKUP($B10,SchedR!$A:$Z,MATCH(S$1,SchedR!$6:$6,0),FALSE)</f>
        <v>Articulated Trucks Large USA</v>
      </c>
      <c r="T10" s="21" t="str">
        <f>VLOOKUP($B10,SchedR!$A:$Z,MATCH(T$1,SchedR!$6:$6,0),FALSE)</f>
        <v>BorrowBoth</v>
      </c>
      <c r="U10" s="21">
        <f>IF(ISERROR(VLOOKUP(S10,Sched!A:A,1,FALSE)),0,1)</f>
        <v>1</v>
      </c>
    </row>
    <row r="11" spans="1:21" s="21" customFormat="1" x14ac:dyDescent="0.25">
      <c r="A11" s="21">
        <v>3761</v>
      </c>
      <c r="B11" s="21" t="s">
        <v>3529</v>
      </c>
      <c r="C11" s="21" t="s">
        <v>2512</v>
      </c>
      <c r="D11" s="21" t="str">
        <f>VLOOKUP($B11,SchedR!$A:$Z,MATCH(D$1,SchedR!$6:$6,0),FALSE)</f>
        <v>USA</v>
      </c>
      <c r="E11" s="21" t="str">
        <f>VLOOKUP($B11,SchedR!$A:$Z,MATCH(E$1,SchedR!$6:$6,0),FALSE)</f>
        <v>Make</v>
      </c>
      <c r="F11" s="21" t="str">
        <f>VLOOKUP($B11,SchedR!$A:$Z,MATCH(F$1,SchedR!$6:$6,0),FALSE)</f>
        <v>Make</v>
      </c>
      <c r="G11" s="15">
        <f>VLOOKUP($A11,Schid!$A:$J,MATCH(G$1,Schid!$6:$6,0),FALSE)</f>
        <v>2515</v>
      </c>
      <c r="H11" s="15">
        <f>VLOOKUP($A11,Schid!$A:$J,MATCH(H$1,Schid!$6:$6,0),FALSE)</f>
        <v>48</v>
      </c>
      <c r="I11" s="15">
        <f>VLOOKUP($A11,Schid!$A:$J,MATCH(I$1,Schid!$6:$6,0),FALSE)</f>
        <v>31</v>
      </c>
      <c r="J11" s="21" t="str">
        <f>VLOOKUP($A11,Schid!$A:$J,MATCH(J$1,Schid!$6:$6,0),FALSE)</f>
        <v>Articulated Dump Trucks</v>
      </c>
      <c r="K11" s="21" t="str">
        <f>VLOOKUP($A11,Schid!$A:$J,MATCH(K$1,Schid!$6:$6,0),FALSE)</f>
        <v>0-39 Ton Articulated Dump Trucks</v>
      </c>
      <c r="L11" s="21" t="str">
        <f>VLOOKUP($A11,Schid!$A:$J,MATCH(L$1,Schid!$6:$6,0),FALSE)</f>
        <v>Caterpillar</v>
      </c>
      <c r="M11" s="21" t="str">
        <f>VLOOKUP($A11,Schid!$A:$J,MATCH(M$1,Schid!$6:$6,0),FALSE)</f>
        <v>Articulated Dump Trucks|0-39 Ton Articulated Dump Trucks|Caterpillar|</v>
      </c>
      <c r="N11" s="21">
        <f>IF(ISERROR(VLOOKUP(B11,SchedR!A:A,1,FALSE)),0,1)</f>
        <v>1</v>
      </c>
      <c r="O11" s="21">
        <f>VLOOKUP($B11,SchedR!$A:$Z,MATCH(O$1,SchedR!$6:$6,0),FALSE)</f>
        <v>0.95</v>
      </c>
      <c r="P11" s="21">
        <f>VLOOKUP($B11,SchedR!$A:$Z,MATCH(P$1,SchedR!$6:$6,0),FALSE)</f>
        <v>1.24</v>
      </c>
      <c r="Q11" s="21">
        <f>VLOOKUP($B11,SchedR!$A:$Z,MATCH(Q$1,SchedR!$6:$6,0),FALSE)</f>
        <v>0</v>
      </c>
      <c r="R11" s="21">
        <f>VLOOKUP($B11,SchedR!$A:$Z,MATCH(R$1,SchedR!$6:$6,0),FALSE)</f>
        <v>0</v>
      </c>
      <c r="S11" s="21" t="str">
        <f>VLOOKUP($B11,SchedR!$A:$Z,MATCH(S$1,SchedR!$6:$6,0),FALSE)</f>
        <v>Articulated Trucks Medium USA</v>
      </c>
      <c r="T11" s="21" t="str">
        <f>VLOOKUP($B11,SchedR!$A:$Z,MATCH(T$1,SchedR!$6:$6,0),FALSE)</f>
        <v>RetailBorrowAuction</v>
      </c>
      <c r="U11" s="21">
        <f>IF(ISERROR(VLOOKUP(S11,Sched!A:A,1,FALSE)),0,1)</f>
        <v>1</v>
      </c>
    </row>
    <row r="12" spans="1:21" s="21" customFormat="1" x14ac:dyDescent="0.25">
      <c r="A12" s="21">
        <v>3227</v>
      </c>
      <c r="B12" s="21" t="s">
        <v>3528</v>
      </c>
      <c r="C12" s="21" t="s">
        <v>2512</v>
      </c>
      <c r="D12" s="21" t="str">
        <f>VLOOKUP($B12,SchedR!$A:$Z,MATCH(D$1,SchedR!$6:$6,0),FALSE)</f>
        <v>USA</v>
      </c>
      <c r="E12" s="21" t="str">
        <f>VLOOKUP($B12,SchedR!$A:$Z,MATCH(E$1,SchedR!$6:$6,0),FALSE)</f>
        <v>Make</v>
      </c>
      <c r="F12" s="21" t="str">
        <f>VLOOKUP($B12,SchedR!$A:$Z,MATCH(F$1,SchedR!$6:$6,0),FALSE)</f>
        <v>Make</v>
      </c>
      <c r="G12" s="15">
        <f>VLOOKUP($A12,Schid!$A:$J,MATCH(G$1,Schid!$6:$6,0),FALSE)</f>
        <v>2515</v>
      </c>
      <c r="H12" s="15">
        <f>VLOOKUP($A12,Schid!$A:$J,MATCH(H$1,Schid!$6:$6,0),FALSE)</f>
        <v>48</v>
      </c>
      <c r="I12" s="15">
        <f>VLOOKUP($A12,Schid!$A:$J,MATCH(I$1,Schid!$6:$6,0),FALSE)</f>
        <v>109</v>
      </c>
      <c r="J12" s="21" t="str">
        <f>VLOOKUP($A12,Schid!$A:$J,MATCH(J$1,Schid!$6:$6,0),FALSE)</f>
        <v>Articulated Dump Trucks</v>
      </c>
      <c r="K12" s="21" t="str">
        <f>VLOOKUP($A12,Schid!$A:$J,MATCH(K$1,Schid!$6:$6,0),FALSE)</f>
        <v>0-39 Ton Articulated Dump Trucks</v>
      </c>
      <c r="L12" s="21" t="str">
        <f>VLOOKUP($A12,Schid!$A:$J,MATCH(L$1,Schid!$6:$6,0),FALSE)</f>
        <v>Komatsu</v>
      </c>
      <c r="M12" s="21" t="str">
        <f>VLOOKUP($A12,Schid!$A:$J,MATCH(M$1,Schid!$6:$6,0),FALSE)</f>
        <v>Articulated Dump Trucks|0-39 Ton Articulated Dump Trucks|Komatsu|</v>
      </c>
      <c r="N12" s="21">
        <f>IF(ISERROR(VLOOKUP(B12,SchedR!A:A,1,FALSE)),0,1)</f>
        <v>1</v>
      </c>
      <c r="O12" s="21">
        <f>VLOOKUP($B12,SchedR!$A:$Z,MATCH(O$1,SchedR!$6:$6,0),FALSE)</f>
        <v>0</v>
      </c>
      <c r="P12" s="21">
        <f>VLOOKUP($B12,SchedR!$A:$Z,MATCH(P$1,SchedR!$6:$6,0),FALSE)</f>
        <v>0</v>
      </c>
      <c r="Q12" s="21">
        <f>VLOOKUP($B12,SchedR!$A:$Z,MATCH(Q$1,SchedR!$6:$6,0),FALSE)</f>
        <v>0</v>
      </c>
      <c r="R12" s="21">
        <f>VLOOKUP($B12,SchedR!$A:$Z,MATCH(R$1,SchedR!$6:$6,0),FALSE)</f>
        <v>0</v>
      </c>
      <c r="S12" s="21" t="str">
        <f>VLOOKUP($B12,SchedR!$A:$Z,MATCH(S$1,SchedR!$6:$6,0),FALSE)</f>
        <v>Articulated Trucks Medium USA</v>
      </c>
      <c r="T12" s="21" t="str">
        <f>VLOOKUP($B12,SchedR!$A:$Z,MATCH(T$1,SchedR!$6:$6,0),FALSE)</f>
        <v>BorrowBoth</v>
      </c>
      <c r="U12" s="21">
        <f>IF(ISERROR(VLOOKUP(S12,Sched!A:A,1,FALSE)),0,1)</f>
        <v>1</v>
      </c>
    </row>
    <row r="13" spans="1:21" x14ac:dyDescent="0.25">
      <c r="A13">
        <v>712</v>
      </c>
      <c r="B13" s="21" t="s">
        <v>4960</v>
      </c>
      <c r="C13" t="s">
        <v>2512</v>
      </c>
      <c r="D13" s="21" t="str">
        <f>VLOOKUP($B13,SchedR!$A:$Z,MATCH(D$1,SchedR!$6:$6,0),FALSE)</f>
        <v>USA</v>
      </c>
      <c r="E13" s="21" t="str">
        <f>VLOOKUP($B13,SchedR!$A:$Z,MATCH(E$1,SchedR!$6:$6,0),FALSE)</f>
        <v>Make</v>
      </c>
      <c r="F13" s="21" t="str">
        <f>VLOOKUP($B13,SchedR!$A:$Z,MATCH(F$1,SchedR!$6:$6,0),FALSE)</f>
        <v>Make</v>
      </c>
      <c r="G13" s="7">
        <f>VLOOKUP($A13,Schid!$A:$J,MATCH(G$1,Schid!$6:$6,0),FALSE)</f>
        <v>2515</v>
      </c>
      <c r="H13" s="7">
        <f>VLOOKUP($A13,Schid!$A:$J,MATCH(H$1,Schid!$6:$6,0),FALSE)</f>
        <v>48</v>
      </c>
      <c r="I13" s="7">
        <f>VLOOKUP($A13,Schid!$A:$J,MATCH(I$1,Schid!$6:$6,0),FALSE)</f>
        <v>19</v>
      </c>
      <c r="J13" t="str">
        <f>VLOOKUP($A13,Schid!$A:$J,MATCH(J$1,Schid!$6:$6,0),FALSE)</f>
        <v>Articulated Dump Trucks</v>
      </c>
      <c r="K13" t="str">
        <f>VLOOKUP($A13,Schid!$A:$J,MATCH(K$1,Schid!$6:$6,0),FALSE)</f>
        <v>0-39 Ton Articulated Dump Trucks</v>
      </c>
      <c r="L13" t="str">
        <f>VLOOKUP($A13,Schid!$A:$J,MATCH(L$1,Schid!$6:$6,0),FALSE)</f>
        <v>Volvo</v>
      </c>
      <c r="M13" t="str">
        <f>VLOOKUP($A13,Schid!$A:$J,MATCH(M$1,Schid!$6:$6,0),FALSE)</f>
        <v>Articulated Dump Trucks|0-39 Ton Articulated Dump Trucks|Volvo|</v>
      </c>
      <c r="N13" s="21">
        <f>IF(ISERROR(VLOOKUP(B13,SchedR!A:A,1,FALSE)),0,1)</f>
        <v>1</v>
      </c>
      <c r="O13" s="21">
        <f>VLOOKUP($B13,SchedR!$A:$Z,MATCH(O$1,SchedR!$6:$6,0),FALSE)</f>
        <v>0</v>
      </c>
      <c r="P13" s="21">
        <f>VLOOKUP($B13,SchedR!$A:$Z,MATCH(P$1,SchedR!$6:$6,0),FALSE)</f>
        <v>0</v>
      </c>
      <c r="Q13" s="21">
        <f>VLOOKUP($B13,SchedR!$A:$Z,MATCH(Q$1,SchedR!$6:$6,0),FALSE)</f>
        <v>0</v>
      </c>
      <c r="R13" s="21">
        <f>VLOOKUP($B13,SchedR!$A:$Z,MATCH(R$1,SchedR!$6:$6,0),FALSE)</f>
        <v>0</v>
      </c>
      <c r="S13" s="21" t="str">
        <f>VLOOKUP($B13,SchedR!$A:$Z,MATCH(S$1,SchedR!$6:$6,0),FALSE)</f>
        <v>Articulated Trucks Volvo ForBorrowOnly USA</v>
      </c>
      <c r="T13" s="21" t="str">
        <f>VLOOKUP($B13,SchedR!$A:$Z,MATCH(T$1,SchedR!$6:$6,0),FALSE)</f>
        <v>BorrowBoth</v>
      </c>
      <c r="U13" s="21">
        <f>IF(ISERROR(VLOOKUP(S13,Sched!A:A,1,FALSE)),0,1)</f>
        <v>1</v>
      </c>
    </row>
    <row r="14" spans="1:21" x14ac:dyDescent="0.25">
      <c r="A14">
        <v>95</v>
      </c>
      <c r="B14" s="21" t="s">
        <v>3409</v>
      </c>
      <c r="C14" t="s">
        <v>2512</v>
      </c>
      <c r="D14" s="21" t="str">
        <f>VLOOKUP($B14,SchedR!$A:$Z,MATCH(D$1,SchedR!$6:$6,0),FALSE)</f>
        <v>USA</v>
      </c>
      <c r="E14" s="21" t="str">
        <f>VLOOKUP($B14,SchedR!$A:$Z,MATCH(E$1,SchedR!$6:$6,0),FALSE)</f>
        <v>CatSubcat</v>
      </c>
      <c r="F14" s="21" t="str">
        <f>VLOOKUP($B14,SchedR!$A:$Z,MATCH(F$1,SchedR!$6:$6,0),FALSE)</f>
        <v>SubcatGroup</v>
      </c>
      <c r="G14" s="7">
        <f>VLOOKUP($A14,Schid!$A:$J,MATCH(G$1,Schid!$6:$6,0),FALSE)</f>
        <v>2612</v>
      </c>
      <c r="H14" s="7">
        <f>VLOOKUP($A14,Schid!$A:$J,MATCH(H$1,Schid!$6:$6,0),FALSE)</f>
        <v>45</v>
      </c>
      <c r="I14" s="7" t="str">
        <f>VLOOKUP($A14,Schid!$A:$J,MATCH(I$1,Schid!$6:$6,0),FALSE)</f>
        <v>NULL</v>
      </c>
      <c r="J14" t="str">
        <f>VLOOKUP($A14,Schid!$A:$J,MATCH(J$1,Schid!$6:$6,0),FALSE)</f>
        <v>Boom Trucks, Bucket Trucks, And Digger Derricks</v>
      </c>
      <c r="K14" t="str">
        <f>VLOOKUP($A14,Schid!$A:$J,MATCH(K$1,Schid!$6:$6,0),FALSE)</f>
        <v>Boom Trucks</v>
      </c>
      <c r="L14" t="str">
        <f>VLOOKUP($A14,Schid!$A:$J,MATCH(L$1,Schid!$6:$6,0),FALSE)</f>
        <v>NULL</v>
      </c>
      <c r="M14" t="str">
        <f>VLOOKUP($A14,Schid!$A:$J,MATCH(M$1,Schid!$6:$6,0),FALSE)</f>
        <v>Boom Trucks, Bucket Trucks, And Digger Derricks|Boom Trucks||</v>
      </c>
      <c r="N14" s="21">
        <f>IF(ISERROR(VLOOKUP(B14,SchedR!A:A,1,FALSE)),0,1)</f>
        <v>1</v>
      </c>
      <c r="O14" s="21">
        <f>VLOOKUP($B14,SchedR!$A:$Z,MATCH(O$1,SchedR!$6:$6,0),FALSE)</f>
        <v>0</v>
      </c>
      <c r="P14" s="21">
        <f>VLOOKUP($B14,SchedR!$A:$Z,MATCH(P$1,SchedR!$6:$6,0),FALSE)</f>
        <v>0</v>
      </c>
      <c r="Q14" s="21">
        <f>VLOOKUP($B14,SchedR!$A:$Z,MATCH(Q$1,SchedR!$6:$6,0),FALSE)</f>
        <v>0</v>
      </c>
      <c r="R14" s="21">
        <f>VLOOKUP($B14,SchedR!$A:$Z,MATCH(R$1,SchedR!$6:$6,0),FALSE)</f>
        <v>0</v>
      </c>
      <c r="S14" s="21" t="str">
        <f>VLOOKUP($B14,SchedR!$A:$Z,MATCH(S$1,SchedR!$6:$6,0),FALSE)</f>
        <v>Boom Bucket Derrick Trucks USA</v>
      </c>
      <c r="T14" s="21" t="str">
        <f>VLOOKUP($B14,SchedR!$A:$Z,MATCH(T$1,SchedR!$6:$6,0),FALSE)</f>
        <v>BorrowBoth</v>
      </c>
      <c r="U14" s="21">
        <f>IF(ISERROR(VLOOKUP(S14,Sched!A:A,1,FALSE)),0,1)</f>
        <v>1</v>
      </c>
    </row>
    <row r="15" spans="1:21" x14ac:dyDescent="0.25">
      <c r="A15">
        <v>90454</v>
      </c>
      <c r="B15" s="21" t="s">
        <v>3479</v>
      </c>
      <c r="C15" t="s">
        <v>2512</v>
      </c>
      <c r="D15" s="21" t="str">
        <f>VLOOKUP($B15,SchedR!$A:$Z,MATCH(D$1,SchedR!$6:$6,0),FALSE)</f>
        <v>USA</v>
      </c>
      <c r="E15" s="21" t="str">
        <f>VLOOKUP($B15,SchedR!$A:$Z,MATCH(E$1,SchedR!$6:$6,0),FALSE)</f>
        <v>CatSubcat</v>
      </c>
      <c r="F15" s="21" t="str">
        <f>VLOOKUP($B15,SchedR!$A:$Z,MATCH(F$1,SchedR!$6:$6,0),FALSE)</f>
        <v>Category</v>
      </c>
      <c r="G15" s="7">
        <f>VLOOKUP($A15,Schid!$A:$J,MATCH(G$1,Schid!$6:$6,0),FALSE)</f>
        <v>2750</v>
      </c>
      <c r="H15" s="7" t="str">
        <f>VLOOKUP($A15,Schid!$A:$J,MATCH(H$1,Schid!$6:$6,0),FALSE)</f>
        <v>NULL</v>
      </c>
      <c r="I15" s="7" t="str">
        <f>VLOOKUP($A15,Schid!$A:$J,MATCH(I$1,Schid!$6:$6,0),FALSE)</f>
        <v>NULL</v>
      </c>
      <c r="J15" t="str">
        <f>VLOOKUP($A15,Schid!$A:$J,MATCH(J$1,Schid!$6:$6,0),FALSE)</f>
        <v>Box Trailers</v>
      </c>
      <c r="K15" t="str">
        <f>VLOOKUP($A15,Schid!$A:$J,MATCH(K$1,Schid!$6:$6,0),FALSE)</f>
        <v>NULL</v>
      </c>
      <c r="L15" t="str">
        <f>VLOOKUP($A15,Schid!$A:$J,MATCH(L$1,Schid!$6:$6,0),FALSE)</f>
        <v>NULL</v>
      </c>
      <c r="M15" t="str">
        <f>VLOOKUP($A15,Schid!$A:$J,MATCH(M$1,Schid!$6:$6,0),FALSE)</f>
        <v>Box Trailers|||</v>
      </c>
      <c r="N15" s="21">
        <f>IF(ISERROR(VLOOKUP(B15,SchedR!A:A,1,FALSE)),0,1)</f>
        <v>1</v>
      </c>
      <c r="O15" s="21">
        <f>VLOOKUP($B15,SchedR!$A:$Z,MATCH(O$1,SchedR!$6:$6,0),FALSE)</f>
        <v>0</v>
      </c>
      <c r="P15" s="21">
        <f>VLOOKUP($B15,SchedR!$A:$Z,MATCH(P$1,SchedR!$6:$6,0),FALSE)</f>
        <v>0</v>
      </c>
      <c r="Q15" s="21">
        <f>VLOOKUP($B15,SchedR!$A:$Z,MATCH(Q$1,SchedR!$6:$6,0),FALSE)</f>
        <v>0.65</v>
      </c>
      <c r="R15" s="21">
        <f>VLOOKUP($B15,SchedR!$A:$Z,MATCH(R$1,SchedR!$6:$6,0),FALSE)</f>
        <v>0.95</v>
      </c>
      <c r="S15" s="21" t="str">
        <f>VLOOKUP($B15,SchedR!$A:$Z,MATCH(S$1,SchedR!$6:$6,0),FALSE)</f>
        <v>Trailers Group USA</v>
      </c>
      <c r="T15" s="21" t="str">
        <f>VLOOKUP($B15,SchedR!$A:$Z,MATCH(T$1,SchedR!$6:$6,0),FALSE)</f>
        <v>AuctionBorrowRetail</v>
      </c>
      <c r="U15" s="21">
        <f>IF(ISERROR(VLOOKUP(S15,Sched!A:A,1,FALSE)),0,1)</f>
        <v>1</v>
      </c>
    </row>
    <row r="16" spans="1:21" x14ac:dyDescent="0.25">
      <c r="A16">
        <v>86210</v>
      </c>
      <c r="B16" s="21" t="s">
        <v>3408</v>
      </c>
      <c r="C16" t="s">
        <v>2512</v>
      </c>
      <c r="D16" s="21" t="str">
        <f>VLOOKUP($B16,SchedR!$A:$Z,MATCH(D$1,SchedR!$6:$6,0),FALSE)</f>
        <v>USA</v>
      </c>
      <c r="E16" s="21" t="str">
        <f>VLOOKUP($B16,SchedR!$A:$Z,MATCH(E$1,SchedR!$6:$6,0),FALSE)</f>
        <v>CatSubcat</v>
      </c>
      <c r="F16" s="21" t="str">
        <f>VLOOKUP($B16,SchedR!$A:$Z,MATCH(F$1,SchedR!$6:$6,0),FALSE)</f>
        <v>SubcatGroup</v>
      </c>
      <c r="G16" s="7">
        <f>VLOOKUP($A16,Schid!$A:$J,MATCH(G$1,Schid!$6:$6,0),FALSE)</f>
        <v>2612</v>
      </c>
      <c r="H16" s="7">
        <f>VLOOKUP($A16,Schid!$A:$J,MATCH(H$1,Schid!$6:$6,0),FALSE)</f>
        <v>2632</v>
      </c>
      <c r="I16" s="7" t="str">
        <f>VLOOKUP($A16,Schid!$A:$J,MATCH(I$1,Schid!$6:$6,0),FALSE)</f>
        <v>NULL</v>
      </c>
      <c r="J16" t="str">
        <f>VLOOKUP($A16,Schid!$A:$J,MATCH(J$1,Schid!$6:$6,0),FALSE)</f>
        <v>Boom Trucks, Bucket Trucks, And Digger Derricks</v>
      </c>
      <c r="K16" t="str">
        <f>VLOOKUP($A16,Schid!$A:$J,MATCH(K$1,Schid!$6:$6,0),FALSE)</f>
        <v>Bucket Trucks</v>
      </c>
      <c r="L16" t="str">
        <f>VLOOKUP($A16,Schid!$A:$J,MATCH(L$1,Schid!$6:$6,0),FALSE)</f>
        <v>NULL</v>
      </c>
      <c r="M16" t="str">
        <f>VLOOKUP($A16,Schid!$A:$J,MATCH(M$1,Schid!$6:$6,0),FALSE)</f>
        <v>Boom Trucks, Bucket Trucks, And Digger Derricks|Bucket Trucks||</v>
      </c>
      <c r="N16" s="21">
        <f>IF(ISERROR(VLOOKUP(B16,SchedR!A:A,1,FALSE)),0,1)</f>
        <v>1</v>
      </c>
      <c r="O16" s="21">
        <f>VLOOKUP($B16,SchedR!$A:$Z,MATCH(O$1,SchedR!$6:$6,0),FALSE)</f>
        <v>0</v>
      </c>
      <c r="P16" s="21">
        <f>VLOOKUP($B16,SchedR!$A:$Z,MATCH(P$1,SchedR!$6:$6,0),FALSE)</f>
        <v>0</v>
      </c>
      <c r="Q16" s="21">
        <f>VLOOKUP($B16,SchedR!$A:$Z,MATCH(Q$1,SchedR!$6:$6,0),FALSE)</f>
        <v>0</v>
      </c>
      <c r="R16" s="21">
        <f>VLOOKUP($B16,SchedR!$A:$Z,MATCH(R$1,SchedR!$6:$6,0),FALSE)</f>
        <v>0</v>
      </c>
      <c r="S16" s="21" t="str">
        <f>VLOOKUP($B16,SchedR!$A:$Z,MATCH(S$1,SchedR!$6:$6,0),FALSE)</f>
        <v>Boom Bucket Derrick Trucks USA</v>
      </c>
      <c r="T16" s="21" t="str">
        <f>VLOOKUP($B16,SchedR!$A:$Z,MATCH(T$1,SchedR!$6:$6,0),FALSE)</f>
        <v>BorrowBoth</v>
      </c>
      <c r="U16" s="21">
        <f>IF(ISERROR(VLOOKUP(S16,Sched!A:A,1,FALSE)),0,1)</f>
        <v>1</v>
      </c>
    </row>
    <row r="17" spans="1:21" x14ac:dyDescent="0.25">
      <c r="A17">
        <v>83858</v>
      </c>
      <c r="B17" t="s">
        <v>3482</v>
      </c>
      <c r="C17" t="s">
        <v>2512</v>
      </c>
      <c r="D17" s="21" t="str">
        <f>VLOOKUP($B17,SchedR!$A:$Z,MATCH(D$1,SchedR!$6:$6,0),FALSE)</f>
        <v>USA</v>
      </c>
      <c r="E17" s="21" t="str">
        <f>VLOOKUP($B17,SchedR!$A:$Z,MATCH(E$1,SchedR!$6:$6,0),FALSE)</f>
        <v>CatSubcat</v>
      </c>
      <c r="F17" s="21" t="str">
        <f>VLOOKUP($B17,SchedR!$A:$Z,MATCH(F$1,SchedR!$6:$6,0),FALSE)</f>
        <v>Category</v>
      </c>
      <c r="G17" s="7">
        <f>VLOOKUP($A17,Schid!$A:$J,MATCH(G$1,Schid!$6:$6,0),FALSE)</f>
        <v>2603</v>
      </c>
      <c r="H17" s="7" t="str">
        <f>VLOOKUP($A17,Schid!$A:$J,MATCH(H$1,Schid!$6:$6,0),FALSE)</f>
        <v>NULL</v>
      </c>
      <c r="I17" s="7" t="str">
        <f>VLOOKUP($A17,Schid!$A:$J,MATCH(I$1,Schid!$6:$6,0),FALSE)</f>
        <v>NULL</v>
      </c>
      <c r="J17" t="str">
        <f>VLOOKUP($A17,Schid!$A:$J,MATCH(J$1,Schid!$6:$6,0),FALSE)</f>
        <v>Carry Deck And Pick-And-Carry Cranes</v>
      </c>
      <c r="K17" t="str">
        <f>VLOOKUP($A17,Schid!$A:$J,MATCH(K$1,Schid!$6:$6,0),FALSE)</f>
        <v>NULL</v>
      </c>
      <c r="L17" t="str">
        <f>VLOOKUP($A17,Schid!$A:$J,MATCH(L$1,Schid!$6:$6,0),FALSE)</f>
        <v>NULL</v>
      </c>
      <c r="M17" t="str">
        <f>VLOOKUP($A17,Schid!$A:$J,MATCH(M$1,Schid!$6:$6,0),FALSE)</f>
        <v>Carry Deck And Pick-And-Carry Cranes|||</v>
      </c>
      <c r="N17" s="21">
        <f>IF(ISERROR(VLOOKUP(B17,SchedR!A:A,1,FALSE)),0,1)</f>
        <v>1</v>
      </c>
      <c r="O17" s="21">
        <f>VLOOKUP($B17,SchedR!$A:$Z,MATCH(O$1,SchedR!$6:$6,0),FALSE)</f>
        <v>0.95</v>
      </c>
      <c r="P17" s="21">
        <f>VLOOKUP($B17,SchedR!$A:$Z,MATCH(P$1,SchedR!$6:$6,0),FALSE)</f>
        <v>1.33</v>
      </c>
      <c r="Q17" s="21">
        <f>VLOOKUP($B17,SchedR!$A:$Z,MATCH(Q$1,SchedR!$6:$6,0),FALSE)</f>
        <v>0</v>
      </c>
      <c r="R17" s="21">
        <f>VLOOKUP($B17,SchedR!$A:$Z,MATCH(R$1,SchedR!$6:$6,0),FALSE)</f>
        <v>0</v>
      </c>
      <c r="S17" s="21" t="str">
        <f>VLOOKUP($B17,SchedR!$A:$Z,MATCH(S$1,SchedR!$6:$6,0),FALSE)</f>
        <v>Cranes Group ForBorrowOnly USA</v>
      </c>
      <c r="T17" s="21" t="str">
        <f>VLOOKUP($B17,SchedR!$A:$Z,MATCH(T$1,SchedR!$6:$6,0),FALSE)</f>
        <v>RetailBorrowAuction</v>
      </c>
      <c r="U17" s="21">
        <f>IF(ISERROR(VLOOKUP(S17,Sched!A:A,1,FALSE)),0,1)</f>
        <v>1</v>
      </c>
    </row>
    <row r="18" spans="1:21" x14ac:dyDescent="0.25">
      <c r="A18">
        <v>151069</v>
      </c>
      <c r="B18" t="s">
        <v>4045</v>
      </c>
      <c r="C18" t="s">
        <v>2512</v>
      </c>
      <c r="D18" s="21" t="str">
        <f>VLOOKUP($B18,SchedR!$A:$Z,MATCH(D$1,SchedR!$6:$6,0),FALSE)</f>
        <v>USA</v>
      </c>
      <c r="E18" s="21" t="str">
        <f>VLOOKUP($B18,SchedR!$A:$Z,MATCH(E$1,SchedR!$6:$6,0),FALSE)</f>
        <v>CatSubcat</v>
      </c>
      <c r="F18" s="21" t="str">
        <f>VLOOKUP($B18,SchedR!$A:$Z,MATCH(F$1,SchedR!$6:$6,0),FALSE)</f>
        <v>Category</v>
      </c>
      <c r="G18" s="7">
        <f>VLOOKUP($A18,Schid!$A:$J,MATCH(G$1,Schid!$6:$6,0),FALSE)</f>
        <v>2933</v>
      </c>
      <c r="H18" s="7" t="str">
        <f>VLOOKUP($A18,Schid!$A:$J,MATCH(H$1,Schid!$6:$6,0),FALSE)</f>
        <v>NULL</v>
      </c>
      <c r="I18" s="7" t="str">
        <f>VLOOKUP($A18,Schid!$A:$J,MATCH(I$1,Schid!$6:$6,0),FALSE)</f>
        <v>NULL</v>
      </c>
      <c r="J18" t="str">
        <f>VLOOKUP($A18,Schid!$A:$J,MATCH(J$1,Schid!$6:$6,0),FALSE)</f>
        <v>Compact And Mini Cranes</v>
      </c>
      <c r="K18" t="str">
        <f>VLOOKUP($A18,Schid!$A:$J,MATCH(K$1,Schid!$6:$6,0),FALSE)</f>
        <v>NULL</v>
      </c>
      <c r="L18" t="str">
        <f>VLOOKUP($A18,Schid!$A:$J,MATCH(L$1,Schid!$6:$6,0),FALSE)</f>
        <v>NULL</v>
      </c>
      <c r="M18" t="str">
        <f>VLOOKUP($A18,Schid!$A:$J,MATCH(M$1,Schid!$6:$6,0),FALSE)</f>
        <v>Compact And Mini Cranes|||</v>
      </c>
      <c r="N18" s="21">
        <f>IF(ISERROR(VLOOKUP(B18,SchedR!A:A,1,FALSE)),0,1)</f>
        <v>1</v>
      </c>
      <c r="O18" s="21">
        <f>VLOOKUP($B18,SchedR!$A:$Z,MATCH(O$1,SchedR!$6:$6,0),FALSE)</f>
        <v>0</v>
      </c>
      <c r="P18" s="21">
        <f>VLOOKUP($B18,SchedR!$A:$Z,MATCH(P$1,SchedR!$6:$6,0),FALSE)</f>
        <v>0</v>
      </c>
      <c r="Q18" s="21">
        <f>VLOOKUP($B18,SchedR!$A:$Z,MATCH(Q$1,SchedR!$6:$6,0),FALSE)</f>
        <v>0</v>
      </c>
      <c r="R18" s="21">
        <f>VLOOKUP($B18,SchedR!$A:$Z,MATCH(R$1,SchedR!$6:$6,0),FALSE)</f>
        <v>0</v>
      </c>
      <c r="S18" s="21" t="str">
        <f>VLOOKUP($B18,SchedR!$A:$Z,MATCH(S$1,SchedR!$6:$6,0),FALSE)</f>
        <v>Cranes Group ForBorrowOnly USA</v>
      </c>
      <c r="T18" s="21" t="str">
        <f>VLOOKUP($B18,SchedR!$A:$Z,MATCH(T$1,SchedR!$6:$6,0),FALSE)</f>
        <v>BorrowBoth</v>
      </c>
      <c r="U18" s="21">
        <f>IF(ISERROR(VLOOKUP(S18,Sched!A:A,1,FALSE)),0,1)</f>
        <v>1</v>
      </c>
    </row>
    <row r="19" spans="1:21" x14ac:dyDescent="0.25">
      <c r="A19">
        <v>101727</v>
      </c>
      <c r="B19" t="s">
        <v>3593</v>
      </c>
      <c r="C19" t="s">
        <v>2512</v>
      </c>
      <c r="D19" s="21" t="s">
        <v>2917</v>
      </c>
      <c r="E19" s="21" t="str">
        <f>VLOOKUP($B19,SchedR!$A:$Z,MATCH(E$1,SchedR!$6:$6,0),FALSE)</f>
        <v>Make</v>
      </c>
      <c r="F19" s="21" t="str">
        <f>VLOOKUP($B19,SchedR!$A:$Z,MATCH(F$1,SchedR!$6:$6,0),FALSE)</f>
        <v>Make</v>
      </c>
      <c r="G19" s="7">
        <f>VLOOKUP($A19,Schid!$A:$J,MATCH(G$1,Schid!$6:$6,0),FALSE)</f>
        <v>2509</v>
      </c>
      <c r="H19" s="7">
        <f>VLOOKUP($A19,Schid!$A:$J,MATCH(H$1,Schid!$6:$6,0),FALSE)</f>
        <v>2818</v>
      </c>
      <c r="I19" s="7">
        <f>VLOOKUP($A19,Schid!$A:$J,MATCH(I$1,Schid!$6:$6,0),FALSE)</f>
        <v>85</v>
      </c>
      <c r="J19" t="str">
        <f>VLOOKUP($A19,Schid!$A:$J,MATCH(J$1,Schid!$6:$6,0),FALSE)</f>
        <v>Compact Track Loaders</v>
      </c>
      <c r="K19" t="str">
        <f>VLOOKUP($A19,Schid!$A:$J,MATCH(K$1,Schid!$6:$6,0),FALSE)</f>
        <v>0-1,399 Lb Compact Track Loaders</v>
      </c>
      <c r="L19" t="str">
        <f>VLOOKUP($A19,Schid!$A:$J,MATCH(L$1,Schid!$6:$6,0),FALSE)</f>
        <v>Bobcat</v>
      </c>
      <c r="M19" t="str">
        <f>VLOOKUP($A19,Schid!$A:$J,MATCH(M$1,Schid!$6:$6,0),FALSE)</f>
        <v>Compact Track Loaders|0-1,399 Lb Compact Track Loaders|Bobcat|</v>
      </c>
      <c r="N19" s="21">
        <f>IF(ISERROR(VLOOKUP(B19,SchedR!A:A,1,FALSE)),0,1)</f>
        <v>1</v>
      </c>
      <c r="O19" s="21">
        <f>VLOOKUP($B19,SchedR!$A:$Z,MATCH(O$1,SchedR!$6:$6,0),FALSE)</f>
        <v>0</v>
      </c>
      <c r="P19" s="21">
        <f>VLOOKUP($B19,SchedR!$A:$Z,MATCH(P$1,SchedR!$6:$6,0),FALSE)</f>
        <v>0</v>
      </c>
      <c r="Q19" s="21">
        <f>VLOOKUP($B19,SchedR!$A:$Z,MATCH(Q$1,SchedR!$6:$6,0),FALSE)</f>
        <v>0</v>
      </c>
      <c r="R19" s="21">
        <f>VLOOKUP($B19,SchedR!$A:$Z,MATCH(R$1,SchedR!$6:$6,0),FALSE)</f>
        <v>0</v>
      </c>
      <c r="S19" s="21" t="str">
        <f>VLOOKUP($B19,SchedR!$A:$Z,MATCH(S$1,SchedR!$6:$6,0),FALSE)</f>
        <v>Compact Track Loaders Large Bobcat USA</v>
      </c>
      <c r="T19" s="21" t="str">
        <f>VLOOKUP($B19,SchedR!$A:$Z,MATCH(T$1,SchedR!$6:$6,0),FALSE)</f>
        <v>BorrowBoth</v>
      </c>
      <c r="U19" s="21">
        <f>IF(ISERROR(VLOOKUP(S19,Sched!A:A,1,FALSE)),0,1)</f>
        <v>1</v>
      </c>
    </row>
    <row r="20" spans="1:21" x14ac:dyDescent="0.25">
      <c r="A20">
        <v>101737</v>
      </c>
      <c r="B20" t="s">
        <v>3593</v>
      </c>
      <c r="C20" t="s">
        <v>2512</v>
      </c>
      <c r="D20" s="21" t="s">
        <v>2917</v>
      </c>
      <c r="E20" s="21" t="str">
        <f>VLOOKUP($B20,SchedR!$A:$Z,MATCH(E$1,SchedR!$6:$6,0),FALSE)</f>
        <v>Make</v>
      </c>
      <c r="F20" s="21" t="str">
        <f>VLOOKUP($B20,SchedR!$A:$Z,MATCH(F$1,SchedR!$6:$6,0),FALSE)</f>
        <v>Make</v>
      </c>
      <c r="G20" s="7">
        <f>VLOOKUP($A20,Schid!$A:$J,MATCH(G$1,Schid!$6:$6,0),FALSE)</f>
        <v>2509</v>
      </c>
      <c r="H20" s="7">
        <f>VLOOKUP($A20,Schid!$A:$J,MATCH(H$1,Schid!$6:$6,0),FALSE)</f>
        <v>2819</v>
      </c>
      <c r="I20" s="7">
        <f>VLOOKUP($A20,Schid!$A:$J,MATCH(I$1,Schid!$6:$6,0),FALSE)</f>
        <v>85</v>
      </c>
      <c r="J20" t="str">
        <f>VLOOKUP($A20,Schid!$A:$J,MATCH(J$1,Schid!$6:$6,0),FALSE)</f>
        <v>Compact Track Loaders</v>
      </c>
      <c r="K20" t="str">
        <f>VLOOKUP($A20,Schid!$A:$J,MATCH(K$1,Schid!$6:$6,0),FALSE)</f>
        <v>1,400-1,999 Lb Compact Track Loaders</v>
      </c>
      <c r="L20" t="str">
        <f>VLOOKUP($A20,Schid!$A:$J,MATCH(L$1,Schid!$6:$6,0),FALSE)</f>
        <v>Bobcat</v>
      </c>
      <c r="M20" t="str">
        <f>VLOOKUP($A20,Schid!$A:$J,MATCH(M$1,Schid!$6:$6,0),FALSE)</f>
        <v>Compact Track Loaders|1,400-1,999 Lb Compact Track Loaders|Bobcat|</v>
      </c>
      <c r="N20" s="21">
        <f>IF(ISERROR(VLOOKUP(B20,SchedR!A:A,1,FALSE)),0,1)</f>
        <v>1</v>
      </c>
      <c r="O20" s="21">
        <f>VLOOKUP($B20,SchedR!$A:$Z,MATCH(O$1,SchedR!$6:$6,0),FALSE)</f>
        <v>0</v>
      </c>
      <c r="P20" s="21">
        <f>VLOOKUP($B20,SchedR!$A:$Z,MATCH(P$1,SchedR!$6:$6,0),FALSE)</f>
        <v>0</v>
      </c>
      <c r="Q20" s="21">
        <f>VLOOKUP($B20,SchedR!$A:$Z,MATCH(Q$1,SchedR!$6:$6,0),FALSE)</f>
        <v>0</v>
      </c>
      <c r="R20" s="21">
        <f>VLOOKUP($B20,SchedR!$A:$Z,MATCH(R$1,SchedR!$6:$6,0),FALSE)</f>
        <v>0</v>
      </c>
      <c r="S20" s="21" t="str">
        <f>VLOOKUP($B20,SchedR!$A:$Z,MATCH(S$1,SchedR!$6:$6,0),FALSE)</f>
        <v>Compact Track Loaders Large Bobcat USA</v>
      </c>
      <c r="T20" s="21" t="str">
        <f>VLOOKUP($B20,SchedR!$A:$Z,MATCH(T$1,SchedR!$6:$6,0),FALSE)</f>
        <v>BorrowBoth</v>
      </c>
      <c r="U20" s="21">
        <f>IF(ISERROR(VLOOKUP(S20,Sched!A:A,1,FALSE)),0,1)</f>
        <v>1</v>
      </c>
    </row>
    <row r="21" spans="1:21" x14ac:dyDescent="0.25">
      <c r="A21">
        <v>145682</v>
      </c>
      <c r="B21" t="s">
        <v>3596</v>
      </c>
      <c r="C21" t="s">
        <v>2512</v>
      </c>
      <c r="D21" s="21" t="s">
        <v>2917</v>
      </c>
      <c r="E21" s="21" t="str">
        <f>VLOOKUP($B21,SchedR!$A:$Z,MATCH(E$1,SchedR!$6:$6,0),FALSE)</f>
        <v>Make</v>
      </c>
      <c r="F21" s="21" t="str">
        <f>VLOOKUP($B21,SchedR!$A:$Z,MATCH(F$1,SchedR!$6:$6,0),FALSE)</f>
        <v>Make</v>
      </c>
      <c r="G21" s="7">
        <f>VLOOKUP($A21,Schid!$A:$J,MATCH(G$1,Schid!$6:$6,0),FALSE)</f>
        <v>2509</v>
      </c>
      <c r="H21" s="7">
        <f>VLOOKUP($A21,Schid!$A:$J,MATCH(H$1,Schid!$6:$6,0),FALSE)</f>
        <v>2818</v>
      </c>
      <c r="I21" s="7">
        <f>VLOOKUP($A21,Schid!$A:$J,MATCH(I$1,Schid!$6:$6,0),FALSE)</f>
        <v>12</v>
      </c>
      <c r="J21" t="str">
        <f>VLOOKUP($A21,Schid!$A:$J,MATCH(J$1,Schid!$6:$6,0),FALSE)</f>
        <v>Compact Track Loaders</v>
      </c>
      <c r="K21" t="str">
        <f>VLOOKUP($A21,Schid!$A:$J,MATCH(K$1,Schid!$6:$6,0),FALSE)</f>
        <v>0-1,399 Lb Compact Track Loaders</v>
      </c>
      <c r="L21" t="str">
        <f>VLOOKUP($A21,Schid!$A:$J,MATCH(L$1,Schid!$6:$6,0),FALSE)</f>
        <v>Case</v>
      </c>
      <c r="M21" t="str">
        <f>VLOOKUP($A21,Schid!$A:$J,MATCH(M$1,Schid!$6:$6,0),FALSE)</f>
        <v>Compact Track Loaders|0-1,399 Lb Compact Track Loaders|Case|</v>
      </c>
      <c r="N21" s="21">
        <f>IF(ISERROR(VLOOKUP(B21,SchedR!A:A,1,FALSE)),0,1)</f>
        <v>1</v>
      </c>
      <c r="O21" s="21">
        <f>VLOOKUP($B21,SchedR!$A:$Z,MATCH(O$1,SchedR!$6:$6,0),FALSE)</f>
        <v>0</v>
      </c>
      <c r="P21" s="21">
        <f>VLOOKUP($B21,SchedR!$A:$Z,MATCH(P$1,SchedR!$6:$6,0),FALSE)</f>
        <v>0</v>
      </c>
      <c r="Q21" s="21">
        <f>VLOOKUP($B21,SchedR!$A:$Z,MATCH(Q$1,SchedR!$6:$6,0),FALSE)</f>
        <v>0</v>
      </c>
      <c r="R21" s="21">
        <f>VLOOKUP($B21,SchedR!$A:$Z,MATCH(R$1,SchedR!$6:$6,0),FALSE)</f>
        <v>0</v>
      </c>
      <c r="S21" s="21" t="str">
        <f>VLOOKUP($B21,SchedR!$A:$Z,MATCH(S$1,SchedR!$6:$6,0),FALSE)</f>
        <v>Compact Track Loaders Large Case USA</v>
      </c>
      <c r="T21" s="21" t="str">
        <f>VLOOKUP($B21,SchedR!$A:$Z,MATCH(T$1,SchedR!$6:$6,0),FALSE)</f>
        <v>BorrowBoth</v>
      </c>
      <c r="U21" s="21">
        <f>IF(ISERROR(VLOOKUP(S21,Sched!A:A,1,FALSE)),0,1)</f>
        <v>1</v>
      </c>
    </row>
    <row r="22" spans="1:21" x14ac:dyDescent="0.25">
      <c r="A22">
        <v>101732</v>
      </c>
      <c r="B22" s="21" t="s">
        <v>3596</v>
      </c>
      <c r="C22" t="s">
        <v>2512</v>
      </c>
      <c r="D22" s="21" t="s">
        <v>2917</v>
      </c>
      <c r="E22" s="21" t="str">
        <f>VLOOKUP($B22,SchedR!$A:$Z,MATCH(E$1,SchedR!$6:$6,0),FALSE)</f>
        <v>Make</v>
      </c>
      <c r="F22" s="21" t="str">
        <f>VLOOKUP($B22,SchedR!$A:$Z,MATCH(F$1,SchedR!$6:$6,0),FALSE)</f>
        <v>Make</v>
      </c>
      <c r="G22" s="7">
        <f>VLOOKUP($A22,Schid!$A:$J,MATCH(G$1,Schid!$6:$6,0),FALSE)</f>
        <v>2509</v>
      </c>
      <c r="H22" s="7">
        <f>VLOOKUP($A22,Schid!$A:$J,MATCH(H$1,Schid!$6:$6,0),FALSE)</f>
        <v>2819</v>
      </c>
      <c r="I22" s="7">
        <f>VLOOKUP($A22,Schid!$A:$J,MATCH(I$1,Schid!$6:$6,0),FALSE)</f>
        <v>12</v>
      </c>
      <c r="J22" t="str">
        <f>VLOOKUP($A22,Schid!$A:$J,MATCH(J$1,Schid!$6:$6,0),FALSE)</f>
        <v>Compact Track Loaders</v>
      </c>
      <c r="K22" t="str">
        <f>VLOOKUP($A22,Schid!$A:$J,MATCH(K$1,Schid!$6:$6,0),FALSE)</f>
        <v>1,400-1,999 Lb Compact Track Loaders</v>
      </c>
      <c r="L22" t="str">
        <f>VLOOKUP($A22,Schid!$A:$J,MATCH(L$1,Schid!$6:$6,0),FALSE)</f>
        <v>Case</v>
      </c>
      <c r="M22" t="str">
        <f>VLOOKUP($A22,Schid!$A:$J,MATCH(M$1,Schid!$6:$6,0),FALSE)</f>
        <v>Compact Track Loaders|1,400-1,999 Lb Compact Track Loaders|Case|</v>
      </c>
      <c r="N22" s="21">
        <f>IF(ISERROR(VLOOKUP(B22,SchedR!A:A,1,FALSE)),0,1)</f>
        <v>1</v>
      </c>
      <c r="O22" s="21">
        <f>VLOOKUP($B22,SchedR!$A:$Z,MATCH(O$1,SchedR!$6:$6,0),FALSE)</f>
        <v>0</v>
      </c>
      <c r="P22" s="21">
        <f>VLOOKUP($B22,SchedR!$A:$Z,MATCH(P$1,SchedR!$6:$6,0),FALSE)</f>
        <v>0</v>
      </c>
      <c r="Q22" s="21">
        <f>VLOOKUP($B22,SchedR!$A:$Z,MATCH(Q$1,SchedR!$6:$6,0),FALSE)</f>
        <v>0</v>
      </c>
      <c r="R22" s="21">
        <f>VLOOKUP($B22,SchedR!$A:$Z,MATCH(R$1,SchedR!$6:$6,0),FALSE)</f>
        <v>0</v>
      </c>
      <c r="S22" s="21" t="str">
        <f>VLOOKUP($B22,SchedR!$A:$Z,MATCH(S$1,SchedR!$6:$6,0),FALSE)</f>
        <v>Compact Track Loaders Large Case USA</v>
      </c>
      <c r="T22" s="21" t="str">
        <f>VLOOKUP($B22,SchedR!$A:$Z,MATCH(T$1,SchedR!$6:$6,0),FALSE)</f>
        <v>BorrowBoth</v>
      </c>
      <c r="U22" s="21">
        <f>IF(ISERROR(VLOOKUP(S22,Sched!A:A,1,FALSE)),0,1)</f>
        <v>1</v>
      </c>
    </row>
    <row r="23" spans="1:21" x14ac:dyDescent="0.25">
      <c r="A23">
        <v>101726</v>
      </c>
      <c r="B23" s="21" t="s">
        <v>3594</v>
      </c>
      <c r="C23" t="s">
        <v>2512</v>
      </c>
      <c r="D23" s="21" t="s">
        <v>2917</v>
      </c>
      <c r="E23" s="21" t="str">
        <f>VLOOKUP($B23,SchedR!$A:$Z,MATCH(E$1,SchedR!$6:$6,0),FALSE)</f>
        <v>Make</v>
      </c>
      <c r="F23" s="21" t="str">
        <f>VLOOKUP($B23,SchedR!$A:$Z,MATCH(F$1,SchedR!$6:$6,0),FALSE)</f>
        <v>Make</v>
      </c>
      <c r="G23" s="7">
        <f>VLOOKUP($A23,Schid!$A:$J,MATCH(G$1,Schid!$6:$6,0),FALSE)</f>
        <v>2509</v>
      </c>
      <c r="H23" s="7">
        <f>VLOOKUP($A23,Schid!$A:$J,MATCH(H$1,Schid!$6:$6,0),FALSE)</f>
        <v>2818</v>
      </c>
      <c r="I23" s="7">
        <f>VLOOKUP($A23,Schid!$A:$J,MATCH(I$1,Schid!$6:$6,0),FALSE)</f>
        <v>31</v>
      </c>
      <c r="J23" t="str">
        <f>VLOOKUP($A23,Schid!$A:$J,MATCH(J$1,Schid!$6:$6,0),FALSE)</f>
        <v>Compact Track Loaders</v>
      </c>
      <c r="K23" t="str">
        <f>VLOOKUP($A23,Schid!$A:$J,MATCH(K$1,Schid!$6:$6,0),FALSE)</f>
        <v>0-1,399 Lb Compact Track Loaders</v>
      </c>
      <c r="L23" t="str">
        <f>VLOOKUP($A23,Schid!$A:$J,MATCH(L$1,Schid!$6:$6,0),FALSE)</f>
        <v>Caterpillar</v>
      </c>
      <c r="M23" t="str">
        <f>VLOOKUP($A23,Schid!$A:$J,MATCH(M$1,Schid!$6:$6,0),FALSE)</f>
        <v>Compact Track Loaders|0-1,399 Lb Compact Track Loaders|Caterpillar|</v>
      </c>
      <c r="N23" s="21">
        <f>IF(ISERROR(VLOOKUP(B23,SchedR!A:A,1,FALSE)),0,1)</f>
        <v>1</v>
      </c>
      <c r="O23" s="21">
        <f>VLOOKUP($B23,SchedR!$A:$Z,MATCH(O$1,SchedR!$6:$6,0),FALSE)</f>
        <v>0</v>
      </c>
      <c r="P23" s="21">
        <f>VLOOKUP($B23,SchedR!$A:$Z,MATCH(P$1,SchedR!$6:$6,0),FALSE)</f>
        <v>0</v>
      </c>
      <c r="Q23" s="21">
        <f>VLOOKUP($B23,SchedR!$A:$Z,MATCH(Q$1,SchedR!$6:$6,0),FALSE)</f>
        <v>0</v>
      </c>
      <c r="R23" s="21">
        <f>VLOOKUP($B23,SchedR!$A:$Z,MATCH(R$1,SchedR!$6:$6,0),FALSE)</f>
        <v>0</v>
      </c>
      <c r="S23" s="21" t="str">
        <f>VLOOKUP($B23,SchedR!$A:$Z,MATCH(S$1,SchedR!$6:$6,0),FALSE)</f>
        <v>Compact Track Loaders Large Caterpillar USA</v>
      </c>
      <c r="T23" s="21" t="str">
        <f>VLOOKUP($B23,SchedR!$A:$Z,MATCH(T$1,SchedR!$6:$6,0),FALSE)</f>
        <v>BorrowBoth</v>
      </c>
      <c r="U23" s="21">
        <f>IF(ISERROR(VLOOKUP(S23,Sched!A:A,1,FALSE)),0,1)</f>
        <v>1</v>
      </c>
    </row>
    <row r="24" spans="1:21" x14ac:dyDescent="0.25">
      <c r="A24">
        <v>101735</v>
      </c>
      <c r="B24" s="21" t="s">
        <v>3594</v>
      </c>
      <c r="C24" t="s">
        <v>2512</v>
      </c>
      <c r="D24" s="21" t="s">
        <v>2917</v>
      </c>
      <c r="E24" s="21" t="str">
        <f>VLOOKUP($B24,SchedR!$A:$Z,MATCH(E$1,SchedR!$6:$6,0),FALSE)</f>
        <v>Make</v>
      </c>
      <c r="F24" s="21" t="str">
        <f>VLOOKUP($B24,SchedR!$A:$Z,MATCH(F$1,SchedR!$6:$6,0),FALSE)</f>
        <v>Make</v>
      </c>
      <c r="G24" s="7">
        <f>VLOOKUP($A24,Schid!$A:$J,MATCH(G$1,Schid!$6:$6,0),FALSE)</f>
        <v>2509</v>
      </c>
      <c r="H24" s="7">
        <f>VLOOKUP($A24,Schid!$A:$J,MATCH(H$1,Schid!$6:$6,0),FALSE)</f>
        <v>2819</v>
      </c>
      <c r="I24" s="7">
        <f>VLOOKUP($A24,Schid!$A:$J,MATCH(I$1,Schid!$6:$6,0),FALSE)</f>
        <v>31</v>
      </c>
      <c r="J24" t="str">
        <f>VLOOKUP($A24,Schid!$A:$J,MATCH(J$1,Schid!$6:$6,0),FALSE)</f>
        <v>Compact Track Loaders</v>
      </c>
      <c r="K24" t="str">
        <f>VLOOKUP($A24,Schid!$A:$J,MATCH(K$1,Schid!$6:$6,0),FALSE)</f>
        <v>1,400-1,999 Lb Compact Track Loaders</v>
      </c>
      <c r="L24" t="str">
        <f>VLOOKUP($A24,Schid!$A:$J,MATCH(L$1,Schid!$6:$6,0),FALSE)</f>
        <v>Caterpillar</v>
      </c>
      <c r="M24" t="str">
        <f>VLOOKUP($A24,Schid!$A:$J,MATCH(M$1,Schid!$6:$6,0),FALSE)</f>
        <v>Compact Track Loaders|1,400-1,999 Lb Compact Track Loaders|Caterpillar|</v>
      </c>
      <c r="N24" s="21">
        <f>IF(ISERROR(VLOOKUP(B24,SchedR!A:A,1,FALSE)),0,1)</f>
        <v>1</v>
      </c>
      <c r="O24" s="21">
        <f>VLOOKUP($B24,SchedR!$A:$Z,MATCH(O$1,SchedR!$6:$6,0),FALSE)</f>
        <v>0</v>
      </c>
      <c r="P24" s="21">
        <f>VLOOKUP($B24,SchedR!$A:$Z,MATCH(P$1,SchedR!$6:$6,0),FALSE)</f>
        <v>0</v>
      </c>
      <c r="Q24" s="21">
        <f>VLOOKUP($B24,SchedR!$A:$Z,MATCH(Q$1,SchedR!$6:$6,0),FALSE)</f>
        <v>0</v>
      </c>
      <c r="R24" s="21">
        <f>VLOOKUP($B24,SchedR!$A:$Z,MATCH(R$1,SchedR!$6:$6,0),FALSE)</f>
        <v>0</v>
      </c>
      <c r="S24" s="21" t="str">
        <f>VLOOKUP($B24,SchedR!$A:$Z,MATCH(S$1,SchedR!$6:$6,0),FALSE)</f>
        <v>Compact Track Loaders Large Caterpillar USA</v>
      </c>
      <c r="T24" s="21" t="str">
        <f>VLOOKUP($B24,SchedR!$A:$Z,MATCH(T$1,SchedR!$6:$6,0),FALSE)</f>
        <v>BorrowBoth</v>
      </c>
      <c r="U24" s="21">
        <f>IF(ISERROR(VLOOKUP(S24,Sched!A:A,1,FALSE)),0,1)</f>
        <v>1</v>
      </c>
    </row>
    <row r="25" spans="1:21" x14ac:dyDescent="0.25">
      <c r="A25">
        <v>145680</v>
      </c>
      <c r="B25" s="21" t="s">
        <v>3595</v>
      </c>
      <c r="C25" t="s">
        <v>2512</v>
      </c>
      <c r="D25" s="21" t="s">
        <v>2917</v>
      </c>
      <c r="E25" s="21" t="str">
        <f>VLOOKUP($B25,SchedR!$A:$Z,MATCH(E$1,SchedR!$6:$6,0),FALSE)</f>
        <v>Make</v>
      </c>
      <c r="F25" s="21" t="str">
        <f>VLOOKUP($B25,SchedR!$A:$Z,MATCH(F$1,SchedR!$6:$6,0),FALSE)</f>
        <v>Make</v>
      </c>
      <c r="G25" s="7">
        <f>VLOOKUP($A25,Schid!$A:$J,MATCH(G$1,Schid!$6:$6,0),FALSE)</f>
        <v>2509</v>
      </c>
      <c r="H25" s="7">
        <f>VLOOKUP($A25,Schid!$A:$J,MATCH(H$1,Schid!$6:$6,0),FALSE)</f>
        <v>2818</v>
      </c>
      <c r="I25" s="7">
        <f>VLOOKUP($A25,Schid!$A:$J,MATCH(I$1,Schid!$6:$6,0),FALSE)</f>
        <v>93</v>
      </c>
      <c r="J25" t="str">
        <f>VLOOKUP($A25,Schid!$A:$J,MATCH(J$1,Schid!$6:$6,0),FALSE)</f>
        <v>Compact Track Loaders</v>
      </c>
      <c r="K25" t="str">
        <f>VLOOKUP($A25,Schid!$A:$J,MATCH(K$1,Schid!$6:$6,0),FALSE)</f>
        <v>0-1,399 Lb Compact Track Loaders</v>
      </c>
      <c r="L25" t="str">
        <f>VLOOKUP($A25,Schid!$A:$J,MATCH(L$1,Schid!$6:$6,0),FALSE)</f>
        <v>John Deere</v>
      </c>
      <c r="M25" t="str">
        <f>VLOOKUP($A25,Schid!$A:$J,MATCH(M$1,Schid!$6:$6,0),FALSE)</f>
        <v>Compact Track Loaders|0-1,399 Lb Compact Track Loaders|John Deere|</v>
      </c>
      <c r="N25" s="21">
        <f>IF(ISERROR(VLOOKUP(B25,SchedR!A:A,1,FALSE)),0,1)</f>
        <v>1</v>
      </c>
      <c r="O25" s="21">
        <f>VLOOKUP($B25,SchedR!$A:$Z,MATCH(O$1,SchedR!$6:$6,0),FALSE)</f>
        <v>0</v>
      </c>
      <c r="P25" s="21">
        <f>VLOOKUP($B25,SchedR!$A:$Z,MATCH(P$1,SchedR!$6:$6,0),FALSE)</f>
        <v>0</v>
      </c>
      <c r="Q25" s="21">
        <f>VLOOKUP($B25,SchedR!$A:$Z,MATCH(Q$1,SchedR!$6:$6,0),FALSE)</f>
        <v>0</v>
      </c>
      <c r="R25" s="21">
        <f>VLOOKUP($B25,SchedR!$A:$Z,MATCH(R$1,SchedR!$6:$6,0),FALSE)</f>
        <v>0</v>
      </c>
      <c r="S25" s="21" t="str">
        <f>VLOOKUP($B25,SchedR!$A:$Z,MATCH(S$1,SchedR!$6:$6,0),FALSE)</f>
        <v>Compact Track Loaders Large John Deere USA</v>
      </c>
      <c r="T25" s="21" t="str">
        <f>VLOOKUP($B25,SchedR!$A:$Z,MATCH(T$1,SchedR!$6:$6,0),FALSE)</f>
        <v>BorrowBoth</v>
      </c>
      <c r="U25" s="21">
        <f>IF(ISERROR(VLOOKUP(S25,Sched!A:A,1,FALSE)),0,1)</f>
        <v>1</v>
      </c>
    </row>
    <row r="26" spans="1:21" x14ac:dyDescent="0.25">
      <c r="A26" s="21">
        <v>101739</v>
      </c>
      <c r="B26" s="21" t="s">
        <v>3595</v>
      </c>
      <c r="C26" t="s">
        <v>2512</v>
      </c>
      <c r="D26" s="21" t="s">
        <v>2917</v>
      </c>
      <c r="E26" s="21" t="str">
        <f>VLOOKUP($B26,SchedR!$A:$Z,MATCH(E$1,SchedR!$6:$6,0),FALSE)</f>
        <v>Make</v>
      </c>
      <c r="F26" s="21" t="str">
        <f>VLOOKUP($B26,SchedR!$A:$Z,MATCH(F$1,SchedR!$6:$6,0),FALSE)</f>
        <v>Make</v>
      </c>
      <c r="G26" s="7">
        <f>VLOOKUP($A26,Schid!$A:$J,MATCH(G$1,Schid!$6:$6,0),FALSE)</f>
        <v>2509</v>
      </c>
      <c r="H26" s="7">
        <f>VLOOKUP($A26,Schid!$A:$J,MATCH(H$1,Schid!$6:$6,0),FALSE)</f>
        <v>2819</v>
      </c>
      <c r="I26" s="7">
        <f>VLOOKUP($A26,Schid!$A:$J,MATCH(I$1,Schid!$6:$6,0),FALSE)</f>
        <v>93</v>
      </c>
      <c r="J26" t="str">
        <f>VLOOKUP($A26,Schid!$A:$J,MATCH(J$1,Schid!$6:$6,0),FALSE)</f>
        <v>Compact Track Loaders</v>
      </c>
      <c r="K26" t="str">
        <f>VLOOKUP($A26,Schid!$A:$J,MATCH(K$1,Schid!$6:$6,0),FALSE)</f>
        <v>1,400-1,999 Lb Compact Track Loaders</v>
      </c>
      <c r="L26" t="str">
        <f>VLOOKUP($A26,Schid!$A:$J,MATCH(L$1,Schid!$6:$6,0),FALSE)</f>
        <v>John Deere</v>
      </c>
      <c r="M26" t="str">
        <f>VLOOKUP($A26,Schid!$A:$J,MATCH(M$1,Schid!$6:$6,0),FALSE)</f>
        <v>Compact Track Loaders|1,400-1,999 Lb Compact Track Loaders|John Deere|</v>
      </c>
      <c r="N26" s="21">
        <f>IF(ISERROR(VLOOKUP(B26,SchedR!A:A,1,FALSE)),0,1)</f>
        <v>1</v>
      </c>
      <c r="O26" s="21">
        <f>VLOOKUP($B26,SchedR!$A:$Z,MATCH(O$1,SchedR!$6:$6,0),FALSE)</f>
        <v>0</v>
      </c>
      <c r="P26" s="21">
        <f>VLOOKUP($B26,SchedR!$A:$Z,MATCH(P$1,SchedR!$6:$6,0),FALSE)</f>
        <v>0</v>
      </c>
      <c r="Q26" s="21">
        <f>VLOOKUP($B26,SchedR!$A:$Z,MATCH(Q$1,SchedR!$6:$6,0),FALSE)</f>
        <v>0</v>
      </c>
      <c r="R26" s="21">
        <f>VLOOKUP($B26,SchedR!$A:$Z,MATCH(R$1,SchedR!$6:$6,0),FALSE)</f>
        <v>0</v>
      </c>
      <c r="S26" s="21" t="str">
        <f>VLOOKUP($B26,SchedR!$A:$Z,MATCH(S$1,SchedR!$6:$6,0),FALSE)</f>
        <v>Compact Track Loaders Large John Deere USA</v>
      </c>
      <c r="T26" s="21" t="str">
        <f>VLOOKUP($B26,SchedR!$A:$Z,MATCH(T$1,SchedR!$6:$6,0),FALSE)</f>
        <v>BorrowBoth</v>
      </c>
      <c r="U26" s="21">
        <f>IF(ISERROR(VLOOKUP(S26,Sched!A:A,1,FALSE)),0,1)</f>
        <v>1</v>
      </c>
    </row>
    <row r="27" spans="1:21" x14ac:dyDescent="0.25">
      <c r="A27">
        <v>145684</v>
      </c>
      <c r="B27" s="21" t="s">
        <v>3598</v>
      </c>
      <c r="C27" t="s">
        <v>2512</v>
      </c>
      <c r="D27" s="21" t="s">
        <v>2917</v>
      </c>
      <c r="E27" s="21" t="str">
        <f>VLOOKUP($B27,SchedR!$A:$Z,MATCH(E$1,SchedR!$6:$6,0),FALSE)</f>
        <v>Make</v>
      </c>
      <c r="F27" s="21" t="str">
        <f>VLOOKUP($B27,SchedR!$A:$Z,MATCH(F$1,SchedR!$6:$6,0),FALSE)</f>
        <v>Make</v>
      </c>
      <c r="G27" s="7">
        <f>VLOOKUP($A27,Schid!$A:$J,MATCH(G$1,Schid!$6:$6,0),FALSE)</f>
        <v>2509</v>
      </c>
      <c r="H27" s="7">
        <f>VLOOKUP($A27,Schid!$A:$J,MATCH(H$1,Schid!$6:$6,0),FALSE)</f>
        <v>2818</v>
      </c>
      <c r="I27" s="7">
        <f>VLOOKUP($A27,Schid!$A:$J,MATCH(I$1,Schid!$6:$6,0),FALSE)</f>
        <v>83</v>
      </c>
      <c r="J27" t="str">
        <f>VLOOKUP($A27,Schid!$A:$J,MATCH(J$1,Schid!$6:$6,0),FALSE)</f>
        <v>Compact Track Loaders</v>
      </c>
      <c r="K27" t="str">
        <f>VLOOKUP($A27,Schid!$A:$J,MATCH(K$1,Schid!$6:$6,0),FALSE)</f>
        <v>0-1,399 Lb Compact Track Loaders</v>
      </c>
      <c r="L27" t="str">
        <f>VLOOKUP($A27,Schid!$A:$J,MATCH(L$1,Schid!$6:$6,0),FALSE)</f>
        <v>New Holland</v>
      </c>
      <c r="M27" t="str">
        <f>VLOOKUP($A27,Schid!$A:$J,MATCH(M$1,Schid!$6:$6,0),FALSE)</f>
        <v>Compact Track Loaders|0-1,399 Lb Compact Track Loaders|New Holland|</v>
      </c>
      <c r="N27" s="21">
        <f>IF(ISERROR(VLOOKUP(B27,SchedR!A:A,1,FALSE)),0,1)</f>
        <v>1</v>
      </c>
      <c r="O27" s="21">
        <f>VLOOKUP($B27,SchedR!$A:$Z,MATCH(O$1,SchedR!$6:$6,0),FALSE)</f>
        <v>0</v>
      </c>
      <c r="P27" s="21">
        <f>VLOOKUP($B27,SchedR!$A:$Z,MATCH(P$1,SchedR!$6:$6,0),FALSE)</f>
        <v>0</v>
      </c>
      <c r="Q27" s="21">
        <f>VLOOKUP($B27,SchedR!$A:$Z,MATCH(Q$1,SchedR!$6:$6,0),FALSE)</f>
        <v>0</v>
      </c>
      <c r="R27" s="21">
        <f>VLOOKUP($B27,SchedR!$A:$Z,MATCH(R$1,SchedR!$6:$6,0),FALSE)</f>
        <v>0</v>
      </c>
      <c r="S27" s="21" t="str">
        <f>VLOOKUP($B27,SchedR!$A:$Z,MATCH(S$1,SchedR!$6:$6,0),FALSE)</f>
        <v>Compact Track Loaders Large New Holland USA</v>
      </c>
      <c r="T27" s="21" t="str">
        <f>VLOOKUP($B27,SchedR!$A:$Z,MATCH(T$1,SchedR!$6:$6,0),FALSE)</f>
        <v>BorrowBoth</v>
      </c>
      <c r="U27" s="21">
        <f>IF(ISERROR(VLOOKUP(S27,Sched!A:A,1,FALSE)),0,1)</f>
        <v>1</v>
      </c>
    </row>
    <row r="28" spans="1:21" x14ac:dyDescent="0.25">
      <c r="A28">
        <v>101736</v>
      </c>
      <c r="B28" s="21" t="s">
        <v>3598</v>
      </c>
      <c r="C28" t="s">
        <v>2512</v>
      </c>
      <c r="D28" s="21" t="s">
        <v>2917</v>
      </c>
      <c r="E28" s="21" t="str">
        <f>VLOOKUP($B28,SchedR!$A:$Z,MATCH(E$1,SchedR!$6:$6,0),FALSE)</f>
        <v>Make</v>
      </c>
      <c r="F28" s="21" t="str">
        <f>VLOOKUP($B28,SchedR!$A:$Z,MATCH(F$1,SchedR!$6:$6,0),FALSE)</f>
        <v>Make</v>
      </c>
      <c r="G28" s="7">
        <f>VLOOKUP($A28,Schid!$A:$J,MATCH(G$1,Schid!$6:$6,0),FALSE)</f>
        <v>2509</v>
      </c>
      <c r="H28" s="7">
        <f>VLOOKUP($A28,Schid!$A:$J,MATCH(H$1,Schid!$6:$6,0),FALSE)</f>
        <v>2819</v>
      </c>
      <c r="I28" s="7">
        <f>VLOOKUP($A28,Schid!$A:$J,MATCH(I$1,Schid!$6:$6,0),FALSE)</f>
        <v>83</v>
      </c>
      <c r="J28" t="str">
        <f>VLOOKUP($A28,Schid!$A:$J,MATCH(J$1,Schid!$6:$6,0),FALSE)</f>
        <v>Compact Track Loaders</v>
      </c>
      <c r="K28" t="str">
        <f>VLOOKUP($A28,Schid!$A:$J,MATCH(K$1,Schid!$6:$6,0),FALSE)</f>
        <v>1,400-1,999 Lb Compact Track Loaders</v>
      </c>
      <c r="L28" t="str">
        <f>VLOOKUP($A28,Schid!$A:$J,MATCH(L$1,Schid!$6:$6,0),FALSE)</f>
        <v>New Holland</v>
      </c>
      <c r="M28" t="str">
        <f>VLOOKUP($A28,Schid!$A:$J,MATCH(M$1,Schid!$6:$6,0),FALSE)</f>
        <v>Compact Track Loaders|1,400-1,999 Lb Compact Track Loaders|New Holland|</v>
      </c>
      <c r="N28" s="21">
        <f>IF(ISERROR(VLOOKUP(B28,SchedR!A:A,1,FALSE)),0,1)</f>
        <v>1</v>
      </c>
      <c r="O28" s="21">
        <f>VLOOKUP($B28,SchedR!$A:$Z,MATCH(O$1,SchedR!$6:$6,0),FALSE)</f>
        <v>0</v>
      </c>
      <c r="P28" s="21">
        <f>VLOOKUP($B28,SchedR!$A:$Z,MATCH(P$1,SchedR!$6:$6,0),FALSE)</f>
        <v>0</v>
      </c>
      <c r="Q28" s="21">
        <f>VLOOKUP($B28,SchedR!$A:$Z,MATCH(Q$1,SchedR!$6:$6,0),FALSE)</f>
        <v>0</v>
      </c>
      <c r="R28" s="21">
        <f>VLOOKUP($B28,SchedR!$A:$Z,MATCH(R$1,SchedR!$6:$6,0),FALSE)</f>
        <v>0</v>
      </c>
      <c r="S28" s="21" t="str">
        <f>VLOOKUP($B28,SchedR!$A:$Z,MATCH(S$1,SchedR!$6:$6,0),FALSE)</f>
        <v>Compact Track Loaders Large New Holland USA</v>
      </c>
      <c r="T28" s="21" t="str">
        <f>VLOOKUP($B28,SchedR!$A:$Z,MATCH(T$1,SchedR!$6:$6,0),FALSE)</f>
        <v>BorrowBoth</v>
      </c>
      <c r="U28" s="21">
        <f>IF(ISERROR(VLOOKUP(S28,Sched!A:A,1,FALSE)),0,1)</f>
        <v>1</v>
      </c>
    </row>
    <row r="29" spans="1:21" x14ac:dyDescent="0.25">
      <c r="A29">
        <v>101725</v>
      </c>
      <c r="B29" s="21" t="s">
        <v>3597</v>
      </c>
      <c r="C29" t="s">
        <v>2512</v>
      </c>
      <c r="D29" s="21" t="s">
        <v>2917</v>
      </c>
      <c r="E29" s="21" t="str">
        <f>VLOOKUP($B29,SchedR!$A:$Z,MATCH(E$1,SchedR!$6:$6,0),FALSE)</f>
        <v>Make</v>
      </c>
      <c r="F29" s="21" t="str">
        <f>VLOOKUP($B29,SchedR!$A:$Z,MATCH(F$1,SchedR!$6:$6,0),FALSE)</f>
        <v>Make</v>
      </c>
      <c r="G29" s="7">
        <f>VLOOKUP($A29,Schid!$A:$J,MATCH(G$1,Schid!$6:$6,0),FALSE)</f>
        <v>2509</v>
      </c>
      <c r="H29" s="7">
        <f>VLOOKUP($A29,Schid!$A:$J,MATCH(H$1,Schid!$6:$6,0),FALSE)</f>
        <v>2818</v>
      </c>
      <c r="I29" s="7">
        <f>VLOOKUP($A29,Schid!$A:$J,MATCH(I$1,Schid!$6:$6,0),FALSE)</f>
        <v>24</v>
      </c>
      <c r="J29" t="str">
        <f>VLOOKUP($A29,Schid!$A:$J,MATCH(J$1,Schid!$6:$6,0),FALSE)</f>
        <v>Compact Track Loaders</v>
      </c>
      <c r="K29" t="str">
        <f>VLOOKUP($A29,Schid!$A:$J,MATCH(K$1,Schid!$6:$6,0),FALSE)</f>
        <v>0-1,399 Lb Compact Track Loaders</v>
      </c>
      <c r="L29" t="str">
        <f>VLOOKUP($A29,Schid!$A:$J,MATCH(L$1,Schid!$6:$6,0),FALSE)</f>
        <v>Takeuchi</v>
      </c>
      <c r="M29" t="str">
        <f>VLOOKUP($A29,Schid!$A:$J,MATCH(M$1,Schid!$6:$6,0),FALSE)</f>
        <v>Compact Track Loaders|0-1,399 Lb Compact Track Loaders|Takeuchi|</v>
      </c>
      <c r="N29" s="21">
        <f>IF(ISERROR(VLOOKUP(B29,SchedR!A:A,1,FALSE)),0,1)</f>
        <v>1</v>
      </c>
      <c r="O29" s="21">
        <f>VLOOKUP($B29,SchedR!$A:$Z,MATCH(O$1,SchedR!$6:$6,0),FALSE)</f>
        <v>0</v>
      </c>
      <c r="P29" s="21">
        <f>VLOOKUP($B29,SchedR!$A:$Z,MATCH(P$1,SchedR!$6:$6,0),FALSE)</f>
        <v>0</v>
      </c>
      <c r="Q29" s="21">
        <f>VLOOKUP($B29,SchedR!$A:$Z,MATCH(Q$1,SchedR!$6:$6,0),FALSE)</f>
        <v>0</v>
      </c>
      <c r="R29" s="21">
        <f>VLOOKUP($B29,SchedR!$A:$Z,MATCH(R$1,SchedR!$6:$6,0),FALSE)</f>
        <v>0</v>
      </c>
      <c r="S29" s="21" t="str">
        <f>VLOOKUP($B29,SchedR!$A:$Z,MATCH(S$1,SchedR!$6:$6,0),FALSE)</f>
        <v>Compact Track Loaders Large Takeuchi USA</v>
      </c>
      <c r="T29" s="21" t="str">
        <f>VLOOKUP($B29,SchedR!$A:$Z,MATCH(T$1,SchedR!$6:$6,0),FALSE)</f>
        <v>BorrowBoth</v>
      </c>
      <c r="U29" s="21">
        <f>IF(ISERROR(VLOOKUP(S29,Sched!A:A,1,FALSE)),0,1)</f>
        <v>1</v>
      </c>
    </row>
    <row r="30" spans="1:21" x14ac:dyDescent="0.25">
      <c r="A30" s="21">
        <v>101734</v>
      </c>
      <c r="B30" s="21" t="s">
        <v>3597</v>
      </c>
      <c r="C30" t="s">
        <v>2512</v>
      </c>
      <c r="D30" s="21" t="s">
        <v>2917</v>
      </c>
      <c r="E30" s="21" t="str">
        <f>VLOOKUP($B30,SchedR!$A:$Z,MATCH(E$1,SchedR!$6:$6,0),FALSE)</f>
        <v>Make</v>
      </c>
      <c r="F30" s="21" t="str">
        <f>VLOOKUP($B30,SchedR!$A:$Z,MATCH(F$1,SchedR!$6:$6,0),FALSE)</f>
        <v>Make</v>
      </c>
      <c r="G30" s="7">
        <f>VLOOKUP($A30,Schid!$A:$J,MATCH(G$1,Schid!$6:$6,0),FALSE)</f>
        <v>2509</v>
      </c>
      <c r="H30" s="7">
        <f>VLOOKUP($A30,Schid!$A:$J,MATCH(H$1,Schid!$6:$6,0),FALSE)</f>
        <v>2819</v>
      </c>
      <c r="I30" s="7">
        <f>VLOOKUP($A30,Schid!$A:$J,MATCH(I$1,Schid!$6:$6,0),FALSE)</f>
        <v>24</v>
      </c>
      <c r="J30" t="str">
        <f>VLOOKUP($A30,Schid!$A:$J,MATCH(J$1,Schid!$6:$6,0),FALSE)</f>
        <v>Compact Track Loaders</v>
      </c>
      <c r="K30" t="str">
        <f>VLOOKUP($A30,Schid!$A:$J,MATCH(K$1,Schid!$6:$6,0),FALSE)</f>
        <v>1,400-1,999 Lb Compact Track Loaders</v>
      </c>
      <c r="L30" t="str">
        <f>VLOOKUP($A30,Schid!$A:$J,MATCH(L$1,Schid!$6:$6,0),FALSE)</f>
        <v>Takeuchi</v>
      </c>
      <c r="M30" t="str">
        <f>VLOOKUP($A30,Schid!$A:$J,MATCH(M$1,Schid!$6:$6,0),FALSE)</f>
        <v>Compact Track Loaders|1,400-1,999 Lb Compact Track Loaders|Takeuchi|</v>
      </c>
      <c r="N30" s="21">
        <f>IF(ISERROR(VLOOKUP(B30,SchedR!A:A,1,FALSE)),0,1)</f>
        <v>1</v>
      </c>
      <c r="O30" s="21">
        <f>VLOOKUP($B30,SchedR!$A:$Z,MATCH(O$1,SchedR!$6:$6,0),FALSE)</f>
        <v>0</v>
      </c>
      <c r="P30" s="21">
        <f>VLOOKUP($B30,SchedR!$A:$Z,MATCH(P$1,SchedR!$6:$6,0),FALSE)</f>
        <v>0</v>
      </c>
      <c r="Q30" s="21">
        <f>VLOOKUP($B30,SchedR!$A:$Z,MATCH(Q$1,SchedR!$6:$6,0),FALSE)</f>
        <v>0</v>
      </c>
      <c r="R30" s="21">
        <f>VLOOKUP($B30,SchedR!$A:$Z,MATCH(R$1,SchedR!$6:$6,0),FALSE)</f>
        <v>0</v>
      </c>
      <c r="S30" s="21" t="str">
        <f>VLOOKUP($B30,SchedR!$A:$Z,MATCH(S$1,SchedR!$6:$6,0),FALSE)</f>
        <v>Compact Track Loaders Large Takeuchi USA</v>
      </c>
      <c r="T30" s="21" t="str">
        <f>VLOOKUP($B30,SchedR!$A:$Z,MATCH(T$1,SchedR!$6:$6,0),FALSE)</f>
        <v>BorrowBoth</v>
      </c>
      <c r="U30" s="21">
        <f>IF(ISERROR(VLOOKUP(S30,Sched!A:A,1,FALSE)),0,1)</f>
        <v>1</v>
      </c>
    </row>
    <row r="31" spans="1:21" x14ac:dyDescent="0.25">
      <c r="A31">
        <v>451</v>
      </c>
      <c r="B31" s="21" t="s">
        <v>3039</v>
      </c>
      <c r="C31" t="s">
        <v>2512</v>
      </c>
      <c r="D31" s="21" t="str">
        <f>VLOOKUP($B31,SchedR!$A:$Z,MATCH(D$1,SchedR!$6:$6,0),FALSE)</f>
        <v>USA</v>
      </c>
      <c r="E31" s="21" t="str">
        <f>VLOOKUP($B31,SchedR!$A:$Z,MATCH(E$1,SchedR!$6:$6,0),FALSE)</f>
        <v>CatSubcat</v>
      </c>
      <c r="F31" s="21" t="str">
        <f>VLOOKUP($B31,SchedR!$A:$Z,MATCH(F$1,SchedR!$6:$6,0),FALSE)</f>
        <v>SubcatGroup</v>
      </c>
      <c r="G31" s="7">
        <f>VLOOKUP($A31,Schid!$A:$J,MATCH(G$1,Schid!$6:$6,0),FALSE)</f>
        <v>9</v>
      </c>
      <c r="H31" s="7">
        <f>VLOOKUP($A31,Schid!$A:$J,MATCH(H$1,Schid!$6:$6,0),FALSE)</f>
        <v>68</v>
      </c>
      <c r="I31" s="7" t="str">
        <f>VLOOKUP($A31,Schid!$A:$J,MATCH(I$1,Schid!$6:$6,0),FALSE)</f>
        <v>NULL</v>
      </c>
      <c r="J31" t="str">
        <f>VLOOKUP($A31,Schid!$A:$J,MATCH(J$1,Schid!$6:$6,0),FALSE)</f>
        <v>Concrete Equipment</v>
      </c>
      <c r="K31" t="str">
        <f>VLOOKUP($A31,Schid!$A:$J,MATCH(K$1,Schid!$6:$6,0),FALSE)</f>
        <v>Portable Concrete Mixers</v>
      </c>
      <c r="L31" t="str">
        <f>VLOOKUP($A31,Schid!$A:$J,MATCH(L$1,Schid!$6:$6,0),FALSE)</f>
        <v>NULL</v>
      </c>
      <c r="M31" t="str">
        <f>VLOOKUP($A31,Schid!$A:$J,MATCH(M$1,Schid!$6:$6,0),FALSE)</f>
        <v>Concrete Equipment|Portable Concrete Mixers||</v>
      </c>
      <c r="N31" s="21">
        <f>IF(ISERROR(VLOOKUP(B31,SchedR!A:A,1,FALSE)),0,1)</f>
        <v>1</v>
      </c>
      <c r="O31" s="21">
        <f>VLOOKUP($B31,SchedR!$A:$Z,MATCH(O$1,SchedR!$6:$6,0),FALSE)</f>
        <v>0.95</v>
      </c>
      <c r="P31" s="21">
        <f>VLOOKUP($B31,SchedR!$A:$Z,MATCH(P$1,SchedR!$6:$6,0),FALSE)</f>
        <v>1.33</v>
      </c>
      <c r="Q31" s="21">
        <f>VLOOKUP($B31,SchedR!$A:$Z,MATCH(Q$1,SchedR!$6:$6,0),FALSE)</f>
        <v>0</v>
      </c>
      <c r="R31" s="21">
        <f>VLOOKUP($B31,SchedR!$A:$Z,MATCH(R$1,SchedR!$6:$6,0),FALSE)</f>
        <v>0</v>
      </c>
      <c r="S31" s="21" t="str">
        <f>VLOOKUP($B31,SchedR!$A:$Z,MATCH(S$1,SchedR!$6:$6,0),FALSE)</f>
        <v>Concrete Equipment USA</v>
      </c>
      <c r="T31" s="21" t="str">
        <f>VLOOKUP($B31,SchedR!$A:$Z,MATCH(T$1,SchedR!$6:$6,0),FALSE)</f>
        <v>RetailBorrowAuction</v>
      </c>
      <c r="U31" s="21">
        <f>IF(ISERROR(VLOOKUP(S31,Sched!A:A,1,FALSE)),0,1)</f>
        <v>1</v>
      </c>
    </row>
    <row r="32" spans="1:21" x14ac:dyDescent="0.25">
      <c r="A32">
        <v>478</v>
      </c>
      <c r="B32" s="21" t="s">
        <v>3040</v>
      </c>
      <c r="C32" t="s">
        <v>2512</v>
      </c>
      <c r="D32" s="21" t="str">
        <f>VLOOKUP($B32,SchedR!$A:$Z,MATCH(D$1,SchedR!$6:$6,0),FALSE)</f>
        <v>USA</v>
      </c>
      <c r="E32" s="21" t="str">
        <f>VLOOKUP($B32,SchedR!$A:$Z,MATCH(E$1,SchedR!$6:$6,0),FALSE)</f>
        <v>CatSubcat</v>
      </c>
      <c r="F32" s="21" t="str">
        <f>VLOOKUP($B32,SchedR!$A:$Z,MATCH(F$1,SchedR!$6:$6,0),FALSE)</f>
        <v>SubcatGroup</v>
      </c>
      <c r="G32" s="7">
        <f>VLOOKUP($A32,Schid!$A:$J,MATCH(G$1,Schid!$6:$6,0),FALSE)</f>
        <v>9</v>
      </c>
      <c r="H32" s="7">
        <f>VLOOKUP($A32,Schid!$A:$J,MATCH(H$1,Schid!$6:$6,0),FALSE)</f>
        <v>66</v>
      </c>
      <c r="I32" s="7" t="str">
        <f>VLOOKUP($A32,Schid!$A:$J,MATCH(I$1,Schid!$6:$6,0),FALSE)</f>
        <v>NULL</v>
      </c>
      <c r="J32" t="str">
        <f>VLOOKUP($A32,Schid!$A:$J,MATCH(J$1,Schid!$6:$6,0),FALSE)</f>
        <v>Concrete Equipment</v>
      </c>
      <c r="K32" t="str">
        <f>VLOOKUP($A32,Schid!$A:$J,MATCH(K$1,Schid!$6:$6,0),FALSE)</f>
        <v>Concrete, Masonry, And Tile Saws</v>
      </c>
      <c r="L32" t="str">
        <f>VLOOKUP($A32,Schid!$A:$J,MATCH(L$1,Schid!$6:$6,0),FALSE)</f>
        <v>NULL</v>
      </c>
      <c r="M32" t="str">
        <f>VLOOKUP($A32,Schid!$A:$J,MATCH(M$1,Schid!$6:$6,0),FALSE)</f>
        <v>Concrete Equipment|Concrete, Masonry, And Tile Saws||</v>
      </c>
      <c r="N32" s="21">
        <f>IF(ISERROR(VLOOKUP(B32,SchedR!A:A,1,FALSE)),0,1)</f>
        <v>1</v>
      </c>
      <c r="O32" s="21">
        <f>VLOOKUP($B32,SchedR!$A:$Z,MATCH(O$1,SchedR!$6:$6,0),FALSE)</f>
        <v>0.95</v>
      </c>
      <c r="P32" s="21">
        <f>VLOOKUP($B32,SchedR!$A:$Z,MATCH(P$1,SchedR!$6:$6,0),FALSE)</f>
        <v>1.33</v>
      </c>
      <c r="Q32" s="21">
        <f>VLOOKUP($B32,SchedR!$A:$Z,MATCH(Q$1,SchedR!$6:$6,0),FALSE)</f>
        <v>0</v>
      </c>
      <c r="R32" s="21">
        <f>VLOOKUP($B32,SchedR!$A:$Z,MATCH(R$1,SchedR!$6:$6,0),FALSE)</f>
        <v>0</v>
      </c>
      <c r="S32" s="21" t="str">
        <f>VLOOKUP($B32,SchedR!$A:$Z,MATCH(S$1,SchedR!$6:$6,0),FALSE)</f>
        <v>Concrete Equipment USA</v>
      </c>
      <c r="T32" s="21" t="str">
        <f>VLOOKUP($B32,SchedR!$A:$Z,MATCH(T$1,SchedR!$6:$6,0),FALSE)</f>
        <v>RetailBorrowAuction</v>
      </c>
      <c r="U32" s="21">
        <f>IF(ISERROR(VLOOKUP(S32,Sched!A:A,1,FALSE)),0,1)</f>
        <v>1</v>
      </c>
    </row>
    <row r="33" spans="1:21" x14ac:dyDescent="0.25">
      <c r="A33">
        <v>251</v>
      </c>
      <c r="B33" t="s">
        <v>3041</v>
      </c>
      <c r="C33" t="s">
        <v>2512</v>
      </c>
      <c r="D33" s="21" t="str">
        <f>VLOOKUP($B33,SchedR!$A:$Z,MATCH(D$1,SchedR!$6:$6,0),FALSE)</f>
        <v>USA</v>
      </c>
      <c r="E33" s="21" t="str">
        <f>VLOOKUP($B33,SchedR!$A:$Z,MATCH(E$1,SchedR!$6:$6,0),FALSE)</f>
        <v>CatSubcat</v>
      </c>
      <c r="F33" s="21" t="str">
        <f>VLOOKUP($B33,SchedR!$A:$Z,MATCH(F$1,SchedR!$6:$6,0),FALSE)</f>
        <v>SubcatGroup</v>
      </c>
      <c r="G33" s="7">
        <f>VLOOKUP($A33,Schid!$A:$J,MATCH(G$1,Schid!$6:$6,0),FALSE)</f>
        <v>9</v>
      </c>
      <c r="H33" s="7">
        <f>VLOOKUP($A33,Schid!$A:$J,MATCH(H$1,Schid!$6:$6,0),FALSE)</f>
        <v>65</v>
      </c>
      <c r="I33" s="7" t="str">
        <f>VLOOKUP($A33,Schid!$A:$J,MATCH(I$1,Schid!$6:$6,0),FALSE)</f>
        <v>NULL</v>
      </c>
      <c r="J33" t="str">
        <f>VLOOKUP($A33,Schid!$A:$J,MATCH(J$1,Schid!$6:$6,0),FALSE)</f>
        <v>Concrete Equipment</v>
      </c>
      <c r="K33" t="str">
        <f>VLOOKUP($A33,Schid!$A:$J,MATCH(K$1,Schid!$6:$6,0),FALSE)</f>
        <v>Concrete Vibrators</v>
      </c>
      <c r="L33" t="str">
        <f>VLOOKUP($A33,Schid!$A:$J,MATCH(L$1,Schid!$6:$6,0),FALSE)</f>
        <v>NULL</v>
      </c>
      <c r="M33" t="str">
        <f>VLOOKUP($A33,Schid!$A:$J,MATCH(M$1,Schid!$6:$6,0),FALSE)</f>
        <v>Concrete Equipment|Concrete Vibrators||</v>
      </c>
      <c r="N33" s="21">
        <f>IF(ISERROR(VLOOKUP(B33,SchedR!A:A,1,FALSE)),0,1)</f>
        <v>1</v>
      </c>
      <c r="O33" s="21">
        <f>VLOOKUP($B33,SchedR!$A:$Z,MATCH(O$1,SchedR!$6:$6,0),FALSE)</f>
        <v>0.95</v>
      </c>
      <c r="P33" s="21">
        <f>VLOOKUP($B33,SchedR!$A:$Z,MATCH(P$1,SchedR!$6:$6,0),FALSE)</f>
        <v>1.33</v>
      </c>
      <c r="Q33" s="21">
        <f>VLOOKUP($B33,SchedR!$A:$Z,MATCH(Q$1,SchedR!$6:$6,0),FALSE)</f>
        <v>0</v>
      </c>
      <c r="R33" s="21">
        <f>VLOOKUP($B33,SchedR!$A:$Z,MATCH(R$1,SchedR!$6:$6,0),FALSE)</f>
        <v>0</v>
      </c>
      <c r="S33" s="21" t="str">
        <f>VLOOKUP($B33,SchedR!$A:$Z,MATCH(S$1,SchedR!$6:$6,0),FALSE)</f>
        <v>Concrete Equipment USA</v>
      </c>
      <c r="T33" s="21" t="str">
        <f>VLOOKUP($B33,SchedR!$A:$Z,MATCH(T$1,SchedR!$6:$6,0),FALSE)</f>
        <v>RetailBorrowAuction</v>
      </c>
      <c r="U33" s="21">
        <f>IF(ISERROR(VLOOKUP(S33,Sched!A:A,1,FALSE)),0,1)</f>
        <v>1</v>
      </c>
    </row>
    <row r="34" spans="1:21" x14ac:dyDescent="0.25">
      <c r="A34">
        <v>319</v>
      </c>
      <c r="B34" s="21" t="s">
        <v>3042</v>
      </c>
      <c r="C34" t="s">
        <v>2512</v>
      </c>
      <c r="D34" s="21" t="str">
        <f>VLOOKUP($B34,SchedR!$A:$Z,MATCH(D$1,SchedR!$6:$6,0),FALSE)</f>
        <v>USA</v>
      </c>
      <c r="E34" s="21" t="str">
        <f>VLOOKUP($B34,SchedR!$A:$Z,MATCH(E$1,SchedR!$6:$6,0),FALSE)</f>
        <v>CatSubcat</v>
      </c>
      <c r="F34" s="21" t="str">
        <f>VLOOKUP($B34,SchedR!$A:$Z,MATCH(F$1,SchedR!$6:$6,0),FALSE)</f>
        <v>SubcatGroup</v>
      </c>
      <c r="G34" s="7">
        <f>VLOOKUP($A34,Schid!$A:$J,MATCH(G$1,Schid!$6:$6,0),FALSE)</f>
        <v>9</v>
      </c>
      <c r="H34" s="7">
        <f>VLOOKUP($A34,Schid!$A:$J,MATCH(H$1,Schid!$6:$6,0),FALSE)</f>
        <v>446</v>
      </c>
      <c r="I34" s="7" t="str">
        <f>VLOOKUP($A34,Schid!$A:$J,MATCH(I$1,Schid!$6:$6,0),FALSE)</f>
        <v>NULL</v>
      </c>
      <c r="J34" t="str">
        <f>VLOOKUP($A34,Schid!$A:$J,MATCH(J$1,Schid!$6:$6,0),FALSE)</f>
        <v>Concrete Equipment</v>
      </c>
      <c r="K34" t="str">
        <f>VLOOKUP($A34,Schid!$A:$J,MATCH(K$1,Schid!$6:$6,0),FALSE)</f>
        <v>Walk-Behind Concrete Saws</v>
      </c>
      <c r="L34" t="str">
        <f>VLOOKUP($A34,Schid!$A:$J,MATCH(L$1,Schid!$6:$6,0),FALSE)</f>
        <v>NULL</v>
      </c>
      <c r="M34" t="str">
        <f>VLOOKUP($A34,Schid!$A:$J,MATCH(M$1,Schid!$6:$6,0),FALSE)</f>
        <v>Concrete Equipment|Walk-Behind Concrete Saws||</v>
      </c>
      <c r="N34" s="21">
        <f>IF(ISERROR(VLOOKUP(B34,SchedR!A:A,1,FALSE)),0,1)</f>
        <v>1</v>
      </c>
      <c r="O34" s="21">
        <f>VLOOKUP($B34,SchedR!$A:$Z,MATCH(O$1,SchedR!$6:$6,0),FALSE)</f>
        <v>0.95</v>
      </c>
      <c r="P34" s="21">
        <f>VLOOKUP($B34,SchedR!$A:$Z,MATCH(P$1,SchedR!$6:$6,0),FALSE)</f>
        <v>1.33</v>
      </c>
      <c r="Q34" s="21">
        <f>VLOOKUP($B34,SchedR!$A:$Z,MATCH(Q$1,SchedR!$6:$6,0),FALSE)</f>
        <v>0</v>
      </c>
      <c r="R34" s="21">
        <f>VLOOKUP($B34,SchedR!$A:$Z,MATCH(R$1,SchedR!$6:$6,0),FALSE)</f>
        <v>0</v>
      </c>
      <c r="S34" s="21" t="str">
        <f>VLOOKUP($B34,SchedR!$A:$Z,MATCH(S$1,SchedR!$6:$6,0),FALSE)</f>
        <v>Concrete Equipment USA</v>
      </c>
      <c r="T34" s="21" t="str">
        <f>VLOOKUP($B34,SchedR!$A:$Z,MATCH(T$1,SchedR!$6:$6,0),FALSE)</f>
        <v>RetailBorrowAuction</v>
      </c>
      <c r="U34" s="21">
        <f>IF(ISERROR(VLOOKUP(S34,Sched!A:A,1,FALSE)),0,1)</f>
        <v>1</v>
      </c>
    </row>
    <row r="35" spans="1:21" x14ac:dyDescent="0.25">
      <c r="A35">
        <v>27306</v>
      </c>
      <c r="B35" t="s">
        <v>3480</v>
      </c>
      <c r="C35" t="s">
        <v>2512</v>
      </c>
      <c r="D35" s="21" t="str">
        <f>VLOOKUP($B35,SchedR!$A:$Z,MATCH(D$1,SchedR!$6:$6,0),FALSE)</f>
        <v>USA</v>
      </c>
      <c r="E35" s="21" t="str">
        <f>VLOOKUP($B35,SchedR!$A:$Z,MATCH(E$1,SchedR!$6:$6,0),FALSE)</f>
        <v>CatSubcat</v>
      </c>
      <c r="F35" s="21" t="str">
        <f>VLOOKUP($B35,SchedR!$A:$Z,MATCH(F$1,SchedR!$6:$6,0),FALSE)</f>
        <v>Category</v>
      </c>
      <c r="G35" s="7">
        <f>VLOOKUP($A35,Schid!$A:$J,MATCH(G$1,Schid!$6:$6,0),FALSE)</f>
        <v>2249</v>
      </c>
      <c r="H35" s="7" t="str">
        <f>VLOOKUP($A35,Schid!$A:$J,MATCH(H$1,Schid!$6:$6,0),FALSE)</f>
        <v>NULL</v>
      </c>
      <c r="I35" s="7" t="str">
        <f>VLOOKUP($A35,Schid!$A:$J,MATCH(I$1,Schid!$6:$6,0),FALSE)</f>
        <v>NULL</v>
      </c>
      <c r="J35" t="str">
        <f>VLOOKUP($A35,Schid!$A:$J,MATCH(J$1,Schid!$6:$6,0),FALSE)</f>
        <v>Construction Hoists</v>
      </c>
      <c r="K35" t="str">
        <f>VLOOKUP($A35,Schid!$A:$J,MATCH(K$1,Schid!$6:$6,0),FALSE)</f>
        <v>NULL</v>
      </c>
      <c r="L35" t="str">
        <f>VLOOKUP($A35,Schid!$A:$J,MATCH(L$1,Schid!$6:$6,0),FALSE)</f>
        <v>NULL</v>
      </c>
      <c r="M35" t="str">
        <f>VLOOKUP($A35,Schid!$A:$J,MATCH(M$1,Schid!$6:$6,0),FALSE)</f>
        <v>Construction Hoists|||</v>
      </c>
      <c r="N35" s="21">
        <f>IF(ISERROR(VLOOKUP(B35,SchedR!A:A,1,FALSE)),0,1)</f>
        <v>1</v>
      </c>
      <c r="O35" s="21">
        <f>VLOOKUP($B35,SchedR!$A:$Z,MATCH(O$1,SchedR!$6:$6,0),FALSE)</f>
        <v>0</v>
      </c>
      <c r="P35" s="21">
        <f>VLOOKUP($B35,SchedR!$A:$Z,MATCH(P$1,SchedR!$6:$6,0),FALSE)</f>
        <v>0</v>
      </c>
      <c r="Q35" s="21">
        <f>VLOOKUP($B35,SchedR!$A:$Z,MATCH(Q$1,SchedR!$6:$6,0),FALSE)</f>
        <v>0</v>
      </c>
      <c r="R35" s="21">
        <f>VLOOKUP($B35,SchedR!$A:$Z,MATCH(R$1,SchedR!$6:$6,0),FALSE)</f>
        <v>0</v>
      </c>
      <c r="S35" s="21" t="str">
        <f>VLOOKUP($B35,SchedR!$A:$Z,MATCH(S$1,SchedR!$6:$6,0),FALSE)</f>
        <v>Telescopic Booms USA</v>
      </c>
      <c r="T35" s="21" t="str">
        <f>VLOOKUP($B35,SchedR!$A:$Z,MATCH(T$1,SchedR!$6:$6,0),FALSE)</f>
        <v>BorrowBoth</v>
      </c>
      <c r="U35" s="21">
        <f>IF(ISERROR(VLOOKUP(S35,Sched!A:A,1,FALSE)),0,1)</f>
        <v>1</v>
      </c>
    </row>
    <row r="36" spans="1:21" x14ac:dyDescent="0.25">
      <c r="A36" s="14">
        <v>80131</v>
      </c>
      <c r="B36" s="21" t="s">
        <v>3323</v>
      </c>
      <c r="C36" s="14" t="s">
        <v>2512</v>
      </c>
      <c r="D36" s="21" t="str">
        <f>VLOOKUP($B36,SchedR!$A:$Z,MATCH(D$1,SchedR!$6:$6,0),FALSE)</f>
        <v>USA</v>
      </c>
      <c r="E36" s="21" t="str">
        <f>VLOOKUP($B36,SchedR!$A:$Z,MATCH(E$1,SchedR!$6:$6,0),FALSE)</f>
        <v>CatSubcat</v>
      </c>
      <c r="F36" s="21" t="str">
        <f>VLOOKUP($B36,SchedR!$A:$Z,MATCH(F$1,SchedR!$6:$6,0),FALSE)</f>
        <v>Category</v>
      </c>
      <c r="G36" s="15">
        <f>VLOOKUP($A36,Schid!$A:$J,MATCH(G$1,Schid!$6:$6,0),FALSE)</f>
        <v>2577</v>
      </c>
      <c r="H36" s="15" t="str">
        <f>VLOOKUP($A36,Schid!$A:$J,MATCH(H$1,Schid!$6:$6,0),FALSE)</f>
        <v>NULL</v>
      </c>
      <c r="I36" s="15" t="str">
        <f>VLOOKUP($A36,Schid!$A:$J,MATCH(I$1,Schid!$6:$6,0),FALSE)</f>
        <v>NULL</v>
      </c>
      <c r="J36" s="14" t="str">
        <f>VLOOKUP($A36,Schid!$A:$J,MATCH(J$1,Schid!$6:$6,0),FALSE)</f>
        <v>Crane Attachments</v>
      </c>
      <c r="K36" s="14" t="str">
        <f>VLOOKUP($A36,Schid!$A:$J,MATCH(K$1,Schid!$6:$6,0),FALSE)</f>
        <v>NULL</v>
      </c>
      <c r="L36" s="14" t="str">
        <f>VLOOKUP($A36,Schid!$A:$J,MATCH(L$1,Schid!$6:$6,0),FALSE)</f>
        <v>NULL</v>
      </c>
      <c r="M36" s="14" t="str">
        <f>VLOOKUP($A36,Schid!$A:$J,MATCH(M$1,Schid!$6:$6,0),FALSE)</f>
        <v>Crane Attachments|||</v>
      </c>
      <c r="N36" s="21">
        <f>IF(ISERROR(VLOOKUP(B36,SchedR!A:A,1,FALSE)),0,1)</f>
        <v>1</v>
      </c>
      <c r="O36" s="21">
        <f>VLOOKUP($B36,SchedR!$A:$Z,MATCH(O$1,SchedR!$6:$6,0),FALSE)</f>
        <v>0</v>
      </c>
      <c r="P36" s="21">
        <f>VLOOKUP($B36,SchedR!$A:$Z,MATCH(P$1,SchedR!$6:$6,0),FALSE)</f>
        <v>0</v>
      </c>
      <c r="Q36" s="21">
        <f>VLOOKUP($B36,SchedR!$A:$Z,MATCH(Q$1,SchedR!$6:$6,0),FALSE)</f>
        <v>0</v>
      </c>
      <c r="R36" s="21">
        <f>VLOOKUP($B36,SchedR!$A:$Z,MATCH(R$1,SchedR!$6:$6,0),FALSE)</f>
        <v>0</v>
      </c>
      <c r="S36" s="21" t="str">
        <f>VLOOKUP($B36,SchedR!$A:$Z,MATCH(S$1,SchedR!$6:$6,0),FALSE)</f>
        <v>Cranes Group ForBorrowOnly USA</v>
      </c>
      <c r="T36" s="21" t="str">
        <f>VLOOKUP($B36,SchedR!$A:$Z,MATCH(T$1,SchedR!$6:$6,0),FALSE)</f>
        <v>BorrowBoth</v>
      </c>
      <c r="U36" s="21">
        <f>IF(ISERROR(VLOOKUP(S36,Sched!A:A,1,FALSE)),0,1)</f>
        <v>1</v>
      </c>
    </row>
    <row r="37" spans="1:21" x14ac:dyDescent="0.25">
      <c r="A37" s="18">
        <v>37112</v>
      </c>
      <c r="B37" s="21" t="s">
        <v>3312</v>
      </c>
      <c r="C37" s="14" t="s">
        <v>2512</v>
      </c>
      <c r="D37" s="21" t="str">
        <f>VLOOKUP($B37,SchedR!$A:$Z,MATCH(D$1,SchedR!$6:$6,0),FALSE)</f>
        <v>USA</v>
      </c>
      <c r="E37" s="21" t="str">
        <f>VLOOKUP($B37,SchedR!$A:$Z,MATCH(E$1,SchedR!$6:$6,0),FALSE)</f>
        <v>CatSubcat</v>
      </c>
      <c r="F37" s="21" t="str">
        <f>VLOOKUP($B37,SchedR!$A:$Z,MATCH(F$1,SchedR!$6:$6,0),FALSE)</f>
        <v>SubcatGroup</v>
      </c>
      <c r="G37" s="15">
        <f>VLOOKUP($A37,Schid!$A:$J,MATCH(G$1,Schid!$6:$6,0),FALSE)</f>
        <v>2612</v>
      </c>
      <c r="H37" s="15">
        <f>VLOOKUP($A37,Schid!$A:$J,MATCH(H$1,Schid!$6:$6,0),FALSE)</f>
        <v>2142</v>
      </c>
      <c r="I37" s="15" t="str">
        <f>VLOOKUP($A37,Schid!$A:$J,MATCH(I$1,Schid!$6:$6,0),FALSE)</f>
        <v>NULL</v>
      </c>
      <c r="J37" s="14" t="str">
        <f>VLOOKUP($A37,Schid!$A:$J,MATCH(J$1,Schid!$6:$6,0),FALSE)</f>
        <v>Boom Trucks, Bucket Trucks, And Digger Derricks</v>
      </c>
      <c r="K37" s="14" t="str">
        <f>VLOOKUP($A37,Schid!$A:$J,MATCH(K$1,Schid!$6:$6,0),FALSE)</f>
        <v>Digger Derrick Trucks</v>
      </c>
      <c r="L37" s="14" t="str">
        <f>VLOOKUP($A37,Schid!$A:$J,MATCH(L$1,Schid!$6:$6,0),FALSE)</f>
        <v>NULL</v>
      </c>
      <c r="M37" s="14" t="str">
        <f>VLOOKUP($A37,Schid!$A:$J,MATCH(M$1,Schid!$6:$6,0),FALSE)</f>
        <v>Boom Trucks, Bucket Trucks, And Digger Derricks|Digger Derrick Trucks||</v>
      </c>
      <c r="N37" s="21">
        <f>IF(ISERROR(VLOOKUP(B37,SchedR!A:A,1,FALSE)),0,1)</f>
        <v>1</v>
      </c>
      <c r="O37" s="21">
        <f>VLOOKUP($B37,SchedR!$A:$Z,MATCH(O$1,SchedR!$6:$6,0),FALSE)</f>
        <v>0</v>
      </c>
      <c r="P37" s="21">
        <f>VLOOKUP($B37,SchedR!$A:$Z,MATCH(P$1,SchedR!$6:$6,0),FALSE)</f>
        <v>0</v>
      </c>
      <c r="Q37" s="21">
        <f>VLOOKUP($B37,SchedR!$A:$Z,MATCH(Q$1,SchedR!$6:$6,0),FALSE)</f>
        <v>0</v>
      </c>
      <c r="R37" s="21">
        <f>VLOOKUP($B37,SchedR!$A:$Z,MATCH(R$1,SchedR!$6:$6,0),FALSE)</f>
        <v>0</v>
      </c>
      <c r="S37" s="21" t="str">
        <f>VLOOKUP($B37,SchedR!$A:$Z,MATCH(S$1,SchedR!$6:$6,0),FALSE)</f>
        <v>Boom Bucket Derrick Trucks USA</v>
      </c>
      <c r="T37" s="21" t="str">
        <f>VLOOKUP($B37,SchedR!$A:$Z,MATCH(T$1,SchedR!$6:$6,0),FALSE)</f>
        <v>BorrowBoth</v>
      </c>
      <c r="U37" s="21">
        <f>IF(ISERROR(VLOOKUP(S37,Sched!A:A,1,FALSE)),0,1)</f>
        <v>1</v>
      </c>
    </row>
    <row r="38" spans="1:21" x14ac:dyDescent="0.25">
      <c r="A38" s="19">
        <v>151072</v>
      </c>
      <c r="B38" s="21" t="s">
        <v>4048</v>
      </c>
      <c r="C38" s="14" t="s">
        <v>2512</v>
      </c>
      <c r="D38" s="21" t="str">
        <f>VLOOKUP($B38,SchedR!$A:$Z,MATCH(D$1,SchedR!$6:$6,0),FALSE)</f>
        <v>USA</v>
      </c>
      <c r="E38" s="21" t="str">
        <f>VLOOKUP($B38,SchedR!$A:$Z,MATCH(E$1,SchedR!$6:$6,0),FALSE)</f>
        <v>CatSubcat</v>
      </c>
      <c r="F38" s="21" t="str">
        <f>VLOOKUP($B38,SchedR!$A:$Z,MATCH(F$1,SchedR!$6:$6,0),FALSE)</f>
        <v>Category</v>
      </c>
      <c r="G38" s="15">
        <f>VLOOKUP($A38,Schid!$A:$J,MATCH(G$1,Schid!$6:$6,0),FALSE)</f>
        <v>2936</v>
      </c>
      <c r="H38" s="15" t="str">
        <f>VLOOKUP($A38,Schid!$A:$J,MATCH(H$1,Schid!$6:$6,0),FALSE)</f>
        <v>NULL</v>
      </c>
      <c r="I38" s="15" t="str">
        <f>VLOOKUP($A38,Schid!$A:$J,MATCH(I$1,Schid!$6:$6,0),FALSE)</f>
        <v>NULL</v>
      </c>
      <c r="J38" s="14" t="str">
        <f>VLOOKUP($A38,Schid!$A:$J,MATCH(J$1,Schid!$6:$6,0),FALSE)</f>
        <v>Dockside And Offshore Cranes</v>
      </c>
      <c r="K38" s="14" t="str">
        <f>VLOOKUP($A38,Schid!$A:$J,MATCH(K$1,Schid!$6:$6,0),FALSE)</f>
        <v>NULL</v>
      </c>
      <c r="L38" s="14" t="str">
        <f>VLOOKUP($A38,Schid!$A:$J,MATCH(L$1,Schid!$6:$6,0),FALSE)</f>
        <v>NULL</v>
      </c>
      <c r="M38" s="14" t="str">
        <f>VLOOKUP($A38,Schid!$A:$J,MATCH(M$1,Schid!$6:$6,0),FALSE)</f>
        <v>Dockside And Offshore Cranes|||</v>
      </c>
      <c r="N38" s="21">
        <f>IF(ISERROR(VLOOKUP(B38,SchedR!A:A,1,FALSE)),0,1)</f>
        <v>1</v>
      </c>
      <c r="O38" s="21">
        <f>VLOOKUP($B38,SchedR!$A:$Z,MATCH(O$1,SchedR!$6:$6,0),FALSE)</f>
        <v>0</v>
      </c>
      <c r="P38" s="21">
        <f>VLOOKUP($B38,SchedR!$A:$Z,MATCH(P$1,SchedR!$6:$6,0),FALSE)</f>
        <v>0</v>
      </c>
      <c r="Q38" s="21">
        <f>VLOOKUP($B38,SchedR!$A:$Z,MATCH(Q$1,SchedR!$6:$6,0),FALSE)</f>
        <v>0</v>
      </c>
      <c r="R38" s="21">
        <f>VLOOKUP($B38,SchedR!$A:$Z,MATCH(R$1,SchedR!$6:$6,0),FALSE)</f>
        <v>0</v>
      </c>
      <c r="S38" s="21" t="str">
        <f>VLOOKUP($B38,SchedR!$A:$Z,MATCH(S$1,SchedR!$6:$6,0),FALSE)</f>
        <v>Cranes Group ForBorrowOnly USA</v>
      </c>
      <c r="T38" s="21" t="str">
        <f>VLOOKUP($B38,SchedR!$A:$Z,MATCH(T$1,SchedR!$6:$6,0),FALSE)</f>
        <v>BorrowBoth</v>
      </c>
      <c r="U38" s="21">
        <f>IF(ISERROR(VLOOKUP(S38,Sched!A:A,1,FALSE)),0,1)</f>
        <v>1</v>
      </c>
    </row>
    <row r="39" spans="1:21" x14ac:dyDescent="0.25">
      <c r="A39" s="20">
        <v>90456</v>
      </c>
      <c r="B39" s="21" t="s">
        <v>3043</v>
      </c>
      <c r="C39" s="14" t="s">
        <v>2512</v>
      </c>
      <c r="D39" s="21" t="str">
        <f>VLOOKUP($B39,SchedR!$A:$Z,MATCH(D$1,SchedR!$6:$6,0),FALSE)</f>
        <v>USA</v>
      </c>
      <c r="E39" s="21" t="str">
        <f>VLOOKUP($B39,SchedR!$A:$Z,MATCH(E$1,SchedR!$6:$6,0),FALSE)</f>
        <v>CatSubcat</v>
      </c>
      <c r="F39" s="21" t="str">
        <f>VLOOKUP($B39,SchedR!$A:$Z,MATCH(F$1,SchedR!$6:$6,0),FALSE)</f>
        <v>Category</v>
      </c>
      <c r="G39" s="15">
        <f>VLOOKUP($A39,Schid!$A:$J,MATCH(G$1,Schid!$6:$6,0),FALSE)</f>
        <v>2752</v>
      </c>
      <c r="H39" s="15" t="str">
        <f>VLOOKUP($A39,Schid!$A:$J,MATCH(H$1,Schid!$6:$6,0),FALSE)</f>
        <v>NULL</v>
      </c>
      <c r="I39" s="15" t="str">
        <f>VLOOKUP($A39,Schid!$A:$J,MATCH(I$1,Schid!$6:$6,0),FALSE)</f>
        <v>NULL</v>
      </c>
      <c r="J39" s="14" t="str">
        <f>VLOOKUP($A39,Schid!$A:$J,MATCH(J$1,Schid!$6:$6,0),FALSE)</f>
        <v>Dump Trailers</v>
      </c>
      <c r="K39" s="14" t="str">
        <f>VLOOKUP($A39,Schid!$A:$J,MATCH(K$1,Schid!$6:$6,0),FALSE)</f>
        <v>NULL</v>
      </c>
      <c r="L39" s="14" t="str">
        <f>VLOOKUP($A39,Schid!$A:$J,MATCH(L$1,Schid!$6:$6,0),FALSE)</f>
        <v>NULL</v>
      </c>
      <c r="M39" s="14" t="str">
        <f>VLOOKUP($A39,Schid!$A:$J,MATCH(M$1,Schid!$6:$6,0),FALSE)</f>
        <v>Dump Trailers|||</v>
      </c>
      <c r="N39" s="21">
        <f>IF(ISERROR(VLOOKUP(B39,SchedR!A:A,1,FALSE)),0,1)</f>
        <v>1</v>
      </c>
      <c r="O39" s="21">
        <f>VLOOKUP($B39,SchedR!$A:$Z,MATCH(O$1,SchedR!$6:$6,0),FALSE)</f>
        <v>0.95</v>
      </c>
      <c r="P39" s="21">
        <f>VLOOKUP($B39,SchedR!$A:$Z,MATCH(P$1,SchedR!$6:$6,0),FALSE)</f>
        <v>1.33</v>
      </c>
      <c r="Q39" s="21">
        <f>VLOOKUP($B39,SchedR!$A:$Z,MATCH(Q$1,SchedR!$6:$6,0),FALSE)</f>
        <v>0</v>
      </c>
      <c r="R39" s="21">
        <f>VLOOKUP($B39,SchedR!$A:$Z,MATCH(R$1,SchedR!$6:$6,0),FALSE)</f>
        <v>0</v>
      </c>
      <c r="S39" s="21" t="str">
        <f>VLOOKUP($B39,SchedR!$A:$Z,MATCH(S$1,SchedR!$6:$6,0),FALSE)</f>
        <v>Trailers Group USA</v>
      </c>
      <c r="T39" s="21" t="str">
        <f>VLOOKUP($B39,SchedR!$A:$Z,MATCH(T$1,SchedR!$6:$6,0),FALSE)</f>
        <v>RetailBorrowAuction</v>
      </c>
      <c r="U39" s="21">
        <f>IF(ISERROR(VLOOKUP(S39,Sched!A:A,1,FALSE)),0,1)</f>
        <v>1</v>
      </c>
    </row>
    <row r="40" spans="1:21" x14ac:dyDescent="0.25">
      <c r="A40" s="21">
        <v>101494</v>
      </c>
      <c r="B40" s="21" t="s">
        <v>3210</v>
      </c>
      <c r="C40" s="14" t="s">
        <v>2512</v>
      </c>
      <c r="D40" s="21" t="str">
        <f>VLOOKUP($B40,SchedR!$A:$Z,MATCH(D$1,SchedR!$6:$6,0),FALSE)</f>
        <v>USA</v>
      </c>
      <c r="E40" s="21" t="str">
        <f>VLOOKUP($B40,SchedR!$A:$Z,MATCH(E$1,SchedR!$6:$6,0),FALSE)</f>
        <v>Make</v>
      </c>
      <c r="F40" s="21" t="str">
        <f>VLOOKUP($B40,SchedR!$A:$Z,MATCH(F$1,SchedR!$6:$6,0),FALSE)</f>
        <v>Make</v>
      </c>
      <c r="G40" s="15">
        <f>VLOOKUP($A40,Schid!$A:$J,MATCH(G$1,Schid!$6:$6,0),FALSE)</f>
        <v>29</v>
      </c>
      <c r="H40" s="15">
        <f>VLOOKUP($A40,Schid!$A:$J,MATCH(H$1,Schid!$6:$6,0),FALSE)</f>
        <v>2804</v>
      </c>
      <c r="I40" s="15">
        <f>VLOOKUP($A40,Schid!$A:$J,MATCH(I$1,Schid!$6:$6,0),FALSE)</f>
        <v>19</v>
      </c>
      <c r="J40" s="14" t="str">
        <f>VLOOKUP($A40,Schid!$A:$J,MATCH(J$1,Schid!$6:$6,0),FALSE)</f>
        <v>Excavators</v>
      </c>
      <c r="K40" s="14" t="str">
        <f>VLOOKUP($A40,Schid!$A:$J,MATCH(K$1,Schid!$6:$6,0),FALSE)</f>
        <v>100,000+ Lb Excavators</v>
      </c>
      <c r="L40" s="14" t="str">
        <f>VLOOKUP($A40,Schid!$A:$J,MATCH(L$1,Schid!$6:$6,0),FALSE)</f>
        <v>Volvo</v>
      </c>
      <c r="M40" s="14" t="str">
        <f>VLOOKUP($A40,Schid!$A:$J,MATCH(M$1,Schid!$6:$6,0),FALSE)</f>
        <v>Excavators|100,000+ Lb Excavators|Volvo|</v>
      </c>
      <c r="N40" s="21">
        <f>IF(ISERROR(VLOOKUP(B40,SchedR!A:A,1,FALSE)),0,1)</f>
        <v>1</v>
      </c>
      <c r="O40" s="21">
        <f>VLOOKUP($B40,SchedR!$A:$Z,MATCH(O$1,SchedR!$6:$6,0),FALSE)</f>
        <v>0.95</v>
      </c>
      <c r="P40" s="21">
        <f>VLOOKUP($B40,SchedR!$A:$Z,MATCH(P$1,SchedR!$6:$6,0),FALSE)</f>
        <v>1.28</v>
      </c>
      <c r="Q40" s="21">
        <f>VLOOKUP($B40,SchedR!$A:$Z,MATCH(Q$1,SchedR!$6:$6,0),FALSE)</f>
        <v>0</v>
      </c>
      <c r="R40" s="21">
        <f>VLOOKUP($B40,SchedR!$A:$Z,MATCH(R$1,SchedR!$6:$6,0),FALSE)</f>
        <v>0</v>
      </c>
      <c r="S40" s="21" t="str">
        <f>VLOOKUP($B40,SchedR!$A:$Z,MATCH(S$1,SchedR!$6:$6,0),FALSE)</f>
        <v>Excavators Large USA</v>
      </c>
      <c r="T40" s="21" t="str">
        <f>VLOOKUP($B40,SchedR!$A:$Z,MATCH(T$1,SchedR!$6:$6,0),FALSE)</f>
        <v>RetailBorrowAuction</v>
      </c>
      <c r="U40" s="21">
        <f>IF(ISERROR(VLOOKUP(S40,Sched!A:A,1,FALSE)),0,1)</f>
        <v>1</v>
      </c>
    </row>
    <row r="41" spans="1:21" x14ac:dyDescent="0.25">
      <c r="A41">
        <v>51994</v>
      </c>
      <c r="B41" s="21" t="s">
        <v>3210</v>
      </c>
      <c r="C41" s="21" t="s">
        <v>2512</v>
      </c>
      <c r="D41" s="21" t="str">
        <f>VLOOKUP($B41,SchedR!$A:$Z,MATCH(D$1,SchedR!$6:$6,0),FALSE)</f>
        <v>USA</v>
      </c>
      <c r="E41" s="21" t="str">
        <f>VLOOKUP($B41,SchedR!$A:$Z,MATCH(E$1,SchedR!$6:$6,0),FALSE)</f>
        <v>Make</v>
      </c>
      <c r="F41" s="21" t="str">
        <f>VLOOKUP($B41,SchedR!$A:$Z,MATCH(F$1,SchedR!$6:$6,0),FALSE)</f>
        <v>Make</v>
      </c>
      <c r="G41" s="15">
        <f>VLOOKUP($A41,Schid!$A:$J,MATCH(G$1,Schid!$6:$6,0),FALSE)</f>
        <v>29</v>
      </c>
      <c r="H41" s="15">
        <f>VLOOKUP($A41,Schid!$A:$J,MATCH(H$1,Schid!$6:$6,0),FALSE)</f>
        <v>2426</v>
      </c>
      <c r="I41" s="15">
        <f>VLOOKUP($A41,Schid!$A:$J,MATCH(I$1,Schid!$6:$6,0),FALSE)</f>
        <v>19</v>
      </c>
      <c r="J41" s="21" t="str">
        <f>VLOOKUP($A41,Schid!$A:$J,MATCH(J$1,Schid!$6:$6,0),FALSE)</f>
        <v>Excavators</v>
      </c>
      <c r="K41" s="21" t="str">
        <f>VLOOKUP($A41,Schid!$A:$J,MATCH(K$1,Schid!$6:$6,0),FALSE)</f>
        <v>75,000-99,999 Lb Excavators</v>
      </c>
      <c r="L41" s="21" t="str">
        <f>VLOOKUP($A41,Schid!$A:$J,MATCH(L$1,Schid!$6:$6,0),FALSE)</f>
        <v>Volvo</v>
      </c>
      <c r="M41" s="21" t="str">
        <f>VLOOKUP($A41,Schid!$A:$J,MATCH(M$1,Schid!$6:$6,0),FALSE)</f>
        <v>Excavators|75,000-99,999 Lb Excavators|Volvo|</v>
      </c>
      <c r="N41" s="21">
        <f>IF(ISERROR(VLOOKUP(B41,SchedR!A:A,1,FALSE)),0,1)</f>
        <v>1</v>
      </c>
      <c r="O41" s="21">
        <f>VLOOKUP($B41,SchedR!$A:$Z,MATCH(O$1,SchedR!$6:$6,0),FALSE)</f>
        <v>0.95</v>
      </c>
      <c r="P41" s="21">
        <f>VLOOKUP($B41,SchedR!$A:$Z,MATCH(P$1,SchedR!$6:$6,0),FALSE)</f>
        <v>1.28</v>
      </c>
      <c r="Q41" s="21">
        <f>VLOOKUP($B41,SchedR!$A:$Z,MATCH(Q$1,SchedR!$6:$6,0),FALSE)</f>
        <v>0</v>
      </c>
      <c r="R41" s="21">
        <f>VLOOKUP($B41,SchedR!$A:$Z,MATCH(R$1,SchedR!$6:$6,0),FALSE)</f>
        <v>0</v>
      </c>
      <c r="S41" s="21" t="str">
        <f>VLOOKUP($B41,SchedR!$A:$Z,MATCH(S$1,SchedR!$6:$6,0),FALSE)</f>
        <v>Excavators Large USA</v>
      </c>
      <c r="T41" s="21" t="str">
        <f>VLOOKUP($B41,SchedR!$A:$Z,MATCH(T$1,SchedR!$6:$6,0),FALSE)</f>
        <v>RetailBorrowAuction</v>
      </c>
      <c r="U41" s="21">
        <f>IF(ISERROR(VLOOKUP(S41,Sched!A:A,1,FALSE)),0,1)</f>
        <v>1</v>
      </c>
    </row>
    <row r="42" spans="1:21" x14ac:dyDescent="0.25">
      <c r="A42" s="29">
        <v>52259</v>
      </c>
      <c r="B42" s="29" t="s">
        <v>3511</v>
      </c>
      <c r="C42" s="21" t="s">
        <v>2512</v>
      </c>
      <c r="D42" s="21" t="str">
        <f>VLOOKUP($B42,SchedR!$A:$Z,MATCH(D$1,SchedR!$6:$6,0),FALSE)</f>
        <v>USA</v>
      </c>
      <c r="E42" s="21" t="str">
        <f>VLOOKUP($B42,SchedR!$A:$Z,MATCH(E$1,SchedR!$6:$6,0),FALSE)</f>
        <v>Make</v>
      </c>
      <c r="F42" s="21" t="str">
        <f>VLOOKUP($B42,SchedR!$A:$Z,MATCH(F$1,SchedR!$6:$6,0),FALSE)</f>
        <v>Make</v>
      </c>
      <c r="G42" s="15">
        <f>VLOOKUP($A42,Schid!$A:$J,MATCH(G$1,Schid!$6:$6,0),FALSE)</f>
        <v>29</v>
      </c>
      <c r="H42" s="15">
        <f>VLOOKUP($A42,Schid!$A:$J,MATCH(H$1,Schid!$6:$6,0),FALSE)</f>
        <v>2434</v>
      </c>
      <c r="I42" s="15">
        <f>VLOOKUP($A42,Schid!$A:$J,MATCH(I$1,Schid!$6:$6,0),FALSE)</f>
        <v>19</v>
      </c>
      <c r="J42" s="21" t="str">
        <f>VLOOKUP($A42,Schid!$A:$J,MATCH(J$1,Schid!$6:$6,0),FALSE)</f>
        <v>Excavators</v>
      </c>
      <c r="K42" s="21" t="str">
        <f>VLOOKUP($A42,Schid!$A:$J,MATCH(K$1,Schid!$6:$6,0),FALSE)</f>
        <v>25,000-44,999 Lb Excavators</v>
      </c>
      <c r="L42" s="21" t="str">
        <f>VLOOKUP($A42,Schid!$A:$J,MATCH(L$1,Schid!$6:$6,0),FALSE)</f>
        <v>Volvo</v>
      </c>
      <c r="M42" s="21" t="str">
        <f>VLOOKUP($A42,Schid!$A:$J,MATCH(M$1,Schid!$6:$6,0),FALSE)</f>
        <v>Excavators|25,000-44,999 Lb Excavators|Volvo|</v>
      </c>
      <c r="N42" s="21">
        <f>IF(ISERROR(VLOOKUP(B42,SchedR!A:A,1,FALSE)),0,1)</f>
        <v>1</v>
      </c>
      <c r="O42" s="21">
        <f>VLOOKUP($B42,SchedR!$A:$Z,MATCH(O$1,SchedR!$6:$6,0),FALSE)</f>
        <v>0</v>
      </c>
      <c r="P42" s="21">
        <f>VLOOKUP($B42,SchedR!$A:$Z,MATCH(P$1,SchedR!$6:$6,0),FALSE)</f>
        <v>0</v>
      </c>
      <c r="Q42" s="21">
        <f>VLOOKUP($B42,SchedR!$A:$Z,MATCH(Q$1,SchedR!$6:$6,0),FALSE)</f>
        <v>0</v>
      </c>
      <c r="R42" s="21">
        <f>VLOOKUP($B42,SchedR!$A:$Z,MATCH(R$1,SchedR!$6:$6,0),FALSE)</f>
        <v>0</v>
      </c>
      <c r="S42" s="21" t="str">
        <f>VLOOKUP($B42,SchedR!$A:$Z,MATCH(S$1,SchedR!$6:$6,0),FALSE)</f>
        <v>Excavators Medium Big Volvo USA</v>
      </c>
      <c r="T42" s="21" t="str">
        <f>VLOOKUP($B42,SchedR!$A:$Z,MATCH(T$1,SchedR!$6:$6,0),FALSE)</f>
        <v>BorrowBoth</v>
      </c>
      <c r="U42" s="21">
        <f>IF(ISERROR(VLOOKUP(S42,Sched!A:A,1,FALSE)),0,1)</f>
        <v>1</v>
      </c>
    </row>
    <row r="43" spans="1:21" x14ac:dyDescent="0.25">
      <c r="A43">
        <v>101446</v>
      </c>
      <c r="B43" s="21" t="s">
        <v>3211</v>
      </c>
      <c r="C43" s="21" t="s">
        <v>2512</v>
      </c>
      <c r="D43" s="21" t="str">
        <f>VLOOKUP($B43,SchedR!$A:$Z,MATCH(D$1,SchedR!$6:$6,0),FALSE)</f>
        <v>USA</v>
      </c>
      <c r="E43" s="21" t="str">
        <f>VLOOKUP($B43,SchedR!$A:$Z,MATCH(E$1,SchedR!$6:$6,0),FALSE)</f>
        <v>Make</v>
      </c>
      <c r="F43" s="21" t="str">
        <f>VLOOKUP($B43,SchedR!$A:$Z,MATCH(F$1,SchedR!$6:$6,0),FALSE)</f>
        <v>Make</v>
      </c>
      <c r="G43" s="15">
        <f>VLOOKUP($A43,Schid!$A:$J,MATCH(G$1,Schid!$6:$6,0),FALSE)</f>
        <v>29</v>
      </c>
      <c r="H43" s="15">
        <f>VLOOKUP($A43,Schid!$A:$J,MATCH(H$1,Schid!$6:$6,0),FALSE)</f>
        <v>2801</v>
      </c>
      <c r="I43" s="15">
        <f>VLOOKUP($A43,Schid!$A:$J,MATCH(I$1,Schid!$6:$6,0),FALSE)</f>
        <v>109</v>
      </c>
      <c r="J43" s="21" t="str">
        <f>VLOOKUP($A43,Schid!$A:$J,MATCH(J$1,Schid!$6:$6,0),FALSE)</f>
        <v>Excavators</v>
      </c>
      <c r="K43" s="21" t="str">
        <f>VLOOKUP($A43,Schid!$A:$J,MATCH(K$1,Schid!$6:$6,0),FALSE)</f>
        <v>0-4,999 Lb Mini Excavators</v>
      </c>
      <c r="L43" s="21" t="str">
        <f>VLOOKUP($A43,Schid!$A:$J,MATCH(L$1,Schid!$6:$6,0),FALSE)</f>
        <v>Komatsu</v>
      </c>
      <c r="M43" s="21" t="str">
        <f>VLOOKUP($A43,Schid!$A:$J,MATCH(M$1,Schid!$6:$6,0),FALSE)</f>
        <v>Excavators|0-4,999 Lb Mini Excavators|Komatsu|</v>
      </c>
      <c r="N43" s="21">
        <f>IF(ISERROR(VLOOKUP(B43,SchedR!A:A,1,FALSE)),0,1)</f>
        <v>1</v>
      </c>
      <c r="O43" s="21">
        <f>VLOOKUP($B43,SchedR!$A:$Z,MATCH(O$1,SchedR!$6:$6,0),FALSE)</f>
        <v>0.95</v>
      </c>
      <c r="P43" s="21">
        <f>VLOOKUP($B43,SchedR!$A:$Z,MATCH(P$1,SchedR!$6:$6,0),FALSE)</f>
        <v>1.24</v>
      </c>
      <c r="Q43" s="21">
        <f>VLOOKUP($B43,SchedR!$A:$Z,MATCH(Q$1,SchedR!$6:$6,0),FALSE)</f>
        <v>0</v>
      </c>
      <c r="R43" s="21">
        <f>VLOOKUP($B43,SchedR!$A:$Z,MATCH(R$1,SchedR!$6:$6,0),FALSE)</f>
        <v>0</v>
      </c>
      <c r="S43" s="21" t="str">
        <f>VLOOKUP($B43,SchedR!$A:$Z,MATCH(S$1,SchedR!$6:$6,0),FALSE)</f>
        <v>Excavators Mini USA</v>
      </c>
      <c r="T43" s="21" t="str">
        <f>VLOOKUP($B43,SchedR!$A:$Z,MATCH(T$1,SchedR!$6:$6,0),FALSE)</f>
        <v>RetailBorrowAuction</v>
      </c>
      <c r="U43" s="21">
        <f>IF(ISERROR(VLOOKUP(S43,Sched!A:A,1,FALSE)),0,1)</f>
        <v>1</v>
      </c>
    </row>
    <row r="44" spans="1:21" x14ac:dyDescent="0.25">
      <c r="A44" s="21">
        <v>101419</v>
      </c>
      <c r="B44" s="21" t="s">
        <v>3211</v>
      </c>
      <c r="C44" s="21" t="s">
        <v>2512</v>
      </c>
      <c r="D44" s="21" t="str">
        <f>VLOOKUP($B44,SchedR!$A:$Z,MATCH(D$1,SchedR!$6:$6,0),FALSE)</f>
        <v>USA</v>
      </c>
      <c r="E44" s="21" t="str">
        <f>VLOOKUP($B44,SchedR!$A:$Z,MATCH(E$1,SchedR!$6:$6,0),FALSE)</f>
        <v>Make</v>
      </c>
      <c r="F44" s="21" t="str">
        <f>VLOOKUP($B44,SchedR!$A:$Z,MATCH(F$1,SchedR!$6:$6,0),FALSE)</f>
        <v>Make</v>
      </c>
      <c r="G44" s="15">
        <f>VLOOKUP($A44,Schid!$A:$J,MATCH(G$1,Schid!$6:$6,0),FALSE)</f>
        <v>29</v>
      </c>
      <c r="H44" s="15">
        <f>VLOOKUP($A44,Schid!$A:$J,MATCH(H$1,Schid!$6:$6,0),FALSE)</f>
        <v>2800</v>
      </c>
      <c r="I44" s="15">
        <f>VLOOKUP($A44,Schid!$A:$J,MATCH(I$1,Schid!$6:$6,0),FALSE)</f>
        <v>109</v>
      </c>
      <c r="J44" s="21" t="str">
        <f>VLOOKUP($A44,Schid!$A:$J,MATCH(J$1,Schid!$6:$6,0),FALSE)</f>
        <v>Excavators</v>
      </c>
      <c r="K44" s="21" t="str">
        <f>VLOOKUP($A44,Schid!$A:$J,MATCH(K$1,Schid!$6:$6,0),FALSE)</f>
        <v>5,000-9,499 Lb Mini Excavators</v>
      </c>
      <c r="L44" s="21" t="str">
        <f>VLOOKUP($A44,Schid!$A:$J,MATCH(L$1,Schid!$6:$6,0),FALSE)</f>
        <v>Komatsu</v>
      </c>
      <c r="M44" s="21" t="str">
        <f>VLOOKUP($A44,Schid!$A:$J,MATCH(M$1,Schid!$6:$6,0),FALSE)</f>
        <v>Excavators|5,000-9,499 Lb Mini Excavators|Komatsu|</v>
      </c>
      <c r="N44" s="21">
        <f>IF(ISERROR(VLOOKUP(B44,SchedR!A:A,1,FALSE)),0,1)</f>
        <v>1</v>
      </c>
      <c r="O44" s="21">
        <f>VLOOKUP($B44,SchedR!$A:$Z,MATCH(O$1,SchedR!$6:$6,0),FALSE)</f>
        <v>0.95</v>
      </c>
      <c r="P44" s="21">
        <f>VLOOKUP($B44,SchedR!$A:$Z,MATCH(P$1,SchedR!$6:$6,0),FALSE)</f>
        <v>1.24</v>
      </c>
      <c r="Q44" s="21">
        <f>VLOOKUP($B44,SchedR!$A:$Z,MATCH(Q$1,SchedR!$6:$6,0),FALSE)</f>
        <v>0</v>
      </c>
      <c r="R44" s="21">
        <f>VLOOKUP($B44,SchedR!$A:$Z,MATCH(R$1,SchedR!$6:$6,0),FALSE)</f>
        <v>0</v>
      </c>
      <c r="S44" s="21" t="str">
        <f>VLOOKUP($B44,SchedR!$A:$Z,MATCH(S$1,SchedR!$6:$6,0),FALSE)</f>
        <v>Excavators Mini USA</v>
      </c>
      <c r="T44" s="21" t="str">
        <f>VLOOKUP($B44,SchedR!$A:$Z,MATCH(T$1,SchedR!$6:$6,0),FALSE)</f>
        <v>RetailBorrowAuction</v>
      </c>
      <c r="U44" s="21">
        <f>IF(ISERROR(VLOOKUP(S44,Sched!A:A,1,FALSE)),0,1)</f>
        <v>1</v>
      </c>
    </row>
    <row r="45" spans="1:21" x14ac:dyDescent="0.25">
      <c r="A45" s="21">
        <v>51890</v>
      </c>
      <c r="B45" s="21" t="s">
        <v>3211</v>
      </c>
      <c r="C45" s="21" t="s">
        <v>2512</v>
      </c>
      <c r="D45" s="21" t="str">
        <f>VLOOKUP($B45,SchedR!$A:$Z,MATCH(D$1,SchedR!$6:$6,0),FALSE)</f>
        <v>USA</v>
      </c>
      <c r="E45" s="21" t="str">
        <f>VLOOKUP($B45,SchedR!$A:$Z,MATCH(E$1,SchedR!$6:$6,0),FALSE)</f>
        <v>Make</v>
      </c>
      <c r="F45" s="21" t="str">
        <f>VLOOKUP($B45,SchedR!$A:$Z,MATCH(F$1,SchedR!$6:$6,0),FALSE)</f>
        <v>Make</v>
      </c>
      <c r="G45" s="15">
        <f>VLOOKUP($A45,Schid!$A:$J,MATCH(G$1,Schid!$6:$6,0),FALSE)</f>
        <v>29</v>
      </c>
      <c r="H45" s="15">
        <f>VLOOKUP($A45,Schid!$A:$J,MATCH(H$1,Schid!$6:$6,0),FALSE)</f>
        <v>2425</v>
      </c>
      <c r="I45" s="15">
        <f>VLOOKUP($A45,Schid!$A:$J,MATCH(I$1,Schid!$6:$6,0),FALSE)</f>
        <v>109</v>
      </c>
      <c r="J45" s="21" t="str">
        <f>VLOOKUP($A45,Schid!$A:$J,MATCH(J$1,Schid!$6:$6,0),FALSE)</f>
        <v>Excavators</v>
      </c>
      <c r="K45" s="21" t="str">
        <f>VLOOKUP($A45,Schid!$A:$J,MATCH(K$1,Schid!$6:$6,0),FALSE)</f>
        <v>9,500-24,999 Lb Mini Excavators</v>
      </c>
      <c r="L45" s="21" t="str">
        <f>VLOOKUP($A45,Schid!$A:$J,MATCH(L$1,Schid!$6:$6,0),FALSE)</f>
        <v>Komatsu</v>
      </c>
      <c r="M45" s="21" t="str">
        <f>VLOOKUP($A45,Schid!$A:$J,MATCH(M$1,Schid!$6:$6,0),FALSE)</f>
        <v>Excavators|9,500-24,999 Lb Mini Excavators|Komatsu|</v>
      </c>
      <c r="N45" s="21">
        <f>IF(ISERROR(VLOOKUP(B45,SchedR!A:A,1,FALSE)),0,1)</f>
        <v>1</v>
      </c>
      <c r="O45" s="21">
        <f>VLOOKUP($B45,SchedR!$A:$Z,MATCH(O$1,SchedR!$6:$6,0),FALSE)</f>
        <v>0.95</v>
      </c>
      <c r="P45" s="21">
        <f>VLOOKUP($B45,SchedR!$A:$Z,MATCH(P$1,SchedR!$6:$6,0),FALSE)</f>
        <v>1.24</v>
      </c>
      <c r="Q45" s="21">
        <f>VLOOKUP($B45,SchedR!$A:$Z,MATCH(Q$1,SchedR!$6:$6,0),FALSE)</f>
        <v>0</v>
      </c>
      <c r="R45" s="21">
        <f>VLOOKUP($B45,SchedR!$A:$Z,MATCH(R$1,SchedR!$6:$6,0),FALSE)</f>
        <v>0</v>
      </c>
      <c r="S45" s="21" t="str">
        <f>VLOOKUP($B45,SchedR!$A:$Z,MATCH(S$1,SchedR!$6:$6,0),FALSE)</f>
        <v>Excavators Mini USA</v>
      </c>
      <c r="T45" s="21" t="str">
        <f>VLOOKUP($B45,SchedR!$A:$Z,MATCH(T$1,SchedR!$6:$6,0),FALSE)</f>
        <v>RetailBorrowAuction</v>
      </c>
      <c r="U45" s="21">
        <f>IF(ISERROR(VLOOKUP(S45,Sched!A:A,1,FALSE)),0,1)</f>
        <v>1</v>
      </c>
    </row>
    <row r="46" spans="1:21" x14ac:dyDescent="0.25">
      <c r="A46" s="21">
        <v>134</v>
      </c>
      <c r="B46" s="21" t="s">
        <v>3209</v>
      </c>
      <c r="C46" s="21" t="s">
        <v>2512</v>
      </c>
      <c r="D46" s="21" t="str">
        <f>VLOOKUP($B46,SchedR!$A:$Z,MATCH(D$1,SchedR!$6:$6,0),FALSE)</f>
        <v>USA</v>
      </c>
      <c r="E46" s="21" t="str">
        <f>VLOOKUP($B46,SchedR!$A:$Z,MATCH(E$1,SchedR!$6:$6,0),FALSE)</f>
        <v>CatSubcat</v>
      </c>
      <c r="F46" s="21" t="str">
        <f>VLOOKUP($B46,SchedR!$A:$Z,MATCH(F$1,SchedR!$6:$6,0),FALSE)</f>
        <v>SubcatGroup</v>
      </c>
      <c r="G46" s="15">
        <f>VLOOKUP($A46,Schid!$A:$J,MATCH(G$1,Schid!$6:$6,0),FALSE)</f>
        <v>453</v>
      </c>
      <c r="H46" s="15">
        <f>VLOOKUP($A46,Schid!$A:$J,MATCH(H$1,Schid!$6:$6,0),FALSE)</f>
        <v>464</v>
      </c>
      <c r="I46" s="15" t="str">
        <f>VLOOKUP($A46,Schid!$A:$J,MATCH(I$1,Schid!$6:$6,0),FALSE)</f>
        <v>NULL</v>
      </c>
      <c r="J46" s="21" t="str">
        <f>VLOOKUP($A46,Schid!$A:$J,MATCH(J$1,Schid!$6:$6,0),FALSE)</f>
        <v>Forklift Trucks</v>
      </c>
      <c r="K46" s="21" t="str">
        <f>VLOOKUP($A46,Schid!$A:$J,MATCH(K$1,Schid!$6:$6,0),FALSE)</f>
        <v>Electric Forklift Trucks</v>
      </c>
      <c r="L46" s="21" t="str">
        <f>VLOOKUP($A46,Schid!$A:$J,MATCH(L$1,Schid!$6:$6,0),FALSE)</f>
        <v>NULL</v>
      </c>
      <c r="M46" s="21" t="str">
        <f>VLOOKUP($A46,Schid!$A:$J,MATCH(M$1,Schid!$6:$6,0),FALSE)</f>
        <v>Forklift Trucks|Electric Forklift Trucks||</v>
      </c>
      <c r="N46" s="21">
        <f>IF(ISERROR(VLOOKUP(B46,SchedR!A:A,1,FALSE)),0,1)</f>
        <v>1</v>
      </c>
      <c r="O46" s="21">
        <f>VLOOKUP($B46,SchedR!$A:$Z,MATCH(O$1,SchedR!$6:$6,0),FALSE)</f>
        <v>0.95</v>
      </c>
      <c r="P46" s="21">
        <f>VLOOKUP($B46,SchedR!$A:$Z,MATCH(P$1,SchedR!$6:$6,0),FALSE)</f>
        <v>1.24</v>
      </c>
      <c r="Q46" s="21">
        <f>VLOOKUP($B46,SchedR!$A:$Z,MATCH(Q$1,SchedR!$6:$6,0),FALSE)</f>
        <v>0</v>
      </c>
      <c r="R46" s="21">
        <f>VLOOKUP($B46,SchedR!$A:$Z,MATCH(R$1,SchedR!$6:$6,0),FALSE)</f>
        <v>0</v>
      </c>
      <c r="S46" s="21" t="str">
        <f>VLOOKUP($B46,SchedR!$A:$Z,MATCH(S$1,SchedR!$6:$6,0),FALSE)</f>
        <v>Forklift Trucks USA</v>
      </c>
      <c r="T46" s="21" t="str">
        <f>VLOOKUP($B46,SchedR!$A:$Z,MATCH(T$1,SchedR!$6:$6,0),FALSE)</f>
        <v>RetailBorrowAuction</v>
      </c>
      <c r="U46" s="21">
        <f>IF(ISERROR(VLOOKUP(S46,Sched!A:A,1,FALSE)),0,1)</f>
        <v>1</v>
      </c>
    </row>
    <row r="47" spans="1:21" x14ac:dyDescent="0.25">
      <c r="A47" s="21">
        <v>93323</v>
      </c>
      <c r="B47" s="21" t="s">
        <v>5101</v>
      </c>
      <c r="C47" s="21" t="s">
        <v>2512</v>
      </c>
      <c r="D47" s="21" t="str">
        <f>VLOOKUP($B47,SchedR!$A:$Z,MATCH(D$1,SchedR!$6:$6,0),FALSE)</f>
        <v>USA</v>
      </c>
      <c r="E47" s="21" t="str">
        <f>VLOOKUP($B47,SchedR!$A:$Z,MATCH(E$1,SchedR!$6:$6,0),FALSE)</f>
        <v>Make</v>
      </c>
      <c r="F47" s="21" t="str">
        <f>VLOOKUP($B47,SchedR!$A:$Z,MATCH(F$1,SchedR!$6:$6,0),FALSE)</f>
        <v>Make</v>
      </c>
      <c r="G47" s="15">
        <f>VLOOKUP($A47,Schid!$A:$J,MATCH(G$1,Schid!$6:$6,0),FALSE)</f>
        <v>453</v>
      </c>
      <c r="H47" s="15">
        <f>VLOOKUP($A47,Schid!$A:$J,MATCH(H$1,Schid!$6:$6,0),FALSE)</f>
        <v>2773</v>
      </c>
      <c r="I47" s="15">
        <f>VLOOKUP($A47,Schid!$A:$J,MATCH(I$1,Schid!$6:$6,0),FALSE)</f>
        <v>31</v>
      </c>
      <c r="J47" s="21" t="str">
        <f>VLOOKUP($A47,Schid!$A:$J,MATCH(J$1,Schid!$6:$6,0),FALSE)</f>
        <v>Forklift Trucks</v>
      </c>
      <c r="K47" s="21" t="str">
        <f>VLOOKUP($A47,Schid!$A:$J,MATCH(K$1,Schid!$6:$6,0),FALSE)</f>
        <v>0-19,999 Lb Cushion Tire Forklift Trucks</v>
      </c>
      <c r="L47" s="21" t="str">
        <f>VLOOKUP($A47,Schid!$A:$J,MATCH(L$1,Schid!$6:$6,0),FALSE)</f>
        <v>Caterpillar</v>
      </c>
      <c r="M47" s="21" t="str">
        <f>VLOOKUP($A47,Schid!$A:$J,MATCH(M$1,Schid!$6:$6,0),FALSE)</f>
        <v>Forklift Trucks|0-19,999 Lb Cushion Tire Forklift Trucks|Caterpillar|</v>
      </c>
      <c r="N47" s="21">
        <f>IF(ISERROR(VLOOKUP(B47,SchedR!A:A,1,FALSE)),0,1)</f>
        <v>1</v>
      </c>
      <c r="O47" s="21">
        <f>VLOOKUP($B47,SchedR!$A:$Z,MATCH(O$1,SchedR!$6:$6,0),FALSE)</f>
        <v>0</v>
      </c>
      <c r="P47" s="21">
        <f>VLOOKUP($B47,SchedR!$A:$Z,MATCH(P$1,SchedR!$6:$6,0),FALSE)</f>
        <v>0</v>
      </c>
      <c r="Q47" s="21">
        <f>VLOOKUP($B47,SchedR!$A:$Z,MATCH(Q$1,SchedR!$6:$6,0),FALSE)</f>
        <v>0</v>
      </c>
      <c r="R47" s="21">
        <f>VLOOKUP($B47,SchedR!$A:$Z,MATCH(R$1,SchedR!$6:$6,0),FALSE)</f>
        <v>0</v>
      </c>
      <c r="S47" s="21" t="str">
        <f>VLOOKUP($B47,SchedR!$A:$Z,MATCH(S$1,SchedR!$6:$6,0),FALSE)</f>
        <v>Forklift Trucks Engine USA</v>
      </c>
      <c r="T47" s="21" t="str">
        <f>VLOOKUP($B47,SchedR!$A:$Z,MATCH(T$1,SchedR!$6:$6,0),FALSE)</f>
        <v>BorrowBoth</v>
      </c>
      <c r="U47" s="21">
        <f>IF(ISERROR(VLOOKUP(S47,Sched!A:A,1,FALSE)),0,1)</f>
        <v>1</v>
      </c>
    </row>
    <row r="48" spans="1:21" s="21" customFormat="1" x14ac:dyDescent="0.25">
      <c r="A48" s="21">
        <v>152544</v>
      </c>
      <c r="B48" s="21" t="s">
        <v>5101</v>
      </c>
      <c r="C48" s="21" t="s">
        <v>2512</v>
      </c>
      <c r="D48" s="21" t="str">
        <f>VLOOKUP($B48,SchedR!$A:$Z,MATCH(D$1,SchedR!$6:$6,0),FALSE)</f>
        <v>USA</v>
      </c>
      <c r="E48" s="21" t="str">
        <f>VLOOKUP($B48,SchedR!$A:$Z,MATCH(E$1,SchedR!$6:$6,0),FALSE)</f>
        <v>Make</v>
      </c>
      <c r="F48" s="21" t="str">
        <f>VLOOKUP($B48,SchedR!$A:$Z,MATCH(F$1,SchedR!$6:$6,0),FALSE)</f>
        <v>Make</v>
      </c>
      <c r="G48" s="15">
        <f>VLOOKUP($A48,Schid!$A:$J,MATCH(G$1,Schid!$6:$6,0),FALSE)</f>
        <v>453</v>
      </c>
      <c r="H48" s="15">
        <f>VLOOKUP($A48,Schid!$A:$J,MATCH(H$1,Schid!$6:$6,0),FALSE)</f>
        <v>2953</v>
      </c>
      <c r="I48" s="15">
        <f>VLOOKUP($A48,Schid!$A:$J,MATCH(I$1,Schid!$6:$6,0),FALSE)</f>
        <v>31</v>
      </c>
      <c r="J48" s="21" t="str">
        <f>VLOOKUP($A48,Schid!$A:$J,MATCH(J$1,Schid!$6:$6,0),FALSE)</f>
        <v>Forklift Trucks</v>
      </c>
      <c r="K48" s="21" t="str">
        <f>VLOOKUP($A48,Schid!$A:$J,MATCH(K$1,Schid!$6:$6,0),FALSE)</f>
        <v>0-19,999 Lb Pneumatic Tire Forklift Trucks</v>
      </c>
      <c r="L48" s="21" t="str">
        <f>VLOOKUP($A48,Schid!$A:$J,MATCH(L$1,Schid!$6:$6,0),FALSE)</f>
        <v>Caterpillar</v>
      </c>
      <c r="M48" s="21" t="str">
        <f>VLOOKUP($A48,Schid!$A:$J,MATCH(M$1,Schid!$6:$6,0),FALSE)</f>
        <v>Forklift Trucks|0-19,999 Lb Pneumatic Tire Forklift Trucks|Caterpillar|</v>
      </c>
      <c r="N48" s="21">
        <f>IF(ISERROR(VLOOKUP(B48,SchedR!A:A,1,FALSE)),0,1)</f>
        <v>1</v>
      </c>
      <c r="O48" s="21">
        <f>VLOOKUP($B48,SchedR!$A:$Z,MATCH(O$1,SchedR!$6:$6,0),FALSE)</f>
        <v>0</v>
      </c>
      <c r="P48" s="21">
        <f>VLOOKUP($B48,SchedR!$A:$Z,MATCH(P$1,SchedR!$6:$6,0),FALSE)</f>
        <v>0</v>
      </c>
      <c r="Q48" s="21">
        <f>VLOOKUP($B48,SchedR!$A:$Z,MATCH(Q$1,SchedR!$6:$6,0),FALSE)</f>
        <v>0</v>
      </c>
      <c r="R48" s="21">
        <f>VLOOKUP($B48,SchedR!$A:$Z,MATCH(R$1,SchedR!$6:$6,0),FALSE)</f>
        <v>0</v>
      </c>
      <c r="S48" s="21" t="str">
        <f>VLOOKUP($B48,SchedR!$A:$Z,MATCH(S$1,SchedR!$6:$6,0),FALSE)</f>
        <v>Forklift Trucks Engine USA</v>
      </c>
      <c r="T48" s="21" t="str">
        <f>VLOOKUP($B48,SchedR!$A:$Z,MATCH(T$1,SchedR!$6:$6,0),FALSE)</f>
        <v>BorrowBoth</v>
      </c>
      <c r="U48" s="21">
        <f>IF(ISERROR(VLOOKUP(S48,Sched!A:A,1,FALSE)),0,1)</f>
        <v>1</v>
      </c>
    </row>
    <row r="49" spans="1:21" s="21" customFormat="1" x14ac:dyDescent="0.25">
      <c r="A49" s="21">
        <v>123420</v>
      </c>
      <c r="B49" s="21" t="s">
        <v>5101</v>
      </c>
      <c r="C49" s="21" t="s">
        <v>2512</v>
      </c>
      <c r="D49" s="21" t="str">
        <f>VLOOKUP($B49,SchedR!$A:$Z,MATCH(D$1,SchedR!$6:$6,0),FALSE)</f>
        <v>USA</v>
      </c>
      <c r="E49" s="21" t="str">
        <f>VLOOKUP($B49,SchedR!$A:$Z,MATCH(E$1,SchedR!$6:$6,0),FALSE)</f>
        <v>Make</v>
      </c>
      <c r="F49" s="21" t="str">
        <f>VLOOKUP($B49,SchedR!$A:$Z,MATCH(F$1,SchedR!$6:$6,0),FALSE)</f>
        <v>Make</v>
      </c>
      <c r="G49" s="15">
        <f>VLOOKUP($A49,Schid!$A:$J,MATCH(G$1,Schid!$6:$6,0),FALSE)</f>
        <v>453</v>
      </c>
      <c r="H49" s="15">
        <f>VLOOKUP($A49,Schid!$A:$J,MATCH(H$1,Schid!$6:$6,0),FALSE)</f>
        <v>2874</v>
      </c>
      <c r="I49" s="15">
        <f>VLOOKUP($A49,Schid!$A:$J,MATCH(I$1,Schid!$6:$6,0),FALSE)</f>
        <v>31</v>
      </c>
      <c r="J49" s="21" t="str">
        <f>VLOOKUP($A49,Schid!$A:$J,MATCH(J$1,Schid!$6:$6,0),FALSE)</f>
        <v>Forklift Trucks</v>
      </c>
      <c r="K49" s="21" t="str">
        <f>VLOOKUP($A49,Schid!$A:$J,MATCH(K$1,Schid!$6:$6,0),FALSE)</f>
        <v>20,000+ Lb Cushion Tire Forklift Trucks</v>
      </c>
      <c r="L49" s="21" t="str">
        <f>VLOOKUP($A49,Schid!$A:$J,MATCH(L$1,Schid!$6:$6,0),FALSE)</f>
        <v>Caterpillar</v>
      </c>
      <c r="M49" s="21" t="str">
        <f>VLOOKUP($A49,Schid!$A:$J,MATCH(M$1,Schid!$6:$6,0),FALSE)</f>
        <v>Forklift Trucks|20,000+ Lb Cushion Tire Forklift Trucks|Caterpillar|</v>
      </c>
      <c r="N49" s="21">
        <f>IF(ISERROR(VLOOKUP(B49,SchedR!A:A,1,FALSE)),0,1)</f>
        <v>1</v>
      </c>
      <c r="O49" s="21">
        <f>VLOOKUP($B49,SchedR!$A:$Z,MATCH(O$1,SchedR!$6:$6,0),FALSE)</f>
        <v>0</v>
      </c>
      <c r="P49" s="21">
        <f>VLOOKUP($B49,SchedR!$A:$Z,MATCH(P$1,SchedR!$6:$6,0),FALSE)</f>
        <v>0</v>
      </c>
      <c r="Q49" s="21">
        <f>VLOOKUP($B49,SchedR!$A:$Z,MATCH(Q$1,SchedR!$6:$6,0),FALSE)</f>
        <v>0</v>
      </c>
      <c r="R49" s="21">
        <f>VLOOKUP($B49,SchedR!$A:$Z,MATCH(R$1,SchedR!$6:$6,0),FALSE)</f>
        <v>0</v>
      </c>
      <c r="S49" s="21" t="str">
        <f>VLOOKUP($B49,SchedR!$A:$Z,MATCH(S$1,SchedR!$6:$6,0),FALSE)</f>
        <v>Forklift Trucks Engine USA</v>
      </c>
      <c r="T49" s="21" t="str">
        <f>VLOOKUP($B49,SchedR!$A:$Z,MATCH(T$1,SchedR!$6:$6,0),FALSE)</f>
        <v>BorrowBoth</v>
      </c>
      <c r="U49" s="21">
        <f>IF(ISERROR(VLOOKUP(S49,Sched!A:A,1,FALSE)),0,1)</f>
        <v>1</v>
      </c>
    </row>
    <row r="50" spans="1:21" x14ac:dyDescent="0.25">
      <c r="A50" s="21">
        <v>152605</v>
      </c>
      <c r="B50" s="21" t="s">
        <v>5101</v>
      </c>
      <c r="C50" s="21" t="s">
        <v>2512</v>
      </c>
      <c r="D50" s="21" t="str">
        <f>VLOOKUP($B50,SchedR!$A:$Z,MATCH(D$1,SchedR!$6:$6,0),FALSE)</f>
        <v>USA</v>
      </c>
      <c r="E50" s="21" t="str">
        <f>VLOOKUP($B50,SchedR!$A:$Z,MATCH(E$1,SchedR!$6:$6,0),FALSE)</f>
        <v>Make</v>
      </c>
      <c r="F50" s="21" t="str">
        <f>VLOOKUP($B50,SchedR!$A:$Z,MATCH(F$1,SchedR!$6:$6,0),FALSE)</f>
        <v>Make</v>
      </c>
      <c r="G50" s="15">
        <f>VLOOKUP($A50,Schid!$A:$J,MATCH(G$1,Schid!$6:$6,0),FALSE)</f>
        <v>453</v>
      </c>
      <c r="H50" s="15">
        <f>VLOOKUP($A50,Schid!$A:$J,MATCH(H$1,Schid!$6:$6,0),FALSE)</f>
        <v>2954</v>
      </c>
      <c r="I50" s="15">
        <f>VLOOKUP($A50,Schid!$A:$J,MATCH(I$1,Schid!$6:$6,0),FALSE)</f>
        <v>31</v>
      </c>
      <c r="J50" s="21" t="str">
        <f>VLOOKUP($A50,Schid!$A:$J,MATCH(J$1,Schid!$6:$6,0),FALSE)</f>
        <v>Forklift Trucks</v>
      </c>
      <c r="K50" s="21" t="str">
        <f>VLOOKUP($A50,Schid!$A:$J,MATCH(K$1,Schid!$6:$6,0),FALSE)</f>
        <v>20,000+ Lb Pneumatic Tire Forklift Trucks</v>
      </c>
      <c r="L50" s="21" t="str">
        <f>VLOOKUP($A50,Schid!$A:$J,MATCH(L$1,Schid!$6:$6,0),FALSE)</f>
        <v>Caterpillar</v>
      </c>
      <c r="M50" s="21" t="str">
        <f>VLOOKUP($A50,Schid!$A:$J,MATCH(M$1,Schid!$6:$6,0),FALSE)</f>
        <v>Forklift Trucks|20,000+ Lb Pneumatic Tire Forklift Trucks|Caterpillar|</v>
      </c>
      <c r="N50" s="21">
        <f>IF(ISERROR(VLOOKUP(B50,SchedR!A:A,1,FALSE)),0,1)</f>
        <v>1</v>
      </c>
      <c r="O50" s="21">
        <f>VLOOKUP($B50,SchedR!$A:$Z,MATCH(O$1,SchedR!$6:$6,0),FALSE)</f>
        <v>0</v>
      </c>
      <c r="P50" s="21">
        <f>VLOOKUP($B50,SchedR!$A:$Z,MATCH(P$1,SchedR!$6:$6,0),FALSE)</f>
        <v>0</v>
      </c>
      <c r="Q50" s="21">
        <f>VLOOKUP($B50,SchedR!$A:$Z,MATCH(Q$1,SchedR!$6:$6,0),FALSE)</f>
        <v>0</v>
      </c>
      <c r="R50" s="21">
        <f>VLOOKUP($B50,SchedR!$A:$Z,MATCH(R$1,SchedR!$6:$6,0),FALSE)</f>
        <v>0</v>
      </c>
      <c r="S50" s="21" t="str">
        <f>VLOOKUP($B50,SchedR!$A:$Z,MATCH(S$1,SchedR!$6:$6,0),FALSE)</f>
        <v>Forklift Trucks Engine USA</v>
      </c>
      <c r="T50" s="21" t="str">
        <f>VLOOKUP($B50,SchedR!$A:$Z,MATCH(T$1,SchedR!$6:$6,0),FALSE)</f>
        <v>BorrowBoth</v>
      </c>
      <c r="U50" s="21">
        <f>IF(ISERROR(VLOOKUP(S50,Sched!A:A,1,FALSE)),0,1)</f>
        <v>1</v>
      </c>
    </row>
    <row r="51" spans="1:21" x14ac:dyDescent="0.25">
      <c r="A51" s="21">
        <v>93328</v>
      </c>
      <c r="B51" s="21" t="s">
        <v>5100</v>
      </c>
      <c r="C51" s="21" t="s">
        <v>2512</v>
      </c>
      <c r="D51" s="21" t="str">
        <f>VLOOKUP($B51,SchedR!$A:$Z,MATCH(D$1,SchedR!$6:$6,0),FALSE)</f>
        <v>USA</v>
      </c>
      <c r="E51" s="21" t="str">
        <f>VLOOKUP($B51,SchedR!$A:$Z,MATCH(E$1,SchedR!$6:$6,0),FALSE)</f>
        <v>Make</v>
      </c>
      <c r="F51" s="21" t="str">
        <f>VLOOKUP($B51,SchedR!$A:$Z,MATCH(F$1,SchedR!$6:$6,0),FALSE)</f>
        <v>Make</v>
      </c>
      <c r="G51" s="15">
        <f>VLOOKUP($A51,Schid!$A:$J,MATCH(G$1,Schid!$6:$6,0),FALSE)</f>
        <v>453</v>
      </c>
      <c r="H51" s="15">
        <f>VLOOKUP($A51,Schid!$A:$J,MATCH(H$1,Schid!$6:$6,0),FALSE)</f>
        <v>2773</v>
      </c>
      <c r="I51" s="15">
        <f>VLOOKUP($A51,Schid!$A:$J,MATCH(I$1,Schid!$6:$6,0),FALSE)</f>
        <v>86</v>
      </c>
      <c r="J51" s="21" t="str">
        <f>VLOOKUP($A51,Schid!$A:$J,MATCH(J$1,Schid!$6:$6,0),FALSE)</f>
        <v>Forklift Trucks</v>
      </c>
      <c r="K51" s="21" t="str">
        <f>VLOOKUP($A51,Schid!$A:$J,MATCH(K$1,Schid!$6:$6,0),FALSE)</f>
        <v>0-19,999 Lb Cushion Tire Forklift Trucks</v>
      </c>
      <c r="L51" s="21" t="str">
        <f>VLOOKUP($A51,Schid!$A:$J,MATCH(L$1,Schid!$6:$6,0),FALSE)</f>
        <v>Hyster</v>
      </c>
      <c r="M51" s="21" t="str">
        <f>VLOOKUP($A51,Schid!$A:$J,MATCH(M$1,Schid!$6:$6,0),FALSE)</f>
        <v>Forklift Trucks|0-19,999 Lb Cushion Tire Forklift Trucks|Hyster|</v>
      </c>
      <c r="N51" s="21">
        <f>IF(ISERROR(VLOOKUP(B51,SchedR!A:A,1,FALSE)),0,1)</f>
        <v>1</v>
      </c>
      <c r="O51" s="21">
        <f>VLOOKUP($B51,SchedR!$A:$Z,MATCH(O$1,SchedR!$6:$6,0),FALSE)</f>
        <v>0</v>
      </c>
      <c r="P51" s="21">
        <f>VLOOKUP($B51,SchedR!$A:$Z,MATCH(P$1,SchedR!$6:$6,0),FALSE)</f>
        <v>0</v>
      </c>
      <c r="Q51" s="21">
        <f>VLOOKUP($B51,SchedR!$A:$Z,MATCH(Q$1,SchedR!$6:$6,0),FALSE)</f>
        <v>0</v>
      </c>
      <c r="R51" s="21">
        <f>VLOOKUP($B51,SchedR!$A:$Z,MATCH(R$1,SchedR!$6:$6,0),FALSE)</f>
        <v>0</v>
      </c>
      <c r="S51" s="21" t="str">
        <f>VLOOKUP($B51,SchedR!$A:$Z,MATCH(S$1,SchedR!$6:$6,0),FALSE)</f>
        <v>Forklift Trucks Engine USA</v>
      </c>
      <c r="T51" s="21" t="str">
        <f>VLOOKUP($B51,SchedR!$A:$Z,MATCH(T$1,SchedR!$6:$6,0),FALSE)</f>
        <v>BorrowBoth</v>
      </c>
      <c r="U51" s="21">
        <f>IF(ISERROR(VLOOKUP(S51,Sched!A:A,1,FALSE)),0,1)</f>
        <v>1</v>
      </c>
    </row>
    <row r="52" spans="1:21" s="21" customFormat="1" x14ac:dyDescent="0.25">
      <c r="A52" s="21">
        <v>152550</v>
      </c>
      <c r="B52" s="21" t="s">
        <v>5100</v>
      </c>
      <c r="C52" s="21" t="s">
        <v>2512</v>
      </c>
      <c r="D52" s="21" t="str">
        <f>VLOOKUP($B52,SchedR!$A:$Z,MATCH(D$1,SchedR!$6:$6,0),FALSE)</f>
        <v>USA</v>
      </c>
      <c r="E52" s="21" t="str">
        <f>VLOOKUP($B52,SchedR!$A:$Z,MATCH(E$1,SchedR!$6:$6,0),FALSE)</f>
        <v>Make</v>
      </c>
      <c r="F52" s="21" t="str">
        <f>VLOOKUP($B52,SchedR!$A:$Z,MATCH(F$1,SchedR!$6:$6,0),FALSE)</f>
        <v>Make</v>
      </c>
      <c r="G52" s="15">
        <f>VLOOKUP($A52,Schid!$A:$J,MATCH(G$1,Schid!$6:$6,0),FALSE)</f>
        <v>453</v>
      </c>
      <c r="H52" s="15">
        <f>VLOOKUP($A52,Schid!$A:$J,MATCH(H$1,Schid!$6:$6,0),FALSE)</f>
        <v>2953</v>
      </c>
      <c r="I52" s="15">
        <f>VLOOKUP($A52,Schid!$A:$J,MATCH(I$1,Schid!$6:$6,0),FALSE)</f>
        <v>86</v>
      </c>
      <c r="J52" s="21" t="str">
        <f>VLOOKUP($A52,Schid!$A:$J,MATCH(J$1,Schid!$6:$6,0),FALSE)</f>
        <v>Forklift Trucks</v>
      </c>
      <c r="K52" s="21" t="str">
        <f>VLOOKUP($A52,Schid!$A:$J,MATCH(K$1,Schid!$6:$6,0),FALSE)</f>
        <v>0-19,999 Lb Pneumatic Tire Forklift Trucks</v>
      </c>
      <c r="L52" s="21" t="str">
        <f>VLOOKUP($A52,Schid!$A:$J,MATCH(L$1,Schid!$6:$6,0),FALSE)</f>
        <v>Hyster</v>
      </c>
      <c r="M52" s="21" t="str">
        <f>VLOOKUP($A52,Schid!$A:$J,MATCH(M$1,Schid!$6:$6,0),FALSE)</f>
        <v>Forklift Trucks|0-19,999 Lb Pneumatic Tire Forklift Trucks|Hyster|</v>
      </c>
      <c r="N52" s="21">
        <f>IF(ISERROR(VLOOKUP(B52,SchedR!A:A,1,FALSE)),0,1)</f>
        <v>1</v>
      </c>
      <c r="O52" s="21">
        <f>VLOOKUP($B52,SchedR!$A:$Z,MATCH(O$1,SchedR!$6:$6,0),FALSE)</f>
        <v>0</v>
      </c>
      <c r="P52" s="21">
        <f>VLOOKUP($B52,SchedR!$A:$Z,MATCH(P$1,SchedR!$6:$6,0),FALSE)</f>
        <v>0</v>
      </c>
      <c r="Q52" s="21">
        <f>VLOOKUP($B52,SchedR!$A:$Z,MATCH(Q$1,SchedR!$6:$6,0),FALSE)</f>
        <v>0</v>
      </c>
      <c r="R52" s="21">
        <f>VLOOKUP($B52,SchedR!$A:$Z,MATCH(R$1,SchedR!$6:$6,0),FALSE)</f>
        <v>0</v>
      </c>
      <c r="S52" s="21" t="str">
        <f>VLOOKUP($B52,SchedR!$A:$Z,MATCH(S$1,SchedR!$6:$6,0),FALSE)</f>
        <v>Forklift Trucks Engine USA</v>
      </c>
      <c r="T52" s="21" t="str">
        <f>VLOOKUP($B52,SchedR!$A:$Z,MATCH(T$1,SchedR!$6:$6,0),FALSE)</f>
        <v>BorrowBoth</v>
      </c>
      <c r="U52" s="21">
        <f>IF(ISERROR(VLOOKUP(S52,Sched!A:A,1,FALSE)),0,1)</f>
        <v>1</v>
      </c>
    </row>
    <row r="53" spans="1:21" s="21" customFormat="1" x14ac:dyDescent="0.25">
      <c r="A53" s="21">
        <v>123423</v>
      </c>
      <c r="B53" s="21" t="s">
        <v>5100</v>
      </c>
      <c r="C53" s="21" t="s">
        <v>2512</v>
      </c>
      <c r="D53" s="21" t="str">
        <f>VLOOKUP($B53,SchedR!$A:$Z,MATCH(D$1,SchedR!$6:$6,0),FALSE)</f>
        <v>USA</v>
      </c>
      <c r="E53" s="21" t="str">
        <f>VLOOKUP($B53,SchedR!$A:$Z,MATCH(E$1,SchedR!$6:$6,0),FALSE)</f>
        <v>Make</v>
      </c>
      <c r="F53" s="21" t="str">
        <f>VLOOKUP($B53,SchedR!$A:$Z,MATCH(F$1,SchedR!$6:$6,0),FALSE)</f>
        <v>Make</v>
      </c>
      <c r="G53" s="15">
        <f>VLOOKUP($A53,Schid!$A:$J,MATCH(G$1,Schid!$6:$6,0),FALSE)</f>
        <v>453</v>
      </c>
      <c r="H53" s="15">
        <f>VLOOKUP($A53,Schid!$A:$J,MATCH(H$1,Schid!$6:$6,0),FALSE)</f>
        <v>2874</v>
      </c>
      <c r="I53" s="15">
        <f>VLOOKUP($A53,Schid!$A:$J,MATCH(I$1,Schid!$6:$6,0),FALSE)</f>
        <v>86</v>
      </c>
      <c r="J53" s="21" t="str">
        <f>VLOOKUP($A53,Schid!$A:$J,MATCH(J$1,Schid!$6:$6,0),FALSE)</f>
        <v>Forklift Trucks</v>
      </c>
      <c r="K53" s="21" t="str">
        <f>VLOOKUP($A53,Schid!$A:$J,MATCH(K$1,Schid!$6:$6,0),FALSE)</f>
        <v>20,000+ Lb Cushion Tire Forklift Trucks</v>
      </c>
      <c r="L53" s="21" t="str">
        <f>VLOOKUP($A53,Schid!$A:$J,MATCH(L$1,Schid!$6:$6,0),FALSE)</f>
        <v>Hyster</v>
      </c>
      <c r="M53" s="21" t="str">
        <f>VLOOKUP($A53,Schid!$A:$J,MATCH(M$1,Schid!$6:$6,0),FALSE)</f>
        <v>Forklift Trucks|20,000+ Lb Cushion Tire Forklift Trucks|Hyster|</v>
      </c>
      <c r="N53" s="21">
        <f>IF(ISERROR(VLOOKUP(B53,SchedR!A:A,1,FALSE)),0,1)</f>
        <v>1</v>
      </c>
      <c r="O53" s="21">
        <f>VLOOKUP($B53,SchedR!$A:$Z,MATCH(O$1,SchedR!$6:$6,0),FALSE)</f>
        <v>0</v>
      </c>
      <c r="P53" s="21">
        <f>VLOOKUP($B53,SchedR!$A:$Z,MATCH(P$1,SchedR!$6:$6,0),FALSE)</f>
        <v>0</v>
      </c>
      <c r="Q53" s="21">
        <f>VLOOKUP($B53,SchedR!$A:$Z,MATCH(Q$1,SchedR!$6:$6,0),FALSE)</f>
        <v>0</v>
      </c>
      <c r="R53" s="21">
        <f>VLOOKUP($B53,SchedR!$A:$Z,MATCH(R$1,SchedR!$6:$6,0),FALSE)</f>
        <v>0</v>
      </c>
      <c r="S53" s="21" t="str">
        <f>VLOOKUP($B53,SchedR!$A:$Z,MATCH(S$1,SchedR!$6:$6,0),FALSE)</f>
        <v>Forklift Trucks Engine USA</v>
      </c>
      <c r="T53" s="21" t="str">
        <f>VLOOKUP($B53,SchedR!$A:$Z,MATCH(T$1,SchedR!$6:$6,0),FALSE)</f>
        <v>BorrowBoth</v>
      </c>
      <c r="U53" s="21">
        <f>IF(ISERROR(VLOOKUP(S53,Sched!A:A,1,FALSE)),0,1)</f>
        <v>1</v>
      </c>
    </row>
    <row r="54" spans="1:21" x14ac:dyDescent="0.25">
      <c r="A54" s="21">
        <v>152609</v>
      </c>
      <c r="B54" s="21" t="s">
        <v>5100</v>
      </c>
      <c r="C54" s="21" t="s">
        <v>2512</v>
      </c>
      <c r="D54" s="21" t="str">
        <f>VLOOKUP($B54,SchedR!$A:$Z,MATCH(D$1,SchedR!$6:$6,0),FALSE)</f>
        <v>USA</v>
      </c>
      <c r="E54" s="21" t="str">
        <f>VLOOKUP($B54,SchedR!$A:$Z,MATCH(E$1,SchedR!$6:$6,0),FALSE)</f>
        <v>Make</v>
      </c>
      <c r="F54" s="21" t="str">
        <f>VLOOKUP($B54,SchedR!$A:$Z,MATCH(F$1,SchedR!$6:$6,0),FALSE)</f>
        <v>Make</v>
      </c>
      <c r="G54" s="15">
        <f>VLOOKUP($A54,Schid!$A:$J,MATCH(G$1,Schid!$6:$6,0),FALSE)</f>
        <v>453</v>
      </c>
      <c r="H54" s="15">
        <f>VLOOKUP($A54,Schid!$A:$J,MATCH(H$1,Schid!$6:$6,0),FALSE)</f>
        <v>2954</v>
      </c>
      <c r="I54" s="15">
        <f>VLOOKUP($A54,Schid!$A:$J,MATCH(I$1,Schid!$6:$6,0),FALSE)</f>
        <v>86</v>
      </c>
      <c r="J54" s="21" t="str">
        <f>VLOOKUP($A54,Schid!$A:$J,MATCH(J$1,Schid!$6:$6,0),FALSE)</f>
        <v>Forklift Trucks</v>
      </c>
      <c r="K54" s="21" t="str">
        <f>VLOOKUP($A54,Schid!$A:$J,MATCH(K$1,Schid!$6:$6,0),FALSE)</f>
        <v>20,000+ Lb Pneumatic Tire Forklift Trucks</v>
      </c>
      <c r="L54" s="21" t="str">
        <f>VLOOKUP($A54,Schid!$A:$J,MATCH(L$1,Schid!$6:$6,0),FALSE)</f>
        <v>Hyster</v>
      </c>
      <c r="M54" s="21" t="str">
        <f>VLOOKUP($A54,Schid!$A:$J,MATCH(M$1,Schid!$6:$6,0),FALSE)</f>
        <v>Forklift Trucks|20,000+ Lb Pneumatic Tire Forklift Trucks|Hyster|</v>
      </c>
      <c r="N54" s="21">
        <f>IF(ISERROR(VLOOKUP(B54,SchedR!A:A,1,FALSE)),0,1)</f>
        <v>1</v>
      </c>
      <c r="O54" s="21">
        <f>VLOOKUP($B54,SchedR!$A:$Z,MATCH(O$1,SchedR!$6:$6,0),FALSE)</f>
        <v>0</v>
      </c>
      <c r="P54" s="21">
        <f>VLOOKUP($B54,SchedR!$A:$Z,MATCH(P$1,SchedR!$6:$6,0),FALSE)</f>
        <v>0</v>
      </c>
      <c r="Q54" s="21">
        <f>VLOOKUP($B54,SchedR!$A:$Z,MATCH(Q$1,SchedR!$6:$6,0),FALSE)</f>
        <v>0</v>
      </c>
      <c r="R54" s="21">
        <f>VLOOKUP($B54,SchedR!$A:$Z,MATCH(R$1,SchedR!$6:$6,0),FALSE)</f>
        <v>0</v>
      </c>
      <c r="S54" s="21" t="str">
        <f>VLOOKUP($B54,SchedR!$A:$Z,MATCH(S$1,SchedR!$6:$6,0),FALSE)</f>
        <v>Forklift Trucks Engine USA</v>
      </c>
      <c r="T54" s="21" t="str">
        <f>VLOOKUP($B54,SchedR!$A:$Z,MATCH(T$1,SchedR!$6:$6,0),FALSE)</f>
        <v>BorrowBoth</v>
      </c>
      <c r="U54" s="21">
        <f>IF(ISERROR(VLOOKUP(S54,Sched!A:A,1,FALSE)),0,1)</f>
        <v>1</v>
      </c>
    </row>
    <row r="55" spans="1:21" s="21" customFormat="1" x14ac:dyDescent="0.25">
      <c r="A55" s="21">
        <v>93326</v>
      </c>
      <c r="B55" s="21" t="s">
        <v>5098</v>
      </c>
      <c r="C55" s="21" t="s">
        <v>2512</v>
      </c>
      <c r="D55" s="21" t="str">
        <f>VLOOKUP($B55,SchedR!$A:$Z,MATCH(D$1,SchedR!$6:$6,0),FALSE)</f>
        <v>USA</v>
      </c>
      <c r="E55" s="21" t="str">
        <f>VLOOKUP($B55,SchedR!$A:$Z,MATCH(E$1,SchedR!$6:$6,0),FALSE)</f>
        <v>Make</v>
      </c>
      <c r="F55" s="21" t="str">
        <f>VLOOKUP($B55,SchedR!$A:$Z,MATCH(F$1,SchedR!$6:$6,0),FALSE)</f>
        <v>Make</v>
      </c>
      <c r="G55" s="15">
        <f>VLOOKUP($A55,Schid!$A:$J,MATCH(G$1,Schid!$6:$6,0),FALSE)</f>
        <v>453</v>
      </c>
      <c r="H55" s="15">
        <f>VLOOKUP($A55,Schid!$A:$J,MATCH(H$1,Schid!$6:$6,0),FALSE)</f>
        <v>2773</v>
      </c>
      <c r="I55" s="15">
        <f>VLOOKUP($A55,Schid!$A:$J,MATCH(I$1,Schid!$6:$6,0),FALSE)</f>
        <v>61</v>
      </c>
      <c r="J55" s="21" t="str">
        <f>VLOOKUP($A55,Schid!$A:$J,MATCH(J$1,Schid!$6:$6,0),FALSE)</f>
        <v>Forklift Trucks</v>
      </c>
      <c r="K55" s="21" t="str">
        <f>VLOOKUP($A55,Schid!$A:$J,MATCH(K$1,Schid!$6:$6,0),FALSE)</f>
        <v>0-19,999 Lb Cushion Tire Forklift Trucks</v>
      </c>
      <c r="L55" s="21" t="str">
        <f>VLOOKUP($A55,Schid!$A:$J,MATCH(L$1,Schid!$6:$6,0),FALSE)</f>
        <v>Toyota</v>
      </c>
      <c r="M55" s="21" t="str">
        <f>VLOOKUP($A55,Schid!$A:$J,MATCH(M$1,Schid!$6:$6,0),FALSE)</f>
        <v>Forklift Trucks|0-19,999 Lb Cushion Tire Forklift Trucks|Toyota|</v>
      </c>
      <c r="N55" s="21">
        <f>IF(ISERROR(VLOOKUP(B55,SchedR!A:A,1,FALSE)),0,1)</f>
        <v>1</v>
      </c>
      <c r="O55" s="21">
        <f>VLOOKUP($B55,SchedR!$A:$Z,MATCH(O$1,SchedR!$6:$6,0),FALSE)</f>
        <v>0</v>
      </c>
      <c r="P55" s="21">
        <f>VLOOKUP($B55,SchedR!$A:$Z,MATCH(P$1,SchedR!$6:$6,0),FALSE)</f>
        <v>0</v>
      </c>
      <c r="Q55" s="21">
        <f>VLOOKUP($B55,SchedR!$A:$Z,MATCH(Q$1,SchedR!$6:$6,0),FALSE)</f>
        <v>0</v>
      </c>
      <c r="R55" s="21">
        <f>VLOOKUP($B55,SchedR!$A:$Z,MATCH(R$1,SchedR!$6:$6,0),FALSE)</f>
        <v>0</v>
      </c>
      <c r="S55" s="21" t="str">
        <f>VLOOKUP($B55,SchedR!$A:$Z,MATCH(S$1,SchedR!$6:$6,0),FALSE)</f>
        <v>Forklift Trucks Engine USA</v>
      </c>
      <c r="T55" s="21" t="str">
        <f>VLOOKUP($B55,SchedR!$A:$Z,MATCH(T$1,SchedR!$6:$6,0),FALSE)</f>
        <v>BorrowBoth</v>
      </c>
      <c r="U55" s="21">
        <f>IF(ISERROR(VLOOKUP(S55,Sched!A:A,1,FALSE)),0,1)</f>
        <v>1</v>
      </c>
    </row>
    <row r="56" spans="1:21" s="21" customFormat="1" x14ac:dyDescent="0.25">
      <c r="A56" s="21">
        <v>152547</v>
      </c>
      <c r="B56" s="21" t="s">
        <v>5098</v>
      </c>
      <c r="C56" s="21" t="s">
        <v>2512</v>
      </c>
      <c r="D56" s="21" t="str">
        <f>VLOOKUP($B56,SchedR!$A:$Z,MATCH(D$1,SchedR!$6:$6,0),FALSE)</f>
        <v>USA</v>
      </c>
      <c r="E56" s="21" t="str">
        <f>VLOOKUP($B56,SchedR!$A:$Z,MATCH(E$1,SchedR!$6:$6,0),FALSE)</f>
        <v>Make</v>
      </c>
      <c r="F56" s="21" t="str">
        <f>VLOOKUP($B56,SchedR!$A:$Z,MATCH(F$1,SchedR!$6:$6,0),FALSE)</f>
        <v>Make</v>
      </c>
      <c r="G56" s="15">
        <f>VLOOKUP($A56,Schid!$A:$J,MATCH(G$1,Schid!$6:$6,0),FALSE)</f>
        <v>453</v>
      </c>
      <c r="H56" s="15">
        <f>VLOOKUP($A56,Schid!$A:$J,MATCH(H$1,Schid!$6:$6,0),FALSE)</f>
        <v>2953</v>
      </c>
      <c r="I56" s="15">
        <f>VLOOKUP($A56,Schid!$A:$J,MATCH(I$1,Schid!$6:$6,0),FALSE)</f>
        <v>61</v>
      </c>
      <c r="J56" s="21" t="str">
        <f>VLOOKUP($A56,Schid!$A:$J,MATCH(J$1,Schid!$6:$6,0),FALSE)</f>
        <v>Forklift Trucks</v>
      </c>
      <c r="K56" s="21" t="str">
        <f>VLOOKUP($A56,Schid!$A:$J,MATCH(K$1,Schid!$6:$6,0),FALSE)</f>
        <v>0-19,999 Lb Pneumatic Tire Forklift Trucks</v>
      </c>
      <c r="L56" s="21" t="str">
        <f>VLOOKUP($A56,Schid!$A:$J,MATCH(L$1,Schid!$6:$6,0),FALSE)</f>
        <v>Toyota</v>
      </c>
      <c r="M56" s="21" t="str">
        <f>VLOOKUP($A56,Schid!$A:$J,MATCH(M$1,Schid!$6:$6,0),FALSE)</f>
        <v>Forklift Trucks|0-19,999 Lb Pneumatic Tire Forklift Trucks|Toyota|</v>
      </c>
      <c r="N56" s="21">
        <f>IF(ISERROR(VLOOKUP(B56,SchedR!A:A,1,FALSE)),0,1)</f>
        <v>1</v>
      </c>
      <c r="O56" s="21">
        <f>VLOOKUP($B56,SchedR!$A:$Z,MATCH(O$1,SchedR!$6:$6,0),FALSE)</f>
        <v>0</v>
      </c>
      <c r="P56" s="21">
        <f>VLOOKUP($B56,SchedR!$A:$Z,MATCH(P$1,SchedR!$6:$6,0),FALSE)</f>
        <v>0</v>
      </c>
      <c r="Q56" s="21">
        <f>VLOOKUP($B56,SchedR!$A:$Z,MATCH(Q$1,SchedR!$6:$6,0),FALSE)</f>
        <v>0</v>
      </c>
      <c r="R56" s="21">
        <f>VLOOKUP($B56,SchedR!$A:$Z,MATCH(R$1,SchedR!$6:$6,0),FALSE)</f>
        <v>0</v>
      </c>
      <c r="S56" s="21" t="str">
        <f>VLOOKUP($B56,SchedR!$A:$Z,MATCH(S$1,SchedR!$6:$6,0),FALSE)</f>
        <v>Forklift Trucks Engine USA</v>
      </c>
      <c r="T56" s="21" t="str">
        <f>VLOOKUP($B56,SchedR!$A:$Z,MATCH(T$1,SchedR!$6:$6,0),FALSE)</f>
        <v>BorrowBoth</v>
      </c>
      <c r="U56" s="21">
        <f>IF(ISERROR(VLOOKUP(S56,Sched!A:A,1,FALSE)),0,1)</f>
        <v>1</v>
      </c>
    </row>
    <row r="57" spans="1:21" s="21" customFormat="1" x14ac:dyDescent="0.25">
      <c r="A57" s="21">
        <v>123422</v>
      </c>
      <c r="B57" s="21" t="s">
        <v>5098</v>
      </c>
      <c r="C57" s="21" t="s">
        <v>2512</v>
      </c>
      <c r="D57" s="21" t="str">
        <f>VLOOKUP($B57,SchedR!$A:$Z,MATCH(D$1,SchedR!$6:$6,0),FALSE)</f>
        <v>USA</v>
      </c>
      <c r="E57" s="21" t="str">
        <f>VLOOKUP($B57,SchedR!$A:$Z,MATCH(E$1,SchedR!$6:$6,0),FALSE)</f>
        <v>Make</v>
      </c>
      <c r="F57" s="21" t="str">
        <f>VLOOKUP($B57,SchedR!$A:$Z,MATCH(F$1,SchedR!$6:$6,0),FALSE)</f>
        <v>Make</v>
      </c>
      <c r="G57" s="15">
        <f>VLOOKUP($A57,Schid!$A:$J,MATCH(G$1,Schid!$6:$6,0),FALSE)</f>
        <v>453</v>
      </c>
      <c r="H57" s="15">
        <f>VLOOKUP($A57,Schid!$A:$J,MATCH(H$1,Schid!$6:$6,0),FALSE)</f>
        <v>2874</v>
      </c>
      <c r="I57" s="15">
        <f>VLOOKUP($A57,Schid!$A:$J,MATCH(I$1,Schid!$6:$6,0),FALSE)</f>
        <v>61</v>
      </c>
      <c r="J57" s="21" t="str">
        <f>VLOOKUP($A57,Schid!$A:$J,MATCH(J$1,Schid!$6:$6,0),FALSE)</f>
        <v>Forklift Trucks</v>
      </c>
      <c r="K57" s="21" t="str">
        <f>VLOOKUP($A57,Schid!$A:$J,MATCH(K$1,Schid!$6:$6,0),FALSE)</f>
        <v>20,000+ Lb Cushion Tire Forklift Trucks</v>
      </c>
      <c r="L57" s="21" t="str">
        <f>VLOOKUP($A57,Schid!$A:$J,MATCH(L$1,Schid!$6:$6,0),FALSE)</f>
        <v>Toyota</v>
      </c>
      <c r="M57" s="21" t="str">
        <f>VLOOKUP($A57,Schid!$A:$J,MATCH(M$1,Schid!$6:$6,0),FALSE)</f>
        <v>Forklift Trucks|20,000+ Lb Cushion Tire Forklift Trucks|Toyota|</v>
      </c>
      <c r="N57" s="21">
        <f>IF(ISERROR(VLOOKUP(B57,SchedR!A:A,1,FALSE)),0,1)</f>
        <v>1</v>
      </c>
      <c r="O57" s="21">
        <f>VLOOKUP($B57,SchedR!$A:$Z,MATCH(O$1,SchedR!$6:$6,0),FALSE)</f>
        <v>0</v>
      </c>
      <c r="P57" s="21">
        <f>VLOOKUP($B57,SchedR!$A:$Z,MATCH(P$1,SchedR!$6:$6,0),FALSE)</f>
        <v>0</v>
      </c>
      <c r="Q57" s="21">
        <f>VLOOKUP($B57,SchedR!$A:$Z,MATCH(Q$1,SchedR!$6:$6,0),FALSE)</f>
        <v>0</v>
      </c>
      <c r="R57" s="21">
        <f>VLOOKUP($B57,SchedR!$A:$Z,MATCH(R$1,SchedR!$6:$6,0),FALSE)</f>
        <v>0</v>
      </c>
      <c r="S57" s="21" t="str">
        <f>VLOOKUP($B57,SchedR!$A:$Z,MATCH(S$1,SchedR!$6:$6,0),FALSE)</f>
        <v>Forklift Trucks Engine USA</v>
      </c>
      <c r="T57" s="21" t="str">
        <f>VLOOKUP($B57,SchedR!$A:$Z,MATCH(T$1,SchedR!$6:$6,0),FALSE)</f>
        <v>BorrowBoth</v>
      </c>
      <c r="U57" s="21">
        <f>IF(ISERROR(VLOOKUP(S57,Sched!A:A,1,FALSE)),0,1)</f>
        <v>1</v>
      </c>
    </row>
    <row r="58" spans="1:21" s="21" customFormat="1" x14ac:dyDescent="0.25">
      <c r="A58" s="21">
        <v>152607</v>
      </c>
      <c r="B58" s="21" t="s">
        <v>5098</v>
      </c>
      <c r="C58" s="21" t="s">
        <v>2512</v>
      </c>
      <c r="D58" s="21" t="str">
        <f>VLOOKUP($B58,SchedR!$A:$Z,MATCH(D$1,SchedR!$6:$6,0),FALSE)</f>
        <v>USA</v>
      </c>
      <c r="E58" s="21" t="str">
        <f>VLOOKUP($B58,SchedR!$A:$Z,MATCH(E$1,SchedR!$6:$6,0),FALSE)</f>
        <v>Make</v>
      </c>
      <c r="F58" s="21" t="str">
        <f>VLOOKUP($B58,SchedR!$A:$Z,MATCH(F$1,SchedR!$6:$6,0),FALSE)</f>
        <v>Make</v>
      </c>
      <c r="G58" s="15">
        <f>VLOOKUP($A58,Schid!$A:$J,MATCH(G$1,Schid!$6:$6,0),FALSE)</f>
        <v>453</v>
      </c>
      <c r="H58" s="15">
        <f>VLOOKUP($A58,Schid!$A:$J,MATCH(H$1,Schid!$6:$6,0),FALSE)</f>
        <v>2954</v>
      </c>
      <c r="I58" s="15">
        <f>VLOOKUP($A58,Schid!$A:$J,MATCH(I$1,Schid!$6:$6,0),FALSE)</f>
        <v>61</v>
      </c>
      <c r="J58" s="21" t="str">
        <f>VLOOKUP($A58,Schid!$A:$J,MATCH(J$1,Schid!$6:$6,0),FALSE)</f>
        <v>Forklift Trucks</v>
      </c>
      <c r="K58" s="21" t="str">
        <f>VLOOKUP($A58,Schid!$A:$J,MATCH(K$1,Schid!$6:$6,0),FALSE)</f>
        <v>20,000+ Lb Pneumatic Tire Forklift Trucks</v>
      </c>
      <c r="L58" s="21" t="str">
        <f>VLOOKUP($A58,Schid!$A:$J,MATCH(L$1,Schid!$6:$6,0),FALSE)</f>
        <v>Toyota</v>
      </c>
      <c r="M58" s="21" t="str">
        <f>VLOOKUP($A58,Schid!$A:$J,MATCH(M$1,Schid!$6:$6,0),FALSE)</f>
        <v>Forklift Trucks|20,000+ Lb Pneumatic Tire Forklift Trucks|Toyota|</v>
      </c>
      <c r="N58" s="21">
        <f>IF(ISERROR(VLOOKUP(B58,SchedR!A:A,1,FALSE)),0,1)</f>
        <v>1</v>
      </c>
      <c r="O58" s="21">
        <f>VLOOKUP($B58,SchedR!$A:$Z,MATCH(O$1,SchedR!$6:$6,0),FALSE)</f>
        <v>0</v>
      </c>
      <c r="P58" s="21">
        <f>VLOOKUP($B58,SchedR!$A:$Z,MATCH(P$1,SchedR!$6:$6,0),FALSE)</f>
        <v>0</v>
      </c>
      <c r="Q58" s="21">
        <f>VLOOKUP($B58,SchedR!$A:$Z,MATCH(Q$1,SchedR!$6:$6,0),FALSE)</f>
        <v>0</v>
      </c>
      <c r="R58" s="21">
        <f>VLOOKUP($B58,SchedR!$A:$Z,MATCH(R$1,SchedR!$6:$6,0),FALSE)</f>
        <v>0</v>
      </c>
      <c r="S58" s="21" t="str">
        <f>VLOOKUP($B58,SchedR!$A:$Z,MATCH(S$1,SchedR!$6:$6,0),FALSE)</f>
        <v>Forklift Trucks Engine USA</v>
      </c>
      <c r="T58" s="21" t="str">
        <f>VLOOKUP($B58,SchedR!$A:$Z,MATCH(T$1,SchedR!$6:$6,0),FALSE)</f>
        <v>BorrowBoth</v>
      </c>
      <c r="U58" s="21">
        <f>IF(ISERROR(VLOOKUP(S58,Sched!A:A,1,FALSE)),0,1)</f>
        <v>1</v>
      </c>
    </row>
    <row r="59" spans="1:21" x14ac:dyDescent="0.25">
      <c r="A59" s="21">
        <v>93339</v>
      </c>
      <c r="B59" s="21" t="s">
        <v>5099</v>
      </c>
      <c r="C59" s="21" t="s">
        <v>2512</v>
      </c>
      <c r="D59" s="21" t="str">
        <f>VLOOKUP($B59,SchedR!$A:$Z,MATCH(D$1,SchedR!$6:$6,0),FALSE)</f>
        <v>USA</v>
      </c>
      <c r="E59" s="21" t="str">
        <f>VLOOKUP($B59,SchedR!$A:$Z,MATCH(E$1,SchedR!$6:$6,0),FALSE)</f>
        <v>Make</v>
      </c>
      <c r="F59" s="21" t="str">
        <f>VLOOKUP($B59,SchedR!$A:$Z,MATCH(F$1,SchedR!$6:$6,0),FALSE)</f>
        <v>Make</v>
      </c>
      <c r="G59" s="15">
        <f>VLOOKUP($A59,Schid!$A:$J,MATCH(G$1,Schid!$6:$6,0),FALSE)</f>
        <v>453</v>
      </c>
      <c r="H59" s="15">
        <f>VLOOKUP($A59,Schid!$A:$J,MATCH(H$1,Schid!$6:$6,0),FALSE)</f>
        <v>2773</v>
      </c>
      <c r="I59" s="15">
        <f>VLOOKUP($A59,Schid!$A:$J,MATCH(I$1,Schid!$6:$6,0),FALSE)</f>
        <v>1176</v>
      </c>
      <c r="J59" s="21" t="str">
        <f>VLOOKUP($A59,Schid!$A:$J,MATCH(J$1,Schid!$6:$6,0),FALSE)</f>
        <v>Forklift Trucks</v>
      </c>
      <c r="K59" s="21" t="str">
        <f>VLOOKUP($A59,Schid!$A:$J,MATCH(K$1,Schid!$6:$6,0),FALSE)</f>
        <v>0-19,999 Lb Cushion Tire Forklift Trucks</v>
      </c>
      <c r="L59" s="21" t="str">
        <f>VLOOKUP($A59,Schid!$A:$J,MATCH(L$1,Schid!$6:$6,0),FALSE)</f>
        <v>Yale</v>
      </c>
      <c r="M59" s="21" t="str">
        <f>VLOOKUP($A59,Schid!$A:$J,MATCH(M$1,Schid!$6:$6,0),FALSE)</f>
        <v>Forklift Trucks|0-19,999 Lb Cushion Tire Forklift Trucks|Yale|</v>
      </c>
      <c r="N59" s="21">
        <f>IF(ISERROR(VLOOKUP(B59,SchedR!A:A,1,FALSE)),0,1)</f>
        <v>1</v>
      </c>
      <c r="O59" s="21">
        <f>VLOOKUP($B59,SchedR!$A:$Z,MATCH(O$1,SchedR!$6:$6,0),FALSE)</f>
        <v>0</v>
      </c>
      <c r="P59" s="21">
        <f>VLOOKUP($B59,SchedR!$A:$Z,MATCH(P$1,SchedR!$6:$6,0),FALSE)</f>
        <v>0</v>
      </c>
      <c r="Q59" s="21">
        <f>VLOOKUP($B59,SchedR!$A:$Z,MATCH(Q$1,SchedR!$6:$6,0),FALSE)</f>
        <v>0</v>
      </c>
      <c r="R59" s="21">
        <f>VLOOKUP($B59,SchedR!$A:$Z,MATCH(R$1,SchedR!$6:$6,0),FALSE)</f>
        <v>0</v>
      </c>
      <c r="S59" s="21" t="str">
        <f>VLOOKUP($B59,SchedR!$A:$Z,MATCH(S$1,SchedR!$6:$6,0),FALSE)</f>
        <v>Forklift Trucks Engine USA</v>
      </c>
      <c r="T59" s="21" t="str">
        <f>VLOOKUP($B59,SchedR!$A:$Z,MATCH(T$1,SchedR!$6:$6,0),FALSE)</f>
        <v>BorrowBoth</v>
      </c>
      <c r="U59" s="21">
        <f>IF(ISERROR(VLOOKUP(S59,Sched!A:A,1,FALSE)),0,1)</f>
        <v>1</v>
      </c>
    </row>
    <row r="60" spans="1:21" s="21" customFormat="1" x14ac:dyDescent="0.25">
      <c r="A60" s="21">
        <v>152556</v>
      </c>
      <c r="B60" s="21" t="s">
        <v>5099</v>
      </c>
      <c r="C60" s="21" t="s">
        <v>2512</v>
      </c>
      <c r="D60" s="21" t="str">
        <f>VLOOKUP($B60,SchedR!$A:$Z,MATCH(D$1,SchedR!$6:$6,0),FALSE)</f>
        <v>USA</v>
      </c>
      <c r="E60" s="21" t="str">
        <f>VLOOKUP($B60,SchedR!$A:$Z,MATCH(E$1,SchedR!$6:$6,0),FALSE)</f>
        <v>Make</v>
      </c>
      <c r="F60" s="21" t="str">
        <f>VLOOKUP($B60,SchedR!$A:$Z,MATCH(F$1,SchedR!$6:$6,0),FALSE)</f>
        <v>Make</v>
      </c>
      <c r="G60" s="15">
        <f>VLOOKUP($A60,Schid!$A:$J,MATCH(G$1,Schid!$6:$6,0),FALSE)</f>
        <v>453</v>
      </c>
      <c r="H60" s="15">
        <f>VLOOKUP($A60,Schid!$A:$J,MATCH(H$1,Schid!$6:$6,0),FALSE)</f>
        <v>2953</v>
      </c>
      <c r="I60" s="15">
        <f>VLOOKUP($A60,Schid!$A:$J,MATCH(I$1,Schid!$6:$6,0),FALSE)</f>
        <v>1176</v>
      </c>
      <c r="J60" s="21" t="str">
        <f>VLOOKUP($A60,Schid!$A:$J,MATCH(J$1,Schid!$6:$6,0),FALSE)</f>
        <v>Forklift Trucks</v>
      </c>
      <c r="K60" s="21" t="str">
        <f>VLOOKUP($A60,Schid!$A:$J,MATCH(K$1,Schid!$6:$6,0),FALSE)</f>
        <v>0-19,999 Lb Pneumatic Tire Forklift Trucks</v>
      </c>
      <c r="L60" s="21" t="str">
        <f>VLOOKUP($A60,Schid!$A:$J,MATCH(L$1,Schid!$6:$6,0),FALSE)</f>
        <v>Yale</v>
      </c>
      <c r="M60" s="21" t="str">
        <f>VLOOKUP($A60,Schid!$A:$J,MATCH(M$1,Schid!$6:$6,0),FALSE)</f>
        <v>Forklift Trucks|0-19,999 Lb Pneumatic Tire Forklift Trucks|Yale|</v>
      </c>
      <c r="N60" s="21">
        <f>IF(ISERROR(VLOOKUP(B60,SchedR!A:A,1,FALSE)),0,1)</f>
        <v>1</v>
      </c>
      <c r="O60" s="21">
        <f>VLOOKUP($B60,SchedR!$A:$Z,MATCH(O$1,SchedR!$6:$6,0),FALSE)</f>
        <v>0</v>
      </c>
      <c r="P60" s="21">
        <f>VLOOKUP($B60,SchedR!$A:$Z,MATCH(P$1,SchedR!$6:$6,0),FALSE)</f>
        <v>0</v>
      </c>
      <c r="Q60" s="21">
        <f>VLOOKUP($B60,SchedR!$A:$Z,MATCH(Q$1,SchedR!$6:$6,0),FALSE)</f>
        <v>0</v>
      </c>
      <c r="R60" s="21">
        <f>VLOOKUP($B60,SchedR!$A:$Z,MATCH(R$1,SchedR!$6:$6,0),FALSE)</f>
        <v>0</v>
      </c>
      <c r="S60" s="21" t="str">
        <f>VLOOKUP($B60,SchedR!$A:$Z,MATCH(S$1,SchedR!$6:$6,0),FALSE)</f>
        <v>Forklift Trucks Engine USA</v>
      </c>
      <c r="T60" s="21" t="str">
        <f>VLOOKUP($B60,SchedR!$A:$Z,MATCH(T$1,SchedR!$6:$6,0),FALSE)</f>
        <v>BorrowBoth</v>
      </c>
      <c r="U60" s="21">
        <f>IF(ISERROR(VLOOKUP(S60,Sched!A:A,1,FALSE)),0,1)</f>
        <v>1</v>
      </c>
    </row>
    <row r="61" spans="1:21" s="21" customFormat="1" x14ac:dyDescent="0.25">
      <c r="A61" s="21">
        <v>123426</v>
      </c>
      <c r="B61" s="21" t="s">
        <v>5099</v>
      </c>
      <c r="C61" s="21" t="s">
        <v>2512</v>
      </c>
      <c r="D61" s="21" t="str">
        <f>VLOOKUP($B61,SchedR!$A:$Z,MATCH(D$1,SchedR!$6:$6,0),FALSE)</f>
        <v>USA</v>
      </c>
      <c r="E61" s="21" t="str">
        <f>VLOOKUP($B61,SchedR!$A:$Z,MATCH(E$1,SchedR!$6:$6,0),FALSE)</f>
        <v>Make</v>
      </c>
      <c r="F61" s="21" t="str">
        <f>VLOOKUP($B61,SchedR!$A:$Z,MATCH(F$1,SchedR!$6:$6,0),FALSE)</f>
        <v>Make</v>
      </c>
      <c r="G61" s="15">
        <f>VLOOKUP($A61,Schid!$A:$J,MATCH(G$1,Schid!$6:$6,0),FALSE)</f>
        <v>453</v>
      </c>
      <c r="H61" s="15">
        <f>VLOOKUP($A61,Schid!$A:$J,MATCH(H$1,Schid!$6:$6,0),FALSE)</f>
        <v>2874</v>
      </c>
      <c r="I61" s="15">
        <f>VLOOKUP($A61,Schid!$A:$J,MATCH(I$1,Schid!$6:$6,0),FALSE)</f>
        <v>1176</v>
      </c>
      <c r="J61" s="21" t="str">
        <f>VLOOKUP($A61,Schid!$A:$J,MATCH(J$1,Schid!$6:$6,0),FALSE)</f>
        <v>Forklift Trucks</v>
      </c>
      <c r="K61" s="21" t="str">
        <f>VLOOKUP($A61,Schid!$A:$J,MATCH(K$1,Schid!$6:$6,0),FALSE)</f>
        <v>20,000+ Lb Cushion Tire Forklift Trucks</v>
      </c>
      <c r="L61" s="21" t="str">
        <f>VLOOKUP($A61,Schid!$A:$J,MATCH(L$1,Schid!$6:$6,0),FALSE)</f>
        <v>Yale</v>
      </c>
      <c r="M61" s="21" t="str">
        <f>VLOOKUP($A61,Schid!$A:$J,MATCH(M$1,Schid!$6:$6,0),FALSE)</f>
        <v>Forklift Trucks|20,000+ Lb Cushion Tire Forklift Trucks|Yale|</v>
      </c>
      <c r="N61" s="21">
        <f>IF(ISERROR(VLOOKUP(B61,SchedR!A:A,1,FALSE)),0,1)</f>
        <v>1</v>
      </c>
      <c r="O61" s="21">
        <f>VLOOKUP($B61,SchedR!$A:$Z,MATCH(O$1,SchedR!$6:$6,0),FALSE)</f>
        <v>0</v>
      </c>
      <c r="P61" s="21">
        <f>VLOOKUP($B61,SchedR!$A:$Z,MATCH(P$1,SchedR!$6:$6,0),FALSE)</f>
        <v>0</v>
      </c>
      <c r="Q61" s="21">
        <f>VLOOKUP($B61,SchedR!$A:$Z,MATCH(Q$1,SchedR!$6:$6,0),FALSE)</f>
        <v>0</v>
      </c>
      <c r="R61" s="21">
        <f>VLOOKUP($B61,SchedR!$A:$Z,MATCH(R$1,SchedR!$6:$6,0),FALSE)</f>
        <v>0</v>
      </c>
      <c r="S61" s="21" t="str">
        <f>VLOOKUP($B61,SchedR!$A:$Z,MATCH(S$1,SchedR!$6:$6,0),FALSE)</f>
        <v>Forklift Trucks Engine USA</v>
      </c>
      <c r="T61" s="21" t="str">
        <f>VLOOKUP($B61,SchedR!$A:$Z,MATCH(T$1,SchedR!$6:$6,0),FALSE)</f>
        <v>BorrowBoth</v>
      </c>
      <c r="U61" s="21">
        <f>IF(ISERROR(VLOOKUP(S61,Sched!A:A,1,FALSE)),0,1)</f>
        <v>1</v>
      </c>
    </row>
    <row r="62" spans="1:21" s="21" customFormat="1" x14ac:dyDescent="0.25">
      <c r="A62" s="21">
        <v>152612</v>
      </c>
      <c r="B62" s="21" t="s">
        <v>5099</v>
      </c>
      <c r="C62" s="21" t="s">
        <v>2512</v>
      </c>
      <c r="D62" s="21" t="str">
        <f>VLOOKUP($B62,SchedR!$A:$Z,MATCH(D$1,SchedR!$6:$6,0),FALSE)</f>
        <v>USA</v>
      </c>
      <c r="E62" s="21" t="str">
        <f>VLOOKUP($B62,SchedR!$A:$Z,MATCH(E$1,SchedR!$6:$6,0),FALSE)</f>
        <v>Make</v>
      </c>
      <c r="F62" s="21" t="str">
        <f>VLOOKUP($B62,SchedR!$A:$Z,MATCH(F$1,SchedR!$6:$6,0),FALSE)</f>
        <v>Make</v>
      </c>
      <c r="G62" s="15">
        <f>VLOOKUP($A62,Schid!$A:$J,MATCH(G$1,Schid!$6:$6,0),FALSE)</f>
        <v>453</v>
      </c>
      <c r="H62" s="15">
        <f>VLOOKUP($A62,Schid!$A:$J,MATCH(H$1,Schid!$6:$6,0),FALSE)</f>
        <v>2954</v>
      </c>
      <c r="I62" s="15">
        <f>VLOOKUP($A62,Schid!$A:$J,MATCH(I$1,Schid!$6:$6,0),FALSE)</f>
        <v>1176</v>
      </c>
      <c r="J62" s="21" t="str">
        <f>VLOOKUP($A62,Schid!$A:$J,MATCH(J$1,Schid!$6:$6,0),FALSE)</f>
        <v>Forklift Trucks</v>
      </c>
      <c r="K62" s="21" t="str">
        <f>VLOOKUP($A62,Schid!$A:$J,MATCH(K$1,Schid!$6:$6,0),FALSE)</f>
        <v>20,000+ Lb Pneumatic Tire Forklift Trucks</v>
      </c>
      <c r="L62" s="21" t="str">
        <f>VLOOKUP($A62,Schid!$A:$J,MATCH(L$1,Schid!$6:$6,0),FALSE)</f>
        <v>Yale</v>
      </c>
      <c r="M62" s="21" t="str">
        <f>VLOOKUP($A62,Schid!$A:$J,MATCH(M$1,Schid!$6:$6,0),FALSE)</f>
        <v>Forklift Trucks|20,000+ Lb Pneumatic Tire Forklift Trucks|Yale|</v>
      </c>
      <c r="N62" s="21">
        <f>IF(ISERROR(VLOOKUP(B62,SchedR!A:A,1,FALSE)),0,1)</f>
        <v>1</v>
      </c>
      <c r="O62" s="21">
        <f>VLOOKUP($B62,SchedR!$A:$Z,MATCH(O$1,SchedR!$6:$6,0),FALSE)</f>
        <v>0</v>
      </c>
      <c r="P62" s="21">
        <f>VLOOKUP($B62,SchedR!$A:$Z,MATCH(P$1,SchedR!$6:$6,0),FALSE)</f>
        <v>0</v>
      </c>
      <c r="Q62" s="21">
        <f>VLOOKUP($B62,SchedR!$A:$Z,MATCH(Q$1,SchedR!$6:$6,0),FALSE)</f>
        <v>0</v>
      </c>
      <c r="R62" s="21">
        <f>VLOOKUP($B62,SchedR!$A:$Z,MATCH(R$1,SchedR!$6:$6,0),FALSE)</f>
        <v>0</v>
      </c>
      <c r="S62" s="21" t="str">
        <f>VLOOKUP($B62,SchedR!$A:$Z,MATCH(S$1,SchedR!$6:$6,0),FALSE)</f>
        <v>Forklift Trucks Engine USA</v>
      </c>
      <c r="T62" s="21" t="str">
        <f>VLOOKUP($B62,SchedR!$A:$Z,MATCH(T$1,SchedR!$6:$6,0),FALSE)</f>
        <v>BorrowBoth</v>
      </c>
      <c r="U62" s="21">
        <f>IF(ISERROR(VLOOKUP(S62,Sched!A:A,1,FALSE)),0,1)</f>
        <v>1</v>
      </c>
    </row>
    <row r="63" spans="1:21" s="21" customFormat="1" x14ac:dyDescent="0.25">
      <c r="A63" s="21">
        <v>90455</v>
      </c>
      <c r="B63" s="21" t="s">
        <v>3397</v>
      </c>
      <c r="C63" s="21" t="s">
        <v>2512</v>
      </c>
      <c r="D63" s="21" t="str">
        <f>VLOOKUP($B63,SchedR!$A:$Z,MATCH(D$1,SchedR!$6:$6,0),FALSE)</f>
        <v>USA</v>
      </c>
      <c r="E63" s="21" t="str">
        <f>VLOOKUP($B63,SchedR!$A:$Z,MATCH(E$1,SchedR!$6:$6,0),FALSE)</f>
        <v>CatSubcat</v>
      </c>
      <c r="F63" s="21" t="str">
        <f>VLOOKUP($B63,SchedR!$A:$Z,MATCH(F$1,SchedR!$6:$6,0),FALSE)</f>
        <v>Category</v>
      </c>
      <c r="G63" s="15">
        <f>VLOOKUP($A63,Schid!$A:$J,MATCH(G$1,Schid!$6:$6,0),FALSE)</f>
        <v>2751</v>
      </c>
      <c r="H63" s="15" t="str">
        <f>VLOOKUP($A63,Schid!$A:$J,MATCH(H$1,Schid!$6:$6,0),FALSE)</f>
        <v>NULL</v>
      </c>
      <c r="I63" s="15" t="str">
        <f>VLOOKUP($A63,Schid!$A:$J,MATCH(I$1,Schid!$6:$6,0),FALSE)</f>
        <v>NULL</v>
      </c>
      <c r="J63" s="21" t="str">
        <f>VLOOKUP($A63,Schid!$A:$J,MATCH(J$1,Schid!$6:$6,0),FALSE)</f>
        <v>Fuel, Tank, And Vacuum Trailers</v>
      </c>
      <c r="K63" s="21" t="str">
        <f>VLOOKUP($A63,Schid!$A:$J,MATCH(K$1,Schid!$6:$6,0),FALSE)</f>
        <v>NULL</v>
      </c>
      <c r="L63" s="21" t="str">
        <f>VLOOKUP($A63,Schid!$A:$J,MATCH(L$1,Schid!$6:$6,0),FALSE)</f>
        <v>NULL</v>
      </c>
      <c r="M63" s="21" t="str">
        <f>VLOOKUP($A63,Schid!$A:$J,MATCH(M$1,Schid!$6:$6,0),FALSE)</f>
        <v>Fuel, Tank, And Vacuum Trailers|||</v>
      </c>
      <c r="N63" s="21">
        <f>IF(ISERROR(VLOOKUP(B63,SchedR!A:A,1,FALSE)),0,1)</f>
        <v>1</v>
      </c>
      <c r="O63" s="21">
        <f>VLOOKUP($B63,SchedR!$A:$Z,MATCH(O$1,SchedR!$6:$6,0),FALSE)</f>
        <v>0</v>
      </c>
      <c r="P63" s="21">
        <f>VLOOKUP($B63,SchedR!$A:$Z,MATCH(P$1,SchedR!$6:$6,0),FALSE)</f>
        <v>0</v>
      </c>
      <c r="Q63" s="21">
        <f>VLOOKUP($B63,SchedR!$A:$Z,MATCH(Q$1,SchedR!$6:$6,0),FALSE)</f>
        <v>0.65</v>
      </c>
      <c r="R63" s="21">
        <f>VLOOKUP($B63,SchedR!$A:$Z,MATCH(R$1,SchedR!$6:$6,0),FALSE)</f>
        <v>0.8</v>
      </c>
      <c r="S63" s="21" t="str">
        <f>VLOOKUP($B63,SchedR!$A:$Z,MATCH(S$1,SchedR!$6:$6,0),FALSE)</f>
        <v>Trailers Group USA</v>
      </c>
      <c r="T63" s="21" t="str">
        <f>VLOOKUP($B63,SchedR!$A:$Z,MATCH(T$1,SchedR!$6:$6,0),FALSE)</f>
        <v>AuctionBorrowRetail</v>
      </c>
      <c r="U63" s="21">
        <f>IF(ISERROR(VLOOKUP(S63,Sched!A:A,1,FALSE)),0,1)</f>
        <v>1</v>
      </c>
    </row>
    <row r="64" spans="1:21" s="21" customFormat="1" x14ac:dyDescent="0.25">
      <c r="A64" s="21">
        <v>101341</v>
      </c>
      <c r="B64" s="29" t="s">
        <v>5128</v>
      </c>
      <c r="C64" s="21" t="s">
        <v>2512</v>
      </c>
      <c r="D64" s="21" t="str">
        <f>VLOOKUP($B64,SchedR!$A:$Z,MATCH(D$1,SchedR!$6:$6,0),FALSE)</f>
        <v>USA</v>
      </c>
      <c r="E64" s="21" t="str">
        <f>VLOOKUP($B64,SchedR!$A:$Z,MATCH(E$1,SchedR!$6:$6,0),FALSE)</f>
        <v>Make</v>
      </c>
      <c r="F64" s="21" t="str">
        <f>VLOOKUP($B64,SchedR!$A:$Z,MATCH(F$1,SchedR!$6:$6,0),FALSE)</f>
        <v>Make</v>
      </c>
      <c r="G64" s="15">
        <f>VLOOKUP($A64,Schid!$A:$J,MATCH(G$1,Schid!$6:$6,0),FALSE)</f>
        <v>28</v>
      </c>
      <c r="H64" s="15">
        <f>VLOOKUP($A64,Schid!$A:$J,MATCH(H$1,Schid!$6:$6,0),FALSE)</f>
        <v>2806</v>
      </c>
      <c r="I64" s="15">
        <f>VLOOKUP($A64,Schid!$A:$J,MATCH(I$1,Schid!$6:$6,0),FALSE)</f>
        <v>31</v>
      </c>
      <c r="J64" s="21" t="str">
        <f>VLOOKUP($A64,Schid!$A:$J,MATCH(J$1,Schid!$6:$6,0),FALSE)</f>
        <v>Generators</v>
      </c>
      <c r="K64" s="21" t="str">
        <f>VLOOKUP($A64,Schid!$A:$J,MATCH(K$1,Schid!$6:$6,0),FALSE)</f>
        <v>150+ kW Diesel Generators</v>
      </c>
      <c r="L64" s="21" t="str">
        <f>VLOOKUP($A64,Schid!$A:$J,MATCH(L$1,Schid!$6:$6,0),FALSE)</f>
        <v>Caterpillar</v>
      </c>
      <c r="M64" s="21" t="str">
        <f>VLOOKUP($A64,Schid!$A:$J,MATCH(M$1,Schid!$6:$6,0),FALSE)</f>
        <v>Generators|150+ kW Diesel Generators|Caterpillar|</v>
      </c>
      <c r="N64" s="21">
        <f>IF(ISERROR(VLOOKUP(B64,SchedR!A:A,1,FALSE)),0,1)</f>
        <v>1</v>
      </c>
      <c r="O64" s="21">
        <f>VLOOKUP($B64,SchedR!$A:$Z,MATCH(O$1,SchedR!$6:$6,0),FALSE)</f>
        <v>0.95</v>
      </c>
      <c r="P64" s="21">
        <f>VLOOKUP($B64,SchedR!$A:$Z,MATCH(P$1,SchedR!$6:$6,0),FALSE)</f>
        <v>1.33</v>
      </c>
      <c r="Q64" s="21">
        <f>VLOOKUP($B64,SchedR!$A:$Z,MATCH(Q$1,SchedR!$6:$6,0),FALSE)</f>
        <v>0</v>
      </c>
      <c r="R64" s="21">
        <f>VLOOKUP($B64,SchedR!$A:$Z,MATCH(R$1,SchedR!$6:$6,0),FALSE)</f>
        <v>0</v>
      </c>
      <c r="S64" s="21" t="str">
        <f>VLOOKUP($B64,SchedR!$A:$Z,MATCH(S$1,SchedR!$6:$6,0),FALSE)</f>
        <v>Generators USA</v>
      </c>
      <c r="T64" s="21" t="str">
        <f>VLOOKUP($B64,SchedR!$A:$Z,MATCH(T$1,SchedR!$6:$6,0),FALSE)</f>
        <v>RetailBorrowAuction</v>
      </c>
      <c r="U64" s="21">
        <f>IF(ISERROR(VLOOKUP(S64,Sched!A:A,1,FALSE)),0,1)</f>
        <v>1</v>
      </c>
    </row>
    <row r="65" spans="1:21" x14ac:dyDescent="0.25">
      <c r="A65" s="21">
        <v>101401</v>
      </c>
      <c r="B65" s="29" t="s">
        <v>5128</v>
      </c>
      <c r="C65" s="21" t="s">
        <v>2512</v>
      </c>
      <c r="D65" s="21" t="str">
        <f>VLOOKUP($B65,SchedR!$A:$Z,MATCH(D$1,SchedR!$6:$6,0),FALSE)</f>
        <v>USA</v>
      </c>
      <c r="E65" s="21" t="str">
        <f>VLOOKUP($B65,SchedR!$A:$Z,MATCH(E$1,SchedR!$6:$6,0),FALSE)</f>
        <v>Make</v>
      </c>
      <c r="F65" s="21" t="str">
        <f>VLOOKUP($B65,SchedR!$A:$Z,MATCH(F$1,SchedR!$6:$6,0),FALSE)</f>
        <v>Make</v>
      </c>
      <c r="G65" s="15">
        <f>VLOOKUP($A65,Schid!$A:$J,MATCH(G$1,Schid!$6:$6,0),FALSE)</f>
        <v>28</v>
      </c>
      <c r="H65" s="15">
        <f>VLOOKUP($A65,Schid!$A:$J,MATCH(H$1,Schid!$6:$6,0),FALSE)</f>
        <v>2808</v>
      </c>
      <c r="I65" s="15">
        <f>VLOOKUP($A65,Schid!$A:$J,MATCH(I$1,Schid!$6:$6,0),FALSE)</f>
        <v>31</v>
      </c>
      <c r="J65" s="21" t="str">
        <f>VLOOKUP($A65,Schid!$A:$J,MATCH(J$1,Schid!$6:$6,0),FALSE)</f>
        <v>Generators</v>
      </c>
      <c r="K65" s="21" t="str">
        <f>VLOOKUP($A65,Schid!$A:$J,MATCH(K$1,Schid!$6:$6,0),FALSE)</f>
        <v>150+ kW Natural Gas Generators</v>
      </c>
      <c r="L65" s="21" t="str">
        <f>VLOOKUP($A65,Schid!$A:$J,MATCH(L$1,Schid!$6:$6,0),FALSE)</f>
        <v>Caterpillar</v>
      </c>
      <c r="M65" s="21" t="str">
        <f>VLOOKUP($A65,Schid!$A:$J,MATCH(M$1,Schid!$6:$6,0),FALSE)</f>
        <v>Generators|150+ kW Natural Gas Generators|Caterpillar|</v>
      </c>
      <c r="N65" s="21">
        <f>IF(ISERROR(VLOOKUP(B65,SchedR!A:A,1,FALSE)),0,1)</f>
        <v>1</v>
      </c>
      <c r="O65" s="21">
        <f>VLOOKUP($B65,SchedR!$A:$Z,MATCH(O$1,SchedR!$6:$6,0),FALSE)</f>
        <v>0.95</v>
      </c>
      <c r="P65" s="21">
        <f>VLOOKUP($B65,SchedR!$A:$Z,MATCH(P$1,SchedR!$6:$6,0),FALSE)</f>
        <v>1.33</v>
      </c>
      <c r="Q65" s="21">
        <f>VLOOKUP($B65,SchedR!$A:$Z,MATCH(Q$1,SchedR!$6:$6,0),FALSE)</f>
        <v>0</v>
      </c>
      <c r="R65" s="21">
        <f>VLOOKUP($B65,SchedR!$A:$Z,MATCH(R$1,SchedR!$6:$6,0),FALSE)</f>
        <v>0</v>
      </c>
      <c r="S65" s="21" t="str">
        <f>VLOOKUP($B65,SchedR!$A:$Z,MATCH(S$1,SchedR!$6:$6,0),FALSE)</f>
        <v>Generators USA</v>
      </c>
      <c r="T65" s="21" t="str">
        <f>VLOOKUP($B65,SchedR!$A:$Z,MATCH(T$1,SchedR!$6:$6,0),FALSE)</f>
        <v>RetailBorrowAuction</v>
      </c>
      <c r="U65" s="21">
        <f>IF(ISERROR(VLOOKUP(S65,Sched!A:A,1,FALSE)),0,1)</f>
        <v>1</v>
      </c>
    </row>
    <row r="66" spans="1:21" x14ac:dyDescent="0.25">
      <c r="A66" s="21">
        <v>5511</v>
      </c>
      <c r="B66" s="29" t="s">
        <v>5128</v>
      </c>
      <c r="C66" s="21" t="s">
        <v>2512</v>
      </c>
      <c r="D66" s="21" t="str">
        <f>VLOOKUP($B66,SchedR!$A:$Z,MATCH(D$1,SchedR!$6:$6,0),FALSE)</f>
        <v>USA</v>
      </c>
      <c r="E66" s="21" t="str">
        <f>VLOOKUP($B66,SchedR!$A:$Z,MATCH(E$1,SchedR!$6:$6,0),FALSE)</f>
        <v>Make</v>
      </c>
      <c r="F66" s="21" t="str">
        <f>VLOOKUP($B66,SchedR!$A:$Z,MATCH(F$1,SchedR!$6:$6,0),FALSE)</f>
        <v>Make</v>
      </c>
      <c r="G66" s="15">
        <f>VLOOKUP($A66,Schid!$A:$J,MATCH(G$1,Schid!$6:$6,0),FALSE)</f>
        <v>28</v>
      </c>
      <c r="H66" s="15">
        <f>VLOOKUP($A66,Schid!$A:$J,MATCH(H$1,Schid!$6:$6,0),FALSE)</f>
        <v>2001</v>
      </c>
      <c r="I66" s="15">
        <f>VLOOKUP($A66,Schid!$A:$J,MATCH(I$1,Schid!$6:$6,0),FALSE)</f>
        <v>31</v>
      </c>
      <c r="J66" s="21" t="str">
        <f>VLOOKUP($A66,Schid!$A:$J,MATCH(J$1,Schid!$6:$6,0),FALSE)</f>
        <v>Generators</v>
      </c>
      <c r="K66" s="21" t="str">
        <f>VLOOKUP($A66,Schid!$A:$J,MATCH(K$1,Schid!$6:$6,0),FALSE)</f>
        <v>40-149 kW Diesel Generators</v>
      </c>
      <c r="L66" s="21" t="str">
        <f>VLOOKUP($A66,Schid!$A:$J,MATCH(L$1,Schid!$6:$6,0),FALSE)</f>
        <v>Caterpillar</v>
      </c>
      <c r="M66" s="21" t="str">
        <f>VLOOKUP($A66,Schid!$A:$J,MATCH(M$1,Schid!$6:$6,0),FALSE)</f>
        <v>Generators|40-149 kW Diesel Generators|Caterpillar|</v>
      </c>
      <c r="N66" s="21">
        <f>IF(ISERROR(VLOOKUP(B66,SchedR!A:A,1,FALSE)),0,1)</f>
        <v>1</v>
      </c>
      <c r="O66" s="21">
        <f>VLOOKUP($B66,SchedR!$A:$Z,MATCH(O$1,SchedR!$6:$6,0),FALSE)</f>
        <v>0.95</v>
      </c>
      <c r="P66" s="21">
        <f>VLOOKUP($B66,SchedR!$A:$Z,MATCH(P$1,SchedR!$6:$6,0),FALSE)</f>
        <v>1.33</v>
      </c>
      <c r="Q66" s="21">
        <f>VLOOKUP($B66,SchedR!$A:$Z,MATCH(Q$1,SchedR!$6:$6,0),FALSE)</f>
        <v>0</v>
      </c>
      <c r="R66" s="21">
        <f>VLOOKUP($B66,SchedR!$A:$Z,MATCH(R$1,SchedR!$6:$6,0),FALSE)</f>
        <v>0</v>
      </c>
      <c r="S66" s="21" t="str">
        <f>VLOOKUP($B66,SchedR!$A:$Z,MATCH(S$1,SchedR!$6:$6,0),FALSE)</f>
        <v>Generators USA</v>
      </c>
      <c r="T66" s="21" t="str">
        <f>VLOOKUP($B66,SchedR!$A:$Z,MATCH(T$1,SchedR!$6:$6,0),FALSE)</f>
        <v>RetailBorrowAuction</v>
      </c>
      <c r="U66" s="21">
        <f>IF(ISERROR(VLOOKUP(S66,Sched!A:A,1,FALSE)),0,1)</f>
        <v>1</v>
      </c>
    </row>
    <row r="67" spans="1:21" s="21" customFormat="1" x14ac:dyDescent="0.25">
      <c r="A67" s="21">
        <v>86617</v>
      </c>
      <c r="B67" s="29" t="s">
        <v>5128</v>
      </c>
      <c r="C67" s="21" t="s">
        <v>2512</v>
      </c>
      <c r="D67" s="21" t="str">
        <f>VLOOKUP($B67,SchedR!$A:$Z,MATCH(D$1,SchedR!$6:$6,0),FALSE)</f>
        <v>USA</v>
      </c>
      <c r="E67" s="21" t="str">
        <f>VLOOKUP($B67,SchedR!$A:$Z,MATCH(E$1,SchedR!$6:$6,0),FALSE)</f>
        <v>Make</v>
      </c>
      <c r="F67" s="21" t="str">
        <f>VLOOKUP($B67,SchedR!$A:$Z,MATCH(F$1,SchedR!$6:$6,0),FALSE)</f>
        <v>Make</v>
      </c>
      <c r="G67" s="15">
        <f>VLOOKUP($A67,Schid!$A:$J,MATCH(G$1,Schid!$6:$6,0),FALSE)</f>
        <v>28</v>
      </c>
      <c r="H67" s="15">
        <f>VLOOKUP($A67,Schid!$A:$J,MATCH(H$1,Schid!$6:$6,0),FALSE)</f>
        <v>2636</v>
      </c>
      <c r="I67" s="15">
        <f>VLOOKUP($A67,Schid!$A:$J,MATCH(I$1,Schid!$6:$6,0),FALSE)</f>
        <v>31</v>
      </c>
      <c r="J67" s="21" t="str">
        <f>VLOOKUP($A67,Schid!$A:$J,MATCH(J$1,Schid!$6:$6,0),FALSE)</f>
        <v>Generators</v>
      </c>
      <c r="K67" s="21" t="str">
        <f>VLOOKUP($A67,Schid!$A:$J,MATCH(K$1,Schid!$6:$6,0),FALSE)</f>
        <v>40-149 kW Natural Gas Generators</v>
      </c>
      <c r="L67" s="21" t="str">
        <f>VLOOKUP($A67,Schid!$A:$J,MATCH(L$1,Schid!$6:$6,0),FALSE)</f>
        <v>Caterpillar</v>
      </c>
      <c r="M67" s="21" t="str">
        <f>VLOOKUP($A67,Schid!$A:$J,MATCH(M$1,Schid!$6:$6,0),FALSE)</f>
        <v>Generators|40-149 kW Natural Gas Generators|Caterpillar|</v>
      </c>
      <c r="N67" s="21">
        <f>IF(ISERROR(VLOOKUP(B67,SchedR!A:A,1,FALSE)),0,1)</f>
        <v>1</v>
      </c>
      <c r="O67" s="21">
        <f>VLOOKUP($B67,SchedR!$A:$Z,MATCH(O$1,SchedR!$6:$6,0),FALSE)</f>
        <v>0.95</v>
      </c>
      <c r="P67" s="21">
        <f>VLOOKUP($B67,SchedR!$A:$Z,MATCH(P$1,SchedR!$6:$6,0),FALSE)</f>
        <v>1.33</v>
      </c>
      <c r="Q67" s="21">
        <f>VLOOKUP($B67,SchedR!$A:$Z,MATCH(Q$1,SchedR!$6:$6,0),FALSE)</f>
        <v>0</v>
      </c>
      <c r="R67" s="21">
        <f>VLOOKUP($B67,SchedR!$A:$Z,MATCH(R$1,SchedR!$6:$6,0),FALSE)</f>
        <v>0</v>
      </c>
      <c r="S67" s="21" t="str">
        <f>VLOOKUP($B67,SchedR!$A:$Z,MATCH(S$1,SchedR!$6:$6,0),FALSE)</f>
        <v>Generators USA</v>
      </c>
      <c r="T67" s="21" t="str">
        <f>VLOOKUP($B67,SchedR!$A:$Z,MATCH(T$1,SchedR!$6:$6,0),FALSE)</f>
        <v>RetailBorrowAuction</v>
      </c>
      <c r="U67" s="21">
        <f>IF(ISERROR(VLOOKUP(S67,Sched!A:A,1,FALSE)),0,1)</f>
        <v>1</v>
      </c>
    </row>
    <row r="68" spans="1:21" s="21" customFormat="1" x14ac:dyDescent="0.25">
      <c r="A68" s="21">
        <v>119410</v>
      </c>
      <c r="B68" s="21" t="s">
        <v>5129</v>
      </c>
      <c r="C68" s="21" t="s">
        <v>2512</v>
      </c>
      <c r="D68" s="21" t="str">
        <f>VLOOKUP($B68,SchedR!$A:$Z,MATCH(D$1,SchedR!$6:$6,0),FALSE)</f>
        <v>USA</v>
      </c>
      <c r="E68" s="21" t="str">
        <f>VLOOKUP($B68,SchedR!$A:$Z,MATCH(E$1,SchedR!$6:$6,0),FALSE)</f>
        <v>Make</v>
      </c>
      <c r="F68" s="21" t="str">
        <f>VLOOKUP($B68,SchedR!$A:$Z,MATCH(F$1,SchedR!$6:$6,0),FALSE)</f>
        <v>Make</v>
      </c>
      <c r="G68" s="15">
        <f>VLOOKUP($A68,Schid!$A:$J,MATCH(G$1,Schid!$6:$6,0),FALSE)</f>
        <v>28</v>
      </c>
      <c r="H68" s="15">
        <f>VLOOKUP($A68,Schid!$A:$J,MATCH(H$1,Schid!$6:$6,0),FALSE)</f>
        <v>2864</v>
      </c>
      <c r="I68" s="15">
        <f>VLOOKUP($A68,Schid!$A:$J,MATCH(I$1,Schid!$6:$6,0),FALSE)</f>
        <v>31</v>
      </c>
      <c r="J68" s="21" t="str">
        <f>VLOOKUP($A68,Schid!$A:$J,MATCH(J$1,Schid!$6:$6,0),FALSE)</f>
        <v>Generators</v>
      </c>
      <c r="K68" s="21" t="str">
        <f>VLOOKUP($A68,Schid!$A:$J,MATCH(K$1,Schid!$6:$6,0),FALSE)</f>
        <v>5-39 kW Diesel Generators</v>
      </c>
      <c r="L68" s="21" t="str">
        <f>VLOOKUP($A68,Schid!$A:$J,MATCH(L$1,Schid!$6:$6,0),FALSE)</f>
        <v>Caterpillar</v>
      </c>
      <c r="M68" s="21" t="str">
        <f>VLOOKUP($A68,Schid!$A:$J,MATCH(M$1,Schid!$6:$6,0),FALSE)</f>
        <v>Generators|5-39 kW Diesel Generators|Caterpillar|</v>
      </c>
      <c r="N68" s="21">
        <f>IF(ISERROR(VLOOKUP(B68,SchedR!A:A,1,FALSE)),0,1)</f>
        <v>1</v>
      </c>
      <c r="O68" s="21">
        <f>VLOOKUP($B68,SchedR!$A:$Z,MATCH(O$1,SchedR!$6:$6,0),FALSE)</f>
        <v>0</v>
      </c>
      <c r="P68" s="21">
        <f>VLOOKUP($B68,SchedR!$A:$Z,MATCH(P$1,SchedR!$6:$6,0),FALSE)</f>
        <v>0</v>
      </c>
      <c r="Q68" s="21">
        <f>VLOOKUP($B68,SchedR!$A:$Z,MATCH(Q$1,SchedR!$6:$6,0),FALSE)</f>
        <v>0</v>
      </c>
      <c r="R68" s="21">
        <f>VLOOKUP($B68,SchedR!$A:$Z,MATCH(R$1,SchedR!$6:$6,0),FALSE)</f>
        <v>0</v>
      </c>
      <c r="S68" s="21" t="str">
        <f>VLOOKUP($B68,SchedR!$A:$Z,MATCH(S$1,SchedR!$6:$6,0),FALSE)</f>
        <v>Generators USA</v>
      </c>
      <c r="T68" s="21" t="str">
        <f>VLOOKUP($B68,SchedR!$A:$Z,MATCH(T$1,SchedR!$6:$6,0),FALSE)</f>
        <v>BorrowBoth</v>
      </c>
      <c r="U68" s="21">
        <f>IF(ISERROR(VLOOKUP(S68,Sched!A:A,1,FALSE)),0,1)</f>
        <v>1</v>
      </c>
    </row>
    <row r="69" spans="1:21" x14ac:dyDescent="0.25">
      <c r="A69" s="21">
        <v>119486</v>
      </c>
      <c r="B69" s="21" t="s">
        <v>5129</v>
      </c>
      <c r="C69" s="21" t="s">
        <v>2512</v>
      </c>
      <c r="D69" s="21" t="str">
        <f>VLOOKUP($B69,SchedR!$A:$Z,MATCH(D$1,SchedR!$6:$6,0),FALSE)</f>
        <v>USA</v>
      </c>
      <c r="E69" s="21" t="str">
        <f>VLOOKUP($B69,SchedR!$A:$Z,MATCH(E$1,SchedR!$6:$6,0),FALSE)</f>
        <v>Make</v>
      </c>
      <c r="F69" s="21" t="str">
        <f>VLOOKUP($B69,SchedR!$A:$Z,MATCH(F$1,SchedR!$6:$6,0),FALSE)</f>
        <v>Make</v>
      </c>
      <c r="G69" s="15">
        <f>VLOOKUP($A69,Schid!$A:$J,MATCH(G$1,Schid!$6:$6,0),FALSE)</f>
        <v>28</v>
      </c>
      <c r="H69" s="15">
        <f>VLOOKUP($A69,Schid!$A:$J,MATCH(H$1,Schid!$6:$6,0),FALSE)</f>
        <v>2865</v>
      </c>
      <c r="I69" s="15">
        <f>VLOOKUP($A69,Schid!$A:$J,MATCH(I$1,Schid!$6:$6,0),FALSE)</f>
        <v>31</v>
      </c>
      <c r="J69" s="21" t="str">
        <f>VLOOKUP($A69,Schid!$A:$J,MATCH(J$1,Schid!$6:$6,0),FALSE)</f>
        <v>Generators</v>
      </c>
      <c r="K69" s="21" t="str">
        <f>VLOOKUP($A69,Schid!$A:$J,MATCH(K$1,Schid!$6:$6,0),FALSE)</f>
        <v>5-39 kW Natural Gas Generators</v>
      </c>
      <c r="L69" s="21" t="str">
        <f>VLOOKUP($A69,Schid!$A:$J,MATCH(L$1,Schid!$6:$6,0),FALSE)</f>
        <v>Caterpillar</v>
      </c>
      <c r="M69" s="21" t="str">
        <f>VLOOKUP($A69,Schid!$A:$J,MATCH(M$1,Schid!$6:$6,0),FALSE)</f>
        <v>Generators|5-39 kW Natural Gas Generators|Caterpillar|</v>
      </c>
      <c r="N69" s="21">
        <f>IF(ISERROR(VLOOKUP(B69,SchedR!A:A,1,FALSE)),0,1)</f>
        <v>1</v>
      </c>
      <c r="O69" s="21">
        <f>VLOOKUP($B69,SchedR!$A:$Z,MATCH(O$1,SchedR!$6:$6,0),FALSE)</f>
        <v>0</v>
      </c>
      <c r="P69" s="21">
        <f>VLOOKUP($B69,SchedR!$A:$Z,MATCH(P$1,SchedR!$6:$6,0),FALSE)</f>
        <v>0</v>
      </c>
      <c r="Q69" s="21">
        <f>VLOOKUP($B69,SchedR!$A:$Z,MATCH(Q$1,SchedR!$6:$6,0),FALSE)</f>
        <v>0</v>
      </c>
      <c r="R69" s="21">
        <f>VLOOKUP($B69,SchedR!$A:$Z,MATCH(R$1,SchedR!$6:$6,0),FALSE)</f>
        <v>0</v>
      </c>
      <c r="S69" s="21" t="str">
        <f>VLOOKUP($B69,SchedR!$A:$Z,MATCH(S$1,SchedR!$6:$6,0),FALSE)</f>
        <v>Generators USA</v>
      </c>
      <c r="T69" s="21" t="str">
        <f>VLOOKUP($B69,SchedR!$A:$Z,MATCH(T$1,SchedR!$6:$6,0),FALSE)</f>
        <v>BorrowBoth</v>
      </c>
      <c r="U69" s="21">
        <f>IF(ISERROR(VLOOKUP(S69,Sched!A:A,1,FALSE)),0,1)</f>
        <v>1</v>
      </c>
    </row>
    <row r="70" spans="1:21" x14ac:dyDescent="0.25">
      <c r="A70" s="21">
        <v>118222</v>
      </c>
      <c r="B70" s="21" t="s">
        <v>5130</v>
      </c>
      <c r="C70" s="21" t="s">
        <v>2512</v>
      </c>
      <c r="D70" s="21" t="s">
        <v>2917</v>
      </c>
      <c r="E70" s="21" t="str">
        <f>VLOOKUP($B70,SchedR!$A:$Z,MATCH(E$1,SchedR!$6:$6,0),FALSE)</f>
        <v>Make</v>
      </c>
      <c r="F70" s="21" t="str">
        <f>VLOOKUP($B70,SchedR!$A:$Z,MATCH(F$1,SchedR!$6:$6,0),FALSE)</f>
        <v>Make</v>
      </c>
      <c r="G70" s="15">
        <f>VLOOKUP($A70,Schid!$A:$J,MATCH(G$1,Schid!$6:$6,0),FALSE)</f>
        <v>28</v>
      </c>
      <c r="H70" s="15">
        <f>VLOOKUP($A70,Schid!$A:$J,MATCH(H$1,Schid!$6:$6,0),FALSE)</f>
        <v>2864</v>
      </c>
      <c r="I70" s="15">
        <f>VLOOKUP($A70,Schid!$A:$J,MATCH(I$1,Schid!$6:$6,0),FALSE)</f>
        <v>112</v>
      </c>
      <c r="J70" s="21" t="str">
        <f>VLOOKUP($A70,Schid!$A:$J,MATCH(J$1,Schid!$6:$6,0),FALSE)</f>
        <v>Generators</v>
      </c>
      <c r="K70" s="21" t="str">
        <f>VLOOKUP($A70,Schid!$A:$J,MATCH(K$1,Schid!$6:$6,0),FALSE)</f>
        <v>5-39 kW Diesel Generators</v>
      </c>
      <c r="L70" s="21" t="str">
        <f>VLOOKUP($A70,Schid!$A:$J,MATCH(L$1,Schid!$6:$6,0),FALSE)</f>
        <v>Airman (MMD)</v>
      </c>
      <c r="M70" s="21" t="str">
        <f>VLOOKUP($A70,Schid!$A:$J,MATCH(M$1,Schid!$6:$6,0),FALSE)</f>
        <v>Generators|5-39 kW Diesel Generators|Airman (MMD)|</v>
      </c>
      <c r="N70" s="21">
        <f>IF(ISERROR(VLOOKUP(B70,SchedR!A:A,1,FALSE)),0,1)</f>
        <v>1</v>
      </c>
      <c r="O70" s="21">
        <f>VLOOKUP($B70,SchedR!$A:$Z,MATCH(O$1,SchedR!$6:$6,0),FALSE)</f>
        <v>0.95</v>
      </c>
      <c r="P70" s="21">
        <f>VLOOKUP($B70,SchedR!$A:$Z,MATCH(P$1,SchedR!$6:$6,0),FALSE)</f>
        <v>1.33</v>
      </c>
      <c r="Q70" s="21">
        <f>VLOOKUP($B70,SchedR!$A:$Z,MATCH(Q$1,SchedR!$6:$6,0),FALSE)</f>
        <v>0</v>
      </c>
      <c r="R70" s="21">
        <f>VLOOKUP($B70,SchedR!$A:$Z,MATCH(R$1,SchedR!$6:$6,0),FALSE)</f>
        <v>0</v>
      </c>
      <c r="S70" s="21" t="str">
        <f>VLOOKUP($B70,SchedR!$A:$Z,MATCH(S$1,SchedR!$6:$6,0),FALSE)</f>
        <v>Generators USA</v>
      </c>
      <c r="T70" s="21" t="str">
        <f>VLOOKUP($B70,SchedR!$A:$Z,MATCH(T$1,SchedR!$6:$6,0),FALSE)</f>
        <v>RetailBorrowAuction</v>
      </c>
      <c r="U70" s="21">
        <f>IF(ISERROR(VLOOKUP(S70,Sched!A:A,1,FALSE)),0,1)</f>
        <v>1</v>
      </c>
    </row>
    <row r="71" spans="1:21" x14ac:dyDescent="0.25">
      <c r="A71" s="21">
        <v>119410</v>
      </c>
      <c r="B71" s="21" t="s">
        <v>5130</v>
      </c>
      <c r="C71" s="21" t="s">
        <v>2512</v>
      </c>
      <c r="D71" s="21" t="s">
        <v>2917</v>
      </c>
      <c r="E71" s="21" t="str">
        <f>VLOOKUP($B71,SchedR!$A:$Z,MATCH(E$1,SchedR!$6:$6,0),FALSE)</f>
        <v>Make</v>
      </c>
      <c r="F71" s="21" t="str">
        <f>VLOOKUP($B71,SchedR!$A:$Z,MATCH(F$1,SchedR!$6:$6,0),FALSE)</f>
        <v>Make</v>
      </c>
      <c r="G71" s="15">
        <f>VLOOKUP($A71,Schid!$A:$J,MATCH(G$1,Schid!$6:$6,0),FALSE)</f>
        <v>28</v>
      </c>
      <c r="H71" s="15">
        <f>VLOOKUP($A71,Schid!$A:$J,MATCH(H$1,Schid!$6:$6,0),FALSE)</f>
        <v>2864</v>
      </c>
      <c r="I71" s="15">
        <f>VLOOKUP($A71,Schid!$A:$J,MATCH(I$1,Schid!$6:$6,0),FALSE)</f>
        <v>31</v>
      </c>
      <c r="J71" s="21" t="str">
        <f>VLOOKUP($A71,Schid!$A:$J,MATCH(J$1,Schid!$6:$6,0),FALSE)</f>
        <v>Generators</v>
      </c>
      <c r="K71" s="21" t="str">
        <f>VLOOKUP($A71,Schid!$A:$J,MATCH(K$1,Schid!$6:$6,0),FALSE)</f>
        <v>5-39 kW Diesel Generators</v>
      </c>
      <c r="L71" s="21" t="str">
        <f>VLOOKUP($A71,Schid!$A:$J,MATCH(L$1,Schid!$6:$6,0),FALSE)</f>
        <v>Caterpillar</v>
      </c>
      <c r="M71" s="21" t="str">
        <f>VLOOKUP($A71,Schid!$A:$J,MATCH(M$1,Schid!$6:$6,0),FALSE)</f>
        <v>Generators|5-39 kW Diesel Generators|Caterpillar|</v>
      </c>
      <c r="N71" s="21">
        <f>IF(ISERROR(VLOOKUP(B71,SchedR!A:A,1,FALSE)),0,1)</f>
        <v>1</v>
      </c>
      <c r="O71" s="21">
        <f>VLOOKUP($B71,SchedR!$A:$Z,MATCH(O$1,SchedR!$6:$6,0),FALSE)</f>
        <v>0.95</v>
      </c>
      <c r="P71" s="21">
        <f>VLOOKUP($B71,SchedR!$A:$Z,MATCH(P$1,SchedR!$6:$6,0),FALSE)</f>
        <v>1.33</v>
      </c>
      <c r="Q71" s="21">
        <f>VLOOKUP($B71,SchedR!$A:$Z,MATCH(Q$1,SchedR!$6:$6,0),FALSE)</f>
        <v>0</v>
      </c>
      <c r="R71" s="21">
        <f>VLOOKUP($B71,SchedR!$A:$Z,MATCH(R$1,SchedR!$6:$6,0),FALSE)</f>
        <v>0</v>
      </c>
      <c r="S71" s="21" t="str">
        <f>VLOOKUP($B71,SchedR!$A:$Z,MATCH(S$1,SchedR!$6:$6,0),FALSE)</f>
        <v>Generators USA</v>
      </c>
      <c r="T71" s="21" t="str">
        <f>VLOOKUP($B71,SchedR!$A:$Z,MATCH(T$1,SchedR!$6:$6,0),FALSE)</f>
        <v>RetailBorrowAuction</v>
      </c>
      <c r="U71" s="21">
        <f>IF(ISERROR(VLOOKUP(S71,Sched!A:A,1,FALSE)),0,1)</f>
        <v>1</v>
      </c>
    </row>
    <row r="72" spans="1:21" x14ac:dyDescent="0.25">
      <c r="A72" s="21">
        <v>118220</v>
      </c>
      <c r="B72" s="21" t="s">
        <v>5130</v>
      </c>
      <c r="C72" s="21" t="s">
        <v>2512</v>
      </c>
      <c r="D72" s="21" t="s">
        <v>2917</v>
      </c>
      <c r="E72" s="21" t="str">
        <f>VLOOKUP($B72,SchedR!$A:$Z,MATCH(E$1,SchedR!$6:$6,0),FALSE)</f>
        <v>Make</v>
      </c>
      <c r="F72" s="21" t="str">
        <f>VLOOKUP($B72,SchedR!$A:$Z,MATCH(F$1,SchedR!$6:$6,0),FALSE)</f>
        <v>Make</v>
      </c>
      <c r="G72" s="15">
        <f>VLOOKUP($A72,Schid!$A:$J,MATCH(G$1,Schid!$6:$6,0),FALSE)</f>
        <v>28</v>
      </c>
      <c r="H72" s="15">
        <f>VLOOKUP($A72,Schid!$A:$J,MATCH(H$1,Schid!$6:$6,0),FALSE)</f>
        <v>2864</v>
      </c>
      <c r="I72" s="15">
        <f>VLOOKUP($A72,Schid!$A:$J,MATCH(I$1,Schid!$6:$6,0),FALSE)</f>
        <v>90</v>
      </c>
      <c r="J72" s="21" t="str">
        <f>VLOOKUP($A72,Schid!$A:$J,MATCH(J$1,Schid!$6:$6,0),FALSE)</f>
        <v>Generators</v>
      </c>
      <c r="K72" s="21" t="str">
        <f>VLOOKUP($A72,Schid!$A:$J,MATCH(K$1,Schid!$6:$6,0),FALSE)</f>
        <v>5-39 kW Diesel Generators</v>
      </c>
      <c r="L72" s="21" t="str">
        <f>VLOOKUP($A72,Schid!$A:$J,MATCH(L$1,Schid!$6:$6,0),FALSE)</f>
        <v>Wacker Neuson</v>
      </c>
      <c r="M72" s="21" t="str">
        <f>VLOOKUP($A72,Schid!$A:$J,MATCH(M$1,Schid!$6:$6,0),FALSE)</f>
        <v>Generators|5-39 kW Diesel Generators|Wacker Neuson|</v>
      </c>
      <c r="N72" s="21">
        <f>IF(ISERROR(VLOOKUP(B72,SchedR!A:A,1,FALSE)),0,1)</f>
        <v>1</v>
      </c>
      <c r="O72" s="21">
        <f>VLOOKUP($B72,SchedR!$A:$Z,MATCH(O$1,SchedR!$6:$6,0),FALSE)</f>
        <v>0.95</v>
      </c>
      <c r="P72" s="21">
        <f>VLOOKUP($B72,SchedR!$A:$Z,MATCH(P$1,SchedR!$6:$6,0),FALSE)</f>
        <v>1.33</v>
      </c>
      <c r="Q72" s="21">
        <f>VLOOKUP($B72,SchedR!$A:$Z,MATCH(Q$1,SchedR!$6:$6,0),FALSE)</f>
        <v>0</v>
      </c>
      <c r="R72" s="21">
        <f>VLOOKUP($B72,SchedR!$A:$Z,MATCH(R$1,SchedR!$6:$6,0),FALSE)</f>
        <v>0</v>
      </c>
      <c r="S72" s="21" t="str">
        <f>VLOOKUP($B72,SchedR!$A:$Z,MATCH(S$1,SchedR!$6:$6,0),FALSE)</f>
        <v>Generators USA</v>
      </c>
      <c r="T72" s="21" t="str">
        <f>VLOOKUP($B72,SchedR!$A:$Z,MATCH(T$1,SchedR!$6:$6,0),FALSE)</f>
        <v>RetailBorrowAuction</v>
      </c>
      <c r="U72" s="21">
        <f>IF(ISERROR(VLOOKUP(S72,Sched!A:A,1,FALSE)),0,1)</f>
        <v>1</v>
      </c>
    </row>
    <row r="73" spans="1:21" x14ac:dyDescent="0.25">
      <c r="A73" s="21">
        <v>119486</v>
      </c>
      <c r="B73" s="21" t="s">
        <v>5130</v>
      </c>
      <c r="C73" s="21" t="s">
        <v>2512</v>
      </c>
      <c r="D73" s="21" t="s">
        <v>2917</v>
      </c>
      <c r="E73" s="21" t="str">
        <f>VLOOKUP($B73,SchedR!$A:$Z,MATCH(E$1,SchedR!$6:$6,0),FALSE)</f>
        <v>Make</v>
      </c>
      <c r="F73" s="21" t="str">
        <f>VLOOKUP($B73,SchedR!$A:$Z,MATCH(F$1,SchedR!$6:$6,0),FALSE)</f>
        <v>Make</v>
      </c>
      <c r="G73" s="15">
        <f>VLOOKUP($A73,Schid!$A:$J,MATCH(G$1,Schid!$6:$6,0),FALSE)</f>
        <v>28</v>
      </c>
      <c r="H73" s="15">
        <f>VLOOKUP($A73,Schid!$A:$J,MATCH(H$1,Schid!$6:$6,0),FALSE)</f>
        <v>2865</v>
      </c>
      <c r="I73" s="15">
        <f>VLOOKUP($A73,Schid!$A:$J,MATCH(I$1,Schid!$6:$6,0),FALSE)</f>
        <v>31</v>
      </c>
      <c r="J73" s="21" t="str">
        <f>VLOOKUP($A73,Schid!$A:$J,MATCH(J$1,Schid!$6:$6,0),FALSE)</f>
        <v>Generators</v>
      </c>
      <c r="K73" s="21" t="str">
        <f>VLOOKUP($A73,Schid!$A:$J,MATCH(K$1,Schid!$6:$6,0),FALSE)</f>
        <v>5-39 kW Natural Gas Generators</v>
      </c>
      <c r="L73" s="21" t="str">
        <f>VLOOKUP($A73,Schid!$A:$J,MATCH(L$1,Schid!$6:$6,0),FALSE)</f>
        <v>Caterpillar</v>
      </c>
      <c r="M73" s="21" t="str">
        <f>VLOOKUP($A73,Schid!$A:$J,MATCH(M$1,Schid!$6:$6,0),FALSE)</f>
        <v>Generators|5-39 kW Natural Gas Generators|Caterpillar|</v>
      </c>
      <c r="N73" s="21">
        <f>IF(ISERROR(VLOOKUP(B73,SchedR!A:A,1,FALSE)),0,1)</f>
        <v>1</v>
      </c>
      <c r="O73" s="21">
        <f>VLOOKUP($B73,SchedR!$A:$Z,MATCH(O$1,SchedR!$6:$6,0),FALSE)</f>
        <v>0.95</v>
      </c>
      <c r="P73" s="21">
        <f>VLOOKUP($B73,SchedR!$A:$Z,MATCH(P$1,SchedR!$6:$6,0),FALSE)</f>
        <v>1.33</v>
      </c>
      <c r="Q73" s="21">
        <f>VLOOKUP($B73,SchedR!$A:$Z,MATCH(Q$1,SchedR!$6:$6,0),FALSE)</f>
        <v>0</v>
      </c>
      <c r="R73" s="21">
        <f>VLOOKUP($B73,SchedR!$A:$Z,MATCH(R$1,SchedR!$6:$6,0),FALSE)</f>
        <v>0</v>
      </c>
      <c r="S73" s="21" t="str">
        <f>VLOOKUP($B73,SchedR!$A:$Z,MATCH(S$1,SchedR!$6:$6,0),FALSE)</f>
        <v>Generators USA</v>
      </c>
      <c r="T73" s="21" t="str">
        <f>VLOOKUP($B73,SchedR!$A:$Z,MATCH(T$1,SchedR!$6:$6,0),FALSE)</f>
        <v>RetailBorrowAuction</v>
      </c>
      <c r="U73" s="21">
        <f>IF(ISERROR(VLOOKUP(S73,Sched!A:A,1,FALSE)),0,1)</f>
        <v>1</v>
      </c>
    </row>
    <row r="74" spans="1:21" s="21" customFormat="1" x14ac:dyDescent="0.25">
      <c r="A74" s="21">
        <v>119416</v>
      </c>
      <c r="B74" s="21" t="s">
        <v>5131</v>
      </c>
      <c r="C74" s="21" t="s">
        <v>2512</v>
      </c>
      <c r="D74" s="21" t="s">
        <v>2917</v>
      </c>
      <c r="E74" s="21" t="str">
        <f>VLOOKUP($B74,SchedR!$A:$Z,MATCH(E$1,SchedR!$6:$6,0),FALSE)</f>
        <v>Make</v>
      </c>
      <c r="F74" s="21" t="str">
        <f>VLOOKUP($B74,SchedR!$A:$Z,MATCH(F$1,SchedR!$6:$6,0),FALSE)</f>
        <v>Make</v>
      </c>
      <c r="G74" s="15">
        <f>VLOOKUP($A74,Schid!$A:$J,MATCH(G$1,Schid!$6:$6,0),FALSE)</f>
        <v>28</v>
      </c>
      <c r="H74" s="15">
        <f>VLOOKUP($A74,Schid!$A:$J,MATCH(H$1,Schid!$6:$6,0),FALSE)</f>
        <v>2864</v>
      </c>
      <c r="I74" s="15">
        <f>VLOOKUP($A74,Schid!$A:$J,MATCH(I$1,Schid!$6:$6,0),FALSE)</f>
        <v>129</v>
      </c>
      <c r="J74" s="21" t="str">
        <f>VLOOKUP($A74,Schid!$A:$J,MATCH(J$1,Schid!$6:$6,0),FALSE)</f>
        <v>Generators</v>
      </c>
      <c r="K74" s="21" t="str">
        <f>VLOOKUP($A74,Schid!$A:$J,MATCH(K$1,Schid!$6:$6,0),FALSE)</f>
        <v>5-39 kW Diesel Generators</v>
      </c>
      <c r="L74" s="21" t="str">
        <f>VLOOKUP($A74,Schid!$A:$J,MATCH(L$1,Schid!$6:$6,0),FALSE)</f>
        <v>Atlas Copco</v>
      </c>
      <c r="M74" s="21" t="str">
        <f>VLOOKUP($A74,Schid!$A:$J,MATCH(M$1,Schid!$6:$6,0),FALSE)</f>
        <v>Generators|5-39 kW Diesel Generators|Atlas Copco|</v>
      </c>
      <c r="N74" s="21">
        <f>IF(ISERROR(VLOOKUP(B74,SchedR!A:A,1,FALSE)),0,1)</f>
        <v>1</v>
      </c>
      <c r="O74" s="21">
        <f>VLOOKUP($B74,SchedR!$A:$Z,MATCH(O$1,SchedR!$6:$6,0),FALSE)</f>
        <v>0.95</v>
      </c>
      <c r="P74" s="21">
        <f>VLOOKUP($B74,SchedR!$A:$Z,MATCH(P$1,SchedR!$6:$6,0),FALSE)</f>
        <v>1.33</v>
      </c>
      <c r="Q74" s="21">
        <f>VLOOKUP($B74,SchedR!$A:$Z,MATCH(Q$1,SchedR!$6:$6,0),FALSE)</f>
        <v>0</v>
      </c>
      <c r="R74" s="21">
        <f>VLOOKUP($B74,SchedR!$A:$Z,MATCH(R$1,SchedR!$6:$6,0),FALSE)</f>
        <v>0</v>
      </c>
      <c r="S74" s="21" t="str">
        <f>VLOOKUP($B74,SchedR!$A:$Z,MATCH(S$1,SchedR!$6:$6,0),FALSE)</f>
        <v>Generators USA</v>
      </c>
      <c r="T74" s="21" t="str">
        <f>VLOOKUP($B74,SchedR!$A:$Z,MATCH(T$1,SchedR!$6:$6,0),FALSE)</f>
        <v>RetailBorrowAuction</v>
      </c>
      <c r="U74" s="21">
        <f>IF(ISERROR(VLOOKUP(S74,Sched!A:A,1,FALSE)),0,1)</f>
        <v>1</v>
      </c>
    </row>
    <row r="75" spans="1:21" x14ac:dyDescent="0.25">
      <c r="A75" s="21">
        <v>119483</v>
      </c>
      <c r="B75" s="21" t="s">
        <v>5131</v>
      </c>
      <c r="C75" s="21" t="s">
        <v>2512</v>
      </c>
      <c r="D75" s="21" t="s">
        <v>2917</v>
      </c>
      <c r="E75" s="21" t="str">
        <f>VLOOKUP($B75,SchedR!$A:$Z,MATCH(E$1,SchedR!$6:$6,0),FALSE)</f>
        <v>Make</v>
      </c>
      <c r="F75" s="21" t="str">
        <f>VLOOKUP($B75,SchedR!$A:$Z,MATCH(F$1,SchedR!$6:$6,0),FALSE)</f>
        <v>Make</v>
      </c>
      <c r="G75" s="15">
        <f>VLOOKUP($A75,Schid!$A:$J,MATCH(G$1,Schid!$6:$6,0),FALSE)</f>
        <v>28</v>
      </c>
      <c r="H75" s="15">
        <f>VLOOKUP($A75,Schid!$A:$J,MATCH(H$1,Schid!$6:$6,0),FALSE)</f>
        <v>2864</v>
      </c>
      <c r="I75" s="15">
        <f>VLOOKUP($A75,Schid!$A:$J,MATCH(I$1,Schid!$6:$6,0),FALSE)</f>
        <v>82931</v>
      </c>
      <c r="J75" s="21" t="str">
        <f>VLOOKUP($A75,Schid!$A:$J,MATCH(J$1,Schid!$6:$6,0),FALSE)</f>
        <v>Generators</v>
      </c>
      <c r="K75" s="21" t="str">
        <f>VLOOKUP($A75,Schid!$A:$J,MATCH(K$1,Schid!$6:$6,0),FALSE)</f>
        <v>5-39 kW Diesel Generators</v>
      </c>
      <c r="L75" s="21" t="str">
        <f>VLOOKUP($A75,Schid!$A:$J,MATCH(L$1,Schid!$6:$6,0),FALSE)</f>
        <v>IR Doosan</v>
      </c>
      <c r="M75" s="21" t="str">
        <f>VLOOKUP($A75,Schid!$A:$J,MATCH(M$1,Schid!$6:$6,0),FALSE)</f>
        <v>Generators|5-39 kW Diesel Generators|IR Doosan|</v>
      </c>
      <c r="N75" s="21">
        <f>IF(ISERROR(VLOOKUP(B75,SchedR!A:A,1,FALSE)),0,1)</f>
        <v>1</v>
      </c>
      <c r="O75" s="21">
        <f>VLOOKUP($B75,SchedR!$A:$Z,MATCH(O$1,SchedR!$6:$6,0),FALSE)</f>
        <v>0.95</v>
      </c>
      <c r="P75" s="21">
        <f>VLOOKUP($B75,SchedR!$A:$Z,MATCH(P$1,SchedR!$6:$6,0),FALSE)</f>
        <v>1.33</v>
      </c>
      <c r="Q75" s="21">
        <f>VLOOKUP($B75,SchedR!$A:$Z,MATCH(Q$1,SchedR!$6:$6,0),FALSE)</f>
        <v>0</v>
      </c>
      <c r="R75" s="21">
        <f>VLOOKUP($B75,SchedR!$A:$Z,MATCH(R$1,SchedR!$6:$6,0),FALSE)</f>
        <v>0</v>
      </c>
      <c r="S75" s="21" t="str">
        <f>VLOOKUP($B75,SchedR!$A:$Z,MATCH(S$1,SchedR!$6:$6,0),FALSE)</f>
        <v>Generators USA</v>
      </c>
      <c r="T75" s="21" t="str">
        <f>VLOOKUP($B75,SchedR!$A:$Z,MATCH(T$1,SchedR!$6:$6,0),FALSE)</f>
        <v>RetailBorrowAuction</v>
      </c>
      <c r="U75" s="21">
        <f>IF(ISERROR(VLOOKUP(S75,Sched!A:A,1,FALSE)),0,1)</f>
        <v>1</v>
      </c>
    </row>
    <row r="76" spans="1:21" x14ac:dyDescent="0.25">
      <c r="A76" s="21">
        <v>119423</v>
      </c>
      <c r="B76" s="21" t="s">
        <v>5131</v>
      </c>
      <c r="C76" s="21" t="s">
        <v>2512</v>
      </c>
      <c r="D76" s="21" t="s">
        <v>2917</v>
      </c>
      <c r="E76" s="21" t="str">
        <f>VLOOKUP($B76,SchedR!$A:$Z,MATCH(E$1,SchedR!$6:$6,0),FALSE)</f>
        <v>Make</v>
      </c>
      <c r="F76" s="21" t="str">
        <f>VLOOKUP($B76,SchedR!$A:$Z,MATCH(F$1,SchedR!$6:$6,0),FALSE)</f>
        <v>Make</v>
      </c>
      <c r="G76" s="15">
        <f>VLOOKUP($A76,Schid!$A:$J,MATCH(G$1,Schid!$6:$6,0),FALSE)</f>
        <v>28</v>
      </c>
      <c r="H76" s="15">
        <f>VLOOKUP($A76,Schid!$A:$J,MATCH(H$1,Schid!$6:$6,0),FALSE)</f>
        <v>2864</v>
      </c>
      <c r="I76" s="15">
        <f>VLOOKUP($A76,Schid!$A:$J,MATCH(I$1,Schid!$6:$6,0),FALSE)</f>
        <v>2796</v>
      </c>
      <c r="J76" s="21" t="str">
        <f>VLOOKUP($A76,Schid!$A:$J,MATCH(J$1,Schid!$6:$6,0),FALSE)</f>
        <v>Generators</v>
      </c>
      <c r="K76" s="21" t="str">
        <f>VLOOKUP($A76,Schid!$A:$J,MATCH(K$1,Schid!$6:$6,0),FALSE)</f>
        <v>5-39 kW Diesel Generators</v>
      </c>
      <c r="L76" s="21" t="str">
        <f>VLOOKUP($A76,Schid!$A:$J,MATCH(L$1,Schid!$6:$6,0),FALSE)</f>
        <v>Magnum (Generac)</v>
      </c>
      <c r="M76" s="21" t="str">
        <f>VLOOKUP($A76,Schid!$A:$J,MATCH(M$1,Schid!$6:$6,0),FALSE)</f>
        <v>Generators|5-39 kW Diesel Generators|Magnum (Generac)|</v>
      </c>
      <c r="N76" s="21">
        <f>IF(ISERROR(VLOOKUP(B76,SchedR!A:A,1,FALSE)),0,1)</f>
        <v>1</v>
      </c>
      <c r="O76" s="21">
        <f>VLOOKUP($B76,SchedR!$A:$Z,MATCH(O$1,SchedR!$6:$6,0),FALSE)</f>
        <v>0.95</v>
      </c>
      <c r="P76" s="21">
        <f>VLOOKUP($B76,SchedR!$A:$Z,MATCH(P$1,SchedR!$6:$6,0),FALSE)</f>
        <v>1.33</v>
      </c>
      <c r="Q76" s="21">
        <f>VLOOKUP($B76,SchedR!$A:$Z,MATCH(Q$1,SchedR!$6:$6,0),FALSE)</f>
        <v>0</v>
      </c>
      <c r="R76" s="21">
        <f>VLOOKUP($B76,SchedR!$A:$Z,MATCH(R$1,SchedR!$6:$6,0),FALSE)</f>
        <v>0</v>
      </c>
      <c r="S76" s="21" t="str">
        <f>VLOOKUP($B76,SchedR!$A:$Z,MATCH(S$1,SchedR!$6:$6,0),FALSE)</f>
        <v>Generators USA</v>
      </c>
      <c r="T76" s="21" t="str">
        <f>VLOOKUP($B76,SchedR!$A:$Z,MATCH(T$1,SchedR!$6:$6,0),FALSE)</f>
        <v>RetailBorrowAuction</v>
      </c>
      <c r="U76" s="21">
        <f>IF(ISERROR(VLOOKUP(S76,Sched!A:A,1,FALSE)),0,1)</f>
        <v>1</v>
      </c>
    </row>
    <row r="77" spans="1:21" x14ac:dyDescent="0.25">
      <c r="A77" s="21">
        <v>119417</v>
      </c>
      <c r="B77" s="21" t="s">
        <v>5131</v>
      </c>
      <c r="C77" s="21" t="s">
        <v>2512</v>
      </c>
      <c r="D77" s="21" t="s">
        <v>2917</v>
      </c>
      <c r="E77" s="21" t="str">
        <f>VLOOKUP($B77,SchedR!$A:$Z,MATCH(E$1,SchedR!$6:$6,0),FALSE)</f>
        <v>Make</v>
      </c>
      <c r="F77" s="21" t="str">
        <f>VLOOKUP($B77,SchedR!$A:$Z,MATCH(F$1,SchedR!$6:$6,0),FALSE)</f>
        <v>Make</v>
      </c>
      <c r="G77" s="15">
        <f>VLOOKUP($A77,Schid!$A:$J,MATCH(G$1,Schid!$6:$6,0),FALSE)</f>
        <v>28</v>
      </c>
      <c r="H77" s="15">
        <f>VLOOKUP($A77,Schid!$A:$J,MATCH(H$1,Schid!$6:$6,0),FALSE)</f>
        <v>2864</v>
      </c>
      <c r="I77" s="15">
        <f>VLOOKUP($A77,Schid!$A:$J,MATCH(I$1,Schid!$6:$6,0),FALSE)</f>
        <v>132</v>
      </c>
      <c r="J77" s="21" t="str">
        <f>VLOOKUP($A77,Schid!$A:$J,MATCH(J$1,Schid!$6:$6,0),FALSE)</f>
        <v>Generators</v>
      </c>
      <c r="K77" s="21" t="str">
        <f>VLOOKUP($A77,Schid!$A:$J,MATCH(K$1,Schid!$6:$6,0),FALSE)</f>
        <v>5-39 kW Diesel Generators</v>
      </c>
      <c r="L77" s="21" t="str">
        <f>VLOOKUP($A77,Schid!$A:$J,MATCH(L$1,Schid!$6:$6,0),FALSE)</f>
        <v>Multiquip</v>
      </c>
      <c r="M77" s="21" t="str">
        <f>VLOOKUP($A77,Schid!$A:$J,MATCH(M$1,Schid!$6:$6,0),FALSE)</f>
        <v>Generators|5-39 kW Diesel Generators|Multiquip|</v>
      </c>
      <c r="N77" s="21">
        <f>IF(ISERROR(VLOOKUP(B77,SchedR!A:A,1,FALSE)),0,1)</f>
        <v>1</v>
      </c>
      <c r="O77" s="21">
        <f>VLOOKUP($B77,SchedR!$A:$Z,MATCH(O$1,SchedR!$6:$6,0),FALSE)</f>
        <v>0.95</v>
      </c>
      <c r="P77" s="21">
        <f>VLOOKUP($B77,SchedR!$A:$Z,MATCH(P$1,SchedR!$6:$6,0),FALSE)</f>
        <v>1.33</v>
      </c>
      <c r="Q77" s="21">
        <f>VLOOKUP($B77,SchedR!$A:$Z,MATCH(Q$1,SchedR!$6:$6,0),FALSE)</f>
        <v>0</v>
      </c>
      <c r="R77" s="21">
        <f>VLOOKUP($B77,SchedR!$A:$Z,MATCH(R$1,SchedR!$6:$6,0),FALSE)</f>
        <v>0</v>
      </c>
      <c r="S77" s="21" t="str">
        <f>VLOOKUP($B77,SchedR!$A:$Z,MATCH(S$1,SchedR!$6:$6,0),FALSE)</f>
        <v>Generators USA</v>
      </c>
      <c r="T77" s="21" t="str">
        <f>VLOOKUP($B77,SchedR!$A:$Z,MATCH(T$1,SchedR!$6:$6,0),FALSE)</f>
        <v>RetailBorrowAuction</v>
      </c>
      <c r="U77" s="21">
        <f>IF(ISERROR(VLOOKUP(S77,Sched!A:A,1,FALSE)),0,1)</f>
        <v>1</v>
      </c>
    </row>
    <row r="78" spans="1:21" x14ac:dyDescent="0.25">
      <c r="A78" s="21">
        <v>320</v>
      </c>
      <c r="B78" s="21" t="s">
        <v>3208</v>
      </c>
      <c r="C78" s="21" t="s">
        <v>2512</v>
      </c>
      <c r="D78" s="21" t="str">
        <f>VLOOKUP($B78,SchedR!$A:$Z,MATCH(D$1,SchedR!$6:$6,0),FALSE)</f>
        <v>USA</v>
      </c>
      <c r="E78" s="21" t="str">
        <f>VLOOKUP($B78,SchedR!$A:$Z,MATCH(E$1,SchedR!$6:$6,0),FALSE)</f>
        <v>CatSubcat</v>
      </c>
      <c r="F78" s="21" t="str">
        <f>VLOOKUP($B78,SchedR!$A:$Z,MATCH(F$1,SchedR!$6:$6,0),FALSE)</f>
        <v>SubcatGroup</v>
      </c>
      <c r="G78" s="15">
        <f>VLOOKUP($A78,Schid!$A:$J,MATCH(G$1,Schid!$6:$6,0),FALSE)</f>
        <v>28</v>
      </c>
      <c r="H78" s="15">
        <f>VLOOKUP($A78,Schid!$A:$J,MATCH(H$1,Schid!$6:$6,0),FALSE)</f>
        <v>2057</v>
      </c>
      <c r="I78" s="15" t="str">
        <f>VLOOKUP($A78,Schid!$A:$J,MATCH(I$1,Schid!$6:$6,0),FALSE)</f>
        <v>NULL</v>
      </c>
      <c r="J78" s="21" t="str">
        <f>VLOOKUP($A78,Schid!$A:$J,MATCH(J$1,Schid!$6:$6,0),FALSE)</f>
        <v>Generators</v>
      </c>
      <c r="K78" s="21" t="str">
        <f>VLOOKUP($A78,Schid!$A:$J,MATCH(K$1,Schid!$6:$6,0),FALSE)</f>
        <v>0-19 kW Gas Generators</v>
      </c>
      <c r="L78" s="21" t="str">
        <f>VLOOKUP($A78,Schid!$A:$J,MATCH(L$1,Schid!$6:$6,0),FALSE)</f>
        <v>NULL</v>
      </c>
      <c r="M78" s="21" t="str">
        <f>VLOOKUP($A78,Schid!$A:$J,MATCH(M$1,Schid!$6:$6,0),FALSE)</f>
        <v>Generators|0-19 kW Gas Generators||</v>
      </c>
      <c r="N78" s="21">
        <f>IF(ISERROR(VLOOKUP(B78,SchedR!A:A,1,FALSE)),0,1)</f>
        <v>1</v>
      </c>
      <c r="O78" s="21">
        <f>VLOOKUP($B78,SchedR!$A:$Z,MATCH(O$1,SchedR!$6:$6,0),FALSE)</f>
        <v>0.95</v>
      </c>
      <c r="P78" s="21">
        <f>VLOOKUP($B78,SchedR!$A:$Z,MATCH(P$1,SchedR!$6:$6,0),FALSE)</f>
        <v>1.33</v>
      </c>
      <c r="Q78" s="21">
        <f>VLOOKUP($B78,SchedR!$A:$Z,MATCH(Q$1,SchedR!$6:$6,0),FALSE)</f>
        <v>0</v>
      </c>
      <c r="R78" s="21">
        <f>VLOOKUP($B78,SchedR!$A:$Z,MATCH(R$1,SchedR!$6:$6,0),FALSE)</f>
        <v>0</v>
      </c>
      <c r="S78" s="21" t="str">
        <f>VLOOKUP($B78,SchedR!$A:$Z,MATCH(S$1,SchedR!$6:$6,0),FALSE)</f>
        <v>Generators USA</v>
      </c>
      <c r="T78" s="21" t="str">
        <f>VLOOKUP($B78,SchedR!$A:$Z,MATCH(T$1,SchedR!$6:$6,0),FALSE)</f>
        <v>RetailBorrowAuction</v>
      </c>
      <c r="U78" s="21">
        <f>IF(ISERROR(VLOOKUP(S78,Sched!A:A,1,FALSE)),0,1)</f>
        <v>1</v>
      </c>
    </row>
    <row r="79" spans="1:21" x14ac:dyDescent="0.25">
      <c r="A79" s="21">
        <v>104302</v>
      </c>
      <c r="B79" s="21" t="s">
        <v>3416</v>
      </c>
      <c r="C79" s="21" t="s">
        <v>2512</v>
      </c>
      <c r="D79" s="21" t="str">
        <f>VLOOKUP($B79,SchedR!$A:$Z,MATCH(D$1,SchedR!$6:$6,0),FALSE)</f>
        <v>USA</v>
      </c>
      <c r="E79" s="21" t="str">
        <f>VLOOKUP($B79,SchedR!$A:$Z,MATCH(E$1,SchedR!$6:$6,0),FALSE)</f>
        <v>CatSubcat</v>
      </c>
      <c r="F79" s="21" t="str">
        <f>VLOOKUP($B79,SchedR!$A:$Z,MATCH(F$1,SchedR!$6:$6,0),FALSE)</f>
        <v>SubcatGroup</v>
      </c>
      <c r="G79" s="15">
        <f>VLOOKUP($A79,Schid!$A:$J,MATCH(G$1,Schid!$6:$6,0),FALSE)</f>
        <v>2839</v>
      </c>
      <c r="H79" s="15">
        <f>VLOOKUP($A79,Schid!$A:$J,MATCH(H$1,Schid!$6:$6,0),FALSE)</f>
        <v>2840</v>
      </c>
      <c r="I79" s="15" t="str">
        <f>VLOOKUP($A79,Schid!$A:$J,MATCH(I$1,Schid!$6:$6,0),FALSE)</f>
        <v>NULL</v>
      </c>
      <c r="J79" s="21" t="str">
        <f>VLOOKUP($A79,Schid!$A:$J,MATCH(J$1,Schid!$6:$6,0),FALSE)</f>
        <v>Heavy Haul Trucks</v>
      </c>
      <c r="K79" s="21" t="str">
        <f>VLOOKUP($A79,Schid!$A:$J,MATCH(K$1,Schid!$6:$6,0),FALSE)</f>
        <v>Heavy Haul Trucks</v>
      </c>
      <c r="L79" s="21" t="str">
        <f>VLOOKUP($A79,Schid!$A:$J,MATCH(L$1,Schid!$6:$6,0),FALSE)</f>
        <v>NULL</v>
      </c>
      <c r="M79" s="21" t="str">
        <f>VLOOKUP($A79,Schid!$A:$J,MATCH(M$1,Schid!$6:$6,0),FALSE)</f>
        <v>Heavy Haul Trucks|Heavy Haul Trucks||</v>
      </c>
      <c r="N79" s="21">
        <f>IF(ISERROR(VLOOKUP(B79,SchedR!A:A,1,FALSE)),0,1)</f>
        <v>1</v>
      </c>
      <c r="O79" s="21">
        <f>VLOOKUP($B79,SchedR!$A:$Z,MATCH(O$1,SchedR!$6:$6,0),FALSE)</f>
        <v>0</v>
      </c>
      <c r="P79" s="21">
        <f>VLOOKUP($B79,SchedR!$A:$Z,MATCH(P$1,SchedR!$6:$6,0),FALSE)</f>
        <v>0</v>
      </c>
      <c r="Q79" s="21">
        <f>VLOOKUP($B79,SchedR!$A:$Z,MATCH(Q$1,SchedR!$6:$6,0),FALSE)</f>
        <v>0.65</v>
      </c>
      <c r="R79" s="21">
        <f>VLOOKUP($B79,SchedR!$A:$Z,MATCH(R$1,SchedR!$6:$6,0),FALSE)</f>
        <v>0.9</v>
      </c>
      <c r="S79" s="21" t="str">
        <f>VLOOKUP($B79,SchedR!$A:$Z,MATCH(S$1,SchedR!$6:$6,0),FALSE)</f>
        <v>Truck Tractors TA USA</v>
      </c>
      <c r="T79" s="21" t="str">
        <f>VLOOKUP($B79,SchedR!$A:$Z,MATCH(T$1,SchedR!$6:$6,0),FALSE)</f>
        <v>AuctionBorrowRetail</v>
      </c>
      <c r="U79" s="21">
        <f>IF(ISERROR(VLOOKUP(S79,Sched!A:A,1,FALSE)),0,1)</f>
        <v>1</v>
      </c>
    </row>
    <row r="80" spans="1:21" x14ac:dyDescent="0.25">
      <c r="A80" s="21">
        <v>520</v>
      </c>
      <c r="B80" s="21" t="s">
        <v>3416</v>
      </c>
      <c r="C80" s="21" t="s">
        <v>2512</v>
      </c>
      <c r="D80" s="21" t="str">
        <f>VLOOKUP($B80,SchedR!$A:$Z,MATCH(D$1,SchedR!$6:$6,0),FALSE)</f>
        <v>USA</v>
      </c>
      <c r="E80" s="21" t="str">
        <f>VLOOKUP($B80,SchedR!$A:$Z,MATCH(E$1,SchedR!$6:$6,0),FALSE)</f>
        <v>CatSubcat</v>
      </c>
      <c r="F80" s="21" t="str">
        <f>VLOOKUP($B80,SchedR!$A:$Z,MATCH(F$1,SchedR!$6:$6,0),FALSE)</f>
        <v>SubcatGroup</v>
      </c>
      <c r="G80" s="15">
        <f>VLOOKUP($A80,Schid!$A:$J,MATCH(G$1,Schid!$6:$6,0),FALSE)</f>
        <v>2616</v>
      </c>
      <c r="H80" s="15">
        <f>VLOOKUP($A80,Schid!$A:$J,MATCH(H$1,Schid!$6:$6,0),FALSE)</f>
        <v>2021</v>
      </c>
      <c r="I80" s="15" t="str">
        <f>VLOOKUP($A80,Schid!$A:$J,MATCH(I$1,Schid!$6:$6,0),FALSE)</f>
        <v>NULL</v>
      </c>
      <c r="J80" s="21" t="str">
        <f>VLOOKUP($A80,Schid!$A:$J,MATCH(J$1,Schid!$6:$6,0),FALSE)</f>
        <v>Truck Tractors</v>
      </c>
      <c r="K80" s="21" t="str">
        <f>VLOOKUP($A80,Schid!$A:$J,MATCH(K$1,Schid!$6:$6,0),FALSE)</f>
        <v>TriA Truck Tractors</v>
      </c>
      <c r="L80" s="21" t="str">
        <f>VLOOKUP($A80,Schid!$A:$J,MATCH(L$1,Schid!$6:$6,0),FALSE)</f>
        <v>NULL</v>
      </c>
      <c r="M80" s="21" t="str">
        <f>VLOOKUP($A80,Schid!$A:$J,MATCH(M$1,Schid!$6:$6,0),FALSE)</f>
        <v>Truck Tractors|TriA Truck Tractors||</v>
      </c>
      <c r="N80" s="21">
        <f>IF(ISERROR(VLOOKUP(B80,SchedR!A:A,1,FALSE)),0,1)</f>
        <v>1</v>
      </c>
      <c r="O80" s="21">
        <f>VLOOKUP($B80,SchedR!$A:$Z,MATCH(O$1,SchedR!$6:$6,0),FALSE)</f>
        <v>0</v>
      </c>
      <c r="P80" s="21">
        <f>VLOOKUP($B80,SchedR!$A:$Z,MATCH(P$1,SchedR!$6:$6,0),FALSE)</f>
        <v>0</v>
      </c>
      <c r="Q80" s="21">
        <f>VLOOKUP($B80,SchedR!$A:$Z,MATCH(Q$1,SchedR!$6:$6,0),FALSE)</f>
        <v>0.65</v>
      </c>
      <c r="R80" s="21">
        <f>VLOOKUP($B80,SchedR!$A:$Z,MATCH(R$1,SchedR!$6:$6,0),FALSE)</f>
        <v>0.9</v>
      </c>
      <c r="S80" s="21" t="str">
        <f>VLOOKUP($B80,SchedR!$A:$Z,MATCH(S$1,SchedR!$6:$6,0),FALSE)</f>
        <v>Truck Tractors TA USA</v>
      </c>
      <c r="T80" s="21" t="str">
        <f>VLOOKUP($B80,SchedR!$A:$Z,MATCH(T$1,SchedR!$6:$6,0),FALSE)</f>
        <v>AuctionBorrowRetail</v>
      </c>
      <c r="U80" s="21">
        <f>IF(ISERROR(VLOOKUP(S80,Sched!A:A,1,FALSE)),0,1)</f>
        <v>1</v>
      </c>
    </row>
    <row r="81" spans="1:21" x14ac:dyDescent="0.25">
      <c r="A81" s="21">
        <v>267</v>
      </c>
      <c r="B81" s="21" t="s">
        <v>3416</v>
      </c>
      <c r="C81" s="21" t="s">
        <v>2512</v>
      </c>
      <c r="D81" s="21" t="str">
        <f>VLOOKUP($B81,SchedR!$A:$Z,MATCH(D$1,SchedR!$6:$6,0),FALSE)</f>
        <v>USA</v>
      </c>
      <c r="E81" s="21" t="str">
        <f>VLOOKUP($B81,SchedR!$A:$Z,MATCH(E$1,SchedR!$6:$6,0),FALSE)</f>
        <v>CatSubcat</v>
      </c>
      <c r="F81" s="21" t="str">
        <f>VLOOKUP($B81,SchedR!$A:$Z,MATCH(F$1,SchedR!$6:$6,0),FALSE)</f>
        <v>SubcatGroup</v>
      </c>
      <c r="G81" s="15">
        <f>VLOOKUP($A81,Schid!$A:$J,MATCH(G$1,Schid!$6:$6,0),FALSE)</f>
        <v>2616</v>
      </c>
      <c r="H81" s="15">
        <f>VLOOKUP($A81,Schid!$A:$J,MATCH(H$1,Schid!$6:$6,0),FALSE)</f>
        <v>281</v>
      </c>
      <c r="I81" s="15" t="str">
        <f>VLOOKUP($A81,Schid!$A:$J,MATCH(I$1,Schid!$6:$6,0),FALSE)</f>
        <v>NULL</v>
      </c>
      <c r="J81" s="21" t="str">
        <f>VLOOKUP($A81,Schid!$A:$J,MATCH(J$1,Schid!$6:$6,0),FALSE)</f>
        <v>Truck Tractors</v>
      </c>
      <c r="K81" s="21" t="str">
        <f>VLOOKUP($A81,Schid!$A:$J,MATCH(K$1,Schid!$6:$6,0),FALSE)</f>
        <v>Winch Trucks</v>
      </c>
      <c r="L81" s="21" t="str">
        <f>VLOOKUP($A81,Schid!$A:$J,MATCH(L$1,Schid!$6:$6,0),FALSE)</f>
        <v>NULL</v>
      </c>
      <c r="M81" s="21" t="str">
        <f>VLOOKUP($A81,Schid!$A:$J,MATCH(M$1,Schid!$6:$6,0),FALSE)</f>
        <v>Truck Tractors|Winch Trucks||</v>
      </c>
      <c r="N81" s="21">
        <f>IF(ISERROR(VLOOKUP(B81,SchedR!A:A,1,FALSE)),0,1)</f>
        <v>1</v>
      </c>
      <c r="O81" s="21">
        <f>VLOOKUP($B81,SchedR!$A:$Z,MATCH(O$1,SchedR!$6:$6,0),FALSE)</f>
        <v>0</v>
      </c>
      <c r="P81" s="21">
        <f>VLOOKUP($B81,SchedR!$A:$Z,MATCH(P$1,SchedR!$6:$6,0),FALSE)</f>
        <v>0</v>
      </c>
      <c r="Q81" s="21">
        <f>VLOOKUP($B81,SchedR!$A:$Z,MATCH(Q$1,SchedR!$6:$6,0),FALSE)</f>
        <v>0.65</v>
      </c>
      <c r="R81" s="21">
        <f>VLOOKUP($B81,SchedR!$A:$Z,MATCH(R$1,SchedR!$6:$6,0),FALSE)</f>
        <v>0.9</v>
      </c>
      <c r="S81" s="21" t="str">
        <f>VLOOKUP($B81,SchedR!$A:$Z,MATCH(S$1,SchedR!$6:$6,0),FALSE)</f>
        <v>Truck Tractors TA USA</v>
      </c>
      <c r="T81" s="21" t="str">
        <f>VLOOKUP($B81,SchedR!$A:$Z,MATCH(T$1,SchedR!$6:$6,0),FALSE)</f>
        <v>AuctionBorrowRetail</v>
      </c>
      <c r="U81" s="21">
        <f>IF(ISERROR(VLOOKUP(S81,Sched!A:A,1,FALSE)),0,1)</f>
        <v>1</v>
      </c>
    </row>
    <row r="82" spans="1:21" x14ac:dyDescent="0.25">
      <c r="A82" s="21">
        <v>285</v>
      </c>
      <c r="B82" s="21" t="s">
        <v>3503</v>
      </c>
      <c r="C82" s="21" t="s">
        <v>2512</v>
      </c>
      <c r="D82" s="21" t="str">
        <f>VLOOKUP($B82,SchedR!$A:$Z,MATCH(D$1,SchedR!$6:$6,0),FALSE)</f>
        <v>USA</v>
      </c>
      <c r="E82" s="21" t="str">
        <f>VLOOKUP($B82,SchedR!$A:$Z,MATCH(E$1,SchedR!$6:$6,0),FALSE)</f>
        <v>CatSubcat</v>
      </c>
      <c r="F82" s="21" t="str">
        <f>VLOOKUP($B82,SchedR!$A:$Z,MATCH(F$1,SchedR!$6:$6,0),FALSE)</f>
        <v>SubcatGroup</v>
      </c>
      <c r="G82" s="15">
        <f>VLOOKUP($A82,Schid!$A:$J,MATCH(G$1,Schid!$6:$6,0),FALSE)</f>
        <v>2525</v>
      </c>
      <c r="H82" s="15">
        <f>VLOOKUP($A82,Schid!$A:$J,MATCH(H$1,Schid!$6:$6,0),FALSE)</f>
        <v>1990</v>
      </c>
      <c r="I82" s="15" t="str">
        <f>VLOOKUP($A82,Schid!$A:$J,MATCH(I$1,Schid!$6:$6,0),FALSE)</f>
        <v>NULL</v>
      </c>
      <c r="J82" s="21" t="str">
        <f>VLOOKUP($A82,Schid!$A:$J,MATCH(J$1,Schid!$6:$6,0),FALSE)</f>
        <v>HVAC</v>
      </c>
      <c r="K82" s="21" t="str">
        <f>VLOOKUP($A82,Schid!$A:$J,MATCH(K$1,Schid!$6:$6,0),FALSE)</f>
        <v>Air Conditioners</v>
      </c>
      <c r="L82" s="21" t="str">
        <f>VLOOKUP($A82,Schid!$A:$J,MATCH(L$1,Schid!$6:$6,0),FALSE)</f>
        <v>NULL</v>
      </c>
      <c r="M82" s="21" t="str">
        <f>VLOOKUP($A82,Schid!$A:$J,MATCH(M$1,Schid!$6:$6,0),FALSE)</f>
        <v>HVAC|Air Conditioners||</v>
      </c>
      <c r="N82" s="21">
        <f>IF(ISERROR(VLOOKUP(B82,SchedR!A:A,1,FALSE)),0,1)</f>
        <v>1</v>
      </c>
      <c r="O82" s="21">
        <f>VLOOKUP($B82,SchedR!$A:$Z,MATCH(O$1,SchedR!$6:$6,0),FALSE)</f>
        <v>0.95</v>
      </c>
      <c r="P82" s="21">
        <f>VLOOKUP($B82,SchedR!$A:$Z,MATCH(P$1,SchedR!$6:$6,0),FALSE)</f>
        <v>1.33</v>
      </c>
      <c r="Q82" s="21">
        <f>VLOOKUP($B82,SchedR!$A:$Z,MATCH(Q$1,SchedR!$6:$6,0),FALSE)</f>
        <v>0</v>
      </c>
      <c r="R82" s="21">
        <f>VLOOKUP($B82,SchedR!$A:$Z,MATCH(R$1,SchedR!$6:$6,0),FALSE)</f>
        <v>0</v>
      </c>
      <c r="S82" s="21" t="str">
        <f>VLOOKUP($B82,SchedR!$A:$Z,MATCH(S$1,SchedR!$6:$6,0),FALSE)</f>
        <v>HVAC USA</v>
      </c>
      <c r="T82" s="21" t="str">
        <f>VLOOKUP($B82,SchedR!$A:$Z,MATCH(T$1,SchedR!$6:$6,0),FALSE)</f>
        <v>RetailBorrowAuction</v>
      </c>
      <c r="U82" s="21">
        <f>IF(ISERROR(VLOOKUP(S82,Sched!A:A,1,FALSE)),0,1)</f>
        <v>1</v>
      </c>
    </row>
    <row r="83" spans="1:21" x14ac:dyDescent="0.25">
      <c r="A83" s="21">
        <v>120</v>
      </c>
      <c r="B83" s="21" t="s">
        <v>3503</v>
      </c>
      <c r="C83" s="21" t="s">
        <v>2512</v>
      </c>
      <c r="D83" s="21" t="str">
        <f>VLOOKUP($B83,SchedR!$A:$Z,MATCH(D$1,SchedR!$6:$6,0),FALSE)</f>
        <v>USA</v>
      </c>
      <c r="E83" s="21" t="str">
        <f>VLOOKUP($B83,SchedR!$A:$Z,MATCH(E$1,SchedR!$6:$6,0),FALSE)</f>
        <v>CatSubcat</v>
      </c>
      <c r="F83" s="21" t="str">
        <f>VLOOKUP($B83,SchedR!$A:$Z,MATCH(F$1,SchedR!$6:$6,0),FALSE)</f>
        <v>SubcatGroup</v>
      </c>
      <c r="G83" s="15">
        <f>VLOOKUP($A83,Schid!$A:$J,MATCH(G$1,Schid!$6:$6,0),FALSE)</f>
        <v>2525</v>
      </c>
      <c r="H83" s="15">
        <f>VLOOKUP($A83,Schid!$A:$J,MATCH(H$1,Schid!$6:$6,0),FALSE)</f>
        <v>2058</v>
      </c>
      <c r="I83" s="15" t="str">
        <f>VLOOKUP($A83,Schid!$A:$J,MATCH(I$1,Schid!$6:$6,0),FALSE)</f>
        <v>NULL</v>
      </c>
      <c r="J83" s="21" t="str">
        <f>VLOOKUP($A83,Schid!$A:$J,MATCH(J$1,Schid!$6:$6,0),FALSE)</f>
        <v>HVAC</v>
      </c>
      <c r="K83" s="21" t="str">
        <f>VLOOKUP($A83,Schid!$A:$J,MATCH(K$1,Schid!$6:$6,0),FALSE)</f>
        <v>Chillers</v>
      </c>
      <c r="L83" s="21" t="str">
        <f>VLOOKUP($A83,Schid!$A:$J,MATCH(L$1,Schid!$6:$6,0),FALSE)</f>
        <v>NULL</v>
      </c>
      <c r="M83" s="21" t="str">
        <f>VLOOKUP($A83,Schid!$A:$J,MATCH(M$1,Schid!$6:$6,0),FALSE)</f>
        <v>HVAC|Chillers||</v>
      </c>
      <c r="N83" s="21">
        <f>IF(ISERROR(VLOOKUP(B83,SchedR!A:A,1,FALSE)),0,1)</f>
        <v>1</v>
      </c>
      <c r="O83" s="21">
        <f>VLOOKUP($B83,SchedR!$A:$Z,MATCH(O$1,SchedR!$6:$6,0),FALSE)</f>
        <v>0.95</v>
      </c>
      <c r="P83" s="21">
        <f>VLOOKUP($B83,SchedR!$A:$Z,MATCH(P$1,SchedR!$6:$6,0),FALSE)</f>
        <v>1.33</v>
      </c>
      <c r="Q83" s="21">
        <f>VLOOKUP($B83,SchedR!$A:$Z,MATCH(Q$1,SchedR!$6:$6,0),FALSE)</f>
        <v>0</v>
      </c>
      <c r="R83" s="21">
        <f>VLOOKUP($B83,SchedR!$A:$Z,MATCH(R$1,SchedR!$6:$6,0),FALSE)</f>
        <v>0</v>
      </c>
      <c r="S83" s="21" t="str">
        <f>VLOOKUP($B83,SchedR!$A:$Z,MATCH(S$1,SchedR!$6:$6,0),FALSE)</f>
        <v>HVAC USA</v>
      </c>
      <c r="T83" s="21" t="str">
        <f>VLOOKUP($B83,SchedR!$A:$Z,MATCH(T$1,SchedR!$6:$6,0),FALSE)</f>
        <v>RetailBorrowAuction</v>
      </c>
      <c r="U83" s="21">
        <f>IF(ISERROR(VLOOKUP(S83,Sched!A:A,1,FALSE)),0,1)</f>
        <v>1</v>
      </c>
    </row>
    <row r="84" spans="1:21" x14ac:dyDescent="0.25">
      <c r="A84" s="21">
        <v>110215</v>
      </c>
      <c r="B84" s="21" t="s">
        <v>3503</v>
      </c>
      <c r="C84" s="21" t="s">
        <v>2512</v>
      </c>
      <c r="D84" s="21" t="str">
        <f>VLOOKUP($B84,SchedR!$A:$Z,MATCH(D$1,SchedR!$6:$6,0),FALSE)</f>
        <v>USA</v>
      </c>
      <c r="E84" s="21" t="str">
        <f>VLOOKUP($B84,SchedR!$A:$Z,MATCH(E$1,SchedR!$6:$6,0),FALSE)</f>
        <v>CatSubcat</v>
      </c>
      <c r="F84" s="21" t="str">
        <f>VLOOKUP($B84,SchedR!$A:$Z,MATCH(F$1,SchedR!$6:$6,0),FALSE)</f>
        <v>SubcatGroup</v>
      </c>
      <c r="G84" s="15">
        <f>VLOOKUP($A84,Schid!$A:$J,MATCH(G$1,Schid!$6:$6,0),FALSE)</f>
        <v>2525</v>
      </c>
      <c r="H84" s="15">
        <f>VLOOKUP($A84,Schid!$A:$J,MATCH(H$1,Schid!$6:$6,0),FALSE)</f>
        <v>2842</v>
      </c>
      <c r="I84" s="15" t="str">
        <f>VLOOKUP($A84,Schid!$A:$J,MATCH(I$1,Schid!$6:$6,0),FALSE)</f>
        <v>NULL</v>
      </c>
      <c r="J84" s="21" t="str">
        <f>VLOOKUP($A84,Schid!$A:$J,MATCH(J$1,Schid!$6:$6,0),FALSE)</f>
        <v>HVAC</v>
      </c>
      <c r="K84" s="21" t="str">
        <f>VLOOKUP($A84,Schid!$A:$J,MATCH(K$1,Schid!$6:$6,0),FALSE)</f>
        <v>Cooling Towers</v>
      </c>
      <c r="L84" s="21" t="str">
        <f>VLOOKUP($A84,Schid!$A:$J,MATCH(L$1,Schid!$6:$6,0),FALSE)</f>
        <v>NULL</v>
      </c>
      <c r="M84" s="21" t="str">
        <f>VLOOKUP($A84,Schid!$A:$J,MATCH(M$1,Schid!$6:$6,0),FALSE)</f>
        <v>HVAC|Cooling Towers||</v>
      </c>
      <c r="N84" s="21">
        <f>IF(ISERROR(VLOOKUP(B84,SchedR!A:A,1,FALSE)),0,1)</f>
        <v>1</v>
      </c>
      <c r="O84" s="21">
        <f>VLOOKUP($B84,SchedR!$A:$Z,MATCH(O$1,SchedR!$6:$6,0),FALSE)</f>
        <v>0.95</v>
      </c>
      <c r="P84" s="21">
        <f>VLOOKUP($B84,SchedR!$A:$Z,MATCH(P$1,SchedR!$6:$6,0),FALSE)</f>
        <v>1.33</v>
      </c>
      <c r="Q84" s="21">
        <f>VLOOKUP($B84,SchedR!$A:$Z,MATCH(Q$1,SchedR!$6:$6,0),FALSE)</f>
        <v>0</v>
      </c>
      <c r="R84" s="21">
        <f>VLOOKUP($B84,SchedR!$A:$Z,MATCH(R$1,SchedR!$6:$6,0),FALSE)</f>
        <v>0</v>
      </c>
      <c r="S84" s="21" t="str">
        <f>VLOOKUP($B84,SchedR!$A:$Z,MATCH(S$1,SchedR!$6:$6,0),FALSE)</f>
        <v>HVAC USA</v>
      </c>
      <c r="T84" s="21" t="str">
        <f>VLOOKUP($B84,SchedR!$A:$Z,MATCH(T$1,SchedR!$6:$6,0),FALSE)</f>
        <v>RetailBorrowAuction</v>
      </c>
      <c r="U84" s="21">
        <f>IF(ISERROR(VLOOKUP(S84,Sched!A:A,1,FALSE)),0,1)</f>
        <v>1</v>
      </c>
    </row>
    <row r="85" spans="1:21" x14ac:dyDescent="0.25">
      <c r="A85" s="21">
        <v>87622</v>
      </c>
      <c r="B85" s="21" t="s">
        <v>3502</v>
      </c>
      <c r="C85" s="21" t="s">
        <v>2512</v>
      </c>
      <c r="D85" s="21" t="str">
        <f>VLOOKUP($B85,SchedR!$A:$Z,MATCH(D$1,SchedR!$6:$6,0),FALSE)</f>
        <v>USA</v>
      </c>
      <c r="E85" s="21" t="str">
        <f>VLOOKUP($B85,SchedR!$A:$Z,MATCH(E$1,SchedR!$6:$6,0),FALSE)</f>
        <v>CatSubcat</v>
      </c>
      <c r="F85" s="21" t="str">
        <f>VLOOKUP($B85,SchedR!$A:$Z,MATCH(F$1,SchedR!$6:$6,0),FALSE)</f>
        <v>SubcatGroup</v>
      </c>
      <c r="G85" s="15">
        <f>VLOOKUP($A85,Schid!$A:$J,MATCH(G$1,Schid!$6:$6,0),FALSE)</f>
        <v>2525</v>
      </c>
      <c r="H85" s="15">
        <f>VLOOKUP($A85,Schid!$A:$J,MATCH(H$1,Schid!$6:$6,0),FALSE)</f>
        <v>2666</v>
      </c>
      <c r="I85" s="15" t="str">
        <f>VLOOKUP($A85,Schid!$A:$J,MATCH(I$1,Schid!$6:$6,0),FALSE)</f>
        <v>NULL</v>
      </c>
      <c r="J85" s="21" t="str">
        <f>VLOOKUP($A85,Schid!$A:$J,MATCH(J$1,Schid!$6:$6,0),FALSE)</f>
        <v>HVAC</v>
      </c>
      <c r="K85" s="21" t="str">
        <f>VLOOKUP($A85,Schid!$A:$J,MATCH(K$1,Schid!$6:$6,0),FALSE)</f>
        <v>Blowers</v>
      </c>
      <c r="L85" s="21" t="str">
        <f>VLOOKUP($A85,Schid!$A:$J,MATCH(L$1,Schid!$6:$6,0),FALSE)</f>
        <v>NULL</v>
      </c>
      <c r="M85" s="21" t="str">
        <f>VLOOKUP($A85,Schid!$A:$J,MATCH(M$1,Schid!$6:$6,0),FALSE)</f>
        <v>HVAC|Blowers||</v>
      </c>
      <c r="N85" s="21">
        <f>IF(ISERROR(VLOOKUP(B85,SchedR!A:A,1,FALSE)),0,1)</f>
        <v>1</v>
      </c>
      <c r="O85" s="21">
        <f>VLOOKUP($B85,SchedR!$A:$Z,MATCH(O$1,SchedR!$6:$6,0),FALSE)</f>
        <v>0.95</v>
      </c>
      <c r="P85" s="21">
        <f>VLOOKUP($B85,SchedR!$A:$Z,MATCH(P$1,SchedR!$6:$6,0),FALSE)</f>
        <v>1.33</v>
      </c>
      <c r="Q85" s="21">
        <f>VLOOKUP($B85,SchedR!$A:$Z,MATCH(Q$1,SchedR!$6:$6,0),FALSE)</f>
        <v>0</v>
      </c>
      <c r="R85" s="21">
        <f>VLOOKUP($B85,SchedR!$A:$Z,MATCH(R$1,SchedR!$6:$6,0),FALSE)</f>
        <v>0</v>
      </c>
      <c r="S85" s="21" t="str">
        <f>VLOOKUP($B85,SchedR!$A:$Z,MATCH(S$1,SchedR!$6:$6,0),FALSE)</f>
        <v>HVAC USA</v>
      </c>
      <c r="T85" s="21" t="str">
        <f>VLOOKUP($B85,SchedR!$A:$Z,MATCH(T$1,SchedR!$6:$6,0),FALSE)</f>
        <v>RetailBorrowAuction</v>
      </c>
      <c r="U85" s="21">
        <f>IF(ISERROR(VLOOKUP(S85,Sched!A:A,1,FALSE)),0,1)</f>
        <v>1</v>
      </c>
    </row>
    <row r="86" spans="1:21" s="21" customFormat="1" x14ac:dyDescent="0.25">
      <c r="A86" s="21">
        <v>87621</v>
      </c>
      <c r="B86" s="21" t="s">
        <v>3502</v>
      </c>
      <c r="C86" s="21" t="s">
        <v>2512</v>
      </c>
      <c r="D86" s="21" t="str">
        <f>VLOOKUP($B86,SchedR!$A:$Z,MATCH(D$1,SchedR!$6:$6,0),FALSE)</f>
        <v>USA</v>
      </c>
      <c r="E86" s="21" t="str">
        <f>VLOOKUP($B86,SchedR!$A:$Z,MATCH(E$1,SchedR!$6:$6,0),FALSE)</f>
        <v>CatSubcat</v>
      </c>
      <c r="F86" s="21" t="str">
        <f>VLOOKUP($B86,SchedR!$A:$Z,MATCH(F$1,SchedR!$6:$6,0),FALSE)</f>
        <v>SubcatGroup</v>
      </c>
      <c r="G86" s="15">
        <f>VLOOKUP($A86,Schid!$A:$J,MATCH(G$1,Schid!$6:$6,0),FALSE)</f>
        <v>2525</v>
      </c>
      <c r="H86" s="15">
        <f>VLOOKUP($A86,Schid!$A:$J,MATCH(H$1,Schid!$6:$6,0),FALSE)</f>
        <v>2665</v>
      </c>
      <c r="I86" s="15" t="str">
        <f>VLOOKUP($A86,Schid!$A:$J,MATCH(I$1,Schid!$6:$6,0),FALSE)</f>
        <v>NULL</v>
      </c>
      <c r="J86" s="21" t="str">
        <f>VLOOKUP($A86,Schid!$A:$J,MATCH(J$1,Schid!$6:$6,0),FALSE)</f>
        <v>HVAC</v>
      </c>
      <c r="K86" s="21" t="str">
        <f>VLOOKUP($A86,Schid!$A:$J,MATCH(K$1,Schid!$6:$6,0),FALSE)</f>
        <v>Fans</v>
      </c>
      <c r="L86" s="21" t="str">
        <f>VLOOKUP($A86,Schid!$A:$J,MATCH(L$1,Schid!$6:$6,0),FALSE)</f>
        <v>NULL</v>
      </c>
      <c r="M86" s="21" t="str">
        <f>VLOOKUP($A86,Schid!$A:$J,MATCH(M$1,Schid!$6:$6,0),FALSE)</f>
        <v>HVAC|Fans||</v>
      </c>
      <c r="N86" s="21">
        <f>IF(ISERROR(VLOOKUP(B86,SchedR!A:A,1,FALSE)),0,1)</f>
        <v>1</v>
      </c>
      <c r="O86" s="21">
        <f>VLOOKUP($B86,SchedR!$A:$Z,MATCH(O$1,SchedR!$6:$6,0),FALSE)</f>
        <v>0.95</v>
      </c>
      <c r="P86" s="21">
        <f>VLOOKUP($B86,SchedR!$A:$Z,MATCH(P$1,SchedR!$6:$6,0),FALSE)</f>
        <v>1.33</v>
      </c>
      <c r="Q86" s="21">
        <f>VLOOKUP($B86,SchedR!$A:$Z,MATCH(Q$1,SchedR!$6:$6,0),FALSE)</f>
        <v>0</v>
      </c>
      <c r="R86" s="21">
        <f>VLOOKUP($B86,SchedR!$A:$Z,MATCH(R$1,SchedR!$6:$6,0),FALSE)</f>
        <v>0</v>
      </c>
      <c r="S86" s="21" t="str">
        <f>VLOOKUP($B86,SchedR!$A:$Z,MATCH(S$1,SchedR!$6:$6,0),FALSE)</f>
        <v>HVAC USA</v>
      </c>
      <c r="T86" s="21" t="str">
        <f>VLOOKUP($B86,SchedR!$A:$Z,MATCH(T$1,SchedR!$6:$6,0),FALSE)</f>
        <v>RetailBorrowAuction</v>
      </c>
      <c r="U86" s="21">
        <f>IF(ISERROR(VLOOKUP(S86,Sched!A:A,1,FALSE)),0,1)</f>
        <v>1</v>
      </c>
    </row>
    <row r="87" spans="1:21" s="21" customFormat="1" x14ac:dyDescent="0.25">
      <c r="A87" s="21">
        <v>88171</v>
      </c>
      <c r="B87" s="21" t="s">
        <v>3501</v>
      </c>
      <c r="C87" s="21" t="s">
        <v>2512</v>
      </c>
      <c r="D87" s="21" t="str">
        <f>VLOOKUP($B87,SchedR!$A:$Z,MATCH(D$1,SchedR!$6:$6,0),FALSE)</f>
        <v>USA</v>
      </c>
      <c r="E87" s="21" t="str">
        <f>VLOOKUP($B87,SchedR!$A:$Z,MATCH(E$1,SchedR!$6:$6,0),FALSE)</f>
        <v>CatSubcat</v>
      </c>
      <c r="F87" s="21" t="str">
        <f>VLOOKUP($B87,SchedR!$A:$Z,MATCH(F$1,SchedR!$6:$6,0),FALSE)</f>
        <v>SubcatGroup</v>
      </c>
      <c r="G87" s="15">
        <f>VLOOKUP($A87,Schid!$A:$J,MATCH(G$1,Schid!$6:$6,0),FALSE)</f>
        <v>2525</v>
      </c>
      <c r="H87" s="15">
        <f>VLOOKUP($A87,Schid!$A:$J,MATCH(H$1,Schid!$6:$6,0),FALSE)</f>
        <v>2738</v>
      </c>
      <c r="I87" s="15" t="str">
        <f>VLOOKUP($A87,Schid!$A:$J,MATCH(I$1,Schid!$6:$6,0),FALSE)</f>
        <v>NULL</v>
      </c>
      <c r="J87" s="21" t="str">
        <f>VLOOKUP($A87,Schid!$A:$J,MATCH(J$1,Schid!$6:$6,0),FALSE)</f>
        <v>HVAC</v>
      </c>
      <c r="K87" s="21" t="str">
        <f>VLOOKUP($A87,Schid!$A:$J,MATCH(K$1,Schid!$6:$6,0),FALSE)</f>
        <v>Dehumidifiers</v>
      </c>
      <c r="L87" s="21" t="str">
        <f>VLOOKUP($A87,Schid!$A:$J,MATCH(L$1,Schid!$6:$6,0),FALSE)</f>
        <v>NULL</v>
      </c>
      <c r="M87" s="21" t="str">
        <f>VLOOKUP($A87,Schid!$A:$J,MATCH(M$1,Schid!$6:$6,0),FALSE)</f>
        <v>HVAC|Dehumidifiers||</v>
      </c>
      <c r="N87" s="21">
        <f>IF(ISERROR(VLOOKUP(B87,SchedR!A:A,1,FALSE)),0,1)</f>
        <v>1</v>
      </c>
      <c r="O87" s="21">
        <f>VLOOKUP($B87,SchedR!$A:$Z,MATCH(O$1,SchedR!$6:$6,0),FALSE)</f>
        <v>0.95</v>
      </c>
      <c r="P87" s="21">
        <f>VLOOKUP($B87,SchedR!$A:$Z,MATCH(P$1,SchedR!$6:$6,0),FALSE)</f>
        <v>1.33</v>
      </c>
      <c r="Q87" s="21">
        <f>VLOOKUP($B87,SchedR!$A:$Z,MATCH(Q$1,SchedR!$6:$6,0),FALSE)</f>
        <v>0</v>
      </c>
      <c r="R87" s="21">
        <f>VLOOKUP($B87,SchedR!$A:$Z,MATCH(R$1,SchedR!$6:$6,0),FALSE)</f>
        <v>0</v>
      </c>
      <c r="S87" s="21" t="str">
        <f>VLOOKUP($B87,SchedR!$A:$Z,MATCH(S$1,SchedR!$6:$6,0),FALSE)</f>
        <v>HVAC USA</v>
      </c>
      <c r="T87" s="21" t="str">
        <f>VLOOKUP($B87,SchedR!$A:$Z,MATCH(T$1,SchedR!$6:$6,0),FALSE)</f>
        <v>RetailBorrowAuction</v>
      </c>
      <c r="U87" s="21">
        <f>IF(ISERROR(VLOOKUP(S87,Sched!A:A,1,FALSE)),0,1)</f>
        <v>1</v>
      </c>
    </row>
    <row r="88" spans="1:21" s="21" customFormat="1" x14ac:dyDescent="0.25">
      <c r="A88" s="21">
        <v>87624</v>
      </c>
      <c r="B88" s="21" t="s">
        <v>3091</v>
      </c>
      <c r="C88" s="21" t="s">
        <v>2512</v>
      </c>
      <c r="D88" s="21" t="str">
        <f>VLOOKUP($B88,SchedR!$A:$Z,MATCH(D$1,SchedR!$6:$6,0),FALSE)</f>
        <v>USA</v>
      </c>
      <c r="E88" s="21" t="str">
        <f>VLOOKUP($B88,SchedR!$A:$Z,MATCH(E$1,SchedR!$6:$6,0),FALSE)</f>
        <v>CatSubcat</v>
      </c>
      <c r="F88" s="21" t="str">
        <f>VLOOKUP($B88,SchedR!$A:$Z,MATCH(F$1,SchedR!$6:$6,0),FALSE)</f>
        <v>SubcatGroup</v>
      </c>
      <c r="G88" s="15">
        <f>VLOOKUP($A88,Schid!$A:$J,MATCH(G$1,Schid!$6:$6,0),FALSE)</f>
        <v>2525</v>
      </c>
      <c r="H88" s="15">
        <f>VLOOKUP($A88,Schid!$A:$J,MATCH(H$1,Schid!$6:$6,0),FALSE)</f>
        <v>2668</v>
      </c>
      <c r="I88" s="15" t="str">
        <f>VLOOKUP($A88,Schid!$A:$J,MATCH(I$1,Schid!$6:$6,0),FALSE)</f>
        <v>NULL</v>
      </c>
      <c r="J88" s="21" t="str">
        <f>VLOOKUP($A88,Schid!$A:$J,MATCH(J$1,Schid!$6:$6,0),FALSE)</f>
        <v>HVAC</v>
      </c>
      <c r="K88" s="21" t="str">
        <f>VLOOKUP($A88,Schid!$A:$J,MATCH(K$1,Schid!$6:$6,0),FALSE)</f>
        <v>Ground Heaters</v>
      </c>
      <c r="L88" s="21" t="str">
        <f>VLOOKUP($A88,Schid!$A:$J,MATCH(L$1,Schid!$6:$6,0),FALSE)</f>
        <v>NULL</v>
      </c>
      <c r="M88" s="21" t="str">
        <f>VLOOKUP($A88,Schid!$A:$J,MATCH(M$1,Schid!$6:$6,0),FALSE)</f>
        <v>HVAC|Ground Heaters||</v>
      </c>
      <c r="N88" s="21">
        <f>IF(ISERROR(VLOOKUP(B88,SchedR!A:A,1,FALSE)),0,1)</f>
        <v>1</v>
      </c>
      <c r="O88" s="21">
        <f>VLOOKUP($B88,SchedR!$A:$Z,MATCH(O$1,SchedR!$6:$6,0),FALSE)</f>
        <v>0.95</v>
      </c>
      <c r="P88" s="21">
        <f>VLOOKUP($B88,SchedR!$A:$Z,MATCH(P$1,SchedR!$6:$6,0),FALSE)</f>
        <v>1.33</v>
      </c>
      <c r="Q88" s="21">
        <f>VLOOKUP($B88,SchedR!$A:$Z,MATCH(Q$1,SchedR!$6:$6,0),FALSE)</f>
        <v>0</v>
      </c>
      <c r="R88" s="21">
        <f>VLOOKUP($B88,SchedR!$A:$Z,MATCH(R$1,SchedR!$6:$6,0),FALSE)</f>
        <v>0</v>
      </c>
      <c r="S88" s="21" t="str">
        <f>VLOOKUP($B88,SchedR!$A:$Z,MATCH(S$1,SchedR!$6:$6,0),FALSE)</f>
        <v>HVAC USA</v>
      </c>
      <c r="T88" s="21" t="str">
        <f>VLOOKUP($B88,SchedR!$A:$Z,MATCH(T$1,SchedR!$6:$6,0),FALSE)</f>
        <v>RetailBorrowAuction</v>
      </c>
      <c r="U88" s="21">
        <f>IF(ISERROR(VLOOKUP(S88,Sched!A:A,1,FALSE)),0,1)</f>
        <v>1</v>
      </c>
    </row>
    <row r="89" spans="1:21" x14ac:dyDescent="0.25">
      <c r="A89" s="21">
        <v>154466</v>
      </c>
      <c r="B89" s="21" t="s">
        <v>5095</v>
      </c>
      <c r="C89" s="21" t="s">
        <v>2512</v>
      </c>
      <c r="D89" s="21" t="str">
        <f>VLOOKUP($B89,SchedR!$A:$Z,MATCH(D$1,SchedR!$6:$6,0),FALSE)</f>
        <v>USA</v>
      </c>
      <c r="E89" s="21" t="str">
        <f>VLOOKUP($B89,SchedR!$A:$Z,MATCH(E$1,SchedR!$6:$6,0),FALSE)</f>
        <v>CatSubcat</v>
      </c>
      <c r="F89" s="21" t="str">
        <f>VLOOKUP($B89,SchedR!$A:$Z,MATCH(F$1,SchedR!$6:$6,0),FALSE)</f>
        <v>SubcatGroup</v>
      </c>
      <c r="G89" s="15">
        <f>VLOOKUP($A89,Schid!$A:$J,MATCH(G$1,Schid!$6:$6,0),FALSE)</f>
        <v>2977</v>
      </c>
      <c r="H89" s="15">
        <f>VLOOKUP($A89,Schid!$A:$J,MATCH(H$1,Schid!$6:$6,0),FALSE)</f>
        <v>2981</v>
      </c>
      <c r="I89" s="15" t="str">
        <f>VLOOKUP($A89,Schid!$A:$J,MATCH(I$1,Schid!$6:$6,0),FALSE)</f>
        <v>NULL</v>
      </c>
      <c r="J89" s="21" t="str">
        <f>VLOOKUP($A89,Schid!$A:$J,MATCH(J$1,Schid!$6:$6,0),FALSE)</f>
        <v>Lighting Equipment</v>
      </c>
      <c r="K89" s="21" t="str">
        <f>VLOOKUP($A89,Schid!$A:$J,MATCH(K$1,Schid!$6:$6,0),FALSE)</f>
        <v>Drop Lights</v>
      </c>
      <c r="L89" s="21" t="str">
        <f>VLOOKUP($A89,Schid!$A:$J,MATCH(L$1,Schid!$6:$6,0),FALSE)</f>
        <v>NULL</v>
      </c>
      <c r="M89" s="21" t="str">
        <f>VLOOKUP($A89,Schid!$A:$J,MATCH(M$1,Schid!$6:$6,0),FALSE)</f>
        <v>Lighting Equipment|Drop Lights||</v>
      </c>
      <c r="N89" s="21">
        <f>IF(ISERROR(VLOOKUP(B89,SchedR!A:A,1,FALSE)),0,1)</f>
        <v>1</v>
      </c>
      <c r="O89" s="21">
        <f>VLOOKUP($B89,SchedR!$A:$Z,MATCH(O$1,SchedR!$6:$6,0),FALSE)</f>
        <v>0</v>
      </c>
      <c r="P89" s="21">
        <f>VLOOKUP($B89,SchedR!$A:$Z,MATCH(P$1,SchedR!$6:$6,0),FALSE)</f>
        <v>0</v>
      </c>
      <c r="Q89" s="21">
        <f>VLOOKUP($B89,SchedR!$A:$Z,MATCH(Q$1,SchedR!$6:$6,0),FALSE)</f>
        <v>0</v>
      </c>
      <c r="R89" s="21">
        <f>VLOOKUP($B89,SchedR!$A:$Z,MATCH(R$1,SchedR!$6:$6,0),FALSE)</f>
        <v>0</v>
      </c>
      <c r="S89" s="21" t="str">
        <f>VLOOKUP($B89,SchedR!$A:$Z,MATCH(S$1,SchedR!$6:$6,0),FALSE)</f>
        <v>Lighting Equipment USA</v>
      </c>
      <c r="T89" s="21" t="str">
        <f>VLOOKUP($B89,SchedR!$A:$Z,MATCH(T$1,SchedR!$6:$6,0),FALSE)</f>
        <v>BorrowBoth</v>
      </c>
      <c r="U89" s="21">
        <f>IF(ISERROR(VLOOKUP(S89,Sched!A:A,1,FALSE)),0,1)</f>
        <v>1</v>
      </c>
    </row>
    <row r="90" spans="1:21" x14ac:dyDescent="0.25">
      <c r="A90" s="21">
        <v>154468</v>
      </c>
      <c r="B90" s="21" t="s">
        <v>5096</v>
      </c>
      <c r="C90" s="21" t="s">
        <v>2512</v>
      </c>
      <c r="D90" s="21" t="str">
        <f>VLOOKUP($B90,SchedR!$A:$Z,MATCH(D$1,SchedR!$6:$6,0),FALSE)</f>
        <v>USA</v>
      </c>
      <c r="E90" s="21" t="str">
        <f>VLOOKUP($B90,SchedR!$A:$Z,MATCH(E$1,SchedR!$6:$6,0),FALSE)</f>
        <v>CatSubcat</v>
      </c>
      <c r="F90" s="21" t="str">
        <f>VLOOKUP($B90,SchedR!$A:$Z,MATCH(F$1,SchedR!$6:$6,0),FALSE)</f>
        <v>SubcatGroup</v>
      </c>
      <c r="G90" s="15">
        <f>VLOOKUP($A90,Schid!$A:$J,MATCH(G$1,Schid!$6:$6,0),FALSE)</f>
        <v>2977</v>
      </c>
      <c r="H90" s="15">
        <f>VLOOKUP($A90,Schid!$A:$J,MATCH(H$1,Schid!$6:$6,0),FALSE)</f>
        <v>2983</v>
      </c>
      <c r="I90" s="15" t="str">
        <f>VLOOKUP($A90,Schid!$A:$J,MATCH(I$1,Schid!$6:$6,0),FALSE)</f>
        <v>NULL</v>
      </c>
      <c r="J90" s="21" t="str">
        <f>VLOOKUP($A90,Schid!$A:$J,MATCH(J$1,Schid!$6:$6,0),FALSE)</f>
        <v>Lighting Equipment</v>
      </c>
      <c r="K90" s="21" t="str">
        <f>VLOOKUP($A90,Schid!$A:$J,MATCH(K$1,Schid!$6:$6,0),FALSE)</f>
        <v>Light Stands</v>
      </c>
      <c r="L90" s="21" t="str">
        <f>VLOOKUP($A90,Schid!$A:$J,MATCH(L$1,Schid!$6:$6,0),FALSE)</f>
        <v>NULL</v>
      </c>
      <c r="M90" s="21" t="str">
        <f>VLOOKUP($A90,Schid!$A:$J,MATCH(M$1,Schid!$6:$6,0),FALSE)</f>
        <v>Lighting Equipment|Light Stands||</v>
      </c>
      <c r="N90" s="21">
        <f>IF(ISERROR(VLOOKUP(B90,SchedR!A:A,1,FALSE)),0,1)</f>
        <v>1</v>
      </c>
      <c r="O90" s="21">
        <f>VLOOKUP($B90,SchedR!$A:$Z,MATCH(O$1,SchedR!$6:$6,0),FALSE)</f>
        <v>0</v>
      </c>
      <c r="P90" s="21">
        <f>VLOOKUP($B90,SchedR!$A:$Z,MATCH(P$1,SchedR!$6:$6,0),FALSE)</f>
        <v>0</v>
      </c>
      <c r="Q90" s="21">
        <f>VLOOKUP($B90,SchedR!$A:$Z,MATCH(Q$1,SchedR!$6:$6,0),FALSE)</f>
        <v>0</v>
      </c>
      <c r="R90" s="21">
        <f>VLOOKUP($B90,SchedR!$A:$Z,MATCH(R$1,SchedR!$6:$6,0),FALSE)</f>
        <v>0</v>
      </c>
      <c r="S90" s="21" t="str">
        <f>VLOOKUP($B90,SchedR!$A:$Z,MATCH(S$1,SchedR!$6:$6,0),FALSE)</f>
        <v>Lighting Equipment USA</v>
      </c>
      <c r="T90" s="21" t="str">
        <f>VLOOKUP($B90,SchedR!$A:$Z,MATCH(T$1,SchedR!$6:$6,0),FALSE)</f>
        <v>BorrowBoth</v>
      </c>
      <c r="U90" s="21">
        <f>IF(ISERROR(VLOOKUP(S90,Sched!A:A,1,FALSE)),0,1)</f>
        <v>1</v>
      </c>
    </row>
    <row r="91" spans="1:21" x14ac:dyDescent="0.25">
      <c r="A91" s="21">
        <v>145288</v>
      </c>
      <c r="B91" s="21" t="s">
        <v>3564</v>
      </c>
      <c r="C91" s="21" t="s">
        <v>2512</v>
      </c>
      <c r="D91" s="21" t="str">
        <f>VLOOKUP($B91,SchedR!$A:$Z,MATCH(D$1,SchedR!$6:$6,0),FALSE)</f>
        <v>USA</v>
      </c>
      <c r="E91" s="21" t="str">
        <f>VLOOKUP($B91,SchedR!$A:$Z,MATCH(E$1,SchedR!$6:$6,0),FALSE)</f>
        <v>CatSubcat</v>
      </c>
      <c r="F91" s="21" t="str">
        <f>VLOOKUP($B91,SchedR!$A:$Z,MATCH(F$1,SchedR!$6:$6,0),FALSE)</f>
        <v>SubcatGroup</v>
      </c>
      <c r="G91" s="15">
        <f>VLOOKUP($A91,Schid!$A:$J,MATCH(G$1,Schid!$6:$6,0),FALSE)</f>
        <v>2901</v>
      </c>
      <c r="H91" s="15" t="str">
        <f>VLOOKUP($A91,Schid!$A:$J,MATCH(H$1,Schid!$6:$6,0),FALSE)</f>
        <v>NULL</v>
      </c>
      <c r="I91" s="15" t="str">
        <f>VLOOKUP($A91,Schid!$A:$J,MATCH(I$1,Schid!$6:$6,0),FALSE)</f>
        <v>NULL</v>
      </c>
      <c r="J91" s="21" t="str">
        <f>VLOOKUP($A91,Schid!$A:$J,MATCH(J$1,Schid!$6:$6,0),FALSE)</f>
        <v>Oil And Gas Equipment</v>
      </c>
      <c r="K91" s="21" t="str">
        <f>VLOOKUP($A91,Schid!$A:$J,MATCH(K$1,Schid!$6:$6,0),FALSE)</f>
        <v>NULL</v>
      </c>
      <c r="L91" s="21" t="str">
        <f>VLOOKUP($A91,Schid!$A:$J,MATCH(L$1,Schid!$6:$6,0),FALSE)</f>
        <v>NULL</v>
      </c>
      <c r="M91" s="21" t="str">
        <f>VLOOKUP($A91,Schid!$A:$J,MATCH(M$1,Schid!$6:$6,0),FALSE)</f>
        <v>Oil And Gas Equipment|||</v>
      </c>
      <c r="N91" s="21">
        <f>IF(ISERROR(VLOOKUP(B91,SchedR!A:A,1,FALSE)),0,1)</f>
        <v>1</v>
      </c>
      <c r="O91" s="21">
        <f>VLOOKUP($B91,SchedR!$A:$Z,MATCH(O$1,SchedR!$6:$6,0),FALSE)</f>
        <v>0</v>
      </c>
      <c r="P91" s="21">
        <f>VLOOKUP($B91,SchedR!$A:$Z,MATCH(P$1,SchedR!$6:$6,0),FALSE)</f>
        <v>0</v>
      </c>
      <c r="Q91" s="21">
        <f>VLOOKUP($B91,SchedR!$A:$Z,MATCH(Q$1,SchedR!$6:$6,0),FALSE)</f>
        <v>0</v>
      </c>
      <c r="R91" s="21">
        <f>VLOOKUP($B91,SchedR!$A:$Z,MATCH(R$1,SchedR!$6:$6,0),FALSE)</f>
        <v>0</v>
      </c>
      <c r="S91" s="21" t="str">
        <f>VLOOKUP($B91,SchedR!$A:$Z,MATCH(S$1,SchedR!$6:$6,0),FALSE)</f>
        <v>Track-Driven Equipment USA</v>
      </c>
      <c r="T91" s="21" t="str">
        <f>VLOOKUP($B91,SchedR!$A:$Z,MATCH(T$1,SchedR!$6:$6,0),FALSE)</f>
        <v>BorrowBoth</v>
      </c>
      <c r="U91" s="21">
        <f>IF(ISERROR(VLOOKUP(S91,Sched!A:A,1,FALSE)),0,1)</f>
        <v>1</v>
      </c>
    </row>
    <row r="92" spans="1:21" x14ac:dyDescent="0.25">
      <c r="A92" s="21">
        <v>151075</v>
      </c>
      <c r="B92" s="21" t="s">
        <v>4047</v>
      </c>
      <c r="C92" s="21" t="s">
        <v>2512</v>
      </c>
      <c r="D92" s="21" t="str">
        <f>VLOOKUP($B92,SchedR!$A:$Z,MATCH(D$1,SchedR!$6:$6,0),FALSE)</f>
        <v>USA</v>
      </c>
      <c r="E92" s="21" t="str">
        <f>VLOOKUP($B92,SchedR!$A:$Z,MATCH(E$1,SchedR!$6:$6,0),FALSE)</f>
        <v>CatSubcat</v>
      </c>
      <c r="F92" s="21" t="str">
        <f>VLOOKUP($B92,SchedR!$A:$Z,MATCH(F$1,SchedR!$6:$6,0),FALSE)</f>
        <v>Category</v>
      </c>
      <c r="G92" s="15">
        <f>VLOOKUP($A92,Schid!$A:$J,MATCH(G$1,Schid!$6:$6,0),FALSE)</f>
        <v>2939</v>
      </c>
      <c r="H92" s="15" t="str">
        <f>VLOOKUP($A92,Schid!$A:$J,MATCH(H$1,Schid!$6:$6,0),FALSE)</f>
        <v>NULL</v>
      </c>
      <c r="I92" s="15" t="str">
        <f>VLOOKUP($A92,Schid!$A:$J,MATCH(I$1,Schid!$6:$6,0),FALSE)</f>
        <v>NULL</v>
      </c>
      <c r="J92" s="21" t="str">
        <f>VLOOKUP($A92,Schid!$A:$J,MATCH(J$1,Schid!$6:$6,0),FALSE)</f>
        <v>Overhead Cranes</v>
      </c>
      <c r="K92" s="21" t="str">
        <f>VLOOKUP($A92,Schid!$A:$J,MATCH(K$1,Schid!$6:$6,0),FALSE)</f>
        <v>NULL</v>
      </c>
      <c r="L92" s="21" t="str">
        <f>VLOOKUP($A92,Schid!$A:$J,MATCH(L$1,Schid!$6:$6,0),FALSE)</f>
        <v>NULL</v>
      </c>
      <c r="M92" s="21" t="str">
        <f>VLOOKUP($A92,Schid!$A:$J,MATCH(M$1,Schid!$6:$6,0),FALSE)</f>
        <v>Overhead Cranes|||</v>
      </c>
      <c r="N92" s="21">
        <f>IF(ISERROR(VLOOKUP(B92,SchedR!A:A,1,FALSE)),0,1)</f>
        <v>1</v>
      </c>
      <c r="O92" s="21">
        <f>VLOOKUP($B92,SchedR!$A:$Z,MATCH(O$1,SchedR!$6:$6,0),FALSE)</f>
        <v>0</v>
      </c>
      <c r="P92" s="21">
        <f>VLOOKUP($B92,SchedR!$A:$Z,MATCH(P$1,SchedR!$6:$6,0),FALSE)</f>
        <v>0</v>
      </c>
      <c r="Q92" s="21">
        <f>VLOOKUP($B92,SchedR!$A:$Z,MATCH(Q$1,SchedR!$6:$6,0),FALSE)</f>
        <v>0</v>
      </c>
      <c r="R92" s="21">
        <f>VLOOKUP($B92,SchedR!$A:$Z,MATCH(R$1,SchedR!$6:$6,0),FALSE)</f>
        <v>0</v>
      </c>
      <c r="S92" s="21" t="str">
        <f>VLOOKUP($B92,SchedR!$A:$Z,MATCH(S$1,SchedR!$6:$6,0),FALSE)</f>
        <v>Cranes Group ForBorrowOnly USA</v>
      </c>
      <c r="T92" s="21" t="str">
        <f>VLOOKUP($B92,SchedR!$A:$Z,MATCH(T$1,SchedR!$6:$6,0),FALSE)</f>
        <v>BorrowBoth</v>
      </c>
      <c r="U92" s="21">
        <f>IF(ISERROR(VLOOKUP(S92,Sched!A:A,1,FALSE)),0,1)</f>
        <v>1</v>
      </c>
    </row>
    <row r="93" spans="1:21" x14ac:dyDescent="0.25">
      <c r="A93" s="21">
        <v>86342</v>
      </c>
      <c r="B93" s="21" t="s">
        <v>3507</v>
      </c>
      <c r="C93" t="s">
        <v>2512</v>
      </c>
      <c r="D93" s="21" t="str">
        <f>VLOOKUP($B93,SchedR!$A:$Z,MATCH(D$1,SchedR!$6:$6,0),FALSE)</f>
        <v>USA</v>
      </c>
      <c r="E93" s="21" t="str">
        <f>VLOOKUP($B93,SchedR!$A:$Z,MATCH(E$1,SchedR!$6:$6,0),FALSE)</f>
        <v>CatSubcat</v>
      </c>
      <c r="F93" s="21" t="str">
        <f>VLOOKUP($B93,SchedR!$A:$Z,MATCH(F$1,SchedR!$6:$6,0),FALSE)</f>
        <v>SubcatGroup</v>
      </c>
      <c r="G93" s="15">
        <f>VLOOKUP($A93,Schid!$A:$J,MATCH(G$1,Schid!$6:$6,0),FALSE)</f>
        <v>35</v>
      </c>
      <c r="H93" s="15">
        <f>VLOOKUP($A93,Schid!$A:$J,MATCH(H$1,Schid!$6:$6,0),FALSE)</f>
        <v>2643</v>
      </c>
      <c r="I93" s="15" t="str">
        <f>VLOOKUP($A93,Schid!$A:$J,MATCH(I$1,Schid!$6:$6,0),FALSE)</f>
        <v>NULL</v>
      </c>
      <c r="J93" s="21" t="str">
        <f>VLOOKUP($A93,Schid!$A:$J,MATCH(J$1,Schid!$6:$6,0),FALSE)</f>
        <v>Pumps</v>
      </c>
      <c r="K93" s="21" t="str">
        <f>VLOOKUP($A93,Schid!$A:$J,MATCH(K$1,Schid!$6:$6,0),FALSE)</f>
        <v>Diaphragm Pumps</v>
      </c>
      <c r="L93" s="21" t="str">
        <f>VLOOKUP($A93,Schid!$A:$J,MATCH(L$1,Schid!$6:$6,0),FALSE)</f>
        <v>NULL</v>
      </c>
      <c r="M93" s="21" t="str">
        <f>VLOOKUP($A93,Schid!$A:$J,MATCH(M$1,Schid!$6:$6,0),FALSE)</f>
        <v>Pumps|Diaphragm Pumps||</v>
      </c>
      <c r="N93" s="21">
        <f>IF(ISERROR(VLOOKUP(B93,SchedR!A:A,1,FALSE)),0,1)</f>
        <v>1</v>
      </c>
      <c r="O93" s="21">
        <f>VLOOKUP($B93,SchedR!$A:$Z,MATCH(O$1,SchedR!$6:$6,0),FALSE)</f>
        <v>0.95</v>
      </c>
      <c r="P93" s="21">
        <f>VLOOKUP($B93,SchedR!$A:$Z,MATCH(P$1,SchedR!$6:$6,0),FALSE)</f>
        <v>1.33</v>
      </c>
      <c r="Q93" s="21">
        <f>VLOOKUP($B93,SchedR!$A:$Z,MATCH(Q$1,SchedR!$6:$6,0),FALSE)</f>
        <v>0</v>
      </c>
      <c r="R93" s="21">
        <f>VLOOKUP($B93,SchedR!$A:$Z,MATCH(R$1,SchedR!$6:$6,0),FALSE)</f>
        <v>0</v>
      </c>
      <c r="S93" s="21" t="str">
        <f>VLOOKUP($B93,SchedR!$A:$Z,MATCH(S$1,SchedR!$6:$6,0),FALSE)</f>
        <v>Pumps USA</v>
      </c>
      <c r="T93" s="21" t="str">
        <f>VLOOKUP($B93,SchedR!$A:$Z,MATCH(T$1,SchedR!$6:$6,0),FALSE)</f>
        <v>RetailBorrowAuction</v>
      </c>
      <c r="U93" s="21">
        <f>IF(ISERROR(VLOOKUP(S93,Sched!A:A,1,FALSE)),0,1)</f>
        <v>1</v>
      </c>
    </row>
    <row r="94" spans="1:21" x14ac:dyDescent="0.25">
      <c r="A94" s="21">
        <v>489</v>
      </c>
      <c r="B94" s="21" t="s">
        <v>3508</v>
      </c>
      <c r="C94" s="21" t="s">
        <v>2512</v>
      </c>
      <c r="D94" s="21" t="str">
        <f>VLOOKUP($B94,SchedR!$A:$Z,MATCH(D$1,SchedR!$6:$6,0),FALSE)</f>
        <v>USA</v>
      </c>
      <c r="E94" s="21" t="str">
        <f>VLOOKUP($B94,SchedR!$A:$Z,MATCH(E$1,SchedR!$6:$6,0),FALSE)</f>
        <v>CatSubcat</v>
      </c>
      <c r="F94" s="21" t="str">
        <f>VLOOKUP($B94,SchedR!$A:$Z,MATCH(F$1,SchedR!$6:$6,0),FALSE)</f>
        <v>SubcatGroup</v>
      </c>
      <c r="G94" s="15">
        <f>VLOOKUP($A94,Schid!$A:$J,MATCH(G$1,Schid!$6:$6,0),FALSE)</f>
        <v>35</v>
      </c>
      <c r="H94" s="15">
        <f>VLOOKUP($A94,Schid!$A:$J,MATCH(H$1,Schid!$6:$6,0),FALSE)</f>
        <v>145</v>
      </c>
      <c r="I94" s="15" t="str">
        <f>VLOOKUP($A94,Schid!$A:$J,MATCH(I$1,Schid!$6:$6,0),FALSE)</f>
        <v>NULL</v>
      </c>
      <c r="J94" s="21" t="str">
        <f>VLOOKUP($A94,Schid!$A:$J,MATCH(J$1,Schid!$6:$6,0),FALSE)</f>
        <v>Pumps</v>
      </c>
      <c r="K94" s="21" t="str">
        <f>VLOOKUP($A94,Schid!$A:$J,MATCH(K$1,Schid!$6:$6,0),FALSE)</f>
        <v>Electric Submersible Pumps</v>
      </c>
      <c r="L94" s="21" t="str">
        <f>VLOOKUP($A94,Schid!$A:$J,MATCH(L$1,Schid!$6:$6,0),FALSE)</f>
        <v>NULL</v>
      </c>
      <c r="M94" s="21" t="str">
        <f>VLOOKUP($A94,Schid!$A:$J,MATCH(M$1,Schid!$6:$6,0),FALSE)</f>
        <v>Pumps|Electric Submersible Pumps||</v>
      </c>
      <c r="N94" s="21">
        <f>IF(ISERROR(VLOOKUP(B94,SchedR!A:A,1,FALSE)),0,1)</f>
        <v>1</v>
      </c>
      <c r="O94" s="21">
        <f>VLOOKUP($B94,SchedR!$A:$Z,MATCH(O$1,SchedR!$6:$6,0),FALSE)</f>
        <v>0.95</v>
      </c>
      <c r="P94" s="21">
        <f>VLOOKUP($B94,SchedR!$A:$Z,MATCH(P$1,SchedR!$6:$6,0),FALSE)</f>
        <v>1.33</v>
      </c>
      <c r="Q94" s="21">
        <f>VLOOKUP($B94,SchedR!$A:$Z,MATCH(Q$1,SchedR!$6:$6,0),FALSE)</f>
        <v>0</v>
      </c>
      <c r="R94" s="21">
        <f>VLOOKUP($B94,SchedR!$A:$Z,MATCH(R$1,SchedR!$6:$6,0),FALSE)</f>
        <v>0</v>
      </c>
      <c r="S94" s="21" t="str">
        <f>VLOOKUP($B94,SchedR!$A:$Z,MATCH(S$1,SchedR!$6:$6,0),FALSE)</f>
        <v>Pumps USA</v>
      </c>
      <c r="T94" s="21" t="str">
        <f>VLOOKUP($B94,SchedR!$A:$Z,MATCH(T$1,SchedR!$6:$6,0),FALSE)</f>
        <v>RetailBorrowAuction</v>
      </c>
      <c r="U94" s="21">
        <f>IF(ISERROR(VLOOKUP(S94,Sched!A:A,1,FALSE)),0,1)</f>
        <v>1</v>
      </c>
    </row>
    <row r="95" spans="1:21" x14ac:dyDescent="0.25">
      <c r="A95" s="21">
        <v>26526</v>
      </c>
      <c r="B95" s="21" t="s">
        <v>3414</v>
      </c>
      <c r="C95" s="21" t="s">
        <v>2512</v>
      </c>
      <c r="D95" s="21" t="str">
        <f>VLOOKUP($B95,SchedR!$A:$Z,MATCH(D$1,SchedR!$6:$6,0),FALSE)</f>
        <v>USA</v>
      </c>
      <c r="E95" s="21" t="str">
        <f>VLOOKUP($B95,SchedR!$A:$Z,MATCH(E$1,SchedR!$6:$6,0),FALSE)</f>
        <v>CatSubcat</v>
      </c>
      <c r="F95" s="21" t="str">
        <f>VLOOKUP($B95,SchedR!$A:$Z,MATCH(F$1,SchedR!$6:$6,0),FALSE)</f>
        <v>SubcatGroup</v>
      </c>
      <c r="G95" s="15">
        <f>VLOOKUP($A95,Schid!$A:$J,MATCH(G$1,Schid!$6:$6,0),FALSE)</f>
        <v>2750</v>
      </c>
      <c r="H95" s="15">
        <f>VLOOKUP($A95,Schid!$A:$J,MATCH(H$1,Schid!$6:$6,0),FALSE)</f>
        <v>2245</v>
      </c>
      <c r="I95" s="15" t="str">
        <f>VLOOKUP($A95,Schid!$A:$J,MATCH(I$1,Schid!$6:$6,0),FALSE)</f>
        <v>NULL</v>
      </c>
      <c r="J95" s="21" t="str">
        <f>VLOOKUP($A95,Schid!$A:$J,MATCH(J$1,Schid!$6:$6,0),FALSE)</f>
        <v>Box Trailers</v>
      </c>
      <c r="K95" s="21" t="str">
        <f>VLOOKUP($A95,Schid!$A:$J,MATCH(K$1,Schid!$6:$6,0),FALSE)</f>
        <v>Reefer Trailers</v>
      </c>
      <c r="L95" s="21" t="str">
        <f>VLOOKUP($A95,Schid!$A:$J,MATCH(L$1,Schid!$6:$6,0),FALSE)</f>
        <v>NULL</v>
      </c>
      <c r="M95" s="21" t="str">
        <f>VLOOKUP($A95,Schid!$A:$J,MATCH(M$1,Schid!$6:$6,0),FALSE)</f>
        <v>Box Trailers|Reefer Trailers||</v>
      </c>
      <c r="N95" s="21">
        <f>IF(ISERROR(VLOOKUP(B95,SchedR!A:A,1,FALSE)),0,1)</f>
        <v>1</v>
      </c>
      <c r="O95" s="21">
        <f>VLOOKUP($B95,SchedR!$A:$Z,MATCH(O$1,SchedR!$6:$6,0),FALSE)</f>
        <v>0</v>
      </c>
      <c r="P95" s="21">
        <f>VLOOKUP($B95,SchedR!$A:$Z,MATCH(P$1,SchedR!$6:$6,0),FALSE)</f>
        <v>0</v>
      </c>
      <c r="Q95" s="21">
        <f>VLOOKUP($B95,SchedR!$A:$Z,MATCH(Q$1,SchedR!$6:$6,0),FALSE)</f>
        <v>0</v>
      </c>
      <c r="R95" s="21">
        <f>VLOOKUP($B95,SchedR!$A:$Z,MATCH(R$1,SchedR!$6:$6,0),FALSE)</f>
        <v>0</v>
      </c>
      <c r="S95" s="21" t="str">
        <f>VLOOKUP($B95,SchedR!$A:$Z,MATCH(S$1,SchedR!$6:$6,0),FALSE)</f>
        <v>Trailers Group USA</v>
      </c>
      <c r="T95" s="21" t="str">
        <f>VLOOKUP($B95,SchedR!$A:$Z,MATCH(T$1,SchedR!$6:$6,0),FALSE)</f>
        <v>BorrowBoth</v>
      </c>
      <c r="U95" s="21">
        <f>IF(ISERROR(VLOOKUP(S95,Sched!A:A,1,FALSE)),0,1)</f>
        <v>1</v>
      </c>
    </row>
    <row r="96" spans="1:21" s="21" customFormat="1" x14ac:dyDescent="0.25">
      <c r="A96" s="21">
        <v>82357</v>
      </c>
      <c r="B96" s="21" t="s">
        <v>3324</v>
      </c>
      <c r="C96" s="21" t="s">
        <v>2512</v>
      </c>
      <c r="D96" s="21" t="str">
        <f>VLOOKUP($B96,SchedR!$A:$Z,MATCH(D$1,SchedR!$6:$6,0),FALSE)</f>
        <v>USA</v>
      </c>
      <c r="E96" s="21" t="str">
        <f>VLOOKUP($B96,SchedR!$A:$Z,MATCH(E$1,SchedR!$6:$6,0),FALSE)</f>
        <v>CatSubcat</v>
      </c>
      <c r="F96" s="21" t="str">
        <f>VLOOKUP($B96,SchedR!$A:$Z,MATCH(F$1,SchedR!$6:$6,0),FALSE)</f>
        <v>Category</v>
      </c>
      <c r="G96" s="15">
        <f>VLOOKUP($A96,Schid!$A:$J,MATCH(G$1,Schid!$6:$6,0),FALSE)</f>
        <v>2599</v>
      </c>
      <c r="H96" s="15" t="str">
        <f>VLOOKUP($A96,Schid!$A:$J,MATCH(H$1,Schid!$6:$6,0),FALSE)</f>
        <v>NULL</v>
      </c>
      <c r="I96" s="15" t="str">
        <f>VLOOKUP($A96,Schid!$A:$J,MATCH(I$1,Schid!$6:$6,0),FALSE)</f>
        <v>NULL</v>
      </c>
      <c r="J96" s="21" t="str">
        <f>VLOOKUP($A96,Schid!$A:$J,MATCH(J$1,Schid!$6:$6,0),FALSE)</f>
        <v>Off-Highway Haul Trucks</v>
      </c>
      <c r="K96" s="21" t="str">
        <f>VLOOKUP($A96,Schid!$A:$J,MATCH(K$1,Schid!$6:$6,0),FALSE)</f>
        <v>NULL</v>
      </c>
      <c r="L96" s="21" t="str">
        <f>VLOOKUP($A96,Schid!$A:$J,MATCH(L$1,Schid!$6:$6,0),FALSE)</f>
        <v>NULL</v>
      </c>
      <c r="M96" s="21" t="str">
        <f>VLOOKUP($A96,Schid!$A:$J,MATCH(M$1,Schid!$6:$6,0),FALSE)</f>
        <v>Off-Highway Haul Trucks|||</v>
      </c>
      <c r="N96" s="21">
        <f>IF(ISERROR(VLOOKUP(B96,SchedR!A:A,1,FALSE)),0,1)</f>
        <v>1</v>
      </c>
      <c r="O96" s="21">
        <f>VLOOKUP($B96,SchedR!$A:$Z,MATCH(O$1,SchedR!$6:$6,0),FALSE)</f>
        <v>0</v>
      </c>
      <c r="P96" s="21">
        <f>VLOOKUP($B96,SchedR!$A:$Z,MATCH(P$1,SchedR!$6:$6,0),FALSE)</f>
        <v>0</v>
      </c>
      <c r="Q96" s="21">
        <f>VLOOKUP($B96,SchedR!$A:$Z,MATCH(Q$1,SchedR!$6:$6,0),FALSE)</f>
        <v>0</v>
      </c>
      <c r="R96" s="21">
        <f>VLOOKUP($B96,SchedR!$A:$Z,MATCH(R$1,SchedR!$6:$6,0),FALSE)</f>
        <v>0</v>
      </c>
      <c r="S96" s="21" t="str">
        <f>VLOOKUP($B96,SchedR!$A:$Z,MATCH(S$1,SchedR!$6:$6,0),FALSE)</f>
        <v>Articulated Trucks USA</v>
      </c>
      <c r="T96" s="21" t="str">
        <f>VLOOKUP($B96,SchedR!$A:$Z,MATCH(T$1,SchedR!$6:$6,0),FALSE)</f>
        <v>BorrowBoth</v>
      </c>
      <c r="U96" s="21">
        <f>IF(ISERROR(VLOOKUP(S96,Sched!A:A,1,FALSE)),0,1)</f>
        <v>1</v>
      </c>
    </row>
    <row r="97" spans="1:21" x14ac:dyDescent="0.25">
      <c r="A97" s="21">
        <v>151079</v>
      </c>
      <c r="B97" s="21" t="s">
        <v>4046</v>
      </c>
      <c r="C97" s="21" t="s">
        <v>2512</v>
      </c>
      <c r="D97" s="21" t="str">
        <f>VLOOKUP($B97,SchedR!$A:$Z,MATCH(D$1,SchedR!$6:$6,0),FALSE)</f>
        <v>USA</v>
      </c>
      <c r="E97" s="21" t="str">
        <f>VLOOKUP($B97,SchedR!$A:$Z,MATCH(E$1,SchedR!$6:$6,0),FALSE)</f>
        <v>CatSubcat</v>
      </c>
      <c r="F97" s="21" t="str">
        <f>VLOOKUP($B97,SchedR!$A:$Z,MATCH(F$1,SchedR!$6:$6,0),FALSE)</f>
        <v>Category</v>
      </c>
      <c r="G97" s="15">
        <f>VLOOKUP($A97,Schid!$A:$J,MATCH(G$1,Schid!$6:$6,0),FALSE)</f>
        <v>2943</v>
      </c>
      <c r="H97" s="15" t="str">
        <f>VLOOKUP($A97,Schid!$A:$J,MATCH(H$1,Schid!$6:$6,0),FALSE)</f>
        <v>NULL</v>
      </c>
      <c r="I97" s="15" t="str">
        <f>VLOOKUP($A97,Schid!$A:$J,MATCH(I$1,Schid!$6:$6,0),FALSE)</f>
        <v>NULL</v>
      </c>
      <c r="J97" s="21" t="str">
        <f>VLOOKUP($A97,Schid!$A:$J,MATCH(J$1,Schid!$6:$6,0),FALSE)</f>
        <v>Ring Cranes</v>
      </c>
      <c r="K97" s="21" t="str">
        <f>VLOOKUP($A97,Schid!$A:$J,MATCH(K$1,Schid!$6:$6,0),FALSE)</f>
        <v>NULL</v>
      </c>
      <c r="L97" s="21" t="str">
        <f>VLOOKUP($A97,Schid!$A:$J,MATCH(L$1,Schid!$6:$6,0),FALSE)</f>
        <v>NULL</v>
      </c>
      <c r="M97" s="21" t="str">
        <f>VLOOKUP($A97,Schid!$A:$J,MATCH(M$1,Schid!$6:$6,0),FALSE)</f>
        <v>Ring Cranes|||</v>
      </c>
      <c r="N97" s="21">
        <f>IF(ISERROR(VLOOKUP(B97,SchedR!A:A,1,FALSE)),0,1)</f>
        <v>1</v>
      </c>
      <c r="O97" s="21">
        <f>VLOOKUP($B97,SchedR!$A:$Z,MATCH(O$1,SchedR!$6:$6,0),FALSE)</f>
        <v>0</v>
      </c>
      <c r="P97" s="21">
        <f>VLOOKUP($B97,SchedR!$A:$Z,MATCH(P$1,SchedR!$6:$6,0),FALSE)</f>
        <v>0</v>
      </c>
      <c r="Q97" s="21">
        <f>VLOOKUP($B97,SchedR!$A:$Z,MATCH(Q$1,SchedR!$6:$6,0),FALSE)</f>
        <v>0</v>
      </c>
      <c r="R97" s="21">
        <f>VLOOKUP($B97,SchedR!$A:$Z,MATCH(R$1,SchedR!$6:$6,0),FALSE)</f>
        <v>0</v>
      </c>
      <c r="S97" s="21" t="str">
        <f>VLOOKUP($B97,SchedR!$A:$Z,MATCH(S$1,SchedR!$6:$6,0),FALSE)</f>
        <v>Cranes Group ForBorrowOnly USA</v>
      </c>
      <c r="T97" s="21" t="str">
        <f>VLOOKUP($B97,SchedR!$A:$Z,MATCH(T$1,SchedR!$6:$6,0),FALSE)</f>
        <v>BorrowBoth</v>
      </c>
      <c r="U97" s="21">
        <f>IF(ISERROR(VLOOKUP(S97,Sched!A:A,1,FALSE)),0,1)</f>
        <v>1</v>
      </c>
    </row>
    <row r="98" spans="1:21" s="21" customFormat="1" x14ac:dyDescent="0.25">
      <c r="A98" s="21">
        <v>360</v>
      </c>
      <c r="B98" s="21" t="s">
        <v>3325</v>
      </c>
      <c r="C98" s="21" t="s">
        <v>2512</v>
      </c>
      <c r="D98" s="21" t="str">
        <f>VLOOKUP($B98,SchedR!$A:$Z,MATCH(D$1,SchedR!$6:$6,0),FALSE)</f>
        <v>USA</v>
      </c>
      <c r="E98" s="21" t="str">
        <f>VLOOKUP($B98,SchedR!$A:$Z,MATCH(E$1,SchedR!$6:$6,0),FALSE)</f>
        <v>CatSubcat</v>
      </c>
      <c r="F98" s="21" t="str">
        <f>VLOOKUP($B98,SchedR!$A:$Z,MATCH(F$1,SchedR!$6:$6,0),FALSE)</f>
        <v>SubcatGroup</v>
      </c>
      <c r="G98" s="15">
        <f>VLOOKUP($A98,Schid!$A:$J,MATCH(G$1,Schid!$6:$6,0),FALSE)</f>
        <v>315</v>
      </c>
      <c r="H98" s="15">
        <f>VLOOKUP($A98,Schid!$A:$J,MATCH(H$1,Schid!$6:$6,0),FALSE)</f>
        <v>356</v>
      </c>
      <c r="I98" s="15" t="str">
        <f>VLOOKUP($A98,Schid!$A:$J,MATCH(I$1,Schid!$6:$6,0),FALSE)</f>
        <v>NULL</v>
      </c>
      <c r="J98" s="21" t="str">
        <f>VLOOKUP($A98,Schid!$A:$J,MATCH(J$1,Schid!$6:$6,0),FALSE)</f>
        <v>Scissor Lifts</v>
      </c>
      <c r="K98" s="21" t="str">
        <f>VLOOKUP($A98,Schid!$A:$J,MATCH(K$1,Schid!$6:$6,0),FALSE)</f>
        <v>0-18 Ft Electric Scissor Lifts</v>
      </c>
      <c r="L98" s="21" t="str">
        <f>VLOOKUP($A98,Schid!$A:$J,MATCH(L$1,Schid!$6:$6,0),FALSE)</f>
        <v>NULL</v>
      </c>
      <c r="M98" s="21" t="str">
        <f>VLOOKUP($A98,Schid!$A:$J,MATCH(M$1,Schid!$6:$6,0),FALSE)</f>
        <v>Scissor Lifts|0-18 Ft Electric Scissor Lifts||</v>
      </c>
      <c r="N98" s="21">
        <f>IF(ISERROR(VLOOKUP(B98,SchedR!A:A,1,FALSE)),0,1)</f>
        <v>1</v>
      </c>
      <c r="O98" s="21">
        <f>VLOOKUP($B98,SchedR!$A:$Z,MATCH(O$1,SchedR!$6:$6,0),FALSE)</f>
        <v>0</v>
      </c>
      <c r="P98" s="21">
        <f>VLOOKUP($B98,SchedR!$A:$Z,MATCH(P$1,SchedR!$6:$6,0),FALSE)</f>
        <v>0</v>
      </c>
      <c r="Q98" s="21">
        <f>VLOOKUP($B98,SchedR!$A:$Z,MATCH(Q$1,SchedR!$6:$6,0),FALSE)</f>
        <v>0.75</v>
      </c>
      <c r="R98" s="21">
        <f>VLOOKUP($B98,SchedR!$A:$Z,MATCH(R$1,SchedR!$6:$6,0),FALSE)</f>
        <v>0.9</v>
      </c>
      <c r="S98" s="21" t="str">
        <f>VLOOKUP($B98,SchedR!$A:$Z,MATCH(S$1,SchedR!$6:$6,0),FALSE)</f>
        <v>Scissor Lifts Electric USA</v>
      </c>
      <c r="T98" s="21" t="str">
        <f>VLOOKUP($B98,SchedR!$A:$Z,MATCH(T$1,SchedR!$6:$6,0),FALSE)</f>
        <v>AuctionBorrowRetail</v>
      </c>
      <c r="U98" s="21">
        <f>IF(ISERROR(VLOOKUP(S98,Sched!A:A,1,FALSE)),0,1)</f>
        <v>1</v>
      </c>
    </row>
    <row r="99" spans="1:21" x14ac:dyDescent="0.25">
      <c r="A99" s="21">
        <v>59</v>
      </c>
      <c r="B99" s="21" t="s">
        <v>3326</v>
      </c>
      <c r="C99" s="21" t="s">
        <v>2512</v>
      </c>
      <c r="D99" s="21" t="str">
        <f>VLOOKUP($B99,SchedR!$A:$Z,MATCH(D$1,SchedR!$6:$6,0),FALSE)</f>
        <v>USA</v>
      </c>
      <c r="E99" s="21" t="str">
        <f>VLOOKUP($B99,SchedR!$A:$Z,MATCH(E$1,SchedR!$6:$6,0),FALSE)</f>
        <v>CatSubcat</v>
      </c>
      <c r="F99" s="21" t="str">
        <f>VLOOKUP($B99,SchedR!$A:$Z,MATCH(F$1,SchedR!$6:$6,0),FALSE)</f>
        <v>Category</v>
      </c>
      <c r="G99" s="15">
        <f>VLOOKUP($A99,Schid!$A:$J,MATCH(G$1,Schid!$6:$6,0),FALSE)</f>
        <v>164</v>
      </c>
      <c r="H99" s="15" t="str">
        <f>VLOOKUP($A99,Schid!$A:$J,MATCH(H$1,Schid!$6:$6,0),FALSE)</f>
        <v>NULL</v>
      </c>
      <c r="I99" s="15" t="str">
        <f>VLOOKUP($A99,Schid!$A:$J,MATCH(I$1,Schid!$6:$6,0),FALSE)</f>
        <v>NULL</v>
      </c>
      <c r="J99" s="21" t="str">
        <f>VLOOKUP($A99,Schid!$A:$J,MATCH(J$1,Schid!$6:$6,0),FALSE)</f>
        <v>Scrapers</v>
      </c>
      <c r="K99" s="21" t="str">
        <f>VLOOKUP($A99,Schid!$A:$J,MATCH(K$1,Schid!$6:$6,0),FALSE)</f>
        <v>NULL</v>
      </c>
      <c r="L99" s="21" t="str">
        <f>VLOOKUP($A99,Schid!$A:$J,MATCH(L$1,Schid!$6:$6,0),FALSE)</f>
        <v>NULL</v>
      </c>
      <c r="M99" s="21" t="str">
        <f>VLOOKUP($A99,Schid!$A:$J,MATCH(M$1,Schid!$6:$6,0),FALSE)</f>
        <v>Scrapers|||</v>
      </c>
      <c r="N99" s="21">
        <f>IF(ISERROR(VLOOKUP(B99,SchedR!A:A,1,FALSE)),0,1)</f>
        <v>1</v>
      </c>
      <c r="O99" s="21">
        <f>VLOOKUP($B99,SchedR!$A:$Z,MATCH(O$1,SchedR!$6:$6,0),FALSE)</f>
        <v>0</v>
      </c>
      <c r="P99" s="21">
        <f>VLOOKUP($B99,SchedR!$A:$Z,MATCH(P$1,SchedR!$6:$6,0),FALSE)</f>
        <v>0</v>
      </c>
      <c r="Q99" s="21">
        <f>VLOOKUP($B99,SchedR!$A:$Z,MATCH(Q$1,SchedR!$6:$6,0),FALSE)</f>
        <v>0</v>
      </c>
      <c r="R99" s="21">
        <f>VLOOKUP($B99,SchedR!$A:$Z,MATCH(R$1,SchedR!$6:$6,0),FALSE)</f>
        <v>0</v>
      </c>
      <c r="S99" s="21" t="str">
        <f>VLOOKUP($B99,SchedR!$A:$Z,MATCH(S$1,SchedR!$6:$6,0),FALSE)</f>
        <v>Motor Graders USA</v>
      </c>
      <c r="T99" s="21" t="str">
        <f>VLOOKUP($B99,SchedR!$A:$Z,MATCH(T$1,SchedR!$6:$6,0),FALSE)</f>
        <v>BorrowBoth</v>
      </c>
      <c r="U99" s="21">
        <f>IF(ISERROR(VLOOKUP(S99,Sched!A:A,1,FALSE)),0,1)</f>
        <v>1</v>
      </c>
    </row>
    <row r="100" spans="1:21" s="21" customFormat="1" x14ac:dyDescent="0.25">
      <c r="A100" s="21">
        <v>71816</v>
      </c>
      <c r="B100" s="21" t="s">
        <v>3316</v>
      </c>
      <c r="C100" s="21" t="s">
        <v>2512</v>
      </c>
      <c r="D100" s="21" t="str">
        <f>VLOOKUP($B100,SchedR!$A:$Z,MATCH(D$1,SchedR!$6:$6,0),FALSE)</f>
        <v>USA</v>
      </c>
      <c r="E100" s="21" t="str">
        <f>VLOOKUP($B100,SchedR!$A:$Z,MATCH(E$1,SchedR!$6:$6,0),FALSE)</f>
        <v>CatSubcat</v>
      </c>
      <c r="F100" s="21" t="str">
        <f>VLOOKUP($B100,SchedR!$A:$Z,MATCH(F$1,SchedR!$6:$6,0),FALSE)</f>
        <v>Category</v>
      </c>
      <c r="G100" s="15">
        <f>VLOOKUP($A100,Schid!$A:$J,MATCH(G$1,Schid!$6:$6,0),FALSE)</f>
        <v>2555</v>
      </c>
      <c r="H100" s="15" t="str">
        <f>VLOOKUP($A100,Schid!$A:$J,MATCH(H$1,Schid!$6:$6,0),FALSE)</f>
        <v>NULL</v>
      </c>
      <c r="I100" s="15" t="str">
        <f>VLOOKUP($A100,Schid!$A:$J,MATCH(I$1,Schid!$6:$6,0),FALSE)</f>
        <v>NULL</v>
      </c>
      <c r="J100" s="21" t="str">
        <f>VLOOKUP($A100,Schid!$A:$J,MATCH(J$1,Schid!$6:$6,0),FALSE)</f>
        <v>Site Services Equipment</v>
      </c>
      <c r="K100" s="21" t="str">
        <f>VLOOKUP($A100,Schid!$A:$J,MATCH(K$1,Schid!$6:$6,0),FALSE)</f>
        <v>NULL</v>
      </c>
      <c r="L100" s="21" t="str">
        <f>VLOOKUP($A100,Schid!$A:$J,MATCH(L$1,Schid!$6:$6,0),FALSE)</f>
        <v>NULL</v>
      </c>
      <c r="M100" s="21" t="str">
        <f>VLOOKUP($A100,Schid!$A:$J,MATCH(M$1,Schid!$6:$6,0),FALSE)</f>
        <v>Site Services Equipment|||</v>
      </c>
      <c r="N100" s="21">
        <f>IF(ISERROR(VLOOKUP(B100,SchedR!A:A,1,FALSE)),0,1)</f>
        <v>1</v>
      </c>
      <c r="O100" s="21">
        <f>VLOOKUP($B100,SchedR!$A:$Z,MATCH(O$1,SchedR!$6:$6,0),FALSE)</f>
        <v>0.95</v>
      </c>
      <c r="P100" s="21">
        <f>VLOOKUP($B100,SchedR!$A:$Z,MATCH(P$1,SchedR!$6:$6,0),FALSE)</f>
        <v>1.33</v>
      </c>
      <c r="Q100" s="21">
        <f>VLOOKUP($B100,SchedR!$A:$Z,MATCH(Q$1,SchedR!$6:$6,0),FALSE)</f>
        <v>0</v>
      </c>
      <c r="R100" s="21">
        <f>VLOOKUP($B100,SchedR!$A:$Z,MATCH(R$1,SchedR!$6:$6,0),FALSE)</f>
        <v>0</v>
      </c>
      <c r="S100" s="21" t="str">
        <f>VLOOKUP($B100,SchedR!$A:$Z,MATCH(S$1,SchedR!$6:$6,0),FALSE)</f>
        <v>Surface Treatment USA</v>
      </c>
      <c r="T100" s="21" t="str">
        <f>VLOOKUP($B100,SchedR!$A:$Z,MATCH(T$1,SchedR!$6:$6,0),FALSE)</f>
        <v>RetailBorrowAuction</v>
      </c>
      <c r="U100" s="21">
        <f>IF(ISERROR(VLOOKUP(S100,Sched!A:A,1,FALSE)),0,1)</f>
        <v>1</v>
      </c>
    </row>
    <row r="101" spans="1:21" s="21" customFormat="1" x14ac:dyDescent="0.25">
      <c r="A101" s="21">
        <v>101587</v>
      </c>
      <c r="B101" s="21" t="s">
        <v>5102</v>
      </c>
      <c r="C101" s="21" t="s">
        <v>2512</v>
      </c>
      <c r="D101" s="21" t="str">
        <f>VLOOKUP($B101,SchedR!$A:$Z,MATCH(D$1,SchedR!$6:$6,0),FALSE)</f>
        <v>USA</v>
      </c>
      <c r="E101" s="21" t="str">
        <f>VLOOKUP($B101,SchedR!$A:$Z,MATCH(E$1,SchedR!$6:$6,0),FALSE)</f>
        <v>Make</v>
      </c>
      <c r="F101" s="21" t="str">
        <f>VLOOKUP($B101,SchedR!$A:$Z,MATCH(F$1,SchedR!$6:$6,0),FALSE)</f>
        <v>Make</v>
      </c>
      <c r="G101" s="15">
        <f>VLOOKUP($A101,Schid!$A:$J,MATCH(G$1,Schid!$6:$6,0),FALSE)</f>
        <v>360</v>
      </c>
      <c r="H101" s="15">
        <f>VLOOKUP($A101,Schid!$A:$J,MATCH(H$1,Schid!$6:$6,0),FALSE)</f>
        <v>2810</v>
      </c>
      <c r="I101" s="15">
        <f>VLOOKUP($A101,Schid!$A:$J,MATCH(I$1,Schid!$6:$6,0),FALSE)</f>
        <v>85</v>
      </c>
      <c r="J101" s="21" t="str">
        <f>VLOOKUP($A101,Schid!$A:$J,MATCH(J$1,Schid!$6:$6,0),FALSE)</f>
        <v>Skid Steer Loaders</v>
      </c>
      <c r="K101" s="21" t="str">
        <f>VLOOKUP($A101,Schid!$A:$J,MATCH(K$1,Schid!$6:$6,0),FALSE)</f>
        <v>3,000+ Lb Skid Steer Loaders</v>
      </c>
      <c r="L101" s="21" t="str">
        <f>VLOOKUP($A101,Schid!$A:$J,MATCH(L$1,Schid!$6:$6,0),FALSE)</f>
        <v>Bobcat</v>
      </c>
      <c r="M101" s="21" t="str">
        <f>VLOOKUP($A101,Schid!$A:$J,MATCH(M$1,Schid!$6:$6,0),FALSE)</f>
        <v>Skid Steer Loaders|3,000+ Lb Skid Steer Loaders|Bobcat|</v>
      </c>
      <c r="N101" s="21">
        <f>IF(ISERROR(VLOOKUP(B101,SchedR!A:A,1,FALSE)),0,1)</f>
        <v>1</v>
      </c>
      <c r="O101" s="21">
        <f>VLOOKUP($B101,SchedR!$A:$Z,MATCH(O$1,SchedR!$6:$6,0),FALSE)</f>
        <v>0</v>
      </c>
      <c r="P101" s="21">
        <f>VLOOKUP($B101,SchedR!$A:$Z,MATCH(P$1,SchedR!$6:$6,0),FALSE)</f>
        <v>0</v>
      </c>
      <c r="Q101" s="21">
        <f>VLOOKUP($B101,SchedR!$A:$Z,MATCH(Q$1,SchedR!$6:$6,0),FALSE)</f>
        <v>0</v>
      </c>
      <c r="R101" s="21">
        <f>VLOOKUP($B101,SchedR!$A:$Z,MATCH(R$1,SchedR!$6:$6,0),FALSE)</f>
        <v>0</v>
      </c>
      <c r="S101" s="21" t="str">
        <f>VLOOKUP($B101,SchedR!$A:$Z,MATCH(S$1,SchedR!$6:$6,0),FALSE)</f>
        <v>Skid Steer Loaders Medium Bobcat USA</v>
      </c>
      <c r="T101" s="21" t="str">
        <f>VLOOKUP($B101,SchedR!$A:$Z,MATCH(T$1,SchedR!$6:$6,0),FALSE)</f>
        <v>BorrowBoth</v>
      </c>
      <c r="U101" s="21">
        <f>IF(ISERROR(VLOOKUP(S101,Sched!A:A,1,FALSE)),0,1)</f>
        <v>1</v>
      </c>
    </row>
    <row r="102" spans="1:21" s="21" customFormat="1" x14ac:dyDescent="0.25">
      <c r="A102" s="21">
        <v>101583</v>
      </c>
      <c r="B102" s="21" t="s">
        <v>3574</v>
      </c>
      <c r="C102" s="21" t="s">
        <v>2512</v>
      </c>
      <c r="D102" s="21" t="str">
        <f>VLOOKUP($B102,SchedR!$A:$Z,MATCH(D$1,SchedR!$6:$6,0),FALSE)</f>
        <v>USA</v>
      </c>
      <c r="E102" s="21" t="str">
        <f>VLOOKUP($B102,SchedR!$A:$Z,MATCH(E$1,SchedR!$6:$6,0),FALSE)</f>
        <v>Make</v>
      </c>
      <c r="F102" s="21" t="str">
        <f>VLOOKUP($B102,SchedR!$A:$Z,MATCH(F$1,SchedR!$6:$6,0),FALSE)</f>
        <v>Make</v>
      </c>
      <c r="G102" s="15">
        <f>VLOOKUP($A102,Schid!$A:$J,MATCH(G$1,Schid!$6:$6,0),FALSE)</f>
        <v>360</v>
      </c>
      <c r="H102" s="15">
        <f>VLOOKUP($A102,Schid!$A:$J,MATCH(H$1,Schid!$6:$6,0),FALSE)</f>
        <v>2810</v>
      </c>
      <c r="I102" s="15">
        <f>VLOOKUP($A102,Schid!$A:$J,MATCH(I$1,Schid!$6:$6,0),FALSE)</f>
        <v>12</v>
      </c>
      <c r="J102" s="21" t="str">
        <f>VLOOKUP($A102,Schid!$A:$J,MATCH(J$1,Schid!$6:$6,0),FALSE)</f>
        <v>Skid Steer Loaders</v>
      </c>
      <c r="K102" s="21" t="str">
        <f>VLOOKUP($A102,Schid!$A:$J,MATCH(K$1,Schid!$6:$6,0),FALSE)</f>
        <v>3,000+ Lb Skid Steer Loaders</v>
      </c>
      <c r="L102" s="21" t="str">
        <f>VLOOKUP($A102,Schid!$A:$J,MATCH(L$1,Schid!$6:$6,0),FALSE)</f>
        <v>Case</v>
      </c>
      <c r="M102" s="21" t="str">
        <f>VLOOKUP($A102,Schid!$A:$J,MATCH(M$1,Schid!$6:$6,0),FALSE)</f>
        <v>Skid Steer Loaders|3,000+ Lb Skid Steer Loaders|Case|</v>
      </c>
      <c r="N102" s="21">
        <f>IF(ISERROR(VLOOKUP(B102,SchedR!A:A,1,FALSE)),0,1)</f>
        <v>1</v>
      </c>
      <c r="O102" s="21">
        <f>VLOOKUP($B102,SchedR!$A:$Z,MATCH(O$1,SchedR!$6:$6,0),FALSE)</f>
        <v>0</v>
      </c>
      <c r="P102" s="21">
        <f>VLOOKUP($B102,SchedR!$A:$Z,MATCH(P$1,SchedR!$6:$6,0),FALSE)</f>
        <v>0</v>
      </c>
      <c r="Q102" s="21">
        <f>VLOOKUP($B102,SchedR!$A:$Z,MATCH(Q$1,SchedR!$6:$6,0),FALSE)</f>
        <v>0</v>
      </c>
      <c r="R102" s="21">
        <f>VLOOKUP($B102,SchedR!$A:$Z,MATCH(R$1,SchedR!$6:$6,0),FALSE)</f>
        <v>0</v>
      </c>
      <c r="S102" s="21" t="str">
        <f>VLOOKUP($B102,SchedR!$A:$Z,MATCH(S$1,SchedR!$6:$6,0),FALSE)</f>
        <v>Skid Steer Loaders Medium Case USA</v>
      </c>
      <c r="T102" s="21" t="str">
        <f>VLOOKUP($B102,SchedR!$A:$Z,MATCH(T$1,SchedR!$6:$6,0),FALSE)</f>
        <v>BorrowBoth</v>
      </c>
      <c r="U102" s="21">
        <f>IF(ISERROR(VLOOKUP(S102,Sched!A:A,1,FALSE)),0,1)</f>
        <v>1</v>
      </c>
    </row>
    <row r="103" spans="1:21" x14ac:dyDescent="0.25">
      <c r="A103" s="21">
        <v>101585</v>
      </c>
      <c r="B103" s="21" t="s">
        <v>3571</v>
      </c>
      <c r="C103" s="21" t="s">
        <v>2512</v>
      </c>
      <c r="D103" s="21" t="str">
        <f>VLOOKUP($B103,SchedR!$A:$Z,MATCH(D$1,SchedR!$6:$6,0),FALSE)</f>
        <v>USA</v>
      </c>
      <c r="E103" s="21" t="str">
        <f>VLOOKUP($B103,SchedR!$A:$Z,MATCH(E$1,SchedR!$6:$6,0),FALSE)</f>
        <v>Make</v>
      </c>
      <c r="F103" s="21" t="str">
        <f>VLOOKUP($B103,SchedR!$A:$Z,MATCH(F$1,SchedR!$6:$6,0),FALSE)</f>
        <v>Make</v>
      </c>
      <c r="G103" s="15">
        <f>VLOOKUP($A103,Schid!$A:$J,MATCH(G$1,Schid!$6:$6,0),FALSE)</f>
        <v>360</v>
      </c>
      <c r="H103" s="15">
        <f>VLOOKUP($A103,Schid!$A:$J,MATCH(H$1,Schid!$6:$6,0),FALSE)</f>
        <v>2810</v>
      </c>
      <c r="I103" s="15">
        <f>VLOOKUP($A103,Schid!$A:$J,MATCH(I$1,Schid!$6:$6,0),FALSE)</f>
        <v>31</v>
      </c>
      <c r="J103" s="21" t="str">
        <f>VLOOKUP($A103,Schid!$A:$J,MATCH(J$1,Schid!$6:$6,0),FALSE)</f>
        <v>Skid Steer Loaders</v>
      </c>
      <c r="K103" s="21" t="str">
        <f>VLOOKUP($A103,Schid!$A:$J,MATCH(K$1,Schid!$6:$6,0),FALSE)</f>
        <v>3,000+ Lb Skid Steer Loaders</v>
      </c>
      <c r="L103" s="21" t="str">
        <f>VLOOKUP($A103,Schid!$A:$J,MATCH(L$1,Schid!$6:$6,0),FALSE)</f>
        <v>Caterpillar</v>
      </c>
      <c r="M103" s="21" t="str">
        <f>VLOOKUP($A103,Schid!$A:$J,MATCH(M$1,Schid!$6:$6,0),FALSE)</f>
        <v>Skid Steer Loaders|3,000+ Lb Skid Steer Loaders|Caterpillar|</v>
      </c>
      <c r="N103" s="21">
        <f>IF(ISERROR(VLOOKUP(B103,SchedR!A:A,1,FALSE)),0,1)</f>
        <v>1</v>
      </c>
      <c r="O103" s="21">
        <f>VLOOKUP($B103,SchedR!$A:$Z,MATCH(O$1,SchedR!$6:$6,0),FALSE)</f>
        <v>0</v>
      </c>
      <c r="P103" s="21">
        <f>VLOOKUP($B103,SchedR!$A:$Z,MATCH(P$1,SchedR!$6:$6,0),FALSE)</f>
        <v>0</v>
      </c>
      <c r="Q103" s="21">
        <f>VLOOKUP($B103,SchedR!$A:$Z,MATCH(Q$1,SchedR!$6:$6,0),FALSE)</f>
        <v>0</v>
      </c>
      <c r="R103" s="21">
        <f>VLOOKUP($B103,SchedR!$A:$Z,MATCH(R$1,SchedR!$6:$6,0),FALSE)</f>
        <v>0</v>
      </c>
      <c r="S103" s="21" t="str">
        <f>VLOOKUP($B103,SchedR!$A:$Z,MATCH(S$1,SchedR!$6:$6,0),FALSE)</f>
        <v>Skid Steer Loaders Medium Caterpillar USA</v>
      </c>
      <c r="T103" s="21" t="str">
        <f>VLOOKUP($B103,SchedR!$A:$Z,MATCH(T$1,SchedR!$6:$6,0),FALSE)</f>
        <v>BorrowBoth</v>
      </c>
      <c r="U103" s="21">
        <f>IF(ISERROR(VLOOKUP(S103,Sched!A:A,1,FALSE)),0,1)</f>
        <v>1</v>
      </c>
    </row>
    <row r="104" spans="1:21" s="21" customFormat="1" x14ac:dyDescent="0.25">
      <c r="A104" s="21">
        <v>101588</v>
      </c>
      <c r="B104" s="21" t="s">
        <v>3572</v>
      </c>
      <c r="C104" s="21" t="s">
        <v>2512</v>
      </c>
      <c r="D104" s="21" t="str">
        <f>VLOOKUP($B104,SchedR!$A:$Z,MATCH(D$1,SchedR!$6:$6,0),FALSE)</f>
        <v>USA</v>
      </c>
      <c r="E104" s="21" t="str">
        <f>VLOOKUP($B104,SchedR!$A:$Z,MATCH(E$1,SchedR!$6:$6,0),FALSE)</f>
        <v>Make</v>
      </c>
      <c r="F104" s="21" t="str">
        <f>VLOOKUP($B104,SchedR!$A:$Z,MATCH(F$1,SchedR!$6:$6,0),FALSE)</f>
        <v>Make</v>
      </c>
      <c r="G104" s="15">
        <f>VLOOKUP($A104,Schid!$A:$J,MATCH(G$1,Schid!$6:$6,0),FALSE)</f>
        <v>360</v>
      </c>
      <c r="H104" s="15">
        <f>VLOOKUP($A104,Schid!$A:$J,MATCH(H$1,Schid!$6:$6,0),FALSE)</f>
        <v>2810</v>
      </c>
      <c r="I104" s="15">
        <f>VLOOKUP($A104,Schid!$A:$J,MATCH(I$1,Schid!$6:$6,0),FALSE)</f>
        <v>93</v>
      </c>
      <c r="J104" s="21" t="str">
        <f>VLOOKUP($A104,Schid!$A:$J,MATCH(J$1,Schid!$6:$6,0),FALSE)</f>
        <v>Skid Steer Loaders</v>
      </c>
      <c r="K104" s="21" t="str">
        <f>VLOOKUP($A104,Schid!$A:$J,MATCH(K$1,Schid!$6:$6,0),FALSE)</f>
        <v>3,000+ Lb Skid Steer Loaders</v>
      </c>
      <c r="L104" s="21" t="str">
        <f>VLOOKUP($A104,Schid!$A:$J,MATCH(L$1,Schid!$6:$6,0),FALSE)</f>
        <v>John Deere</v>
      </c>
      <c r="M104" s="21" t="str">
        <f>VLOOKUP($A104,Schid!$A:$J,MATCH(M$1,Schid!$6:$6,0),FALSE)</f>
        <v>Skid Steer Loaders|3,000+ Lb Skid Steer Loaders|John Deere|</v>
      </c>
      <c r="N104" s="21">
        <f>IF(ISERROR(VLOOKUP(B104,SchedR!A:A,1,FALSE)),0,1)</f>
        <v>1</v>
      </c>
      <c r="O104" s="21">
        <f>VLOOKUP($B104,SchedR!$A:$Z,MATCH(O$1,SchedR!$6:$6,0),FALSE)</f>
        <v>0</v>
      </c>
      <c r="P104" s="21">
        <f>VLOOKUP($B104,SchedR!$A:$Z,MATCH(P$1,SchedR!$6:$6,0),FALSE)</f>
        <v>0</v>
      </c>
      <c r="Q104" s="21">
        <f>VLOOKUP($B104,SchedR!$A:$Z,MATCH(Q$1,SchedR!$6:$6,0),FALSE)</f>
        <v>0</v>
      </c>
      <c r="R104" s="21">
        <f>VLOOKUP($B104,SchedR!$A:$Z,MATCH(R$1,SchedR!$6:$6,0),FALSE)</f>
        <v>0</v>
      </c>
      <c r="S104" s="21" t="str">
        <f>VLOOKUP($B104,SchedR!$A:$Z,MATCH(S$1,SchedR!$6:$6,0),FALSE)</f>
        <v>Skid Steer Loaders Medium John Deere USA</v>
      </c>
      <c r="T104" s="21" t="str">
        <f>VLOOKUP($B104,SchedR!$A:$Z,MATCH(T$1,SchedR!$6:$6,0),FALSE)</f>
        <v>BorrowBoth</v>
      </c>
      <c r="U104" s="21">
        <f>IF(ISERROR(VLOOKUP(S104,Sched!A:A,1,FALSE)),0,1)</f>
        <v>1</v>
      </c>
    </row>
    <row r="105" spans="1:21" s="21" customFormat="1" x14ac:dyDescent="0.25">
      <c r="A105" s="21">
        <v>101586</v>
      </c>
      <c r="B105" s="21" t="s">
        <v>3573</v>
      </c>
      <c r="C105" s="21" t="s">
        <v>2512</v>
      </c>
      <c r="D105" s="21" t="str">
        <f>VLOOKUP($B105,SchedR!$A:$Z,MATCH(D$1,SchedR!$6:$6,0),FALSE)</f>
        <v>USA</v>
      </c>
      <c r="E105" s="21" t="str">
        <f>VLOOKUP($B105,SchedR!$A:$Z,MATCH(E$1,SchedR!$6:$6,0),FALSE)</f>
        <v>Make</v>
      </c>
      <c r="F105" s="21" t="str">
        <f>VLOOKUP($B105,SchedR!$A:$Z,MATCH(F$1,SchedR!$6:$6,0),FALSE)</f>
        <v>Make</v>
      </c>
      <c r="G105" s="15">
        <f>VLOOKUP($A105,Schid!$A:$J,MATCH(G$1,Schid!$6:$6,0),FALSE)</f>
        <v>360</v>
      </c>
      <c r="H105" s="15">
        <f>VLOOKUP($A105,Schid!$A:$J,MATCH(H$1,Schid!$6:$6,0),FALSE)</f>
        <v>2810</v>
      </c>
      <c r="I105" s="15">
        <f>VLOOKUP($A105,Schid!$A:$J,MATCH(I$1,Schid!$6:$6,0),FALSE)</f>
        <v>83</v>
      </c>
      <c r="J105" s="21" t="str">
        <f>VLOOKUP($A105,Schid!$A:$J,MATCH(J$1,Schid!$6:$6,0),FALSE)</f>
        <v>Skid Steer Loaders</v>
      </c>
      <c r="K105" s="21" t="str">
        <f>VLOOKUP($A105,Schid!$A:$J,MATCH(K$1,Schid!$6:$6,0),FALSE)</f>
        <v>3,000+ Lb Skid Steer Loaders</v>
      </c>
      <c r="L105" s="21" t="str">
        <f>VLOOKUP($A105,Schid!$A:$J,MATCH(L$1,Schid!$6:$6,0),FALSE)</f>
        <v>New Holland</v>
      </c>
      <c r="M105" s="21" t="str">
        <f>VLOOKUP($A105,Schid!$A:$J,MATCH(M$1,Schid!$6:$6,0),FALSE)</f>
        <v>Skid Steer Loaders|3,000+ Lb Skid Steer Loaders|New Holland|</v>
      </c>
      <c r="N105" s="21">
        <f>IF(ISERROR(VLOOKUP(B105,SchedR!A:A,1,FALSE)),0,1)</f>
        <v>1</v>
      </c>
      <c r="O105" s="21">
        <f>VLOOKUP($B105,SchedR!$A:$Z,MATCH(O$1,SchedR!$6:$6,0),FALSE)</f>
        <v>0</v>
      </c>
      <c r="P105" s="21">
        <f>VLOOKUP($B105,SchedR!$A:$Z,MATCH(P$1,SchedR!$6:$6,0),FALSE)</f>
        <v>0</v>
      </c>
      <c r="Q105" s="21">
        <f>VLOOKUP($B105,SchedR!$A:$Z,MATCH(Q$1,SchedR!$6:$6,0),FALSE)</f>
        <v>0</v>
      </c>
      <c r="R105" s="21">
        <f>VLOOKUP($B105,SchedR!$A:$Z,MATCH(R$1,SchedR!$6:$6,0),FALSE)</f>
        <v>0</v>
      </c>
      <c r="S105" s="21" t="str">
        <f>VLOOKUP($B105,SchedR!$A:$Z,MATCH(S$1,SchedR!$6:$6,0),FALSE)</f>
        <v>Skid Steer Loaders Medium New Holland USA</v>
      </c>
      <c r="T105" s="21" t="str">
        <f>VLOOKUP($B105,SchedR!$A:$Z,MATCH(T$1,SchedR!$6:$6,0),FALSE)</f>
        <v>BorrowBoth</v>
      </c>
      <c r="U105" s="21">
        <f>IF(ISERROR(VLOOKUP(S105,Sched!A:A,1,FALSE)),0,1)</f>
        <v>1</v>
      </c>
    </row>
    <row r="106" spans="1:21" s="21" customFormat="1" x14ac:dyDescent="0.25">
      <c r="A106" s="21">
        <v>101032</v>
      </c>
      <c r="B106" s="21" t="s">
        <v>5104</v>
      </c>
      <c r="C106" s="21" t="s">
        <v>2512</v>
      </c>
      <c r="D106" s="21" t="str">
        <f>VLOOKUP($B106,SchedR!$A:$Z,MATCH(D$1,SchedR!$6:$6,0),FALSE)</f>
        <v>USA</v>
      </c>
      <c r="E106" s="21" t="str">
        <f>VLOOKUP($B106,SchedR!$A:$Z,MATCH(E$1,SchedR!$6:$6,0),FALSE)</f>
        <v>CatSubcat</v>
      </c>
      <c r="F106" s="21" t="str">
        <f>VLOOKUP($B106,SchedR!$A:$Z,MATCH(F$1,SchedR!$6:$6,0),FALSE)</f>
        <v>SubcatGroup</v>
      </c>
      <c r="G106" s="15">
        <f>VLOOKUP($A106,Schid!$A:$J,MATCH(G$1,Schid!$6:$6,0),FALSE)</f>
        <v>360</v>
      </c>
      <c r="H106" s="15">
        <f>VLOOKUP($A106,Schid!$A:$J,MATCH(H$1,Schid!$6:$6,0),FALSE)</f>
        <v>2810</v>
      </c>
      <c r="I106" s="15" t="str">
        <f>VLOOKUP($A106,Schid!$A:$J,MATCH(I$1,Schid!$6:$6,0),FALSE)</f>
        <v>NULL</v>
      </c>
      <c r="J106" s="21" t="str">
        <f>VLOOKUP($A106,Schid!$A:$J,MATCH(J$1,Schid!$6:$6,0),FALSE)</f>
        <v>Skid Steer Loaders</v>
      </c>
      <c r="K106" s="21" t="str">
        <f>VLOOKUP($A106,Schid!$A:$J,MATCH(K$1,Schid!$6:$6,0),FALSE)</f>
        <v>3,000+ Lb Skid Steer Loaders</v>
      </c>
      <c r="L106" s="21" t="str">
        <f>VLOOKUP($A106,Schid!$A:$J,MATCH(L$1,Schid!$6:$6,0),FALSE)</f>
        <v>NULL</v>
      </c>
      <c r="M106" s="21" t="str">
        <f>VLOOKUP($A106,Schid!$A:$J,MATCH(M$1,Schid!$6:$6,0),FALSE)</f>
        <v>Skid Steer Loaders|3,000+ Lb Skid Steer Loaders||</v>
      </c>
      <c r="N106" s="21">
        <f>IF(ISERROR(VLOOKUP(B106,SchedR!A:A,1,FALSE)),0,1)</f>
        <v>1</v>
      </c>
      <c r="O106" s="21">
        <f>VLOOKUP($B106,SchedR!$A:$Z,MATCH(O$1,SchedR!$6:$6,0),FALSE)</f>
        <v>0</v>
      </c>
      <c r="P106" s="21">
        <f>VLOOKUP($B106,SchedR!$A:$Z,MATCH(P$1,SchedR!$6:$6,0),FALSE)</f>
        <v>0</v>
      </c>
      <c r="Q106" s="21">
        <f>VLOOKUP($B106,SchedR!$A:$Z,MATCH(Q$1,SchedR!$6:$6,0),FALSE)</f>
        <v>0</v>
      </c>
      <c r="R106" s="21">
        <f>VLOOKUP($B106,SchedR!$A:$Z,MATCH(R$1,SchedR!$6:$6,0),FALSE)</f>
        <v>0</v>
      </c>
      <c r="S106" s="21" t="str">
        <f>VLOOKUP($B106,SchedR!$A:$Z,MATCH(S$1,SchedR!$6:$6,0),FALSE)</f>
        <v>Skid Steer Loaders Medium USA</v>
      </c>
      <c r="T106" s="21" t="str">
        <f>VLOOKUP($B106,SchedR!$A:$Z,MATCH(T$1,SchedR!$6:$6,0),FALSE)</f>
        <v>BorrowBoth</v>
      </c>
      <c r="U106" s="21">
        <f>IF(ISERROR(VLOOKUP(S106,Sched!A:A,1,FALSE)),0,1)</f>
        <v>1</v>
      </c>
    </row>
    <row r="107" spans="1:21" s="21" customFormat="1" x14ac:dyDescent="0.25">
      <c r="A107" s="21">
        <v>101031</v>
      </c>
      <c r="B107" s="21" t="s">
        <v>5105</v>
      </c>
      <c r="C107" s="21" t="s">
        <v>2512</v>
      </c>
      <c r="D107" s="21" t="str">
        <f>VLOOKUP($B107,SchedR!$A:$Z,MATCH(D$1,SchedR!$6:$6,0),FALSE)</f>
        <v>USA</v>
      </c>
      <c r="E107" s="21" t="str">
        <f>VLOOKUP($B107,SchedR!$A:$Z,MATCH(E$1,SchedR!$6:$6,0),FALSE)</f>
        <v>CatSubcat</v>
      </c>
      <c r="F107" s="21" t="str">
        <f>VLOOKUP($B107,SchedR!$A:$Z,MATCH(F$1,SchedR!$6:$6,0),FALSE)</f>
        <v>SubcatGroup</v>
      </c>
      <c r="G107" s="15">
        <f>VLOOKUP($A107,Schid!$A:$J,MATCH(G$1,Schid!$6:$6,0),FALSE)</f>
        <v>360</v>
      </c>
      <c r="H107" s="15">
        <f>VLOOKUP($A107,Schid!$A:$J,MATCH(H$1,Schid!$6:$6,0),FALSE)</f>
        <v>2809</v>
      </c>
      <c r="I107" s="15" t="str">
        <f>VLOOKUP($A107,Schid!$A:$J,MATCH(I$1,Schid!$6:$6,0),FALSE)</f>
        <v>NULL</v>
      </c>
      <c r="J107" s="21" t="str">
        <f>VLOOKUP($A107,Schid!$A:$J,MATCH(J$1,Schid!$6:$6,0),FALSE)</f>
        <v>Skid Steer Loaders</v>
      </c>
      <c r="K107" s="21" t="str">
        <f>VLOOKUP($A107,Schid!$A:$J,MATCH(K$1,Schid!$6:$6,0),FALSE)</f>
        <v>0-1,099 Lb Skid Steer Loaders</v>
      </c>
      <c r="L107" s="21" t="str">
        <f>VLOOKUP($A107,Schid!$A:$J,MATCH(L$1,Schid!$6:$6,0),FALSE)</f>
        <v>NULL</v>
      </c>
      <c r="M107" s="21" t="str">
        <f>VLOOKUP($A107,Schid!$A:$J,MATCH(M$1,Schid!$6:$6,0),FALSE)</f>
        <v>Skid Steer Loaders|0-1,099 Lb Skid Steer Loaders||</v>
      </c>
      <c r="N107" s="21">
        <f>IF(ISERROR(VLOOKUP(B107,SchedR!A:A,1,FALSE)),0,1)</f>
        <v>1</v>
      </c>
      <c r="O107" s="21">
        <f>VLOOKUP($B107,SchedR!$A:$Z,MATCH(O$1,SchedR!$6:$6,0),FALSE)</f>
        <v>0</v>
      </c>
      <c r="P107" s="21">
        <f>VLOOKUP($B107,SchedR!$A:$Z,MATCH(P$1,SchedR!$6:$6,0),FALSE)</f>
        <v>0</v>
      </c>
      <c r="Q107" s="21">
        <f>VLOOKUP($B107,SchedR!$A:$Z,MATCH(Q$1,SchedR!$6:$6,0),FALSE)</f>
        <v>0</v>
      </c>
      <c r="R107" s="21">
        <f>VLOOKUP($B107,SchedR!$A:$Z,MATCH(R$1,SchedR!$6:$6,0),FALSE)</f>
        <v>0</v>
      </c>
      <c r="S107" s="21" t="str">
        <f>VLOOKUP($B107,SchedR!$A:$Z,MATCH(S$1,SchedR!$6:$6,0),FALSE)</f>
        <v>Skid Steer Loaders Medium USA</v>
      </c>
      <c r="T107" s="21" t="str">
        <f>VLOOKUP($B107,SchedR!$A:$Z,MATCH(T$1,SchedR!$6:$6,0),FALSE)</f>
        <v>BorrowBoth</v>
      </c>
      <c r="U107" s="21">
        <f>IF(ISERROR(VLOOKUP(S107,Sched!A:A,1,FALSE)),0,1)</f>
        <v>1</v>
      </c>
    </row>
    <row r="108" spans="1:21" x14ac:dyDescent="0.25">
      <c r="A108" s="21">
        <v>101577</v>
      </c>
      <c r="B108" s="21" t="s">
        <v>5103</v>
      </c>
      <c r="C108" s="21" t="s">
        <v>2512</v>
      </c>
      <c r="D108" s="21" t="str">
        <f>VLOOKUP($B108,SchedR!$A:$Z,MATCH(D$1,SchedR!$6:$6,0),FALSE)</f>
        <v>USA</v>
      </c>
      <c r="E108" s="21" t="str">
        <f>VLOOKUP($B108,SchedR!$A:$Z,MATCH(E$1,SchedR!$6:$6,0),FALSE)</f>
        <v>Make</v>
      </c>
      <c r="F108" s="21" t="str">
        <f>VLOOKUP($B108,SchedR!$A:$Z,MATCH(F$1,SchedR!$6:$6,0),FALSE)</f>
        <v>Make</v>
      </c>
      <c r="G108" s="15">
        <f>VLOOKUP($A108,Schid!$A:$J,MATCH(G$1,Schid!$6:$6,0),FALSE)</f>
        <v>360</v>
      </c>
      <c r="H108" s="15">
        <f>VLOOKUP($A108,Schid!$A:$J,MATCH(H$1,Schid!$6:$6,0),FALSE)</f>
        <v>2809</v>
      </c>
      <c r="I108" s="15">
        <f>VLOOKUP($A108,Schid!$A:$J,MATCH(I$1,Schid!$6:$6,0),FALSE)</f>
        <v>85</v>
      </c>
      <c r="J108" s="21" t="str">
        <f>VLOOKUP($A108,Schid!$A:$J,MATCH(J$1,Schid!$6:$6,0),FALSE)</f>
        <v>Skid Steer Loaders</v>
      </c>
      <c r="K108" s="21" t="str">
        <f>VLOOKUP($A108,Schid!$A:$J,MATCH(K$1,Schid!$6:$6,0),FALSE)</f>
        <v>0-1,099 Lb Skid Steer Loaders</v>
      </c>
      <c r="L108" s="21" t="str">
        <f>VLOOKUP($A108,Schid!$A:$J,MATCH(L$1,Schid!$6:$6,0),FALSE)</f>
        <v>Bobcat</v>
      </c>
      <c r="M108" s="21" t="str">
        <f>VLOOKUP($A108,Schid!$A:$J,MATCH(M$1,Schid!$6:$6,0),FALSE)</f>
        <v>Skid Steer Loaders|0-1,099 Lb Skid Steer Loaders|Bobcat|</v>
      </c>
      <c r="N108" s="21">
        <f>IF(ISERROR(VLOOKUP(B108,SchedR!A:A,1,FALSE)),0,1)</f>
        <v>1</v>
      </c>
      <c r="O108" s="21">
        <f>VLOOKUP($B108,SchedR!$A:$Z,MATCH(O$1,SchedR!$6:$6,0),FALSE)</f>
        <v>0</v>
      </c>
      <c r="P108" s="21">
        <f>VLOOKUP($B108,SchedR!$A:$Z,MATCH(P$1,SchedR!$6:$6,0),FALSE)</f>
        <v>0</v>
      </c>
      <c r="Q108" s="21">
        <f>VLOOKUP($B108,SchedR!$A:$Z,MATCH(Q$1,SchedR!$6:$6,0),FALSE)</f>
        <v>0</v>
      </c>
      <c r="R108" s="21">
        <f>VLOOKUP($B108,SchedR!$A:$Z,MATCH(R$1,SchedR!$6:$6,0),FALSE)</f>
        <v>0</v>
      </c>
      <c r="S108" s="21" t="str">
        <f>VLOOKUP($B108,SchedR!$A:$Z,MATCH(S$1,SchedR!$6:$6,0),FALSE)</f>
        <v>Skid Steer Loaders Medium Bobcat USA</v>
      </c>
      <c r="T108" s="21" t="str">
        <f>VLOOKUP($B108,SchedR!$A:$Z,MATCH(T$1,SchedR!$6:$6,0),FALSE)</f>
        <v>BorrowBoth</v>
      </c>
      <c r="U108" s="21">
        <f>IF(ISERROR(VLOOKUP(S108,Sched!A:A,1,FALSE)),0,1)</f>
        <v>1</v>
      </c>
    </row>
    <row r="109" spans="1:21" x14ac:dyDescent="0.25">
      <c r="A109" s="21">
        <v>101575</v>
      </c>
      <c r="B109" s="21" t="s">
        <v>3575</v>
      </c>
      <c r="C109" s="21" t="s">
        <v>2512</v>
      </c>
      <c r="D109" s="21" t="str">
        <f>VLOOKUP($B109,SchedR!$A:$Z,MATCH(D$1,SchedR!$6:$6,0),FALSE)</f>
        <v>USA</v>
      </c>
      <c r="E109" s="21" t="str">
        <f>VLOOKUP($B109,SchedR!$A:$Z,MATCH(E$1,SchedR!$6:$6,0),FALSE)</f>
        <v>Make</v>
      </c>
      <c r="F109" s="21" t="str">
        <f>VLOOKUP($B109,SchedR!$A:$Z,MATCH(F$1,SchedR!$6:$6,0),FALSE)</f>
        <v>Make</v>
      </c>
      <c r="G109" s="15">
        <f>VLOOKUP($A109,Schid!$A:$J,MATCH(G$1,Schid!$6:$6,0),FALSE)</f>
        <v>360</v>
      </c>
      <c r="H109" s="15">
        <f>VLOOKUP($A109,Schid!$A:$J,MATCH(H$1,Schid!$6:$6,0),FALSE)</f>
        <v>2809</v>
      </c>
      <c r="I109" s="15">
        <f>VLOOKUP($A109,Schid!$A:$J,MATCH(I$1,Schid!$6:$6,0),FALSE)</f>
        <v>12</v>
      </c>
      <c r="J109" s="21" t="str">
        <f>VLOOKUP($A109,Schid!$A:$J,MATCH(J$1,Schid!$6:$6,0),FALSE)</f>
        <v>Skid Steer Loaders</v>
      </c>
      <c r="K109" s="21" t="str">
        <f>VLOOKUP($A109,Schid!$A:$J,MATCH(K$1,Schid!$6:$6,0),FALSE)</f>
        <v>0-1,099 Lb Skid Steer Loaders</v>
      </c>
      <c r="L109" s="21" t="str">
        <f>VLOOKUP($A109,Schid!$A:$J,MATCH(L$1,Schid!$6:$6,0),FALSE)</f>
        <v>Case</v>
      </c>
      <c r="M109" s="21" t="str">
        <f>VLOOKUP($A109,Schid!$A:$J,MATCH(M$1,Schid!$6:$6,0),FALSE)</f>
        <v>Skid Steer Loaders|0-1,099 Lb Skid Steer Loaders|Case|</v>
      </c>
      <c r="N109" s="21">
        <f>IF(ISERROR(VLOOKUP(B109,SchedR!A:A,1,FALSE)),0,1)</f>
        <v>1</v>
      </c>
      <c r="O109" s="21">
        <f>VLOOKUP($B109,SchedR!$A:$Z,MATCH(O$1,SchedR!$6:$6,0),FALSE)</f>
        <v>0</v>
      </c>
      <c r="P109" s="21">
        <f>VLOOKUP($B109,SchedR!$A:$Z,MATCH(P$1,SchedR!$6:$6,0),FALSE)</f>
        <v>0</v>
      </c>
      <c r="Q109" s="21">
        <f>VLOOKUP($B109,SchedR!$A:$Z,MATCH(Q$1,SchedR!$6:$6,0),FALSE)</f>
        <v>0</v>
      </c>
      <c r="R109" s="21">
        <f>VLOOKUP($B109,SchedR!$A:$Z,MATCH(R$1,SchedR!$6:$6,0),FALSE)</f>
        <v>0</v>
      </c>
      <c r="S109" s="21" t="str">
        <f>VLOOKUP($B109,SchedR!$A:$Z,MATCH(S$1,SchedR!$6:$6,0),FALSE)</f>
        <v>Skid Steer Loaders Medium Case USA</v>
      </c>
      <c r="T109" s="21" t="str">
        <f>VLOOKUP($B109,SchedR!$A:$Z,MATCH(T$1,SchedR!$6:$6,0),FALSE)</f>
        <v>BorrowBoth</v>
      </c>
      <c r="U109" s="21">
        <f>IF(ISERROR(VLOOKUP(S109,Sched!A:A,1,FALSE)),0,1)</f>
        <v>1</v>
      </c>
    </row>
    <row r="110" spans="1:21" x14ac:dyDescent="0.25">
      <c r="A110" s="21">
        <v>145676</v>
      </c>
      <c r="B110" s="21" t="s">
        <v>3599</v>
      </c>
      <c r="C110" s="21" t="s">
        <v>2512</v>
      </c>
      <c r="D110" s="21" t="str">
        <f>VLOOKUP($B110,SchedR!$A:$Z,MATCH(D$1,SchedR!$6:$6,0),FALSE)</f>
        <v>USA</v>
      </c>
      <c r="E110" s="21" t="str">
        <f>VLOOKUP($B110,SchedR!$A:$Z,MATCH(E$1,SchedR!$6:$6,0),FALSE)</f>
        <v>Make</v>
      </c>
      <c r="F110" s="21" t="str">
        <f>VLOOKUP($B110,SchedR!$A:$Z,MATCH(F$1,SchedR!$6:$6,0),FALSE)</f>
        <v>Make</v>
      </c>
      <c r="G110" s="15">
        <f>VLOOKUP($A110,Schid!$A:$J,MATCH(G$1,Schid!$6:$6,0),FALSE)</f>
        <v>360</v>
      </c>
      <c r="H110" s="15">
        <f>VLOOKUP($A110,Schid!$A:$J,MATCH(H$1,Schid!$6:$6,0),FALSE)</f>
        <v>2809</v>
      </c>
      <c r="I110" s="15">
        <f>VLOOKUP($A110,Schid!$A:$J,MATCH(I$1,Schid!$6:$6,0),FALSE)</f>
        <v>31</v>
      </c>
      <c r="J110" s="21" t="str">
        <f>VLOOKUP($A110,Schid!$A:$J,MATCH(J$1,Schid!$6:$6,0),FALSE)</f>
        <v>Skid Steer Loaders</v>
      </c>
      <c r="K110" s="21" t="str">
        <f>VLOOKUP($A110,Schid!$A:$J,MATCH(K$1,Schid!$6:$6,0),FALSE)</f>
        <v>0-1,099 Lb Skid Steer Loaders</v>
      </c>
      <c r="L110" s="21" t="str">
        <f>VLOOKUP($A110,Schid!$A:$J,MATCH(L$1,Schid!$6:$6,0),FALSE)</f>
        <v>Caterpillar</v>
      </c>
      <c r="M110" s="21" t="str">
        <f>VLOOKUP($A110,Schid!$A:$J,MATCH(M$1,Schid!$6:$6,0),FALSE)</f>
        <v>Skid Steer Loaders|0-1,099 Lb Skid Steer Loaders|Caterpillar|</v>
      </c>
      <c r="N110" s="21">
        <f>IF(ISERROR(VLOOKUP(B110,SchedR!A:A,1,FALSE)),0,1)</f>
        <v>1</v>
      </c>
      <c r="O110" s="21">
        <f>VLOOKUP($B110,SchedR!$A:$Z,MATCH(O$1,SchedR!$6:$6,0),FALSE)</f>
        <v>0</v>
      </c>
      <c r="P110" s="21">
        <f>VLOOKUP($B110,SchedR!$A:$Z,MATCH(P$1,SchedR!$6:$6,0),FALSE)</f>
        <v>0</v>
      </c>
      <c r="Q110" s="21">
        <f>VLOOKUP($B110,SchedR!$A:$Z,MATCH(Q$1,SchedR!$6:$6,0),FALSE)</f>
        <v>0</v>
      </c>
      <c r="R110" s="21">
        <f>VLOOKUP($B110,SchedR!$A:$Z,MATCH(R$1,SchedR!$6:$6,0),FALSE)</f>
        <v>0</v>
      </c>
      <c r="S110" s="21" t="str">
        <f>VLOOKUP($B110,SchedR!$A:$Z,MATCH(S$1,SchedR!$6:$6,0),FALSE)</f>
        <v>Skid Steer Loaders Medium Caterpillar USA</v>
      </c>
      <c r="T110" s="21" t="str">
        <f>VLOOKUP($B110,SchedR!$A:$Z,MATCH(T$1,SchedR!$6:$6,0),FALSE)</f>
        <v>BorrowBoth</v>
      </c>
      <c r="U110" s="21">
        <f>IF(ISERROR(VLOOKUP(S110,Sched!A:A,1,FALSE)),0,1)</f>
        <v>1</v>
      </c>
    </row>
    <row r="111" spans="1:21" x14ac:dyDescent="0.25">
      <c r="A111" s="21">
        <v>145678</v>
      </c>
      <c r="B111" s="21" t="s">
        <v>3600</v>
      </c>
      <c r="C111" s="21" t="s">
        <v>2512</v>
      </c>
      <c r="D111" s="21" t="str">
        <f>VLOOKUP($B111,SchedR!$A:$Z,MATCH(D$1,SchedR!$6:$6,0),FALSE)</f>
        <v>USA</v>
      </c>
      <c r="E111" s="21" t="str">
        <f>VLOOKUP($B111,SchedR!$A:$Z,MATCH(E$1,SchedR!$6:$6,0),FALSE)</f>
        <v>Make</v>
      </c>
      <c r="F111" s="21" t="str">
        <f>VLOOKUP($B111,SchedR!$A:$Z,MATCH(F$1,SchedR!$6:$6,0),FALSE)</f>
        <v>Make</v>
      </c>
      <c r="G111" s="15">
        <f>VLOOKUP($A111,Schid!$A:$J,MATCH(G$1,Schid!$6:$6,0),FALSE)</f>
        <v>360</v>
      </c>
      <c r="H111" s="15">
        <f>VLOOKUP($A111,Schid!$A:$J,MATCH(H$1,Schid!$6:$6,0),FALSE)</f>
        <v>2809</v>
      </c>
      <c r="I111" s="15">
        <f>VLOOKUP($A111,Schid!$A:$J,MATCH(I$1,Schid!$6:$6,0),FALSE)</f>
        <v>93</v>
      </c>
      <c r="J111" s="21" t="str">
        <f>VLOOKUP($A111,Schid!$A:$J,MATCH(J$1,Schid!$6:$6,0),FALSE)</f>
        <v>Skid Steer Loaders</v>
      </c>
      <c r="K111" s="21" t="str">
        <f>VLOOKUP($A111,Schid!$A:$J,MATCH(K$1,Schid!$6:$6,0),FALSE)</f>
        <v>0-1,099 Lb Skid Steer Loaders</v>
      </c>
      <c r="L111" s="21" t="str">
        <f>VLOOKUP($A111,Schid!$A:$J,MATCH(L$1,Schid!$6:$6,0),FALSE)</f>
        <v>John Deere</v>
      </c>
      <c r="M111" s="21" t="str">
        <f>VLOOKUP($A111,Schid!$A:$J,MATCH(M$1,Schid!$6:$6,0),FALSE)</f>
        <v>Skid Steer Loaders|0-1,099 Lb Skid Steer Loaders|John Deere|</v>
      </c>
      <c r="N111" s="21">
        <f>IF(ISERROR(VLOOKUP(B111,SchedR!A:A,1,FALSE)),0,1)</f>
        <v>1</v>
      </c>
      <c r="O111" s="21">
        <f>VLOOKUP($B111,SchedR!$A:$Z,MATCH(O$1,SchedR!$6:$6,0),FALSE)</f>
        <v>0</v>
      </c>
      <c r="P111" s="21">
        <f>VLOOKUP($B111,SchedR!$A:$Z,MATCH(P$1,SchedR!$6:$6,0),FALSE)</f>
        <v>0</v>
      </c>
      <c r="Q111" s="21">
        <f>VLOOKUP($B111,SchedR!$A:$Z,MATCH(Q$1,SchedR!$6:$6,0),FALSE)</f>
        <v>0</v>
      </c>
      <c r="R111" s="21">
        <f>VLOOKUP($B111,SchedR!$A:$Z,MATCH(R$1,SchedR!$6:$6,0),FALSE)</f>
        <v>0</v>
      </c>
      <c r="S111" s="21" t="str">
        <f>VLOOKUP($B111,SchedR!$A:$Z,MATCH(S$1,SchedR!$6:$6,0),FALSE)</f>
        <v>Skid Steer Loaders Medium John Deere USA</v>
      </c>
      <c r="T111" s="21" t="str">
        <f>VLOOKUP($B111,SchedR!$A:$Z,MATCH(T$1,SchedR!$6:$6,0),FALSE)</f>
        <v>BorrowBoth</v>
      </c>
      <c r="U111" s="21">
        <f>IF(ISERROR(VLOOKUP(S111,Sched!A:A,1,FALSE)),0,1)</f>
        <v>1</v>
      </c>
    </row>
    <row r="112" spans="1:21" x14ac:dyDescent="0.25">
      <c r="A112" s="21">
        <v>101576</v>
      </c>
      <c r="B112" s="21" t="s">
        <v>3576</v>
      </c>
      <c r="C112" s="21" t="s">
        <v>2512</v>
      </c>
      <c r="D112" s="21" t="str">
        <f>VLOOKUP($B112,SchedR!$A:$Z,MATCH(D$1,SchedR!$6:$6,0),FALSE)</f>
        <v>USA</v>
      </c>
      <c r="E112" s="21" t="str">
        <f>VLOOKUP($B112,SchedR!$A:$Z,MATCH(E$1,SchedR!$6:$6,0),FALSE)</f>
        <v>Make</v>
      </c>
      <c r="F112" s="21" t="str">
        <f>VLOOKUP($B112,SchedR!$A:$Z,MATCH(F$1,SchedR!$6:$6,0),FALSE)</f>
        <v>Make</v>
      </c>
      <c r="G112" s="15">
        <f>VLOOKUP($A112,Schid!$A:$J,MATCH(G$1,Schid!$6:$6,0),FALSE)</f>
        <v>360</v>
      </c>
      <c r="H112" s="15">
        <f>VLOOKUP($A112,Schid!$A:$J,MATCH(H$1,Schid!$6:$6,0),FALSE)</f>
        <v>2809</v>
      </c>
      <c r="I112" s="15">
        <f>VLOOKUP($A112,Schid!$A:$J,MATCH(I$1,Schid!$6:$6,0),FALSE)</f>
        <v>83</v>
      </c>
      <c r="J112" s="21" t="str">
        <f>VLOOKUP($A112,Schid!$A:$J,MATCH(J$1,Schid!$6:$6,0),FALSE)</f>
        <v>Skid Steer Loaders</v>
      </c>
      <c r="K112" s="21" t="str">
        <f>VLOOKUP($A112,Schid!$A:$J,MATCH(K$1,Schid!$6:$6,0),FALSE)</f>
        <v>0-1,099 Lb Skid Steer Loaders</v>
      </c>
      <c r="L112" s="21" t="str">
        <f>VLOOKUP($A112,Schid!$A:$J,MATCH(L$1,Schid!$6:$6,0),FALSE)</f>
        <v>New Holland</v>
      </c>
      <c r="M112" s="21" t="str">
        <f>VLOOKUP($A112,Schid!$A:$J,MATCH(M$1,Schid!$6:$6,0),FALSE)</f>
        <v>Skid Steer Loaders|0-1,099 Lb Skid Steer Loaders|New Holland|</v>
      </c>
      <c r="N112" s="21">
        <f>IF(ISERROR(VLOOKUP(B112,SchedR!A:A,1,FALSE)),0,1)</f>
        <v>1</v>
      </c>
      <c r="O112" s="21">
        <f>VLOOKUP($B112,SchedR!$A:$Z,MATCH(O$1,SchedR!$6:$6,0),FALSE)</f>
        <v>0</v>
      </c>
      <c r="P112" s="21">
        <f>VLOOKUP($B112,SchedR!$A:$Z,MATCH(P$1,SchedR!$6:$6,0),FALSE)</f>
        <v>0</v>
      </c>
      <c r="Q112" s="21">
        <f>VLOOKUP($B112,SchedR!$A:$Z,MATCH(Q$1,SchedR!$6:$6,0),FALSE)</f>
        <v>0</v>
      </c>
      <c r="R112" s="21">
        <f>VLOOKUP($B112,SchedR!$A:$Z,MATCH(R$1,SchedR!$6:$6,0),FALSE)</f>
        <v>0</v>
      </c>
      <c r="S112" s="21" t="str">
        <f>VLOOKUP($B112,SchedR!$A:$Z,MATCH(S$1,SchedR!$6:$6,0),FALSE)</f>
        <v>Skid Steer Loaders Medium New Holland USA</v>
      </c>
      <c r="T112" s="21" t="str">
        <f>VLOOKUP($B112,SchedR!$A:$Z,MATCH(T$1,SchedR!$6:$6,0),FALSE)</f>
        <v>BorrowBoth</v>
      </c>
      <c r="U112" s="21">
        <f>IF(ISERROR(VLOOKUP(S112,Sched!A:A,1,FALSE)),0,1)</f>
        <v>1</v>
      </c>
    </row>
    <row r="113" spans="1:21" x14ac:dyDescent="0.25">
      <c r="A113" s="21">
        <v>516</v>
      </c>
      <c r="B113" s="21" t="s">
        <v>3509</v>
      </c>
      <c r="C113" s="21" t="s">
        <v>2512</v>
      </c>
      <c r="D113" s="21" t="str">
        <f>VLOOKUP($B113,SchedR!$A:$Z,MATCH(D$1,SchedR!$6:$6,0),FALSE)</f>
        <v>USA</v>
      </c>
      <c r="E113" s="21" t="str">
        <f>VLOOKUP($B113,SchedR!$A:$Z,MATCH(E$1,SchedR!$6:$6,0),FALSE)</f>
        <v>CatSubcat</v>
      </c>
      <c r="F113" s="21" t="str">
        <f>VLOOKUP($B113,SchedR!$A:$Z,MATCH(F$1,SchedR!$6:$6,0),FALSE)</f>
        <v>SubcatGroup</v>
      </c>
      <c r="G113" s="15">
        <f>VLOOKUP($A113,Schid!$A:$J,MATCH(G$1,Schid!$6:$6,0),FALSE)</f>
        <v>2554</v>
      </c>
      <c r="H113" s="15">
        <f>VLOOKUP($A113,Schid!$A:$J,MATCH(H$1,Schid!$6:$6,0),FALSE)</f>
        <v>218</v>
      </c>
      <c r="I113" s="15" t="str">
        <f>VLOOKUP($A113,Schid!$A:$J,MATCH(I$1,Schid!$6:$6,0),FALSE)</f>
        <v>NULL</v>
      </c>
      <c r="J113" s="21" t="str">
        <f>VLOOKUP($A113,Schid!$A:$J,MATCH(J$1,Schid!$6:$6,0),FALSE)</f>
        <v>Surface Treatment</v>
      </c>
      <c r="K113" s="21" t="str">
        <f>VLOOKUP($A113,Schid!$A:$J,MATCH(K$1,Schid!$6:$6,0),FALSE)</f>
        <v>Vacuums</v>
      </c>
      <c r="L113" s="21" t="str">
        <f>VLOOKUP($A113,Schid!$A:$J,MATCH(L$1,Schid!$6:$6,0),FALSE)</f>
        <v>NULL</v>
      </c>
      <c r="M113" s="21" t="str">
        <f>VLOOKUP($A113,Schid!$A:$J,MATCH(M$1,Schid!$6:$6,0),FALSE)</f>
        <v>Surface Treatment|Vacuums||</v>
      </c>
      <c r="N113" s="21">
        <f>IF(ISERROR(VLOOKUP(B113,SchedR!A:A,1,FALSE)),0,1)</f>
        <v>1</v>
      </c>
      <c r="O113" s="21">
        <f>VLOOKUP($B113,SchedR!$A:$Z,MATCH(O$1,SchedR!$6:$6,0),FALSE)</f>
        <v>0.95</v>
      </c>
      <c r="P113" s="21">
        <f>VLOOKUP($B113,SchedR!$A:$Z,MATCH(P$1,SchedR!$6:$6,0),FALSE)</f>
        <v>1.33</v>
      </c>
      <c r="Q113" s="21">
        <f>VLOOKUP($B113,SchedR!$A:$Z,MATCH(Q$1,SchedR!$6:$6,0),FALSE)</f>
        <v>0</v>
      </c>
      <c r="R113" s="21">
        <f>VLOOKUP($B113,SchedR!$A:$Z,MATCH(R$1,SchedR!$6:$6,0),FALSE)</f>
        <v>0</v>
      </c>
      <c r="S113" s="21" t="str">
        <f>VLOOKUP($B113,SchedR!$A:$Z,MATCH(S$1,SchedR!$6:$6,0),FALSE)</f>
        <v>Surface Treatment USA</v>
      </c>
      <c r="T113" s="21" t="str">
        <f>VLOOKUP($B113,SchedR!$A:$Z,MATCH(T$1,SchedR!$6:$6,0),FALSE)</f>
        <v>RetailBorrowAuction</v>
      </c>
      <c r="U113" s="21">
        <f>IF(ISERROR(VLOOKUP(S113,Sched!A:A,1,FALSE)),0,1)</f>
        <v>1</v>
      </c>
    </row>
    <row r="114" spans="1:21" x14ac:dyDescent="0.25">
      <c r="A114" s="21">
        <v>101678</v>
      </c>
      <c r="B114" s="21" t="s">
        <v>3466</v>
      </c>
      <c r="C114" s="21" t="s">
        <v>2512</v>
      </c>
      <c r="D114" s="21" t="str">
        <f>VLOOKUP($B114,SchedR!$A:$Z,MATCH(D$1,SchedR!$6:$6,0),FALSE)</f>
        <v>USA</v>
      </c>
      <c r="E114" s="21" t="str">
        <f>VLOOKUP($B114,SchedR!$A:$Z,MATCH(E$1,SchedR!$6:$6,0),FALSE)</f>
        <v>Make</v>
      </c>
      <c r="F114" s="21" t="str">
        <f>VLOOKUP($B114,SchedR!$A:$Z,MATCH(F$1,SchedR!$6:$6,0),FALSE)</f>
        <v>Make</v>
      </c>
      <c r="G114" s="15">
        <f>VLOOKUP($A114,Schid!$A:$J,MATCH(G$1,Schid!$6:$6,0),FALSE)</f>
        <v>451</v>
      </c>
      <c r="H114" s="15">
        <f>VLOOKUP($A114,Schid!$A:$J,MATCH(H$1,Schid!$6:$6,0),FALSE)</f>
        <v>2814</v>
      </c>
      <c r="I114" s="15">
        <f>VLOOKUP($A114,Schid!$A:$J,MATCH(I$1,Schid!$6:$6,0),FALSE)</f>
        <v>104</v>
      </c>
      <c r="J114" s="21" t="str">
        <f>VLOOKUP($A114,Schid!$A:$J,MATCH(J$1,Schid!$6:$6,0),FALSE)</f>
        <v>Telehandlers</v>
      </c>
      <c r="K114" s="21" t="str">
        <f>VLOOKUP($A114,Schid!$A:$J,MATCH(K$1,Schid!$6:$6,0),FALSE)</f>
        <v>10,000-10,999 Lb Telehandlers</v>
      </c>
      <c r="L114" s="21" t="str">
        <f>VLOOKUP($A114,Schid!$A:$J,MATCH(L$1,Schid!$6:$6,0),FALSE)</f>
        <v>Gehl</v>
      </c>
      <c r="M114" s="21" t="str">
        <f>VLOOKUP($A114,Schid!$A:$J,MATCH(M$1,Schid!$6:$6,0),FALSE)</f>
        <v>Telehandlers|10,000-10,999 Lb Telehandlers|Gehl|</v>
      </c>
      <c r="N114" s="21">
        <f>IF(ISERROR(VLOOKUP(B114,SchedR!A:A,1,FALSE)),0,1)</f>
        <v>1</v>
      </c>
      <c r="O114" s="21">
        <f>VLOOKUP($B114,SchedR!$A:$Z,MATCH(O$1,SchedR!$6:$6,0),FALSE)</f>
        <v>0</v>
      </c>
      <c r="P114" s="21">
        <f>VLOOKUP($B114,SchedR!$A:$Z,MATCH(P$1,SchedR!$6:$6,0),FALSE)</f>
        <v>0</v>
      </c>
      <c r="Q114" s="21">
        <f>VLOOKUP($B114,SchedR!$A:$Z,MATCH(Q$1,SchedR!$6:$6,0),FALSE)</f>
        <v>0</v>
      </c>
      <c r="R114" s="21">
        <f>VLOOKUP($B114,SchedR!$A:$Z,MATCH(R$1,SchedR!$6:$6,0),FALSE)</f>
        <v>0</v>
      </c>
      <c r="S114" s="21" t="str">
        <f>VLOOKUP($B114,SchedR!$A:$Z,MATCH(S$1,SchedR!$6:$6,0),FALSE)</f>
        <v>Telehandlers Large USA</v>
      </c>
      <c r="T114" s="21" t="str">
        <f>VLOOKUP($B114,SchedR!$A:$Z,MATCH(T$1,SchedR!$6:$6,0),FALSE)</f>
        <v>BorrowBoth</v>
      </c>
      <c r="U114" s="21">
        <f>IF(ISERROR(VLOOKUP(S114,Sched!A:A,1,FALSE)),0,1)</f>
        <v>1</v>
      </c>
    </row>
    <row r="115" spans="1:21" x14ac:dyDescent="0.25">
      <c r="A115" s="21">
        <v>101698</v>
      </c>
      <c r="B115" s="21" t="s">
        <v>3466</v>
      </c>
      <c r="C115" s="21" t="s">
        <v>2512</v>
      </c>
      <c r="D115" s="21" t="str">
        <f>VLOOKUP($B115,SchedR!$A:$Z,MATCH(D$1,SchedR!$6:$6,0),FALSE)</f>
        <v>USA</v>
      </c>
      <c r="E115" s="21" t="str">
        <f>VLOOKUP($B115,SchedR!$A:$Z,MATCH(E$1,SchedR!$6:$6,0),FALSE)</f>
        <v>Make</v>
      </c>
      <c r="F115" s="21" t="str">
        <f>VLOOKUP($B115,SchedR!$A:$Z,MATCH(F$1,SchedR!$6:$6,0),FALSE)</f>
        <v>Make</v>
      </c>
      <c r="G115" s="15">
        <f>VLOOKUP($A115,Schid!$A:$J,MATCH(G$1,Schid!$6:$6,0),FALSE)</f>
        <v>451</v>
      </c>
      <c r="H115" s="15">
        <f>VLOOKUP($A115,Schid!$A:$J,MATCH(H$1,Schid!$6:$6,0),FALSE)</f>
        <v>2815</v>
      </c>
      <c r="I115" s="15">
        <f>VLOOKUP($A115,Schid!$A:$J,MATCH(I$1,Schid!$6:$6,0),FALSE)</f>
        <v>104</v>
      </c>
      <c r="J115" s="21" t="str">
        <f>VLOOKUP($A115,Schid!$A:$J,MATCH(J$1,Schid!$6:$6,0),FALSE)</f>
        <v>Telehandlers</v>
      </c>
      <c r="K115" s="21" t="str">
        <f>VLOOKUP($A115,Schid!$A:$J,MATCH(K$1,Schid!$6:$6,0),FALSE)</f>
        <v>11,000+ Lb Telehandlers</v>
      </c>
      <c r="L115" s="21" t="str">
        <f>VLOOKUP($A115,Schid!$A:$J,MATCH(L$1,Schid!$6:$6,0),FALSE)</f>
        <v>Gehl</v>
      </c>
      <c r="M115" s="21" t="str">
        <f>VLOOKUP($A115,Schid!$A:$J,MATCH(M$1,Schid!$6:$6,0),FALSE)</f>
        <v>Telehandlers|11,000+ Lb Telehandlers|Gehl|</v>
      </c>
      <c r="N115" s="21">
        <f>IF(ISERROR(VLOOKUP(B115,SchedR!A:A,1,FALSE)),0,1)</f>
        <v>1</v>
      </c>
      <c r="O115" s="21">
        <f>VLOOKUP($B115,SchedR!$A:$Z,MATCH(O$1,SchedR!$6:$6,0),FALSE)</f>
        <v>0</v>
      </c>
      <c r="P115" s="21">
        <f>VLOOKUP($B115,SchedR!$A:$Z,MATCH(P$1,SchedR!$6:$6,0),FALSE)</f>
        <v>0</v>
      </c>
      <c r="Q115" s="21">
        <f>VLOOKUP($B115,SchedR!$A:$Z,MATCH(Q$1,SchedR!$6:$6,0),FALSE)</f>
        <v>0</v>
      </c>
      <c r="R115" s="21">
        <f>VLOOKUP($B115,SchedR!$A:$Z,MATCH(R$1,SchedR!$6:$6,0),FALSE)</f>
        <v>0</v>
      </c>
      <c r="S115" s="21" t="str">
        <f>VLOOKUP($B115,SchedR!$A:$Z,MATCH(S$1,SchedR!$6:$6,0),FALSE)</f>
        <v>Telehandlers Large USA</v>
      </c>
      <c r="T115" s="21" t="str">
        <f>VLOOKUP($B115,SchedR!$A:$Z,MATCH(T$1,SchedR!$6:$6,0),FALSE)</f>
        <v>BorrowBoth</v>
      </c>
      <c r="U115" s="21">
        <f>IF(ISERROR(VLOOKUP(S115,Sched!A:A,1,FALSE)),0,1)</f>
        <v>1</v>
      </c>
    </row>
    <row r="116" spans="1:21" x14ac:dyDescent="0.25">
      <c r="A116" s="21">
        <v>101679</v>
      </c>
      <c r="B116" s="21" t="s">
        <v>3044</v>
      </c>
      <c r="C116" s="21" t="s">
        <v>2512</v>
      </c>
      <c r="D116" s="21" t="str">
        <f>VLOOKUP($B116,SchedR!$A:$Z,MATCH(D$1,SchedR!$6:$6,0),FALSE)</f>
        <v>USA</v>
      </c>
      <c r="E116" s="21" t="str">
        <f>VLOOKUP($B116,SchedR!$A:$Z,MATCH(E$1,SchedR!$6:$6,0),FALSE)</f>
        <v>Make</v>
      </c>
      <c r="F116" s="21" t="str">
        <f>VLOOKUP($B116,SchedR!$A:$Z,MATCH(F$1,SchedR!$6:$6,0),FALSE)</f>
        <v>Make</v>
      </c>
      <c r="G116" s="15">
        <f>VLOOKUP($A116,Schid!$A:$J,MATCH(G$1,Schid!$6:$6,0),FALSE)</f>
        <v>451</v>
      </c>
      <c r="H116" s="15">
        <f>VLOOKUP($A116,Schid!$A:$J,MATCH(H$1,Schid!$6:$6,0),FALSE)</f>
        <v>2814</v>
      </c>
      <c r="I116" s="15">
        <f>VLOOKUP($A116,Schid!$A:$J,MATCH(I$1,Schid!$6:$6,0),FALSE)</f>
        <v>140</v>
      </c>
      <c r="J116" s="21" t="str">
        <f>VLOOKUP($A116,Schid!$A:$J,MATCH(J$1,Schid!$6:$6,0),FALSE)</f>
        <v>Telehandlers</v>
      </c>
      <c r="K116" s="21" t="str">
        <f>VLOOKUP($A116,Schid!$A:$J,MATCH(K$1,Schid!$6:$6,0),FALSE)</f>
        <v>10,000-10,999 Lb Telehandlers</v>
      </c>
      <c r="L116" s="21" t="str">
        <f>VLOOKUP($A116,Schid!$A:$J,MATCH(L$1,Schid!$6:$6,0),FALSE)</f>
        <v>JCB</v>
      </c>
      <c r="M116" s="21" t="str">
        <f>VLOOKUP($A116,Schid!$A:$J,MATCH(M$1,Schid!$6:$6,0),FALSE)</f>
        <v>Telehandlers|10,000-10,999 Lb Telehandlers|JCB|</v>
      </c>
      <c r="N116" s="21">
        <f>IF(ISERROR(VLOOKUP(B116,SchedR!A:A,1,FALSE)),0,1)</f>
        <v>1</v>
      </c>
      <c r="O116" s="21">
        <f>VLOOKUP($B116,SchedR!$A:$Z,MATCH(O$1,SchedR!$6:$6,0),FALSE)</f>
        <v>0.95</v>
      </c>
      <c r="P116" s="21">
        <f>VLOOKUP($B116,SchedR!$A:$Z,MATCH(P$1,SchedR!$6:$6,0),FALSE)</f>
        <v>1.28</v>
      </c>
      <c r="Q116" s="21">
        <f>VLOOKUP($B116,SchedR!$A:$Z,MATCH(Q$1,SchedR!$6:$6,0),FALSE)</f>
        <v>0</v>
      </c>
      <c r="R116" s="21">
        <f>VLOOKUP($B116,SchedR!$A:$Z,MATCH(R$1,SchedR!$6:$6,0),FALSE)</f>
        <v>0</v>
      </c>
      <c r="S116" s="21" t="str">
        <f>VLOOKUP($B116,SchedR!$A:$Z,MATCH(S$1,SchedR!$6:$6,0),FALSE)</f>
        <v>Telehandlers Large USA</v>
      </c>
      <c r="T116" s="21" t="str">
        <f>VLOOKUP($B116,SchedR!$A:$Z,MATCH(T$1,SchedR!$6:$6,0),FALSE)</f>
        <v>RetailBorrowAuction</v>
      </c>
      <c r="U116" s="21">
        <f>IF(ISERROR(VLOOKUP(S116,Sched!A:A,1,FALSE)),0,1)</f>
        <v>1</v>
      </c>
    </row>
    <row r="117" spans="1:21" s="21" customFormat="1" x14ac:dyDescent="0.25">
      <c r="A117" s="21">
        <v>101699</v>
      </c>
      <c r="B117" s="21" t="s">
        <v>3044</v>
      </c>
      <c r="C117" s="21" t="s">
        <v>2512</v>
      </c>
      <c r="D117" s="21" t="str">
        <f>VLOOKUP($B117,SchedR!$A:$Z,MATCH(D$1,SchedR!$6:$6,0),FALSE)</f>
        <v>USA</v>
      </c>
      <c r="E117" s="21" t="str">
        <f>VLOOKUP($B117,SchedR!$A:$Z,MATCH(E$1,SchedR!$6:$6,0),FALSE)</f>
        <v>Make</v>
      </c>
      <c r="F117" s="21" t="str">
        <f>VLOOKUP($B117,SchedR!$A:$Z,MATCH(F$1,SchedR!$6:$6,0),FALSE)</f>
        <v>Make</v>
      </c>
      <c r="G117" s="15">
        <f>VLOOKUP($A117,Schid!$A:$J,MATCH(G$1,Schid!$6:$6,0),FALSE)</f>
        <v>451</v>
      </c>
      <c r="H117" s="15">
        <f>VLOOKUP($A117,Schid!$A:$J,MATCH(H$1,Schid!$6:$6,0),FALSE)</f>
        <v>2815</v>
      </c>
      <c r="I117" s="15">
        <f>VLOOKUP($A117,Schid!$A:$J,MATCH(I$1,Schid!$6:$6,0),FALSE)</f>
        <v>140</v>
      </c>
      <c r="J117" s="21" t="str">
        <f>VLOOKUP($A117,Schid!$A:$J,MATCH(J$1,Schid!$6:$6,0),FALSE)</f>
        <v>Telehandlers</v>
      </c>
      <c r="K117" s="21" t="str">
        <f>VLOOKUP($A117,Schid!$A:$J,MATCH(K$1,Schid!$6:$6,0),FALSE)</f>
        <v>11,000+ Lb Telehandlers</v>
      </c>
      <c r="L117" s="21" t="str">
        <f>VLOOKUP($A117,Schid!$A:$J,MATCH(L$1,Schid!$6:$6,0),FALSE)</f>
        <v>JCB</v>
      </c>
      <c r="M117" s="21" t="str">
        <f>VLOOKUP($A117,Schid!$A:$J,MATCH(M$1,Schid!$6:$6,0),FALSE)</f>
        <v>Telehandlers|11,000+ Lb Telehandlers|JCB|</v>
      </c>
      <c r="N117" s="21">
        <f>IF(ISERROR(VLOOKUP(B117,SchedR!A:A,1,FALSE)),0,1)</f>
        <v>1</v>
      </c>
      <c r="O117" s="21">
        <f>VLOOKUP($B117,SchedR!$A:$Z,MATCH(O$1,SchedR!$6:$6,0),FALSE)</f>
        <v>0.95</v>
      </c>
      <c r="P117" s="21">
        <f>VLOOKUP($B117,SchedR!$A:$Z,MATCH(P$1,SchedR!$6:$6,0),FALSE)</f>
        <v>1.28</v>
      </c>
      <c r="Q117" s="21">
        <f>VLOOKUP($B117,SchedR!$A:$Z,MATCH(Q$1,SchedR!$6:$6,0),FALSE)</f>
        <v>0</v>
      </c>
      <c r="R117" s="21">
        <f>VLOOKUP($B117,SchedR!$A:$Z,MATCH(R$1,SchedR!$6:$6,0),FALSE)</f>
        <v>0</v>
      </c>
      <c r="S117" s="21" t="str">
        <f>VLOOKUP($B117,SchedR!$A:$Z,MATCH(S$1,SchedR!$6:$6,0),FALSE)</f>
        <v>Telehandlers Large USA</v>
      </c>
      <c r="T117" s="21" t="str">
        <f>VLOOKUP($B117,SchedR!$A:$Z,MATCH(T$1,SchedR!$6:$6,0),FALSE)</f>
        <v>RetailBorrowAuction</v>
      </c>
      <c r="U117" s="21">
        <f>IF(ISERROR(VLOOKUP(S117,Sched!A:A,1,FALSE)),0,1)</f>
        <v>1</v>
      </c>
    </row>
    <row r="118" spans="1:21" x14ac:dyDescent="0.25">
      <c r="A118" s="21">
        <v>101670</v>
      </c>
      <c r="B118" s="21" t="s">
        <v>3318</v>
      </c>
      <c r="C118" s="21" t="s">
        <v>2512</v>
      </c>
      <c r="D118" s="21" t="str">
        <f>VLOOKUP($B118,SchedR!$A:$Z,MATCH(D$1,SchedR!$6:$6,0),FALSE)</f>
        <v>USA</v>
      </c>
      <c r="E118" s="21" t="str">
        <f>VLOOKUP($B118,SchedR!$A:$Z,MATCH(E$1,SchedR!$6:$6,0),FALSE)</f>
        <v>Make</v>
      </c>
      <c r="F118" s="21" t="str">
        <f>VLOOKUP($B118,SchedR!$A:$Z,MATCH(F$1,SchedR!$6:$6,0),FALSE)</f>
        <v>Make</v>
      </c>
      <c r="G118" s="15">
        <f>VLOOKUP($A118,Schid!$A:$J,MATCH(G$1,Schid!$6:$6,0),FALSE)</f>
        <v>451</v>
      </c>
      <c r="H118" s="15">
        <f>VLOOKUP($A118,Schid!$A:$J,MATCH(H$1,Schid!$6:$6,0),FALSE)</f>
        <v>2814</v>
      </c>
      <c r="I118" s="15">
        <f>VLOOKUP($A118,Schid!$A:$J,MATCH(I$1,Schid!$6:$6,0),FALSE)</f>
        <v>13</v>
      </c>
      <c r="J118" s="21" t="str">
        <f>VLOOKUP($A118,Schid!$A:$J,MATCH(J$1,Schid!$6:$6,0),FALSE)</f>
        <v>Telehandlers</v>
      </c>
      <c r="K118" s="21" t="str">
        <f>VLOOKUP($A118,Schid!$A:$J,MATCH(K$1,Schid!$6:$6,0),FALSE)</f>
        <v>10,000-10,999 Lb Telehandlers</v>
      </c>
      <c r="L118" s="21" t="str">
        <f>VLOOKUP($A118,Schid!$A:$J,MATCH(L$1,Schid!$6:$6,0),FALSE)</f>
        <v>SkyTrak</v>
      </c>
      <c r="M118" s="21" t="str">
        <f>VLOOKUP($A118,Schid!$A:$J,MATCH(M$1,Schid!$6:$6,0),FALSE)</f>
        <v>Telehandlers|10,000-10,999 Lb Telehandlers|SkyTrak|</v>
      </c>
      <c r="N118" s="21">
        <f>IF(ISERROR(VLOOKUP(B118,SchedR!A:A,1,FALSE)),0,1)</f>
        <v>1</v>
      </c>
      <c r="O118" s="21">
        <f>VLOOKUP($B118,SchedR!$A:$Z,MATCH(O$1,SchedR!$6:$6,0),FALSE)</f>
        <v>0.95</v>
      </c>
      <c r="P118" s="21">
        <f>VLOOKUP($B118,SchedR!$A:$Z,MATCH(P$1,SchedR!$6:$6,0),FALSE)</f>
        <v>1.28</v>
      </c>
      <c r="Q118" s="21">
        <f>VLOOKUP($B118,SchedR!$A:$Z,MATCH(Q$1,SchedR!$6:$6,0),FALSE)</f>
        <v>0</v>
      </c>
      <c r="R118" s="21">
        <f>VLOOKUP($B118,SchedR!$A:$Z,MATCH(R$1,SchedR!$6:$6,0),FALSE)</f>
        <v>0</v>
      </c>
      <c r="S118" s="21" t="str">
        <f>VLOOKUP($B118,SchedR!$A:$Z,MATCH(S$1,SchedR!$6:$6,0),FALSE)</f>
        <v>Telehandlers Large USA</v>
      </c>
      <c r="T118" s="21" t="str">
        <f>VLOOKUP($B118,SchedR!$A:$Z,MATCH(T$1,SchedR!$6:$6,0),FALSE)</f>
        <v>RetailBorrowAuction</v>
      </c>
      <c r="U118" s="21">
        <f>IF(ISERROR(VLOOKUP(S118,Sched!A:A,1,FALSE)),0,1)</f>
        <v>1</v>
      </c>
    </row>
    <row r="119" spans="1:21" x14ac:dyDescent="0.25">
      <c r="A119" s="21">
        <v>141806</v>
      </c>
      <c r="B119" s="21" t="s">
        <v>3318</v>
      </c>
      <c r="C119" s="21" t="s">
        <v>2512</v>
      </c>
      <c r="D119" s="21" t="str">
        <f>VLOOKUP($B119,SchedR!$A:$Z,MATCH(D$1,SchedR!$6:$6,0),FALSE)</f>
        <v>USA</v>
      </c>
      <c r="E119" s="21" t="str">
        <f>VLOOKUP($B119,SchedR!$A:$Z,MATCH(E$1,SchedR!$6:$6,0),FALSE)</f>
        <v>Make</v>
      </c>
      <c r="F119" s="21" t="str">
        <f>VLOOKUP($B119,SchedR!$A:$Z,MATCH(F$1,SchedR!$6:$6,0),FALSE)</f>
        <v>Make</v>
      </c>
      <c r="G119" s="15">
        <f>VLOOKUP($A119,Schid!$A:$J,MATCH(G$1,Schid!$6:$6,0),FALSE)</f>
        <v>451</v>
      </c>
      <c r="H119" s="15">
        <f>VLOOKUP($A119,Schid!$A:$J,MATCH(H$1,Schid!$6:$6,0),FALSE)</f>
        <v>2815</v>
      </c>
      <c r="I119" s="15">
        <f>VLOOKUP($A119,Schid!$A:$J,MATCH(I$1,Schid!$6:$6,0),FALSE)</f>
        <v>13</v>
      </c>
      <c r="J119" s="21" t="str">
        <f>VLOOKUP($A119,Schid!$A:$J,MATCH(J$1,Schid!$6:$6,0),FALSE)</f>
        <v>Telehandlers</v>
      </c>
      <c r="K119" s="21" t="str">
        <f>VLOOKUP($A119,Schid!$A:$J,MATCH(K$1,Schid!$6:$6,0),FALSE)</f>
        <v>11,000+ Lb Telehandlers</v>
      </c>
      <c r="L119" s="21" t="str">
        <f>VLOOKUP($A119,Schid!$A:$J,MATCH(L$1,Schid!$6:$6,0),FALSE)</f>
        <v>SkyTrak</v>
      </c>
      <c r="M119" s="21" t="str">
        <f>VLOOKUP($A119,Schid!$A:$J,MATCH(M$1,Schid!$6:$6,0),FALSE)</f>
        <v>Telehandlers|11,000+ Lb Telehandlers|SkyTrak|</v>
      </c>
      <c r="N119" s="21">
        <f>IF(ISERROR(VLOOKUP(B119,SchedR!A:A,1,FALSE)),0,1)</f>
        <v>1</v>
      </c>
      <c r="O119" s="21">
        <f>VLOOKUP($B119,SchedR!$A:$Z,MATCH(O$1,SchedR!$6:$6,0),FALSE)</f>
        <v>0.95</v>
      </c>
      <c r="P119" s="21">
        <f>VLOOKUP($B119,SchedR!$A:$Z,MATCH(P$1,SchedR!$6:$6,0),FALSE)</f>
        <v>1.28</v>
      </c>
      <c r="Q119" s="21">
        <f>VLOOKUP($B119,SchedR!$A:$Z,MATCH(Q$1,SchedR!$6:$6,0),FALSE)</f>
        <v>0</v>
      </c>
      <c r="R119" s="21">
        <f>VLOOKUP($B119,SchedR!$A:$Z,MATCH(R$1,SchedR!$6:$6,0),FALSE)</f>
        <v>0</v>
      </c>
      <c r="S119" s="21" t="str">
        <f>VLOOKUP($B119,SchedR!$A:$Z,MATCH(S$1,SchedR!$6:$6,0),FALSE)</f>
        <v>Telehandlers Large USA</v>
      </c>
      <c r="T119" s="21" t="str">
        <f>VLOOKUP($B119,SchedR!$A:$Z,MATCH(T$1,SchedR!$6:$6,0),FALSE)</f>
        <v>RetailBorrowAuction</v>
      </c>
      <c r="U119" s="21">
        <f>IF(ISERROR(VLOOKUP(S119,Sched!A:A,1,FALSE)),0,1)</f>
        <v>1</v>
      </c>
    </row>
    <row r="120" spans="1:21" x14ac:dyDescent="0.25">
      <c r="A120" s="21">
        <v>101686</v>
      </c>
      <c r="B120" s="21" t="s">
        <v>3045</v>
      </c>
      <c r="C120" s="21" t="s">
        <v>2512</v>
      </c>
      <c r="D120" s="21" t="str">
        <f>VLOOKUP($B120,SchedR!$A:$Z,MATCH(D$1,SchedR!$6:$6,0),FALSE)</f>
        <v>USA</v>
      </c>
      <c r="E120" s="21" t="str">
        <f>VLOOKUP($B120,SchedR!$A:$Z,MATCH(E$1,SchedR!$6:$6,0),FALSE)</f>
        <v>Make</v>
      </c>
      <c r="F120" s="21" t="str">
        <f>VLOOKUP($B120,SchedR!$A:$Z,MATCH(F$1,SchedR!$6:$6,0),FALSE)</f>
        <v>Make</v>
      </c>
      <c r="G120" s="15">
        <f>VLOOKUP($A120,Schid!$A:$J,MATCH(G$1,Schid!$6:$6,0),FALSE)</f>
        <v>451</v>
      </c>
      <c r="H120" s="15">
        <f>VLOOKUP($A120,Schid!$A:$J,MATCH(H$1,Schid!$6:$6,0),FALSE)</f>
        <v>2814</v>
      </c>
      <c r="I120" s="15">
        <f>VLOOKUP($A120,Schid!$A:$J,MATCH(I$1,Schid!$6:$6,0),FALSE)</f>
        <v>14640</v>
      </c>
      <c r="J120" s="21" t="str">
        <f>VLOOKUP($A120,Schid!$A:$J,MATCH(J$1,Schid!$6:$6,0),FALSE)</f>
        <v>Telehandlers</v>
      </c>
      <c r="K120" s="21" t="str">
        <f>VLOOKUP($A120,Schid!$A:$J,MATCH(K$1,Schid!$6:$6,0),FALSE)</f>
        <v>10,000-10,999 Lb Telehandlers</v>
      </c>
      <c r="L120" s="21" t="str">
        <f>VLOOKUP($A120,Schid!$A:$J,MATCH(L$1,Schid!$6:$6,0),FALSE)</f>
        <v>Xtreme</v>
      </c>
      <c r="M120" s="21" t="str">
        <f>VLOOKUP($A120,Schid!$A:$J,MATCH(M$1,Schid!$6:$6,0),FALSE)</f>
        <v>Telehandlers|10,000-10,999 Lb Telehandlers|Xtreme|</v>
      </c>
      <c r="N120" s="21">
        <f>IF(ISERROR(VLOOKUP(B120,SchedR!A:A,1,FALSE)),0,1)</f>
        <v>1</v>
      </c>
      <c r="O120" s="21">
        <f>VLOOKUP($B120,SchedR!$A:$Z,MATCH(O$1,SchedR!$6:$6,0),FALSE)</f>
        <v>0.95</v>
      </c>
      <c r="P120" s="21">
        <f>VLOOKUP($B120,SchedR!$A:$Z,MATCH(P$1,SchedR!$6:$6,0),FALSE)</f>
        <v>1.28</v>
      </c>
      <c r="Q120" s="21">
        <f>VLOOKUP($B120,SchedR!$A:$Z,MATCH(Q$1,SchedR!$6:$6,0),FALSE)</f>
        <v>0</v>
      </c>
      <c r="R120" s="21">
        <f>VLOOKUP($B120,SchedR!$A:$Z,MATCH(R$1,SchedR!$6:$6,0),FALSE)</f>
        <v>0</v>
      </c>
      <c r="S120" s="21" t="str">
        <f>VLOOKUP($B120,SchedR!$A:$Z,MATCH(S$1,SchedR!$6:$6,0),FALSE)</f>
        <v>Telehandlers Large USA</v>
      </c>
      <c r="T120" s="21" t="str">
        <f>VLOOKUP($B120,SchedR!$A:$Z,MATCH(T$1,SchedR!$6:$6,0),FALSE)</f>
        <v>RetailBorrowAuction</v>
      </c>
      <c r="U120" s="21">
        <f>IF(ISERROR(VLOOKUP(S120,Sched!A:A,1,FALSE)),0,1)</f>
        <v>1</v>
      </c>
    </row>
    <row r="121" spans="1:21" x14ac:dyDescent="0.25">
      <c r="A121" s="21">
        <v>101704</v>
      </c>
      <c r="B121" s="21" t="s">
        <v>3045</v>
      </c>
      <c r="C121" s="21" t="s">
        <v>2512</v>
      </c>
      <c r="D121" s="21" t="str">
        <f>VLOOKUP($B121,SchedR!$A:$Z,MATCH(D$1,SchedR!$6:$6,0),FALSE)</f>
        <v>USA</v>
      </c>
      <c r="E121" s="21" t="str">
        <f>VLOOKUP($B121,SchedR!$A:$Z,MATCH(E$1,SchedR!$6:$6,0),FALSE)</f>
        <v>Make</v>
      </c>
      <c r="F121" s="21" t="str">
        <f>VLOOKUP($B121,SchedR!$A:$Z,MATCH(F$1,SchedR!$6:$6,0),FALSE)</f>
        <v>Make</v>
      </c>
      <c r="G121" s="15">
        <f>VLOOKUP($A121,Schid!$A:$J,MATCH(G$1,Schid!$6:$6,0),FALSE)</f>
        <v>451</v>
      </c>
      <c r="H121" s="15">
        <f>VLOOKUP($A121,Schid!$A:$J,MATCH(H$1,Schid!$6:$6,0),FALSE)</f>
        <v>2815</v>
      </c>
      <c r="I121" s="15">
        <f>VLOOKUP($A121,Schid!$A:$J,MATCH(I$1,Schid!$6:$6,0),FALSE)</f>
        <v>14640</v>
      </c>
      <c r="J121" s="21" t="str">
        <f>VLOOKUP($A121,Schid!$A:$J,MATCH(J$1,Schid!$6:$6,0),FALSE)</f>
        <v>Telehandlers</v>
      </c>
      <c r="K121" s="21" t="str">
        <f>VLOOKUP($A121,Schid!$A:$J,MATCH(K$1,Schid!$6:$6,0),FALSE)</f>
        <v>11,000+ Lb Telehandlers</v>
      </c>
      <c r="L121" s="21" t="str">
        <f>VLOOKUP($A121,Schid!$A:$J,MATCH(L$1,Schid!$6:$6,0),FALSE)</f>
        <v>Xtreme</v>
      </c>
      <c r="M121" s="21" t="str">
        <f>VLOOKUP($A121,Schid!$A:$J,MATCH(M$1,Schid!$6:$6,0),FALSE)</f>
        <v>Telehandlers|11,000+ Lb Telehandlers|Xtreme|</v>
      </c>
      <c r="N121" s="21">
        <f>IF(ISERROR(VLOOKUP(B121,SchedR!A:A,1,FALSE)),0,1)</f>
        <v>1</v>
      </c>
      <c r="O121" s="21">
        <f>VLOOKUP($B121,SchedR!$A:$Z,MATCH(O$1,SchedR!$6:$6,0),FALSE)</f>
        <v>0.95</v>
      </c>
      <c r="P121" s="21">
        <f>VLOOKUP($B121,SchedR!$A:$Z,MATCH(P$1,SchedR!$6:$6,0),FALSE)</f>
        <v>1.28</v>
      </c>
      <c r="Q121" s="21">
        <f>VLOOKUP($B121,SchedR!$A:$Z,MATCH(Q$1,SchedR!$6:$6,0),FALSE)</f>
        <v>0</v>
      </c>
      <c r="R121" s="21">
        <f>VLOOKUP($B121,SchedR!$A:$Z,MATCH(R$1,SchedR!$6:$6,0),FALSE)</f>
        <v>0</v>
      </c>
      <c r="S121" s="21" t="str">
        <f>VLOOKUP($B121,SchedR!$A:$Z,MATCH(S$1,SchedR!$6:$6,0),FALSE)</f>
        <v>Telehandlers Large USA</v>
      </c>
      <c r="T121" s="21" t="str">
        <f>VLOOKUP($B121,SchedR!$A:$Z,MATCH(T$1,SchedR!$6:$6,0),FALSE)</f>
        <v>RetailBorrowAuction</v>
      </c>
      <c r="U121" s="21">
        <f>IF(ISERROR(VLOOKUP(S121,Sched!A:A,1,FALSE)),0,1)</f>
        <v>1</v>
      </c>
    </row>
    <row r="122" spans="1:21" x14ac:dyDescent="0.25">
      <c r="A122" s="21">
        <v>861</v>
      </c>
      <c r="B122" s="21" t="s">
        <v>3417</v>
      </c>
      <c r="C122" s="21" t="s">
        <v>2512</v>
      </c>
      <c r="D122" s="21" t="str">
        <f>VLOOKUP($B122,SchedR!$A:$Z,MATCH(D$1,SchedR!$6:$6,0),FALSE)</f>
        <v>USA</v>
      </c>
      <c r="E122" s="21" t="str">
        <f>VLOOKUP($B122,SchedR!$A:$Z,MATCH(E$1,SchedR!$6:$6,0),FALSE)</f>
        <v>Make</v>
      </c>
      <c r="F122" s="21" t="str">
        <f>VLOOKUP($B122,SchedR!$A:$Z,MATCH(F$1,SchedR!$6:$6,0),FALSE)</f>
        <v>Make</v>
      </c>
      <c r="G122" s="15">
        <f>VLOOKUP($A122,Schid!$A:$J,MATCH(G$1,Schid!$6:$6,0),FALSE)</f>
        <v>451</v>
      </c>
      <c r="H122" s="15">
        <f>VLOOKUP($A122,Schid!$A:$J,MATCH(H$1,Schid!$6:$6,0),FALSE)</f>
        <v>466</v>
      </c>
      <c r="I122" s="15">
        <f>VLOOKUP($A122,Schid!$A:$J,MATCH(I$1,Schid!$6:$6,0),FALSE)</f>
        <v>104</v>
      </c>
      <c r="J122" s="21" t="str">
        <f>VLOOKUP($A122,Schid!$A:$J,MATCH(J$1,Schid!$6:$6,0),FALSE)</f>
        <v>Telehandlers</v>
      </c>
      <c r="K122" s="21" t="str">
        <f>VLOOKUP($A122,Schid!$A:$J,MATCH(K$1,Schid!$6:$6,0),FALSE)</f>
        <v>0-6,999 Lb Telehandlers</v>
      </c>
      <c r="L122" s="21" t="str">
        <f>VLOOKUP($A122,Schid!$A:$J,MATCH(L$1,Schid!$6:$6,0),FALSE)</f>
        <v>Gehl</v>
      </c>
      <c r="M122" s="21" t="str">
        <f>VLOOKUP($A122,Schid!$A:$J,MATCH(M$1,Schid!$6:$6,0),FALSE)</f>
        <v>Telehandlers|0-6,999 Lb Telehandlers|Gehl|</v>
      </c>
      <c r="N122" s="21">
        <f>IF(ISERROR(VLOOKUP(B122,SchedR!A:A,1,FALSE)),0,1)</f>
        <v>1</v>
      </c>
      <c r="O122" s="21">
        <f>VLOOKUP($B122,SchedR!$A:$Z,MATCH(O$1,SchedR!$6:$6,0),FALSE)</f>
        <v>0.95</v>
      </c>
      <c r="P122" s="21">
        <f>VLOOKUP($B122,SchedR!$A:$Z,MATCH(P$1,SchedR!$6:$6,0),FALSE)</f>
        <v>1.28</v>
      </c>
      <c r="Q122" s="21">
        <f>VLOOKUP($B122,SchedR!$A:$Z,MATCH(Q$1,SchedR!$6:$6,0),FALSE)</f>
        <v>0</v>
      </c>
      <c r="R122" s="21">
        <f>VLOOKUP($B122,SchedR!$A:$Z,MATCH(R$1,SchedR!$6:$6,0),FALSE)</f>
        <v>0</v>
      </c>
      <c r="S122" s="21" t="str">
        <f>VLOOKUP($B122,SchedR!$A:$Z,MATCH(S$1,SchedR!$6:$6,0),FALSE)</f>
        <v>Telehandlers Medium USA</v>
      </c>
      <c r="T122" s="21" t="str">
        <f>VLOOKUP($B122,SchedR!$A:$Z,MATCH(T$1,SchedR!$6:$6,0),FALSE)</f>
        <v>RetailBorrowAuction</v>
      </c>
      <c r="U122" s="21">
        <f>IF(ISERROR(VLOOKUP(S122,Sched!A:A,1,FALSE)),0,1)</f>
        <v>1</v>
      </c>
    </row>
    <row r="123" spans="1:21" x14ac:dyDescent="0.25">
      <c r="A123" s="21">
        <v>101652</v>
      </c>
      <c r="B123" s="21" t="s">
        <v>3417</v>
      </c>
      <c r="C123" s="21" t="s">
        <v>2512</v>
      </c>
      <c r="D123" s="21" t="str">
        <f>VLOOKUP($B123,SchedR!$A:$Z,MATCH(D$1,SchedR!$6:$6,0),FALSE)</f>
        <v>USA</v>
      </c>
      <c r="E123" s="21" t="str">
        <f>VLOOKUP($B123,SchedR!$A:$Z,MATCH(E$1,SchedR!$6:$6,0),FALSE)</f>
        <v>Make</v>
      </c>
      <c r="F123" s="21" t="str">
        <f>VLOOKUP($B123,SchedR!$A:$Z,MATCH(F$1,SchedR!$6:$6,0),FALSE)</f>
        <v>Make</v>
      </c>
      <c r="G123" s="15">
        <f>VLOOKUP($A123,Schid!$A:$J,MATCH(G$1,Schid!$6:$6,0),FALSE)</f>
        <v>451</v>
      </c>
      <c r="H123" s="15">
        <f>VLOOKUP($A123,Schid!$A:$J,MATCH(H$1,Schid!$6:$6,0),FALSE)</f>
        <v>2813</v>
      </c>
      <c r="I123" s="15">
        <f>VLOOKUP($A123,Schid!$A:$J,MATCH(I$1,Schid!$6:$6,0),FALSE)</f>
        <v>104</v>
      </c>
      <c r="J123" s="21" t="str">
        <f>VLOOKUP($A123,Schid!$A:$J,MATCH(J$1,Schid!$6:$6,0),FALSE)</f>
        <v>Telehandlers</v>
      </c>
      <c r="K123" s="21" t="str">
        <f>VLOOKUP($A123,Schid!$A:$J,MATCH(K$1,Schid!$6:$6,0),FALSE)</f>
        <v>7,000-9,999 Lb Telehandlers</v>
      </c>
      <c r="L123" s="21" t="str">
        <f>VLOOKUP($A123,Schid!$A:$J,MATCH(L$1,Schid!$6:$6,0),FALSE)</f>
        <v>Gehl</v>
      </c>
      <c r="M123" s="21" t="str">
        <f>VLOOKUP($A123,Schid!$A:$J,MATCH(M$1,Schid!$6:$6,0),FALSE)</f>
        <v>Telehandlers|7,000-9,999 Lb Telehandlers|Gehl|</v>
      </c>
      <c r="N123" s="21">
        <f>IF(ISERROR(VLOOKUP(B123,SchedR!A:A,1,FALSE)),0,1)</f>
        <v>1</v>
      </c>
      <c r="O123" s="21">
        <f>VLOOKUP($B123,SchedR!$A:$Z,MATCH(O$1,SchedR!$6:$6,0),FALSE)</f>
        <v>0.95</v>
      </c>
      <c r="P123" s="21">
        <f>VLOOKUP($B123,SchedR!$A:$Z,MATCH(P$1,SchedR!$6:$6,0),FALSE)</f>
        <v>1.28</v>
      </c>
      <c r="Q123" s="21">
        <f>VLOOKUP($B123,SchedR!$A:$Z,MATCH(Q$1,SchedR!$6:$6,0),FALSE)</f>
        <v>0</v>
      </c>
      <c r="R123" s="21">
        <f>VLOOKUP($B123,SchedR!$A:$Z,MATCH(R$1,SchedR!$6:$6,0),FALSE)</f>
        <v>0</v>
      </c>
      <c r="S123" s="21" t="str">
        <f>VLOOKUP($B123,SchedR!$A:$Z,MATCH(S$1,SchedR!$6:$6,0),FALSE)</f>
        <v>Telehandlers Medium USA</v>
      </c>
      <c r="T123" s="21" t="str">
        <f>VLOOKUP($B123,SchedR!$A:$Z,MATCH(T$1,SchedR!$6:$6,0),FALSE)</f>
        <v>RetailBorrowAuction</v>
      </c>
      <c r="U123" s="21">
        <f>IF(ISERROR(VLOOKUP(S123,Sched!A:A,1,FALSE)),0,1)</f>
        <v>1</v>
      </c>
    </row>
    <row r="124" spans="1:21" x14ac:dyDescent="0.25">
      <c r="A124" s="21">
        <v>4495</v>
      </c>
      <c r="B124" s="21" t="s">
        <v>3418</v>
      </c>
      <c r="C124" s="21" t="s">
        <v>2512</v>
      </c>
      <c r="D124" s="21" t="str">
        <f>VLOOKUP($B124,SchedR!$A:$Z,MATCH(D$1,SchedR!$6:$6,0),FALSE)</f>
        <v>USA</v>
      </c>
      <c r="E124" s="21" t="str">
        <f>VLOOKUP($B124,SchedR!$A:$Z,MATCH(E$1,SchedR!$6:$6,0),FALSE)</f>
        <v>Make</v>
      </c>
      <c r="F124" s="21" t="str">
        <f>VLOOKUP($B124,SchedR!$A:$Z,MATCH(F$1,SchedR!$6:$6,0),FALSE)</f>
        <v>Make</v>
      </c>
      <c r="G124" s="15">
        <f>VLOOKUP($A124,Schid!$A:$J,MATCH(G$1,Schid!$6:$6,0),FALSE)</f>
        <v>451</v>
      </c>
      <c r="H124" s="15">
        <f>VLOOKUP($A124,Schid!$A:$J,MATCH(H$1,Schid!$6:$6,0),FALSE)</f>
        <v>466</v>
      </c>
      <c r="I124" s="15">
        <f>VLOOKUP($A124,Schid!$A:$J,MATCH(I$1,Schid!$6:$6,0),FALSE)</f>
        <v>13</v>
      </c>
      <c r="J124" s="21" t="str">
        <f>VLOOKUP($A124,Schid!$A:$J,MATCH(J$1,Schid!$6:$6,0),FALSE)</f>
        <v>Telehandlers</v>
      </c>
      <c r="K124" s="21" t="str">
        <f>VLOOKUP($A124,Schid!$A:$J,MATCH(K$1,Schid!$6:$6,0),FALSE)</f>
        <v>0-6,999 Lb Telehandlers</v>
      </c>
      <c r="L124" s="21" t="str">
        <f>VLOOKUP($A124,Schid!$A:$J,MATCH(L$1,Schid!$6:$6,0),FALSE)</f>
        <v>SkyTrak</v>
      </c>
      <c r="M124" s="21" t="str">
        <f>VLOOKUP($A124,Schid!$A:$J,MATCH(M$1,Schid!$6:$6,0),FALSE)</f>
        <v>Telehandlers|0-6,999 Lb Telehandlers|SkyTrak|</v>
      </c>
      <c r="N124" s="21">
        <f>IF(ISERROR(VLOOKUP(B124,SchedR!A:A,1,FALSE)),0,1)</f>
        <v>1</v>
      </c>
      <c r="O124" s="21">
        <f>VLOOKUP($B124,SchedR!$A:$Z,MATCH(O$1,SchedR!$6:$6,0),FALSE)</f>
        <v>0.95</v>
      </c>
      <c r="P124" s="21">
        <f>VLOOKUP($B124,SchedR!$A:$Z,MATCH(P$1,SchedR!$6:$6,0),FALSE)</f>
        <v>1.28</v>
      </c>
      <c r="Q124" s="21">
        <f>VLOOKUP($B124,SchedR!$A:$Z,MATCH(Q$1,SchedR!$6:$6,0),FALSE)</f>
        <v>0</v>
      </c>
      <c r="R124" s="21">
        <f>VLOOKUP($B124,SchedR!$A:$Z,MATCH(R$1,SchedR!$6:$6,0),FALSE)</f>
        <v>0</v>
      </c>
      <c r="S124" s="21" t="str">
        <f>VLOOKUP($B124,SchedR!$A:$Z,MATCH(S$1,SchedR!$6:$6,0),FALSE)</f>
        <v>Telehandlers Medium USA</v>
      </c>
      <c r="T124" s="21" t="str">
        <f>VLOOKUP($B124,SchedR!$A:$Z,MATCH(T$1,SchedR!$6:$6,0),FALSE)</f>
        <v>RetailBorrowAuction</v>
      </c>
      <c r="U124" s="21">
        <f>IF(ISERROR(VLOOKUP(S124,Sched!A:A,1,FALSE)),0,1)</f>
        <v>1</v>
      </c>
    </row>
    <row r="125" spans="1:21" x14ac:dyDescent="0.25">
      <c r="A125" s="21">
        <v>101638</v>
      </c>
      <c r="B125" s="21" t="s">
        <v>3418</v>
      </c>
      <c r="C125" s="21" t="s">
        <v>2512</v>
      </c>
      <c r="D125" s="21" t="str">
        <f>VLOOKUP($B125,SchedR!$A:$Z,MATCH(D$1,SchedR!$6:$6,0),FALSE)</f>
        <v>USA</v>
      </c>
      <c r="E125" s="21" t="str">
        <f>VLOOKUP($B125,SchedR!$A:$Z,MATCH(E$1,SchedR!$6:$6,0),FALSE)</f>
        <v>Make</v>
      </c>
      <c r="F125" s="21" t="str">
        <f>VLOOKUP($B125,SchedR!$A:$Z,MATCH(F$1,SchedR!$6:$6,0),FALSE)</f>
        <v>Make</v>
      </c>
      <c r="G125" s="15">
        <f>VLOOKUP($A125,Schid!$A:$J,MATCH(G$1,Schid!$6:$6,0),FALSE)</f>
        <v>451</v>
      </c>
      <c r="H125" s="15">
        <f>VLOOKUP($A125,Schid!$A:$J,MATCH(H$1,Schid!$6:$6,0),FALSE)</f>
        <v>2813</v>
      </c>
      <c r="I125" s="15">
        <f>VLOOKUP($A125,Schid!$A:$J,MATCH(I$1,Schid!$6:$6,0),FALSE)</f>
        <v>13</v>
      </c>
      <c r="J125" s="21" t="str">
        <f>VLOOKUP($A125,Schid!$A:$J,MATCH(J$1,Schid!$6:$6,0),FALSE)</f>
        <v>Telehandlers</v>
      </c>
      <c r="K125" s="21" t="str">
        <f>VLOOKUP($A125,Schid!$A:$J,MATCH(K$1,Schid!$6:$6,0),FALSE)</f>
        <v>7,000-9,999 Lb Telehandlers</v>
      </c>
      <c r="L125" s="21" t="str">
        <f>VLOOKUP($A125,Schid!$A:$J,MATCH(L$1,Schid!$6:$6,0),FALSE)</f>
        <v>SkyTrak</v>
      </c>
      <c r="M125" s="21" t="str">
        <f>VLOOKUP($A125,Schid!$A:$J,MATCH(M$1,Schid!$6:$6,0),FALSE)</f>
        <v>Telehandlers|7,000-9,999 Lb Telehandlers|SkyTrak|</v>
      </c>
      <c r="N125" s="21">
        <f>IF(ISERROR(VLOOKUP(B125,SchedR!A:A,1,FALSE)),0,1)</f>
        <v>1</v>
      </c>
      <c r="O125" s="21">
        <f>VLOOKUP($B125,SchedR!$A:$Z,MATCH(O$1,SchedR!$6:$6,0),FALSE)</f>
        <v>0.95</v>
      </c>
      <c r="P125" s="21">
        <f>VLOOKUP($B125,SchedR!$A:$Z,MATCH(P$1,SchedR!$6:$6,0),FALSE)</f>
        <v>1.28</v>
      </c>
      <c r="Q125" s="21">
        <f>VLOOKUP($B125,SchedR!$A:$Z,MATCH(Q$1,SchedR!$6:$6,0),FALSE)</f>
        <v>0</v>
      </c>
      <c r="R125" s="21">
        <f>VLOOKUP($B125,SchedR!$A:$Z,MATCH(R$1,SchedR!$6:$6,0),FALSE)</f>
        <v>0</v>
      </c>
      <c r="S125" s="21" t="str">
        <f>VLOOKUP($B125,SchedR!$A:$Z,MATCH(S$1,SchedR!$6:$6,0),FALSE)</f>
        <v>Telehandlers Medium USA</v>
      </c>
      <c r="T125" s="21" t="str">
        <f>VLOOKUP($B125,SchedR!$A:$Z,MATCH(T$1,SchedR!$6:$6,0),FALSE)</f>
        <v>RetailBorrowAuction</v>
      </c>
      <c r="U125" s="21">
        <f>IF(ISERROR(VLOOKUP(S125,Sched!A:A,1,FALSE)),0,1)</f>
        <v>1</v>
      </c>
    </row>
    <row r="126" spans="1:21" x14ac:dyDescent="0.25">
      <c r="A126" s="21">
        <v>31</v>
      </c>
      <c r="B126" s="21" t="s">
        <v>3315</v>
      </c>
      <c r="C126" s="21" t="s">
        <v>2512</v>
      </c>
      <c r="D126" s="21" t="str">
        <f>VLOOKUP($B126,SchedR!$A:$Z,MATCH(D$1,SchedR!$6:$6,0),FALSE)</f>
        <v>USA</v>
      </c>
      <c r="E126" s="21" t="str">
        <f>VLOOKUP($B126,SchedR!$A:$Z,MATCH(E$1,SchedR!$6:$6,0),FALSE)</f>
        <v>CatSubcat</v>
      </c>
      <c r="F126" s="21" t="str">
        <f>VLOOKUP($B126,SchedR!$A:$Z,MATCH(F$1,SchedR!$6:$6,0),FALSE)</f>
        <v>Category</v>
      </c>
      <c r="G126" s="15">
        <f>VLOOKUP($A126,Schid!$A:$J,MATCH(G$1,Schid!$6:$6,0),FALSE)</f>
        <v>13</v>
      </c>
      <c r="H126" s="15" t="str">
        <f>VLOOKUP($A126,Schid!$A:$J,MATCH(H$1,Schid!$6:$6,0),FALSE)</f>
        <v>NULL</v>
      </c>
      <c r="I126" s="15" t="str">
        <f>VLOOKUP($A126,Schid!$A:$J,MATCH(I$1,Schid!$6:$6,0),FALSE)</f>
        <v>NULL</v>
      </c>
      <c r="J126" s="21" t="str">
        <f>VLOOKUP($A126,Schid!$A:$J,MATCH(J$1,Schid!$6:$6,0),FALSE)</f>
        <v>Air Tools</v>
      </c>
      <c r="K126" s="21" t="str">
        <f>VLOOKUP($A126,Schid!$A:$J,MATCH(K$1,Schid!$6:$6,0),FALSE)</f>
        <v>NULL</v>
      </c>
      <c r="L126" s="21" t="str">
        <f>VLOOKUP($A126,Schid!$A:$J,MATCH(L$1,Schid!$6:$6,0),FALSE)</f>
        <v>NULL</v>
      </c>
      <c r="M126" s="21" t="str">
        <f>VLOOKUP($A126,Schid!$A:$J,MATCH(M$1,Schid!$6:$6,0),FALSE)</f>
        <v>Air Tools|||</v>
      </c>
      <c r="N126" s="21">
        <f>IF(ISERROR(VLOOKUP(B126,SchedR!A:A,1,FALSE)),0,1)</f>
        <v>1</v>
      </c>
      <c r="O126" s="21">
        <f>VLOOKUP($B126,SchedR!$A:$Z,MATCH(O$1,SchedR!$6:$6,0),FALSE)</f>
        <v>0.95</v>
      </c>
      <c r="P126" s="21">
        <f>VLOOKUP($B126,SchedR!$A:$Z,MATCH(P$1,SchedR!$6:$6,0),FALSE)</f>
        <v>1.33</v>
      </c>
      <c r="Q126" s="21">
        <f>VLOOKUP($B126,SchedR!$A:$Z,MATCH(Q$1,SchedR!$6:$6,0),FALSE)</f>
        <v>0</v>
      </c>
      <c r="R126" s="21">
        <f>VLOOKUP($B126,SchedR!$A:$Z,MATCH(R$1,SchedR!$6:$6,0),FALSE)</f>
        <v>0</v>
      </c>
      <c r="S126" s="21" t="str">
        <f>VLOOKUP($B126,SchedR!$A:$Z,MATCH(S$1,SchedR!$6:$6,0),FALSE)</f>
        <v>Surface Treatment USA</v>
      </c>
      <c r="T126" s="21" t="str">
        <f>VLOOKUP($B126,SchedR!$A:$Z,MATCH(T$1,SchedR!$6:$6,0),FALSE)</f>
        <v>RetailBorrowAuction</v>
      </c>
      <c r="U126" s="21">
        <f>IF(ISERROR(VLOOKUP(S126,Sched!A:A,1,FALSE)),0,1)</f>
        <v>1</v>
      </c>
    </row>
    <row r="127" spans="1:21" x14ac:dyDescent="0.25">
      <c r="A127">
        <v>49</v>
      </c>
      <c r="B127" s="21" t="s">
        <v>3315</v>
      </c>
      <c r="C127" s="21" t="s">
        <v>2512</v>
      </c>
      <c r="D127" s="21" t="str">
        <f>VLOOKUP($B127,SchedR!$A:$Z,MATCH(D$1,SchedR!$6:$6,0),FALSE)</f>
        <v>USA</v>
      </c>
      <c r="E127" s="21" t="str">
        <f>VLOOKUP($B127,SchedR!$A:$Z,MATCH(E$1,SchedR!$6:$6,0),FALSE)</f>
        <v>CatSubcat</v>
      </c>
      <c r="F127" s="21" t="str">
        <f>VLOOKUP($B127,SchedR!$A:$Z,MATCH(F$1,SchedR!$6:$6,0),FALSE)</f>
        <v>Category</v>
      </c>
      <c r="G127" s="15">
        <f>VLOOKUP($A127,Schid!$A:$J,MATCH(G$1,Schid!$6:$6,0),FALSE)</f>
        <v>10</v>
      </c>
      <c r="H127" s="15" t="str">
        <f>VLOOKUP($A127,Schid!$A:$J,MATCH(H$1,Schid!$6:$6,0),FALSE)</f>
        <v>NULL</v>
      </c>
      <c r="I127" s="15" t="str">
        <f>VLOOKUP($A127,Schid!$A:$J,MATCH(I$1,Schid!$6:$6,0),FALSE)</f>
        <v>NULL</v>
      </c>
      <c r="J127" s="21" t="str">
        <f>VLOOKUP($A127,Schid!$A:$J,MATCH(J$1,Schid!$6:$6,0),FALSE)</f>
        <v>Electric Tools</v>
      </c>
      <c r="K127" s="21" t="str">
        <f>VLOOKUP($A127,Schid!$A:$J,MATCH(K$1,Schid!$6:$6,0),FALSE)</f>
        <v>NULL</v>
      </c>
      <c r="L127" s="21" t="str">
        <f>VLOOKUP($A127,Schid!$A:$J,MATCH(L$1,Schid!$6:$6,0),FALSE)</f>
        <v>NULL</v>
      </c>
      <c r="M127" s="21" t="str">
        <f>VLOOKUP($A127,Schid!$A:$J,MATCH(M$1,Schid!$6:$6,0),FALSE)</f>
        <v>Electric Tools|||</v>
      </c>
      <c r="N127" s="21">
        <f>IF(ISERROR(VLOOKUP(B127,SchedR!A:A,1,FALSE)),0,1)</f>
        <v>1</v>
      </c>
      <c r="O127" s="21">
        <f>VLOOKUP($B127,SchedR!$A:$Z,MATCH(O$1,SchedR!$6:$6,0),FALSE)</f>
        <v>0.95</v>
      </c>
      <c r="P127" s="21">
        <f>VLOOKUP($B127,SchedR!$A:$Z,MATCH(P$1,SchedR!$6:$6,0),FALSE)</f>
        <v>1.33</v>
      </c>
      <c r="Q127" s="21">
        <f>VLOOKUP($B127,SchedR!$A:$Z,MATCH(Q$1,SchedR!$6:$6,0),FALSE)</f>
        <v>0</v>
      </c>
      <c r="R127" s="21">
        <f>VLOOKUP($B127,SchedR!$A:$Z,MATCH(R$1,SchedR!$6:$6,0),FALSE)</f>
        <v>0</v>
      </c>
      <c r="S127" s="21" t="str">
        <f>VLOOKUP($B127,SchedR!$A:$Z,MATCH(S$1,SchedR!$6:$6,0),FALSE)</f>
        <v>Surface Treatment USA</v>
      </c>
      <c r="T127" s="21" t="str">
        <f>VLOOKUP($B127,SchedR!$A:$Z,MATCH(T$1,SchedR!$6:$6,0),FALSE)</f>
        <v>RetailBorrowAuction</v>
      </c>
      <c r="U127" s="21">
        <f>IF(ISERROR(VLOOKUP(S127,Sched!A:A,1,FALSE)),0,1)</f>
        <v>1</v>
      </c>
    </row>
    <row r="128" spans="1:21" x14ac:dyDescent="0.25">
      <c r="A128" s="21">
        <v>38</v>
      </c>
      <c r="B128" s="21" t="s">
        <v>3315</v>
      </c>
      <c r="C128" s="21" t="s">
        <v>2512</v>
      </c>
      <c r="D128" s="21" t="str">
        <f>VLOOKUP($B128,SchedR!$A:$Z,MATCH(D$1,SchedR!$6:$6,0),FALSE)</f>
        <v>USA</v>
      </c>
      <c r="E128" s="21" t="str">
        <f>VLOOKUP($B128,SchedR!$A:$Z,MATCH(E$1,SchedR!$6:$6,0),FALSE)</f>
        <v>CatSubcat</v>
      </c>
      <c r="F128" s="21" t="str">
        <f>VLOOKUP($B128,SchedR!$A:$Z,MATCH(F$1,SchedR!$6:$6,0),FALSE)</f>
        <v>Category</v>
      </c>
      <c r="G128" s="15">
        <f>VLOOKUP($A128,Schid!$A:$J,MATCH(G$1,Schid!$6:$6,0),FALSE)</f>
        <v>2089</v>
      </c>
      <c r="H128" s="15" t="str">
        <f>VLOOKUP($A128,Schid!$A:$J,MATCH(H$1,Schid!$6:$6,0),FALSE)</f>
        <v>NULL</v>
      </c>
      <c r="I128" s="15" t="str">
        <f>VLOOKUP($A128,Schid!$A:$J,MATCH(I$1,Schid!$6:$6,0),FALSE)</f>
        <v>NULL</v>
      </c>
      <c r="J128" s="21" t="str">
        <f>VLOOKUP($A128,Schid!$A:$J,MATCH(J$1,Schid!$6:$6,0),FALSE)</f>
        <v>Hydraulic Tools</v>
      </c>
      <c r="K128" s="21" t="str">
        <f>VLOOKUP($A128,Schid!$A:$J,MATCH(K$1,Schid!$6:$6,0),FALSE)</f>
        <v>NULL</v>
      </c>
      <c r="L128" s="21" t="str">
        <f>VLOOKUP($A128,Schid!$A:$J,MATCH(L$1,Schid!$6:$6,0),FALSE)</f>
        <v>NULL</v>
      </c>
      <c r="M128" s="21" t="str">
        <f>VLOOKUP($A128,Schid!$A:$J,MATCH(M$1,Schid!$6:$6,0),FALSE)</f>
        <v>Hydraulic Tools|||</v>
      </c>
      <c r="N128" s="21">
        <f>IF(ISERROR(VLOOKUP(B128,SchedR!A:A,1,FALSE)),0,1)</f>
        <v>1</v>
      </c>
      <c r="O128" s="21">
        <f>VLOOKUP($B128,SchedR!$A:$Z,MATCH(O$1,SchedR!$6:$6,0),FALSE)</f>
        <v>0.95</v>
      </c>
      <c r="P128" s="21">
        <f>VLOOKUP($B128,SchedR!$A:$Z,MATCH(P$1,SchedR!$6:$6,0),FALSE)</f>
        <v>1.33</v>
      </c>
      <c r="Q128" s="21">
        <f>VLOOKUP($B128,SchedR!$A:$Z,MATCH(Q$1,SchedR!$6:$6,0),FALSE)</f>
        <v>0</v>
      </c>
      <c r="R128" s="21">
        <f>VLOOKUP($B128,SchedR!$A:$Z,MATCH(R$1,SchedR!$6:$6,0),FALSE)</f>
        <v>0</v>
      </c>
      <c r="S128" s="21" t="str">
        <f>VLOOKUP($B128,SchedR!$A:$Z,MATCH(S$1,SchedR!$6:$6,0),FALSE)</f>
        <v>Surface Treatment USA</v>
      </c>
      <c r="T128" s="21" t="str">
        <f>VLOOKUP($B128,SchedR!$A:$Z,MATCH(T$1,SchedR!$6:$6,0),FALSE)</f>
        <v>RetailBorrowAuction</v>
      </c>
      <c r="U128" s="21">
        <f>IF(ISERROR(VLOOKUP(S128,Sched!A:A,1,FALSE)),0,1)</f>
        <v>1</v>
      </c>
    </row>
    <row r="129" spans="1:21" x14ac:dyDescent="0.25">
      <c r="A129" s="21">
        <v>83862</v>
      </c>
      <c r="B129" s="21" t="s">
        <v>3319</v>
      </c>
      <c r="C129" s="21" t="s">
        <v>2512</v>
      </c>
      <c r="D129" s="21" t="str">
        <f>VLOOKUP($B129,SchedR!$A:$Z,MATCH(D$1,SchedR!$6:$6,0),FALSE)</f>
        <v>USA</v>
      </c>
      <c r="E129" s="21" t="str">
        <f>VLOOKUP($B129,SchedR!$A:$Z,MATCH(E$1,SchedR!$6:$6,0),FALSE)</f>
        <v>CatSubcat</v>
      </c>
      <c r="F129" s="21" t="str">
        <f>VLOOKUP($B129,SchedR!$A:$Z,MATCH(F$1,SchedR!$6:$6,0),FALSE)</f>
        <v>Category</v>
      </c>
      <c r="G129" s="15">
        <f>VLOOKUP($A129,Schid!$A:$J,MATCH(G$1,Schid!$6:$6,0),FALSE)</f>
        <v>2607</v>
      </c>
      <c r="H129" s="15" t="str">
        <f>VLOOKUP($A129,Schid!$A:$J,MATCH(H$1,Schid!$6:$6,0),FALSE)</f>
        <v>NULL</v>
      </c>
      <c r="I129" s="15" t="str">
        <f>VLOOKUP($A129,Schid!$A:$J,MATCH(I$1,Schid!$6:$6,0),FALSE)</f>
        <v>NULL</v>
      </c>
      <c r="J129" s="21" t="str">
        <f>VLOOKUP($A129,Schid!$A:$J,MATCH(J$1,Schid!$6:$6,0),FALSE)</f>
        <v>Tower Cranes</v>
      </c>
      <c r="K129" s="21" t="str">
        <f>VLOOKUP($A129,Schid!$A:$J,MATCH(K$1,Schid!$6:$6,0),FALSE)</f>
        <v>NULL</v>
      </c>
      <c r="L129" s="21" t="str">
        <f>VLOOKUP($A129,Schid!$A:$J,MATCH(L$1,Schid!$6:$6,0),FALSE)</f>
        <v>NULL</v>
      </c>
      <c r="M129" s="21" t="str">
        <f>VLOOKUP($A129,Schid!$A:$J,MATCH(M$1,Schid!$6:$6,0),FALSE)</f>
        <v>Tower Cranes|||</v>
      </c>
      <c r="N129" s="21">
        <f>IF(ISERROR(VLOOKUP(B129,SchedR!A:A,1,FALSE)),0,1)</f>
        <v>1</v>
      </c>
      <c r="O129" s="21">
        <f>VLOOKUP($B129,SchedR!$A:$Z,MATCH(O$1,SchedR!$6:$6,0),FALSE)</f>
        <v>0</v>
      </c>
      <c r="P129" s="21">
        <f>VLOOKUP($B129,SchedR!$A:$Z,MATCH(P$1,SchedR!$6:$6,0),FALSE)</f>
        <v>0</v>
      </c>
      <c r="Q129" s="21">
        <f>VLOOKUP($B129,SchedR!$A:$Z,MATCH(Q$1,SchedR!$6:$6,0),FALSE)</f>
        <v>0</v>
      </c>
      <c r="R129" s="21">
        <f>VLOOKUP($B129,SchedR!$A:$Z,MATCH(R$1,SchedR!$6:$6,0),FALSE)</f>
        <v>0</v>
      </c>
      <c r="S129" s="21" t="str">
        <f>VLOOKUP($B129,SchedR!$A:$Z,MATCH(S$1,SchedR!$6:$6,0),FALSE)</f>
        <v>Cranes Group ForBorrowOnly USA</v>
      </c>
      <c r="T129" s="21" t="str">
        <f>VLOOKUP($B129,SchedR!$A:$Z,MATCH(T$1,SchedR!$6:$6,0),FALSE)</f>
        <v>BorrowBoth</v>
      </c>
      <c r="U129" s="21">
        <f>IF(ISERROR(VLOOKUP(S129,Sched!A:A,1,FALSE)),0,1)</f>
        <v>1</v>
      </c>
    </row>
    <row r="130" spans="1:21" x14ac:dyDescent="0.25">
      <c r="A130" s="21">
        <v>2936</v>
      </c>
      <c r="B130" s="21" t="s">
        <v>5110</v>
      </c>
      <c r="C130" s="21" t="s">
        <v>2512</v>
      </c>
      <c r="D130" s="21" t="str">
        <f>VLOOKUP($B130,SchedR!$A:$Z,MATCH(D$1,SchedR!$6:$6,0),FALSE)</f>
        <v>USA</v>
      </c>
      <c r="E130" s="21" t="str">
        <f>VLOOKUP($B130,SchedR!$A:$Z,MATCH(E$1,SchedR!$6:$6,0),FALSE)</f>
        <v>Make</v>
      </c>
      <c r="F130" s="21" t="str">
        <f>VLOOKUP($B130,SchedR!$A:$Z,MATCH(F$1,SchedR!$6:$6,0),FALSE)</f>
        <v>Make</v>
      </c>
      <c r="G130" s="15">
        <f>VLOOKUP($A130,Schid!$A:$J,MATCH(G$1,Schid!$6:$6,0),FALSE)</f>
        <v>2616</v>
      </c>
      <c r="H130" s="15">
        <f>VLOOKUP($A130,Schid!$A:$J,MATCH(H$1,Schid!$6:$6,0),FALSE)</f>
        <v>2060</v>
      </c>
      <c r="I130" s="15">
        <f>VLOOKUP($A130,Schid!$A:$J,MATCH(I$1,Schid!$6:$6,0),FALSE)</f>
        <v>120</v>
      </c>
      <c r="J130" s="21" t="str">
        <f>VLOOKUP($A130,Schid!$A:$J,MATCH(J$1,Schid!$6:$6,0),FALSE)</f>
        <v>Truck Tractors</v>
      </c>
      <c r="K130" s="21" t="str">
        <f>VLOOKUP($A130,Schid!$A:$J,MATCH(K$1,Schid!$6:$6,0),FALSE)</f>
        <v>SA Truck Tractors</v>
      </c>
      <c r="L130" s="21" t="str">
        <f>VLOOKUP($A130,Schid!$A:$J,MATCH(L$1,Schid!$6:$6,0),FALSE)</f>
        <v>Freightliner</v>
      </c>
      <c r="M130" s="21" t="str">
        <f>VLOOKUP($A130,Schid!$A:$J,MATCH(M$1,Schid!$6:$6,0),FALSE)</f>
        <v>Truck Tractors|SA Truck Tractors|Freightliner|</v>
      </c>
      <c r="N130" s="21">
        <f>IF(ISERROR(VLOOKUP(B130,SchedR!A:A,1,FALSE)),0,1)</f>
        <v>1</v>
      </c>
      <c r="O130" s="21">
        <f>VLOOKUP($B130,SchedR!$A:$Z,MATCH(O$1,SchedR!$6:$6,0),FALSE)</f>
        <v>0</v>
      </c>
      <c r="P130" s="21">
        <f>VLOOKUP($B130,SchedR!$A:$Z,MATCH(P$1,SchedR!$6:$6,0),FALSE)</f>
        <v>0</v>
      </c>
      <c r="Q130" s="21">
        <f>VLOOKUP($B130,SchedR!$A:$Z,MATCH(Q$1,SchedR!$6:$6,0),FALSE)</f>
        <v>0.65</v>
      </c>
      <c r="R130" s="21">
        <f>VLOOKUP($B130,SchedR!$A:$Z,MATCH(R$1,SchedR!$6:$6,0),FALSE)</f>
        <v>0.9</v>
      </c>
      <c r="S130" s="21" t="str">
        <f>VLOOKUP($B130,SchedR!$A:$Z,MATCH(S$1,SchedR!$6:$6,0),FALSE)</f>
        <v>Truck Tractors SA USA</v>
      </c>
      <c r="T130" s="21" t="str">
        <f>VLOOKUP($B130,SchedR!$A:$Z,MATCH(T$1,SchedR!$6:$6,0),FALSE)</f>
        <v>AuctionBorrowRetail</v>
      </c>
      <c r="U130" s="21">
        <f>IF(ISERROR(VLOOKUP(S130,Sched!A:A,1,FALSE)),0,1)</f>
        <v>1</v>
      </c>
    </row>
    <row r="131" spans="1:21" x14ac:dyDescent="0.25">
      <c r="A131" s="21">
        <v>2863</v>
      </c>
      <c r="B131" s="21" t="s">
        <v>5111</v>
      </c>
      <c r="C131" s="21" t="s">
        <v>2512</v>
      </c>
      <c r="D131" s="21" t="str">
        <f>VLOOKUP($B131,SchedR!$A:$Z,MATCH(D$1,SchedR!$6:$6,0),FALSE)</f>
        <v>USA</v>
      </c>
      <c r="E131" s="21" t="str">
        <f>VLOOKUP($B131,SchedR!$A:$Z,MATCH(E$1,SchedR!$6:$6,0),FALSE)</f>
        <v>Make</v>
      </c>
      <c r="F131" s="21" t="str">
        <f>VLOOKUP($B131,SchedR!$A:$Z,MATCH(F$1,SchedR!$6:$6,0),FALSE)</f>
        <v>Make</v>
      </c>
      <c r="G131" s="15">
        <f>VLOOKUP($A131,Schid!$A:$J,MATCH(G$1,Schid!$6:$6,0),FALSE)</f>
        <v>2616</v>
      </c>
      <c r="H131" s="15">
        <f>VLOOKUP($A131,Schid!$A:$J,MATCH(H$1,Schid!$6:$6,0),FALSE)</f>
        <v>2060</v>
      </c>
      <c r="I131" s="15">
        <f>VLOOKUP($A131,Schid!$A:$J,MATCH(I$1,Schid!$6:$6,0),FALSE)</f>
        <v>60</v>
      </c>
      <c r="J131" s="21" t="str">
        <f>VLOOKUP($A131,Schid!$A:$J,MATCH(J$1,Schid!$6:$6,0),FALSE)</f>
        <v>Truck Tractors</v>
      </c>
      <c r="K131" s="21" t="str">
        <f>VLOOKUP($A131,Schid!$A:$J,MATCH(K$1,Schid!$6:$6,0),FALSE)</f>
        <v>SA Truck Tractors</v>
      </c>
      <c r="L131" s="21" t="str">
        <f>VLOOKUP($A131,Schid!$A:$J,MATCH(L$1,Schid!$6:$6,0),FALSE)</f>
        <v>International</v>
      </c>
      <c r="M131" s="21" t="str">
        <f>VLOOKUP($A131,Schid!$A:$J,MATCH(M$1,Schid!$6:$6,0),FALSE)</f>
        <v>Truck Tractors|SA Truck Tractors|International|</v>
      </c>
      <c r="N131" s="21">
        <f>IF(ISERROR(VLOOKUP(B131,SchedR!A:A,1,FALSE)),0,1)</f>
        <v>1</v>
      </c>
      <c r="O131" s="21">
        <f>VLOOKUP($B131,SchedR!$A:$Z,MATCH(O$1,SchedR!$6:$6,0),FALSE)</f>
        <v>0</v>
      </c>
      <c r="P131" s="21">
        <f>VLOOKUP($B131,SchedR!$A:$Z,MATCH(P$1,SchedR!$6:$6,0),FALSE)</f>
        <v>0</v>
      </c>
      <c r="Q131" s="21">
        <f>VLOOKUP($B131,SchedR!$A:$Z,MATCH(Q$1,SchedR!$6:$6,0),FALSE)</f>
        <v>0.65</v>
      </c>
      <c r="R131" s="21">
        <f>VLOOKUP($B131,SchedR!$A:$Z,MATCH(R$1,SchedR!$6:$6,0),FALSE)</f>
        <v>0.9</v>
      </c>
      <c r="S131" s="21" t="str">
        <f>VLOOKUP($B131,SchedR!$A:$Z,MATCH(S$1,SchedR!$6:$6,0),FALSE)</f>
        <v>Truck Tractors SA USA</v>
      </c>
      <c r="T131" s="21" t="str">
        <f>VLOOKUP($B131,SchedR!$A:$Z,MATCH(T$1,SchedR!$6:$6,0),FALSE)</f>
        <v>AuctionBorrowRetail</v>
      </c>
      <c r="U131" s="21">
        <f>IF(ISERROR(VLOOKUP(S131,Sched!A:A,1,FALSE)),0,1)</f>
        <v>1</v>
      </c>
    </row>
    <row r="132" spans="1:21" x14ac:dyDescent="0.25">
      <c r="A132" s="21">
        <v>1951</v>
      </c>
      <c r="B132" s="21" t="s">
        <v>3473</v>
      </c>
      <c r="C132" s="21" t="s">
        <v>2512</v>
      </c>
      <c r="D132" s="21" t="str">
        <f>VLOOKUP($B132,SchedR!$A:$Z,MATCH(D$1,SchedR!$6:$6,0),FALSE)</f>
        <v>USA</v>
      </c>
      <c r="E132" s="21" t="str">
        <f>VLOOKUP($B132,SchedR!$A:$Z,MATCH(E$1,SchedR!$6:$6,0),FALSE)</f>
        <v>Make</v>
      </c>
      <c r="F132" s="21" t="str">
        <f>VLOOKUP($B132,SchedR!$A:$Z,MATCH(F$1,SchedR!$6:$6,0),FALSE)</f>
        <v>Make</v>
      </c>
      <c r="G132" s="15">
        <f>VLOOKUP($A132,Schid!$A:$J,MATCH(G$1,Schid!$6:$6,0),FALSE)</f>
        <v>2616</v>
      </c>
      <c r="H132" s="15">
        <f>VLOOKUP($A132,Schid!$A:$J,MATCH(H$1,Schid!$6:$6,0),FALSE)</f>
        <v>1964</v>
      </c>
      <c r="I132" s="15">
        <f>VLOOKUP($A132,Schid!$A:$J,MATCH(I$1,Schid!$6:$6,0),FALSE)</f>
        <v>120</v>
      </c>
      <c r="J132" s="21" t="str">
        <f>VLOOKUP($A132,Schid!$A:$J,MATCH(J$1,Schid!$6:$6,0),FALSE)</f>
        <v>Truck Tractors</v>
      </c>
      <c r="K132" s="21" t="str">
        <f>VLOOKUP($A132,Schid!$A:$J,MATCH(K$1,Schid!$6:$6,0),FALSE)</f>
        <v>TA Truck Tractors</v>
      </c>
      <c r="L132" s="21" t="str">
        <f>VLOOKUP($A132,Schid!$A:$J,MATCH(L$1,Schid!$6:$6,0),FALSE)</f>
        <v>Freightliner</v>
      </c>
      <c r="M132" s="21" t="str">
        <f>VLOOKUP($A132,Schid!$A:$J,MATCH(M$1,Schid!$6:$6,0),FALSE)</f>
        <v>Truck Tractors|TA Truck Tractors|Freightliner|</v>
      </c>
      <c r="N132" s="21">
        <f>IF(ISERROR(VLOOKUP(B132,SchedR!A:A,1,FALSE)),0,1)</f>
        <v>1</v>
      </c>
      <c r="O132" s="21">
        <f>VLOOKUP($B132,SchedR!$A:$Z,MATCH(O$1,SchedR!$6:$6,0),FALSE)</f>
        <v>0</v>
      </c>
      <c r="P132" s="21">
        <f>VLOOKUP($B132,SchedR!$A:$Z,MATCH(P$1,SchedR!$6:$6,0),FALSE)</f>
        <v>0</v>
      </c>
      <c r="Q132" s="21">
        <f>VLOOKUP($B132,SchedR!$A:$Z,MATCH(Q$1,SchedR!$6:$6,0),FALSE)</f>
        <v>0.65</v>
      </c>
      <c r="R132" s="21">
        <f>VLOOKUP($B132,SchedR!$A:$Z,MATCH(R$1,SchedR!$6:$6,0),FALSE)</f>
        <v>0.9</v>
      </c>
      <c r="S132" s="21" t="str">
        <f>VLOOKUP($B132,SchedR!$A:$Z,MATCH(S$1,SchedR!$6:$6,0),FALSE)</f>
        <v>Truck Tractors TA USA</v>
      </c>
      <c r="T132" s="21" t="str">
        <f>VLOOKUP($B132,SchedR!$A:$Z,MATCH(T$1,SchedR!$6:$6,0),FALSE)</f>
        <v>AuctionBorrowRetail</v>
      </c>
      <c r="U132" s="21">
        <f>IF(ISERROR(VLOOKUP(S132,Sched!A:A,1,FALSE)),0,1)</f>
        <v>1</v>
      </c>
    </row>
    <row r="133" spans="1:21" x14ac:dyDescent="0.25">
      <c r="A133" s="21">
        <v>1930</v>
      </c>
      <c r="B133" s="21" t="s">
        <v>3474</v>
      </c>
      <c r="C133" s="21" t="s">
        <v>2512</v>
      </c>
      <c r="D133" s="21" t="str">
        <f>VLOOKUP($B133,SchedR!$A:$Z,MATCH(D$1,SchedR!$6:$6,0),FALSE)</f>
        <v>USA</v>
      </c>
      <c r="E133" s="21" t="str">
        <f>VLOOKUP($B133,SchedR!$A:$Z,MATCH(E$1,SchedR!$6:$6,0),FALSE)</f>
        <v>Make</v>
      </c>
      <c r="F133" s="21" t="str">
        <f>VLOOKUP($B133,SchedR!$A:$Z,MATCH(F$1,SchedR!$6:$6,0),FALSE)</f>
        <v>Make</v>
      </c>
      <c r="G133" s="15">
        <f>VLOOKUP($A133,Schid!$A:$J,MATCH(G$1,Schid!$6:$6,0),FALSE)</f>
        <v>2616</v>
      </c>
      <c r="H133" s="15">
        <f>VLOOKUP($A133,Schid!$A:$J,MATCH(H$1,Schid!$6:$6,0),FALSE)</f>
        <v>1964</v>
      </c>
      <c r="I133" s="15">
        <f>VLOOKUP($A133,Schid!$A:$J,MATCH(I$1,Schid!$6:$6,0),FALSE)</f>
        <v>60</v>
      </c>
      <c r="J133" s="21" t="str">
        <f>VLOOKUP($A133,Schid!$A:$J,MATCH(J$1,Schid!$6:$6,0),FALSE)</f>
        <v>Truck Tractors</v>
      </c>
      <c r="K133" s="21" t="str">
        <f>VLOOKUP($A133,Schid!$A:$J,MATCH(K$1,Schid!$6:$6,0),FALSE)</f>
        <v>TA Truck Tractors</v>
      </c>
      <c r="L133" s="21" t="str">
        <f>VLOOKUP($A133,Schid!$A:$J,MATCH(L$1,Schid!$6:$6,0),FALSE)</f>
        <v>International</v>
      </c>
      <c r="M133" s="21" t="str">
        <f>VLOOKUP($A133,Schid!$A:$J,MATCH(M$1,Schid!$6:$6,0),FALSE)</f>
        <v>Truck Tractors|TA Truck Tractors|International|</v>
      </c>
      <c r="N133" s="21">
        <f>IF(ISERROR(VLOOKUP(B133,SchedR!A:A,1,FALSE)),0,1)</f>
        <v>1</v>
      </c>
      <c r="O133" s="21">
        <f>VLOOKUP($B133,SchedR!$A:$Z,MATCH(O$1,SchedR!$6:$6,0),FALSE)</f>
        <v>0</v>
      </c>
      <c r="P133" s="21">
        <f>VLOOKUP($B133,SchedR!$A:$Z,MATCH(P$1,SchedR!$6:$6,0),FALSE)</f>
        <v>0</v>
      </c>
      <c r="Q133" s="21">
        <f>VLOOKUP($B133,SchedR!$A:$Z,MATCH(Q$1,SchedR!$6:$6,0),FALSE)</f>
        <v>0.65</v>
      </c>
      <c r="R133" s="21">
        <f>VLOOKUP($B133,SchedR!$A:$Z,MATCH(R$1,SchedR!$6:$6,0),FALSE)</f>
        <v>0.9</v>
      </c>
      <c r="S133" s="21" t="str">
        <f>VLOOKUP($B133,SchedR!$A:$Z,MATCH(S$1,SchedR!$6:$6,0),FALSE)</f>
        <v>Truck Tractors TA USA</v>
      </c>
      <c r="T133" s="21" t="str">
        <f>VLOOKUP($B133,SchedR!$A:$Z,MATCH(T$1,SchedR!$6:$6,0),FALSE)</f>
        <v>AuctionBorrowRetail</v>
      </c>
      <c r="U133" s="21">
        <f>IF(ISERROR(VLOOKUP(S133,Sched!A:A,1,FALSE)),0,1)</f>
        <v>1</v>
      </c>
    </row>
    <row r="134" spans="1:21" x14ac:dyDescent="0.25">
      <c r="A134" s="21">
        <v>2047</v>
      </c>
      <c r="B134" s="21" t="s">
        <v>3475</v>
      </c>
      <c r="C134" s="21" t="s">
        <v>2512</v>
      </c>
      <c r="D134" s="21" t="str">
        <f>VLOOKUP($B134,SchedR!$A:$Z,MATCH(D$1,SchedR!$6:$6,0),FALSE)</f>
        <v>USA</v>
      </c>
      <c r="E134" s="21" t="str">
        <f>VLOOKUP($B134,SchedR!$A:$Z,MATCH(E$1,SchedR!$6:$6,0),FALSE)</f>
        <v>Make</v>
      </c>
      <c r="F134" s="21" t="str">
        <f>VLOOKUP($B134,SchedR!$A:$Z,MATCH(F$1,SchedR!$6:$6,0),FALSE)</f>
        <v>Make</v>
      </c>
      <c r="G134" s="15">
        <f>VLOOKUP($A134,Schid!$A:$J,MATCH(G$1,Schid!$6:$6,0),FALSE)</f>
        <v>2616</v>
      </c>
      <c r="H134" s="15">
        <f>VLOOKUP($A134,Schid!$A:$J,MATCH(H$1,Schid!$6:$6,0),FALSE)</f>
        <v>1964</v>
      </c>
      <c r="I134" s="15">
        <f>VLOOKUP($A134,Schid!$A:$J,MATCH(I$1,Schid!$6:$6,0),FALSE)</f>
        <v>4439</v>
      </c>
      <c r="J134" s="21" t="str">
        <f>VLOOKUP($A134,Schid!$A:$J,MATCH(J$1,Schid!$6:$6,0),FALSE)</f>
        <v>Truck Tractors</v>
      </c>
      <c r="K134" s="21" t="str">
        <f>VLOOKUP($A134,Schid!$A:$J,MATCH(K$1,Schid!$6:$6,0),FALSE)</f>
        <v>TA Truck Tractors</v>
      </c>
      <c r="L134" s="21" t="str">
        <f>VLOOKUP($A134,Schid!$A:$J,MATCH(L$1,Schid!$6:$6,0),FALSE)</f>
        <v>Kenworth</v>
      </c>
      <c r="M134" s="21" t="str">
        <f>VLOOKUP($A134,Schid!$A:$J,MATCH(M$1,Schid!$6:$6,0),FALSE)</f>
        <v>Truck Tractors|TA Truck Tractors|Kenworth|</v>
      </c>
      <c r="N134" s="21">
        <f>IF(ISERROR(VLOOKUP(B134,SchedR!A:A,1,FALSE)),0,1)</f>
        <v>1</v>
      </c>
      <c r="O134" s="21">
        <f>VLOOKUP($B134,SchedR!$A:$Z,MATCH(O$1,SchedR!$6:$6,0),FALSE)</f>
        <v>0</v>
      </c>
      <c r="P134" s="21">
        <f>VLOOKUP($B134,SchedR!$A:$Z,MATCH(P$1,SchedR!$6:$6,0),FALSE)</f>
        <v>0</v>
      </c>
      <c r="Q134" s="21">
        <f>VLOOKUP($B134,SchedR!$A:$Z,MATCH(Q$1,SchedR!$6:$6,0),FALSE)</f>
        <v>0.65</v>
      </c>
      <c r="R134" s="21">
        <f>VLOOKUP($B134,SchedR!$A:$Z,MATCH(R$1,SchedR!$6:$6,0),FALSE)</f>
        <v>0.9</v>
      </c>
      <c r="S134" s="21" t="str">
        <f>VLOOKUP($B134,SchedR!$A:$Z,MATCH(S$1,SchedR!$6:$6,0),FALSE)</f>
        <v>Truck Tractors TA USA</v>
      </c>
      <c r="T134" s="21" t="str">
        <f>VLOOKUP($B134,SchedR!$A:$Z,MATCH(T$1,SchedR!$6:$6,0),FALSE)</f>
        <v>AuctionBorrowRetail</v>
      </c>
      <c r="U134" s="21">
        <f>IF(ISERROR(VLOOKUP(S134,Sched!A:A,1,FALSE)),0,1)</f>
        <v>1</v>
      </c>
    </row>
    <row r="135" spans="1:21" x14ac:dyDescent="0.25">
      <c r="A135" s="21">
        <v>3489</v>
      </c>
      <c r="B135" s="21" t="s">
        <v>3476</v>
      </c>
      <c r="C135" s="21" t="s">
        <v>2512</v>
      </c>
      <c r="D135" s="21" t="str">
        <f>VLOOKUP($B135,SchedR!$A:$Z,MATCH(D$1,SchedR!$6:$6,0),FALSE)</f>
        <v>USA</v>
      </c>
      <c r="E135" s="21" t="str">
        <f>VLOOKUP($B135,SchedR!$A:$Z,MATCH(E$1,SchedR!$6:$6,0),FALSE)</f>
        <v>Make</v>
      </c>
      <c r="F135" s="21" t="str">
        <f>VLOOKUP($B135,SchedR!$A:$Z,MATCH(F$1,SchedR!$6:$6,0),FALSE)</f>
        <v>Make</v>
      </c>
      <c r="G135" s="15">
        <f>VLOOKUP($A135,Schid!$A:$J,MATCH(G$1,Schid!$6:$6,0),FALSE)</f>
        <v>2616</v>
      </c>
      <c r="H135" s="15">
        <f>VLOOKUP($A135,Schid!$A:$J,MATCH(H$1,Schid!$6:$6,0),FALSE)</f>
        <v>1964</v>
      </c>
      <c r="I135" s="15">
        <f>VLOOKUP($A135,Schid!$A:$J,MATCH(I$1,Schid!$6:$6,0),FALSE)</f>
        <v>2795</v>
      </c>
      <c r="J135" s="21" t="str">
        <f>VLOOKUP($A135,Schid!$A:$J,MATCH(J$1,Schid!$6:$6,0),FALSE)</f>
        <v>Truck Tractors</v>
      </c>
      <c r="K135" s="21" t="str">
        <f>VLOOKUP($A135,Schid!$A:$J,MATCH(K$1,Schid!$6:$6,0),FALSE)</f>
        <v>TA Truck Tractors</v>
      </c>
      <c r="L135" s="21" t="str">
        <f>VLOOKUP($A135,Schid!$A:$J,MATCH(L$1,Schid!$6:$6,0),FALSE)</f>
        <v>Mack</v>
      </c>
      <c r="M135" s="21" t="str">
        <f>VLOOKUP($A135,Schid!$A:$J,MATCH(M$1,Schid!$6:$6,0),FALSE)</f>
        <v>Truck Tractors|TA Truck Tractors|Mack|</v>
      </c>
      <c r="N135" s="21">
        <f>IF(ISERROR(VLOOKUP(B135,SchedR!A:A,1,FALSE)),0,1)</f>
        <v>1</v>
      </c>
      <c r="O135" s="21">
        <f>VLOOKUP($B135,SchedR!$A:$Z,MATCH(O$1,SchedR!$6:$6,0),FALSE)</f>
        <v>0</v>
      </c>
      <c r="P135" s="21">
        <f>VLOOKUP($B135,SchedR!$A:$Z,MATCH(P$1,SchedR!$6:$6,0),FALSE)</f>
        <v>0</v>
      </c>
      <c r="Q135" s="21">
        <f>VLOOKUP($B135,SchedR!$A:$Z,MATCH(Q$1,SchedR!$6:$6,0),FALSE)</f>
        <v>0.65</v>
      </c>
      <c r="R135" s="21">
        <f>VLOOKUP($B135,SchedR!$A:$Z,MATCH(R$1,SchedR!$6:$6,0),FALSE)</f>
        <v>0.9</v>
      </c>
      <c r="S135" s="21" t="str">
        <f>VLOOKUP($B135,SchedR!$A:$Z,MATCH(S$1,SchedR!$6:$6,0),FALSE)</f>
        <v>Truck Tractors TA USA</v>
      </c>
      <c r="T135" s="21" t="str">
        <f>VLOOKUP($B135,SchedR!$A:$Z,MATCH(T$1,SchedR!$6:$6,0),FALSE)</f>
        <v>AuctionBorrowRetail</v>
      </c>
      <c r="U135" s="21">
        <f>IF(ISERROR(VLOOKUP(S135,Sched!A:A,1,FALSE)),0,1)</f>
        <v>1</v>
      </c>
    </row>
    <row r="136" spans="1:21" x14ac:dyDescent="0.25">
      <c r="A136" s="21">
        <v>1224</v>
      </c>
      <c r="B136" s="21" t="s">
        <v>3477</v>
      </c>
      <c r="C136" s="21" t="s">
        <v>2512</v>
      </c>
      <c r="D136" s="21" t="str">
        <f>VLOOKUP($B136,SchedR!$A:$Z,MATCH(D$1,SchedR!$6:$6,0),FALSE)</f>
        <v>USA</v>
      </c>
      <c r="E136" s="21" t="str">
        <f>VLOOKUP($B136,SchedR!$A:$Z,MATCH(E$1,SchedR!$6:$6,0),FALSE)</f>
        <v>Make</v>
      </c>
      <c r="F136" s="21" t="str">
        <f>VLOOKUP($B136,SchedR!$A:$Z,MATCH(F$1,SchedR!$6:$6,0),FALSE)</f>
        <v>Make</v>
      </c>
      <c r="G136" s="15">
        <f>VLOOKUP($A136,Schid!$A:$J,MATCH(G$1,Schid!$6:$6,0),FALSE)</f>
        <v>2616</v>
      </c>
      <c r="H136" s="15">
        <f>VLOOKUP($A136,Schid!$A:$J,MATCH(H$1,Schid!$6:$6,0),FALSE)</f>
        <v>1964</v>
      </c>
      <c r="I136" s="15">
        <f>VLOOKUP($A136,Schid!$A:$J,MATCH(I$1,Schid!$6:$6,0),FALSE)</f>
        <v>957</v>
      </c>
      <c r="J136" s="21" t="str">
        <f>VLOOKUP($A136,Schid!$A:$J,MATCH(J$1,Schid!$6:$6,0),FALSE)</f>
        <v>Truck Tractors</v>
      </c>
      <c r="K136" s="21" t="str">
        <f>VLOOKUP($A136,Schid!$A:$J,MATCH(K$1,Schid!$6:$6,0),FALSE)</f>
        <v>TA Truck Tractors</v>
      </c>
      <c r="L136" s="21" t="str">
        <f>VLOOKUP($A136,Schid!$A:$J,MATCH(L$1,Schid!$6:$6,0),FALSE)</f>
        <v>Peterbilt</v>
      </c>
      <c r="M136" s="21" t="str">
        <f>VLOOKUP($A136,Schid!$A:$J,MATCH(M$1,Schid!$6:$6,0),FALSE)</f>
        <v>Truck Tractors|TA Truck Tractors|Peterbilt|</v>
      </c>
      <c r="N136" s="21">
        <f>IF(ISERROR(VLOOKUP(B136,SchedR!A:A,1,FALSE)),0,1)</f>
        <v>1</v>
      </c>
      <c r="O136" s="21">
        <f>VLOOKUP($B136,SchedR!$A:$Z,MATCH(O$1,SchedR!$6:$6,0),FALSE)</f>
        <v>0</v>
      </c>
      <c r="P136" s="21">
        <f>VLOOKUP($B136,SchedR!$A:$Z,MATCH(P$1,SchedR!$6:$6,0),FALSE)</f>
        <v>0</v>
      </c>
      <c r="Q136" s="21">
        <f>VLOOKUP($B136,SchedR!$A:$Z,MATCH(Q$1,SchedR!$6:$6,0),FALSE)</f>
        <v>0.65</v>
      </c>
      <c r="R136" s="21">
        <f>VLOOKUP($B136,SchedR!$A:$Z,MATCH(R$1,SchedR!$6:$6,0),FALSE)</f>
        <v>0.9</v>
      </c>
      <c r="S136" s="21" t="str">
        <f>VLOOKUP($B136,SchedR!$A:$Z,MATCH(S$1,SchedR!$6:$6,0),FALSE)</f>
        <v>Truck Tractors TA USA</v>
      </c>
      <c r="T136" s="21" t="str">
        <f>VLOOKUP($B136,SchedR!$A:$Z,MATCH(T$1,SchedR!$6:$6,0),FALSE)</f>
        <v>AuctionBorrowRetail</v>
      </c>
      <c r="U136" s="21">
        <f>IF(ISERROR(VLOOKUP(S136,Sched!A:A,1,FALSE)),0,1)</f>
        <v>1</v>
      </c>
    </row>
    <row r="137" spans="1:21" x14ac:dyDescent="0.25">
      <c r="A137" s="21">
        <v>2329</v>
      </c>
      <c r="B137" s="21" t="s">
        <v>3478</v>
      </c>
      <c r="C137" s="21" t="s">
        <v>2512</v>
      </c>
      <c r="D137" s="21" t="str">
        <f>VLOOKUP($B137,SchedR!$A:$Z,MATCH(D$1,SchedR!$6:$6,0),FALSE)</f>
        <v>USA</v>
      </c>
      <c r="E137" s="21" t="str">
        <f>VLOOKUP($B137,SchedR!$A:$Z,MATCH(E$1,SchedR!$6:$6,0),FALSE)</f>
        <v>Make</v>
      </c>
      <c r="F137" s="21" t="str">
        <f>VLOOKUP($B137,SchedR!$A:$Z,MATCH(F$1,SchedR!$6:$6,0),FALSE)</f>
        <v>Make</v>
      </c>
      <c r="G137" s="15">
        <f>VLOOKUP($A137,Schid!$A:$J,MATCH(G$1,Schid!$6:$6,0),FALSE)</f>
        <v>2616</v>
      </c>
      <c r="H137" s="15">
        <f>VLOOKUP($A137,Schid!$A:$J,MATCH(H$1,Schid!$6:$6,0),FALSE)</f>
        <v>1964</v>
      </c>
      <c r="I137" s="15">
        <f>VLOOKUP($A137,Schid!$A:$J,MATCH(I$1,Schid!$6:$6,0),FALSE)</f>
        <v>19</v>
      </c>
      <c r="J137" s="21" t="str">
        <f>VLOOKUP($A137,Schid!$A:$J,MATCH(J$1,Schid!$6:$6,0),FALSE)</f>
        <v>Truck Tractors</v>
      </c>
      <c r="K137" s="21" t="str">
        <f>VLOOKUP($A137,Schid!$A:$J,MATCH(K$1,Schid!$6:$6,0),FALSE)</f>
        <v>TA Truck Tractors</v>
      </c>
      <c r="L137" s="21" t="str">
        <f>VLOOKUP($A137,Schid!$A:$J,MATCH(L$1,Schid!$6:$6,0),FALSE)</f>
        <v>Volvo</v>
      </c>
      <c r="M137" s="21" t="str">
        <f>VLOOKUP($A137,Schid!$A:$J,MATCH(M$1,Schid!$6:$6,0),FALSE)</f>
        <v>Truck Tractors|TA Truck Tractors|Volvo|</v>
      </c>
      <c r="N137" s="21">
        <f>IF(ISERROR(VLOOKUP(B137,SchedR!A:A,1,FALSE)),0,1)</f>
        <v>1</v>
      </c>
      <c r="O137" s="21">
        <f>VLOOKUP($B137,SchedR!$A:$Z,MATCH(O$1,SchedR!$6:$6,0),FALSE)</f>
        <v>0</v>
      </c>
      <c r="P137" s="21">
        <f>VLOOKUP($B137,SchedR!$A:$Z,MATCH(P$1,SchedR!$6:$6,0),FALSE)</f>
        <v>0</v>
      </c>
      <c r="Q137" s="21">
        <f>VLOOKUP($B137,SchedR!$A:$Z,MATCH(Q$1,SchedR!$6:$6,0),FALSE)</f>
        <v>0.65</v>
      </c>
      <c r="R137" s="21">
        <f>VLOOKUP($B137,SchedR!$A:$Z,MATCH(R$1,SchedR!$6:$6,0),FALSE)</f>
        <v>0.9</v>
      </c>
      <c r="S137" s="21" t="str">
        <f>VLOOKUP($B137,SchedR!$A:$Z,MATCH(S$1,SchedR!$6:$6,0),FALSE)</f>
        <v>Truck Tractors TA USA</v>
      </c>
      <c r="T137" s="21" t="str">
        <f>VLOOKUP($B137,SchedR!$A:$Z,MATCH(T$1,SchedR!$6:$6,0),FALSE)</f>
        <v>AuctionBorrowRetail</v>
      </c>
      <c r="U137" s="21">
        <f>IF(ISERROR(VLOOKUP(S137,Sched!A:A,1,FALSE)),0,1)</f>
        <v>1</v>
      </c>
    </row>
    <row r="138" spans="1:21" x14ac:dyDescent="0.25">
      <c r="A138" s="21">
        <v>83861</v>
      </c>
      <c r="B138" s="21" t="s">
        <v>4977</v>
      </c>
      <c r="C138" s="21" t="s">
        <v>2512</v>
      </c>
      <c r="D138" s="21" t="str">
        <f>VLOOKUP($B138,SchedR!$A:$Z,MATCH(D$1,SchedR!$6:$6,0),FALSE)</f>
        <v>USA</v>
      </c>
      <c r="E138" s="21" t="str">
        <f>VLOOKUP($B138,SchedR!$A:$Z,MATCH(E$1,SchedR!$6:$6,0),FALSE)</f>
        <v>CatSubcat</v>
      </c>
      <c r="F138" s="21" t="str">
        <f>VLOOKUP($B138,SchedR!$A:$Z,MATCH(F$1,SchedR!$6:$6,0),FALSE)</f>
        <v>Category</v>
      </c>
      <c r="G138" s="15">
        <f>VLOOKUP($A138,Schid!$A:$J,MATCH(G$1,Schid!$6:$6,0),FALSE)</f>
        <v>2606</v>
      </c>
      <c r="H138" s="15" t="str">
        <f>VLOOKUP($A138,Schid!$A:$J,MATCH(H$1,Schid!$6:$6,0),FALSE)</f>
        <v>NULL</v>
      </c>
      <c r="I138" s="15" t="str">
        <f>VLOOKUP($A138,Schid!$A:$J,MATCH(I$1,Schid!$6:$6,0),FALSE)</f>
        <v>NULL</v>
      </c>
      <c r="J138" s="21" t="str">
        <f>VLOOKUP($A138,Schid!$A:$J,MATCH(J$1,Schid!$6:$6,0),FALSE)</f>
        <v>Truck Cranes</v>
      </c>
      <c r="K138" s="21" t="str">
        <f>VLOOKUP($A138,Schid!$A:$J,MATCH(K$1,Schid!$6:$6,0),FALSE)</f>
        <v>NULL</v>
      </c>
      <c r="L138" s="21" t="str">
        <f>VLOOKUP($A138,Schid!$A:$J,MATCH(L$1,Schid!$6:$6,0),FALSE)</f>
        <v>NULL</v>
      </c>
      <c r="M138" s="21" t="str">
        <f>VLOOKUP($A138,Schid!$A:$J,MATCH(M$1,Schid!$6:$6,0),FALSE)</f>
        <v>Truck Cranes|||</v>
      </c>
      <c r="N138" s="21">
        <f>IF(ISERROR(VLOOKUP(B138,SchedR!A:A,1,FALSE)),0,1)</f>
        <v>1</v>
      </c>
      <c r="O138" s="21">
        <f>VLOOKUP($B138,SchedR!$A:$Z,MATCH(O$1,SchedR!$6:$6,0),FALSE)</f>
        <v>0</v>
      </c>
      <c r="P138" s="21">
        <f>VLOOKUP($B138,SchedR!$A:$Z,MATCH(P$1,SchedR!$6:$6,0),FALSE)</f>
        <v>0</v>
      </c>
      <c r="Q138" s="21">
        <f>VLOOKUP($B138,SchedR!$A:$Z,MATCH(Q$1,SchedR!$6:$6,0),FALSE)</f>
        <v>0</v>
      </c>
      <c r="R138" s="21">
        <f>VLOOKUP($B138,SchedR!$A:$Z,MATCH(R$1,SchedR!$6:$6,0),FALSE)</f>
        <v>0</v>
      </c>
      <c r="S138" s="21" t="str">
        <f>VLOOKUP($B138,SchedR!$A:$Z,MATCH(S$1,SchedR!$6:$6,0),FALSE)</f>
        <v>Cranes Group ForBorrowOnly USA</v>
      </c>
      <c r="T138" s="21" t="str">
        <f>VLOOKUP($B138,SchedR!$A:$Z,MATCH(T$1,SchedR!$6:$6,0),FALSE)</f>
        <v>BorrowBoth</v>
      </c>
      <c r="U138" s="21">
        <f>IF(ISERROR(VLOOKUP(S138,Sched!A:A,1,FALSE)),0,1)</f>
        <v>1</v>
      </c>
    </row>
    <row r="139" spans="1:21" x14ac:dyDescent="0.25">
      <c r="A139" s="21">
        <v>367</v>
      </c>
      <c r="B139" s="21" t="s">
        <v>5107</v>
      </c>
      <c r="C139" s="21" t="s">
        <v>2512</v>
      </c>
      <c r="D139" s="21" t="str">
        <f>VLOOKUP($B139,SchedR!$A:$Z,MATCH(D$1,SchedR!$6:$6,0),FALSE)</f>
        <v>USA</v>
      </c>
      <c r="E139" s="21" t="str">
        <f>VLOOKUP($B139,SchedR!$A:$Z,MATCH(E$1,SchedR!$6:$6,0),FALSE)</f>
        <v>CatSubcat</v>
      </c>
      <c r="F139" s="21" t="str">
        <f>VLOOKUP($B139,SchedR!$A:$Z,MATCH(F$1,SchedR!$6:$6,0),FALSE)</f>
        <v>SubcatGroup</v>
      </c>
      <c r="G139" s="15">
        <f>VLOOKUP($A139,Schid!$A:$J,MATCH(G$1,Schid!$6:$6,0),FALSE)</f>
        <v>2613</v>
      </c>
      <c r="H139" s="15">
        <f>VLOOKUP($A139,Schid!$A:$J,MATCH(H$1,Schid!$6:$6,0),FALSE)</f>
        <v>2027</v>
      </c>
      <c r="I139" s="15" t="str">
        <f>VLOOKUP($A139,Schid!$A:$J,MATCH(I$1,Schid!$6:$6,0),FALSE)</f>
        <v>NULL</v>
      </c>
      <c r="J139" s="21" t="str">
        <f>VLOOKUP($A139,Schid!$A:$J,MATCH(J$1,Schid!$6:$6,0),FALSE)</f>
        <v>Service Trucks</v>
      </c>
      <c r="K139" s="21" t="str">
        <f>VLOOKUP($A139,Schid!$A:$J,MATCH(K$1,Schid!$6:$6,0),FALSE)</f>
        <v>Utility Trucks</v>
      </c>
      <c r="L139" s="21" t="str">
        <f>VLOOKUP($A139,Schid!$A:$J,MATCH(L$1,Schid!$6:$6,0),FALSE)</f>
        <v>NULL</v>
      </c>
      <c r="M139" s="21" t="str">
        <f>VLOOKUP($A139,Schid!$A:$J,MATCH(M$1,Schid!$6:$6,0),FALSE)</f>
        <v>Service Trucks|Utility Trucks||</v>
      </c>
      <c r="N139" s="21">
        <f>IF(ISERROR(VLOOKUP(B139,SchedR!A:A,1,FALSE)),0,1)</f>
        <v>1</v>
      </c>
      <c r="O139" s="21">
        <f>VLOOKUP($B139,SchedR!$A:$Z,MATCH(O$1,SchedR!$6:$6,0),FALSE)</f>
        <v>0</v>
      </c>
      <c r="P139" s="21">
        <f>VLOOKUP($B139,SchedR!$A:$Z,MATCH(P$1,SchedR!$6:$6,0),FALSE)</f>
        <v>0</v>
      </c>
      <c r="Q139" s="21">
        <f>VLOOKUP($B139,SchedR!$A:$Z,MATCH(Q$1,SchedR!$6:$6,0),FALSE)</f>
        <v>0.75</v>
      </c>
      <c r="R139" s="21">
        <f>VLOOKUP($B139,SchedR!$A:$Z,MATCH(R$1,SchedR!$6:$6,0),FALSE)</f>
        <v>0.9</v>
      </c>
      <c r="S139" s="21" t="str">
        <f>VLOOKUP($B139,SchedR!$A:$Z,MATCH(S$1,SchedR!$6:$6,0),FALSE)</f>
        <v>Service Trucks USA</v>
      </c>
      <c r="T139" s="21" t="str">
        <f>VLOOKUP($B139,SchedR!$A:$Z,MATCH(T$1,SchedR!$6:$6,0),FALSE)</f>
        <v>AuctionBorrowRetail</v>
      </c>
      <c r="U139" s="21">
        <f>IF(ISERROR(VLOOKUP(S139,Sched!A:A,1,FALSE)),0,1)</f>
        <v>1</v>
      </c>
    </row>
    <row r="140" spans="1:21" x14ac:dyDescent="0.25">
      <c r="A140" s="21">
        <v>64306</v>
      </c>
      <c r="B140" s="21" t="s">
        <v>3415</v>
      </c>
      <c r="C140" t="s">
        <v>2512</v>
      </c>
      <c r="D140" s="21" t="str">
        <f>VLOOKUP($B140,SchedR!$A:$Z,MATCH(D$1,SchedR!$6:$6,0),FALSE)</f>
        <v>USA</v>
      </c>
      <c r="E140" s="21" t="str">
        <f>VLOOKUP($B140,SchedR!$A:$Z,MATCH(E$1,SchedR!$6:$6,0),FALSE)</f>
        <v>CatSubcat</v>
      </c>
      <c r="F140" s="21" t="str">
        <f>VLOOKUP($B140,SchedR!$A:$Z,MATCH(F$1,SchedR!$6:$6,0),FALSE)</f>
        <v>SubcatGroup</v>
      </c>
      <c r="G140" s="15">
        <f>VLOOKUP($A140,Schid!$A:$J,MATCH(G$1,Schid!$6:$6,0),FALSE)</f>
        <v>2750</v>
      </c>
      <c r="H140" s="15">
        <f>VLOOKUP($A140,Schid!$A:$J,MATCH(H$1,Schid!$6:$6,0),FALSE)</f>
        <v>2501</v>
      </c>
      <c r="I140" s="15" t="str">
        <f>VLOOKUP($A140,Schid!$A:$J,MATCH(I$1,Schid!$6:$6,0),FALSE)</f>
        <v>NULL</v>
      </c>
      <c r="J140" s="21" t="str">
        <f>VLOOKUP($A140,Schid!$A:$J,MATCH(J$1,Schid!$6:$6,0),FALSE)</f>
        <v>Box Trailers</v>
      </c>
      <c r="K140" s="21" t="str">
        <f>VLOOKUP($A140,Schid!$A:$J,MATCH(K$1,Schid!$6:$6,0),FALSE)</f>
        <v>Curtain Side Trailers</v>
      </c>
      <c r="L140" s="21" t="str">
        <f>VLOOKUP($A140,Schid!$A:$J,MATCH(L$1,Schid!$6:$6,0),FALSE)</f>
        <v>NULL</v>
      </c>
      <c r="M140" s="21" t="str">
        <f>VLOOKUP($A140,Schid!$A:$J,MATCH(M$1,Schid!$6:$6,0),FALSE)</f>
        <v>Box Trailers|Curtain Side Trailers||</v>
      </c>
      <c r="N140" s="21">
        <f>IF(ISERROR(VLOOKUP(B140,SchedR!A:A,1,FALSE)),0,1)</f>
        <v>1</v>
      </c>
      <c r="O140" s="21">
        <f>VLOOKUP($B140,SchedR!$A:$Z,MATCH(O$1,SchedR!$6:$6,0),FALSE)</f>
        <v>0</v>
      </c>
      <c r="P140" s="21">
        <f>VLOOKUP($B140,SchedR!$A:$Z,MATCH(P$1,SchedR!$6:$6,0),FALSE)</f>
        <v>0</v>
      </c>
      <c r="Q140" s="21">
        <f>VLOOKUP($B140,SchedR!$A:$Z,MATCH(Q$1,SchedR!$6:$6,0),FALSE)</f>
        <v>0.65</v>
      </c>
      <c r="R140" s="21">
        <f>VLOOKUP($B140,SchedR!$A:$Z,MATCH(R$1,SchedR!$6:$6,0),FALSE)</f>
        <v>0.95</v>
      </c>
      <c r="S140" s="21" t="str">
        <f>VLOOKUP($B140,SchedR!$A:$Z,MATCH(S$1,SchedR!$6:$6,0),FALSE)</f>
        <v>Trailers Group USA</v>
      </c>
      <c r="T140" s="21" t="str">
        <f>VLOOKUP($B140,SchedR!$A:$Z,MATCH(T$1,SchedR!$6:$6,0),FALSE)</f>
        <v>AuctionBorrowRetail</v>
      </c>
      <c r="U140" s="21">
        <f>IF(ISERROR(VLOOKUP(S140,Sched!A:A,1,FALSE)),0,1)</f>
        <v>1</v>
      </c>
    </row>
    <row r="141" spans="1:21" x14ac:dyDescent="0.25">
      <c r="A141">
        <v>523</v>
      </c>
      <c r="B141" s="21" t="s">
        <v>3415</v>
      </c>
      <c r="C141" s="21" t="s">
        <v>2512</v>
      </c>
      <c r="D141" s="21" t="str">
        <f>VLOOKUP($B141,SchedR!$A:$Z,MATCH(D$1,SchedR!$6:$6,0),FALSE)</f>
        <v>USA</v>
      </c>
      <c r="E141" s="21" t="str">
        <f>VLOOKUP($B141,SchedR!$A:$Z,MATCH(E$1,SchedR!$6:$6,0),FALSE)</f>
        <v>CatSubcat</v>
      </c>
      <c r="F141" s="21" t="str">
        <f>VLOOKUP($B141,SchedR!$A:$Z,MATCH(F$1,SchedR!$6:$6,0),FALSE)</f>
        <v>SubcatGroup</v>
      </c>
      <c r="G141" s="15">
        <f>VLOOKUP($A141,Schid!$A:$J,MATCH(G$1,Schid!$6:$6,0),FALSE)</f>
        <v>2750</v>
      </c>
      <c r="H141" s="15">
        <f>VLOOKUP($A141,Schid!$A:$J,MATCH(H$1,Schid!$6:$6,0),FALSE)</f>
        <v>2068</v>
      </c>
      <c r="I141" s="15" t="str">
        <f>VLOOKUP($A141,Schid!$A:$J,MATCH(I$1,Schid!$6:$6,0),FALSE)</f>
        <v>NULL</v>
      </c>
      <c r="J141" s="21" t="str">
        <f>VLOOKUP($A141,Schid!$A:$J,MATCH(J$1,Schid!$6:$6,0),FALSE)</f>
        <v>Box Trailers</v>
      </c>
      <c r="K141" s="21" t="str">
        <f>VLOOKUP($A141,Schid!$A:$J,MATCH(K$1,Schid!$6:$6,0),FALSE)</f>
        <v>Van Trailers</v>
      </c>
      <c r="L141" s="21" t="str">
        <f>VLOOKUP($A141,Schid!$A:$J,MATCH(L$1,Schid!$6:$6,0),FALSE)</f>
        <v>NULL</v>
      </c>
      <c r="M141" s="21" t="str">
        <f>VLOOKUP($A141,Schid!$A:$J,MATCH(M$1,Schid!$6:$6,0),FALSE)</f>
        <v>Box Trailers|Van Trailers||</v>
      </c>
      <c r="N141" s="21">
        <f>IF(ISERROR(VLOOKUP(B141,SchedR!A:A,1,FALSE)),0,1)</f>
        <v>1</v>
      </c>
      <c r="O141" s="21">
        <f>VLOOKUP($B141,SchedR!$A:$Z,MATCH(O$1,SchedR!$6:$6,0),FALSE)</f>
        <v>0</v>
      </c>
      <c r="P141" s="21">
        <f>VLOOKUP($B141,SchedR!$A:$Z,MATCH(P$1,SchedR!$6:$6,0),FALSE)</f>
        <v>0</v>
      </c>
      <c r="Q141" s="21">
        <f>VLOOKUP($B141,SchedR!$A:$Z,MATCH(Q$1,SchedR!$6:$6,0),FALSE)</f>
        <v>0.65</v>
      </c>
      <c r="R141" s="21">
        <f>VLOOKUP($B141,SchedR!$A:$Z,MATCH(R$1,SchedR!$6:$6,0),FALSE)</f>
        <v>0.95</v>
      </c>
      <c r="S141" s="21" t="str">
        <f>VLOOKUP($B141,SchedR!$A:$Z,MATCH(S$1,SchedR!$6:$6,0),FALSE)</f>
        <v>Trailers Group USA</v>
      </c>
      <c r="T141" s="21" t="str">
        <f>VLOOKUP($B141,SchedR!$A:$Z,MATCH(T$1,SchedR!$6:$6,0),FALSE)</f>
        <v>AuctionBorrowRetail</v>
      </c>
      <c r="U141" s="21">
        <f>IF(ISERROR(VLOOKUP(S141,Sched!A:A,1,FALSE)),0,1)</f>
        <v>1</v>
      </c>
    </row>
    <row r="142" spans="1:21" x14ac:dyDescent="0.25">
      <c r="A142">
        <v>227</v>
      </c>
      <c r="B142" s="21" t="s">
        <v>3322</v>
      </c>
      <c r="C142" s="21" t="s">
        <v>2512</v>
      </c>
      <c r="D142" s="21" t="str">
        <f>VLOOKUP($B142,SchedR!$A:$Z,MATCH(D$1,SchedR!$6:$6,0),FALSE)</f>
        <v>USA</v>
      </c>
      <c r="E142" s="21" t="str">
        <f>VLOOKUP($B142,SchedR!$A:$Z,MATCH(E$1,SchedR!$6:$6,0),FALSE)</f>
        <v>CatSubcat</v>
      </c>
      <c r="F142" s="21" t="str">
        <f>VLOOKUP($B142,SchedR!$A:$Z,MATCH(F$1,SchedR!$6:$6,0),FALSE)</f>
        <v>Category</v>
      </c>
      <c r="G142" s="15">
        <f>VLOOKUP($A142,Schid!$A:$J,MATCH(G$1,Schid!$6:$6,0),FALSE)</f>
        <v>5</v>
      </c>
      <c r="H142" s="15">
        <f>VLOOKUP($A142,Schid!$A:$J,MATCH(H$1,Schid!$6:$6,0),FALSE)</f>
        <v>1986</v>
      </c>
      <c r="I142" s="15" t="str">
        <f>VLOOKUP($A142,Schid!$A:$J,MATCH(I$1,Schid!$6:$6,0),FALSE)</f>
        <v>NULL</v>
      </c>
      <c r="J142" s="21" t="str">
        <f>VLOOKUP($A142,Schid!$A:$J,MATCH(J$1,Schid!$6:$6,0),FALSE)</f>
        <v>Other Trucks</v>
      </c>
      <c r="K142" s="21" t="str">
        <f>VLOOKUP($A142,Schid!$A:$J,MATCH(K$1,Schid!$6:$6,0),FALSE)</f>
        <v>Van Trucks</v>
      </c>
      <c r="L142" s="21" t="str">
        <f>VLOOKUP($A142,Schid!$A:$J,MATCH(L$1,Schid!$6:$6,0),FALSE)</f>
        <v>NULL</v>
      </c>
      <c r="M142" s="21" t="str">
        <f>VLOOKUP($A142,Schid!$A:$J,MATCH(M$1,Schid!$6:$6,0),FALSE)</f>
        <v>Other Trucks|Van Trucks||</v>
      </c>
      <c r="N142" s="21">
        <f>IF(ISERROR(VLOOKUP(B142,SchedR!A:A,1,FALSE)),0,1)</f>
        <v>1</v>
      </c>
      <c r="O142" s="21">
        <f>VLOOKUP($B142,SchedR!$A:$Z,MATCH(O$1,SchedR!$6:$6,0),FALSE)</f>
        <v>0</v>
      </c>
      <c r="P142" s="21">
        <f>VLOOKUP($B142,SchedR!$A:$Z,MATCH(P$1,SchedR!$6:$6,0),FALSE)</f>
        <v>0</v>
      </c>
      <c r="Q142" s="21">
        <f>VLOOKUP($B142,SchedR!$A:$Z,MATCH(Q$1,SchedR!$6:$6,0),FALSE)</f>
        <v>0.7</v>
      </c>
      <c r="R142" s="21">
        <f>VLOOKUP($B142,SchedR!$A:$Z,MATCH(R$1,SchedR!$6:$6,0),FALSE)</f>
        <v>0.9</v>
      </c>
      <c r="S142" s="21" t="str">
        <f>VLOOKUP($B142,SchedR!$A:$Z,MATCH(S$1,SchedR!$6:$6,0),FALSE)</f>
        <v>Trucks Group USA</v>
      </c>
      <c r="T142" s="21" t="str">
        <f>VLOOKUP($B142,SchedR!$A:$Z,MATCH(T$1,SchedR!$6:$6,0),FALSE)</f>
        <v>AuctionBorrowRetail</v>
      </c>
      <c r="U142" s="21">
        <f>IF(ISERROR(VLOOKUP(S142,Sched!A:A,1,FALSE)),0,1)</f>
        <v>1</v>
      </c>
    </row>
    <row r="143" spans="1:21" x14ac:dyDescent="0.25">
      <c r="A143">
        <v>419</v>
      </c>
      <c r="B143" s="21" t="s">
        <v>3506</v>
      </c>
      <c r="C143" s="21" t="s">
        <v>2512</v>
      </c>
      <c r="D143" s="21" t="str">
        <f>VLOOKUP($B143,SchedR!$A:$Z,MATCH(D$1,SchedR!$6:$6,0),FALSE)</f>
        <v>USA</v>
      </c>
      <c r="E143" s="21" t="str">
        <f>VLOOKUP($B143,SchedR!$A:$Z,MATCH(E$1,SchedR!$6:$6,0),FALSE)</f>
        <v>CatSubcat</v>
      </c>
      <c r="F143" s="21" t="str">
        <f>VLOOKUP($B143,SchedR!$A:$Z,MATCH(F$1,SchedR!$6:$6,0),FALSE)</f>
        <v>SubcatGroup</v>
      </c>
      <c r="G143" s="15">
        <f>VLOOKUP($A143,Schid!$A:$J,MATCH(G$1,Schid!$6:$6,0),FALSE)</f>
        <v>169</v>
      </c>
      <c r="H143" s="15">
        <f>VLOOKUP($A143,Schid!$A:$J,MATCH(H$1,Schid!$6:$6,0),FALSE)</f>
        <v>275</v>
      </c>
      <c r="I143" s="15" t="str">
        <f>VLOOKUP($A143,Schid!$A:$J,MATCH(I$1,Schid!$6:$6,0),FALSE)</f>
        <v>NULL</v>
      </c>
      <c r="J143" s="21" t="str">
        <f>VLOOKUP($A143,Schid!$A:$J,MATCH(J$1,Schid!$6:$6,0),FALSE)</f>
        <v>Vehicles</v>
      </c>
      <c r="K143" s="21" t="str">
        <f>VLOOKUP($A143,Schid!$A:$J,MATCH(K$1,Schid!$6:$6,0),FALSE)</f>
        <v>Sport Utility Vehicles</v>
      </c>
      <c r="L143" s="21" t="str">
        <f>VLOOKUP($A143,Schid!$A:$J,MATCH(L$1,Schid!$6:$6,0),FALSE)</f>
        <v>NULL</v>
      </c>
      <c r="M143" s="21" t="str">
        <f>VLOOKUP($A143,Schid!$A:$J,MATCH(M$1,Schid!$6:$6,0),FALSE)</f>
        <v>Vehicles|Sport Utility Vehicles||</v>
      </c>
      <c r="N143" s="21">
        <f>IF(ISERROR(VLOOKUP(B143,SchedR!A:A,1,FALSE)),0,1)</f>
        <v>1</v>
      </c>
      <c r="O143" s="21">
        <f>VLOOKUP($B143,SchedR!$A:$Z,MATCH(O$1,SchedR!$6:$6,0),FALSE)</f>
        <v>0</v>
      </c>
      <c r="P143" s="21">
        <f>VLOOKUP($B143,SchedR!$A:$Z,MATCH(P$1,SchedR!$6:$6,0),FALSE)</f>
        <v>0</v>
      </c>
      <c r="Q143" s="21">
        <f>VLOOKUP($B143,SchedR!$A:$Z,MATCH(Q$1,SchedR!$6:$6,0),FALSE)</f>
        <v>0.7</v>
      </c>
      <c r="R143" s="21">
        <f>VLOOKUP($B143,SchedR!$A:$Z,MATCH(R$1,SchedR!$6:$6,0),FALSE)</f>
        <v>0.9</v>
      </c>
      <c r="S143" s="21" t="str">
        <f>VLOOKUP($B143,SchedR!$A:$Z,MATCH(S$1,SchedR!$6:$6,0),FALSE)</f>
        <v>Vehicles USA</v>
      </c>
      <c r="T143" s="21" t="str">
        <f>VLOOKUP($B143,SchedR!$A:$Z,MATCH(T$1,SchedR!$6:$6,0),FALSE)</f>
        <v>AuctionBorrowRetail</v>
      </c>
      <c r="U143" s="21">
        <f>IF(ISERROR(VLOOKUP(S143,Sched!A:A,1,FALSE)),0,1)</f>
        <v>1</v>
      </c>
    </row>
    <row r="144" spans="1:21" x14ac:dyDescent="0.25">
      <c r="A144" s="21">
        <v>200</v>
      </c>
      <c r="B144" s="21" t="s">
        <v>3327</v>
      </c>
      <c r="C144" s="21" t="s">
        <v>2512</v>
      </c>
      <c r="D144" s="21" t="str">
        <f>VLOOKUP($B144,SchedR!$A:$Z,MATCH(D$1,SchedR!$6:$6,0),FALSE)</f>
        <v>USA</v>
      </c>
      <c r="E144" s="21" t="str">
        <f>VLOOKUP($B144,SchedR!$A:$Z,MATCH(E$1,SchedR!$6:$6,0),FALSE)</f>
        <v>CatSubcat</v>
      </c>
      <c r="F144" s="21" t="str">
        <f>VLOOKUP($B144,SchedR!$A:$Z,MATCH(F$1,SchedR!$6:$6,0),FALSE)</f>
        <v>SubcatGroup</v>
      </c>
      <c r="G144" s="15">
        <f>VLOOKUP($A144,Schid!$A:$J,MATCH(G$1,Schid!$6:$6,0),FALSE)</f>
        <v>36</v>
      </c>
      <c r="H144" s="15">
        <f>VLOOKUP($A144,Schid!$A:$J,MATCH(H$1,Schid!$6:$6,0),FALSE)</f>
        <v>146</v>
      </c>
      <c r="I144" s="15" t="str">
        <f>VLOOKUP($A144,Schid!$A:$J,MATCH(I$1,Schid!$6:$6,0),FALSE)</f>
        <v>NULL</v>
      </c>
      <c r="J144" s="21" t="str">
        <f>VLOOKUP($A144,Schid!$A:$J,MATCH(J$1,Schid!$6:$6,0),FALSE)</f>
        <v>Sweepers And Brooms</v>
      </c>
      <c r="K144" s="21" t="str">
        <f>VLOOKUP($A144,Schid!$A:$J,MATCH(K$1,Schid!$6:$6,0),FALSE)</f>
        <v>Walk-Behind Sweepers And Brooms</v>
      </c>
      <c r="L144" s="21" t="str">
        <f>VLOOKUP($A144,Schid!$A:$J,MATCH(L$1,Schid!$6:$6,0),FALSE)</f>
        <v>NULL</v>
      </c>
      <c r="M144" s="21" t="str">
        <f>VLOOKUP($A144,Schid!$A:$J,MATCH(M$1,Schid!$6:$6,0),FALSE)</f>
        <v>Sweepers And Brooms|Walk-Behind Sweepers And Brooms||</v>
      </c>
      <c r="N144" s="21">
        <f>IF(ISERROR(VLOOKUP(B144,SchedR!A:A,1,FALSE)),0,1)</f>
        <v>1</v>
      </c>
      <c r="O144" s="21">
        <f>VLOOKUP($B144,SchedR!$A:$Z,MATCH(O$1,SchedR!$6:$6,0),FALSE)</f>
        <v>0.95</v>
      </c>
      <c r="P144" s="21">
        <f>VLOOKUP($B144,SchedR!$A:$Z,MATCH(P$1,SchedR!$6:$6,0),FALSE)</f>
        <v>1.28</v>
      </c>
      <c r="Q144" s="21">
        <f>VLOOKUP($B144,SchedR!$A:$Z,MATCH(Q$1,SchedR!$6:$6,0),FALSE)</f>
        <v>0</v>
      </c>
      <c r="R144" s="21">
        <f>VLOOKUP($B144,SchedR!$A:$Z,MATCH(R$1,SchedR!$6:$6,0),FALSE)</f>
        <v>0</v>
      </c>
      <c r="S144" s="21" t="str">
        <f>VLOOKUP($B144,SchedR!$A:$Z,MATCH(S$1,SchedR!$6:$6,0),FALSE)</f>
        <v>Sweeper And Brooms USA</v>
      </c>
      <c r="T144" s="21" t="str">
        <f>VLOOKUP($B144,SchedR!$A:$Z,MATCH(T$1,SchedR!$6:$6,0),FALSE)</f>
        <v>RetailBorrowAuction</v>
      </c>
      <c r="U144" s="21">
        <f>IF(ISERROR(VLOOKUP(S144,Sched!A:A,1,FALSE)),0,1)</f>
        <v>1</v>
      </c>
    </row>
    <row r="145" spans="1:21" x14ac:dyDescent="0.25">
      <c r="A145">
        <v>90459</v>
      </c>
      <c r="B145" s="21" t="s">
        <v>3046</v>
      </c>
      <c r="C145" t="s">
        <v>2512</v>
      </c>
      <c r="D145" s="21" t="str">
        <f>VLOOKUP($B145,SchedR!$A:$Z,MATCH(D$1,SchedR!$6:$6,0),FALSE)</f>
        <v>USA</v>
      </c>
      <c r="E145" s="21" t="str">
        <f>VLOOKUP($B145,SchedR!$A:$Z,MATCH(E$1,SchedR!$6:$6,0),FALSE)</f>
        <v>CatSubcat</v>
      </c>
      <c r="F145" s="21" t="str">
        <f>VLOOKUP($B145,SchedR!$A:$Z,MATCH(F$1,SchedR!$6:$6,0),FALSE)</f>
        <v>Category</v>
      </c>
      <c r="G145" s="15">
        <f>VLOOKUP($A145,Schid!$A:$J,MATCH(G$1,Schid!$6:$6,0),FALSE)</f>
        <v>2755</v>
      </c>
      <c r="H145" s="15" t="str">
        <f>VLOOKUP($A145,Schid!$A:$J,MATCH(H$1,Schid!$6:$6,0),FALSE)</f>
        <v>NULL</v>
      </c>
      <c r="I145" s="15" t="str">
        <f>VLOOKUP($A145,Schid!$A:$J,MATCH(I$1,Schid!$6:$6,0),FALSE)</f>
        <v>NULL</v>
      </c>
      <c r="J145" s="21" t="str">
        <f>VLOOKUP($A145,Schid!$A:$J,MATCH(J$1,Schid!$6:$6,0),FALSE)</f>
        <v>Water Trailers</v>
      </c>
      <c r="K145" s="21" t="str">
        <f>VLOOKUP($A145,Schid!$A:$J,MATCH(K$1,Schid!$6:$6,0),FALSE)</f>
        <v>NULL</v>
      </c>
      <c r="L145" s="21" t="str">
        <f>VLOOKUP($A145,Schid!$A:$J,MATCH(L$1,Schid!$6:$6,0),FALSE)</f>
        <v>NULL</v>
      </c>
      <c r="M145" s="21" t="str">
        <f>VLOOKUP($A145,Schid!$A:$J,MATCH(M$1,Schid!$6:$6,0),FALSE)</f>
        <v>Water Trailers|||</v>
      </c>
      <c r="N145" s="21">
        <f>IF(ISERROR(VLOOKUP(B145,SchedR!A:A,1,FALSE)),0,1)</f>
        <v>1</v>
      </c>
      <c r="O145" s="21">
        <f>VLOOKUP($B145,SchedR!$A:$Z,MATCH(O$1,SchedR!$6:$6,0),FALSE)</f>
        <v>0.95</v>
      </c>
      <c r="P145" s="21">
        <f>VLOOKUP($B145,SchedR!$A:$Z,MATCH(P$1,SchedR!$6:$6,0),FALSE)</f>
        <v>1.33</v>
      </c>
      <c r="Q145" s="21">
        <f>VLOOKUP($B145,SchedR!$A:$Z,MATCH(Q$1,SchedR!$6:$6,0),FALSE)</f>
        <v>0</v>
      </c>
      <c r="R145" s="21">
        <f>VLOOKUP($B145,SchedR!$A:$Z,MATCH(R$1,SchedR!$6:$6,0),FALSE)</f>
        <v>0</v>
      </c>
      <c r="S145" s="21" t="str">
        <f>VLOOKUP($B145,SchedR!$A:$Z,MATCH(S$1,SchedR!$6:$6,0),FALSE)</f>
        <v>Trailers Group USA</v>
      </c>
      <c r="T145" s="21" t="str">
        <f>VLOOKUP($B145,SchedR!$A:$Z,MATCH(T$1,SchedR!$6:$6,0),FALSE)</f>
        <v>RetailBorrowAuction</v>
      </c>
      <c r="U145" s="21">
        <f>IF(ISERROR(VLOOKUP(S145,Sched!A:A,1,FALSE)),0,1)</f>
        <v>1</v>
      </c>
    </row>
    <row r="146" spans="1:21" x14ac:dyDescent="0.25">
      <c r="A146" s="21">
        <v>53702</v>
      </c>
      <c r="B146" s="21" t="s">
        <v>3212</v>
      </c>
      <c r="C146" s="21" t="s">
        <v>2512</v>
      </c>
      <c r="D146" s="21" t="str">
        <f>VLOOKUP($B146,SchedR!$A:$Z,MATCH(D$1,SchedR!$6:$6,0),FALSE)</f>
        <v>USA</v>
      </c>
      <c r="E146" s="21" t="str">
        <f>VLOOKUP($B146,SchedR!$A:$Z,MATCH(E$1,SchedR!$6:$6,0),FALSE)</f>
        <v>Make</v>
      </c>
      <c r="F146" s="21" t="str">
        <f>VLOOKUP($B146,SchedR!$A:$Z,MATCH(F$1,SchedR!$6:$6,0),FALSE)</f>
        <v>Make</v>
      </c>
      <c r="G146" s="15">
        <f>VLOOKUP($A146,Schid!$A:$J,MATCH(G$1,Schid!$6:$6,0),FALSE)</f>
        <v>362</v>
      </c>
      <c r="H146" s="15">
        <f>VLOOKUP($A146,Schid!$A:$J,MATCH(H$1,Schid!$6:$6,0),FALSE)</f>
        <v>2469</v>
      </c>
      <c r="I146" s="15">
        <f>VLOOKUP($A146,Schid!$A:$J,MATCH(I$1,Schid!$6:$6,0),FALSE)</f>
        <v>19</v>
      </c>
      <c r="J146" s="21" t="str">
        <f>VLOOKUP($A146,Schid!$A:$J,MATCH(J$1,Schid!$6:$6,0),FALSE)</f>
        <v>Wheel Loaders</v>
      </c>
      <c r="K146" s="21" t="str">
        <f>VLOOKUP($A146,Schid!$A:$J,MATCH(K$1,Schid!$6:$6,0),FALSE)</f>
        <v>190-309 HP Wheel Loaders</v>
      </c>
      <c r="L146" s="21" t="str">
        <f>VLOOKUP($A146,Schid!$A:$J,MATCH(L$1,Schid!$6:$6,0),FALSE)</f>
        <v>Volvo</v>
      </c>
      <c r="M146" s="21" t="str">
        <f>VLOOKUP($A146,Schid!$A:$J,MATCH(M$1,Schid!$6:$6,0),FALSE)</f>
        <v>Wheel Loaders|190-309 HP Wheel Loaders|Volvo|</v>
      </c>
      <c r="N146" s="21">
        <f>IF(ISERROR(VLOOKUP(B146,SchedR!A:A,1,FALSE)),0,1)</f>
        <v>1</v>
      </c>
      <c r="O146" s="21">
        <f>VLOOKUP($B146,SchedR!$A:$Z,MATCH(O$1,SchedR!$6:$6,0),FALSE)</f>
        <v>0.95</v>
      </c>
      <c r="P146" s="21">
        <f>VLOOKUP($B146,SchedR!$A:$Z,MATCH(P$1,SchedR!$6:$6,0),FALSE)</f>
        <v>1.28</v>
      </c>
      <c r="Q146" s="21">
        <f>VLOOKUP($B146,SchedR!$A:$Z,MATCH(Q$1,SchedR!$6:$6,0),FALSE)</f>
        <v>0</v>
      </c>
      <c r="R146" s="21">
        <f>VLOOKUP($B146,SchedR!$A:$Z,MATCH(R$1,SchedR!$6:$6,0),FALSE)</f>
        <v>0</v>
      </c>
      <c r="S146" s="21" t="str">
        <f>VLOOKUP($B146,SchedR!$A:$Z,MATCH(S$1,SchedR!$6:$6,0),FALSE)</f>
        <v>Wheel Loaders Large USA</v>
      </c>
      <c r="T146" s="21" t="str">
        <f>VLOOKUP($B146,SchedR!$A:$Z,MATCH(T$1,SchedR!$6:$6,0),FALSE)</f>
        <v>RetailBorrowAuction</v>
      </c>
      <c r="U146" s="21">
        <f>IF(ISERROR(VLOOKUP(S146,Sched!A:A,1,FALSE)),0,1)</f>
        <v>1</v>
      </c>
    </row>
    <row r="147" spans="1:21" x14ac:dyDescent="0.25">
      <c r="A147" s="21">
        <v>101626</v>
      </c>
      <c r="B147" s="21" t="s">
        <v>3212</v>
      </c>
      <c r="C147" s="21" t="s">
        <v>2512</v>
      </c>
      <c r="D147" s="21" t="str">
        <f>VLOOKUP($B147,SchedR!$A:$Z,MATCH(D$1,SchedR!$6:$6,0),FALSE)</f>
        <v>USA</v>
      </c>
      <c r="E147" s="21" t="str">
        <f>VLOOKUP($B147,SchedR!$A:$Z,MATCH(E$1,SchedR!$6:$6,0),FALSE)</f>
        <v>Make</v>
      </c>
      <c r="F147" s="21" t="str">
        <f>VLOOKUP($B147,SchedR!$A:$Z,MATCH(F$1,SchedR!$6:$6,0),FALSE)</f>
        <v>Make</v>
      </c>
      <c r="G147" s="15">
        <f>VLOOKUP($A147,Schid!$A:$J,MATCH(G$1,Schid!$6:$6,0),FALSE)</f>
        <v>362</v>
      </c>
      <c r="H147" s="15">
        <f>VLOOKUP($A147,Schid!$A:$J,MATCH(H$1,Schid!$6:$6,0),FALSE)</f>
        <v>2822</v>
      </c>
      <c r="I147" s="15">
        <f>VLOOKUP($A147,Schid!$A:$J,MATCH(I$1,Schid!$6:$6,0),FALSE)</f>
        <v>19</v>
      </c>
      <c r="J147" s="21" t="str">
        <f>VLOOKUP($A147,Schid!$A:$J,MATCH(J$1,Schid!$6:$6,0),FALSE)</f>
        <v>Wheel Loaders</v>
      </c>
      <c r="K147" s="21" t="str">
        <f>VLOOKUP($A147,Schid!$A:$J,MATCH(K$1,Schid!$6:$6,0),FALSE)</f>
        <v>310+ HP Wheel Loaders</v>
      </c>
      <c r="L147" s="21" t="str">
        <f>VLOOKUP($A147,Schid!$A:$J,MATCH(L$1,Schid!$6:$6,0),FALSE)</f>
        <v>Volvo</v>
      </c>
      <c r="M147" s="21" t="str">
        <f>VLOOKUP($A147,Schid!$A:$J,MATCH(M$1,Schid!$6:$6,0),FALSE)</f>
        <v>Wheel Loaders|310+ HP Wheel Loaders|Volvo|</v>
      </c>
      <c r="N147" s="21">
        <f>IF(ISERROR(VLOOKUP(B147,SchedR!A:A,1,FALSE)),0,1)</f>
        <v>1</v>
      </c>
      <c r="O147" s="21">
        <f>VLOOKUP($B147,SchedR!$A:$Z,MATCH(O$1,SchedR!$6:$6,0),FALSE)</f>
        <v>0.95</v>
      </c>
      <c r="P147" s="21">
        <f>VLOOKUP($B147,SchedR!$A:$Z,MATCH(P$1,SchedR!$6:$6,0),FALSE)</f>
        <v>1.28</v>
      </c>
      <c r="Q147" s="21">
        <f>VLOOKUP($B147,SchedR!$A:$Z,MATCH(Q$1,SchedR!$6:$6,0),FALSE)</f>
        <v>0</v>
      </c>
      <c r="R147" s="21">
        <f>VLOOKUP($B147,SchedR!$A:$Z,MATCH(R$1,SchedR!$6:$6,0),FALSE)</f>
        <v>0</v>
      </c>
      <c r="S147" s="21" t="str">
        <f>VLOOKUP($B147,SchedR!$A:$Z,MATCH(S$1,SchedR!$6:$6,0),FALSE)</f>
        <v>Wheel Loaders Large USA</v>
      </c>
      <c r="T147" s="21" t="str">
        <f>VLOOKUP($B147,SchedR!$A:$Z,MATCH(T$1,SchedR!$6:$6,0),FALSE)</f>
        <v>RetailBorrowAuction</v>
      </c>
      <c r="U147" s="21">
        <f>IF(ISERROR(VLOOKUP(S147,Sched!A:A,1,FALSE)),0,1)</f>
        <v>1</v>
      </c>
    </row>
    <row r="148" spans="1:21" x14ac:dyDescent="0.25">
      <c r="A148">
        <v>18</v>
      </c>
      <c r="B148" s="21" t="s">
        <v>3082</v>
      </c>
      <c r="C148" s="21" t="s">
        <v>2512</v>
      </c>
      <c r="D148" s="21" t="str">
        <f>VLOOKUP($B148,SchedR!$A:$Z,MATCH(D$1,SchedR!$6:$6,0),FALSE)</f>
        <v>GBR</v>
      </c>
      <c r="E148" s="21" t="str">
        <f>VLOOKUP($B148,SchedR!$A:$Z,MATCH(E$1,SchedR!$6:$6,0),FALSE)</f>
        <v>CatSubcat</v>
      </c>
      <c r="F148" s="21" t="str">
        <f>VLOOKUP($B148,SchedR!$A:$Z,MATCH(F$1,SchedR!$6:$6,0),FALSE)</f>
        <v>Category</v>
      </c>
      <c r="G148" s="15">
        <f>VLOOKUP($A148,Schid!$A:$J,MATCH(G$1,Schid!$6:$6,0),FALSE)</f>
        <v>30</v>
      </c>
      <c r="H148" s="15" t="str">
        <f>VLOOKUP($A148,Schid!$A:$J,MATCH(H$1,Schid!$6:$6,0),FALSE)</f>
        <v>NULL</v>
      </c>
      <c r="I148" s="15" t="str">
        <f>VLOOKUP($A148,Schid!$A:$J,MATCH(I$1,Schid!$6:$6,0),FALSE)</f>
        <v>NULL</v>
      </c>
      <c r="J148" s="21" t="str">
        <f>VLOOKUP($A148,Schid!$A:$J,MATCH(J$1,Schid!$6:$6,0),FALSE)</f>
        <v>Air Compressors</v>
      </c>
      <c r="K148" s="21" t="str">
        <f>VLOOKUP($A148,Schid!$A:$J,MATCH(K$1,Schid!$6:$6,0),FALSE)</f>
        <v>NULL</v>
      </c>
      <c r="L148" s="21" t="str">
        <f>VLOOKUP($A148,Schid!$A:$J,MATCH(L$1,Schid!$6:$6,0),FALSE)</f>
        <v>NULL</v>
      </c>
      <c r="M148" s="21" t="str">
        <f>VLOOKUP($A148,Schid!$A:$J,MATCH(M$1,Schid!$6:$6,0),FALSE)</f>
        <v>Air Compressors|||</v>
      </c>
      <c r="N148" s="21">
        <f>IF(ISERROR(VLOOKUP(B148,SchedR!A:A,1,FALSE)),0,1)</f>
        <v>1</v>
      </c>
      <c r="O148" s="21">
        <f>VLOOKUP($B148,SchedR!$A:$Z,MATCH(O$1,SchedR!$6:$6,0),FALSE)</f>
        <v>0</v>
      </c>
      <c r="P148" s="21">
        <f>VLOOKUP($B148,SchedR!$A:$Z,MATCH(P$1,SchedR!$6:$6,0),FALSE)</f>
        <v>0</v>
      </c>
      <c r="Q148" s="21">
        <f>VLOOKUP($B148,SchedR!$A:$Z,MATCH(Q$1,SchedR!$6:$6,0),FALSE)</f>
        <v>0.6</v>
      </c>
      <c r="R148" s="21">
        <f>VLOOKUP($B148,SchedR!$A:$Z,MATCH(R$1,SchedR!$6:$6,0),FALSE)</f>
        <v>0.9</v>
      </c>
      <c r="S148" s="21" t="str">
        <f>VLOOKUP($B148,SchedR!$A:$Z,MATCH(S$1,SchedR!$6:$6,0),FALSE)</f>
        <v>Support Group GBR</v>
      </c>
      <c r="T148" s="21" t="str">
        <f>VLOOKUP($B148,SchedR!$A:$Z,MATCH(T$1,SchedR!$6:$6,0),FALSE)</f>
        <v>AuctionBorrowRetail</v>
      </c>
      <c r="U148" s="21">
        <f>IF(ISERROR(VLOOKUP(S148,Sched!A:A,1,FALSE)),0,1)</f>
        <v>1</v>
      </c>
    </row>
    <row r="149" spans="1:21" s="21" customFormat="1" x14ac:dyDescent="0.25">
      <c r="A149" s="21">
        <v>148</v>
      </c>
      <c r="B149" s="21" t="s">
        <v>3083</v>
      </c>
      <c r="C149" s="21" t="s">
        <v>2512</v>
      </c>
      <c r="D149" s="21" t="str">
        <f>VLOOKUP($B149,SchedR!$A:$Z,MATCH(D$1,SchedR!$6:$6,0),FALSE)</f>
        <v>GBR</v>
      </c>
      <c r="E149" s="21" t="str">
        <f>VLOOKUP($B149,SchedR!$A:$Z,MATCH(E$1,SchedR!$6:$6,0),FALSE)</f>
        <v>CatSubcat</v>
      </c>
      <c r="F149" s="21" t="str">
        <f>VLOOKUP($B149,SchedR!$A:$Z,MATCH(F$1,SchedR!$6:$6,0),FALSE)</f>
        <v>SubcatGroup</v>
      </c>
      <c r="G149" s="15">
        <f>VLOOKUP($A149,Schid!$A:$J,MATCH(G$1,Schid!$6:$6,0),FALSE)</f>
        <v>30</v>
      </c>
      <c r="H149" s="15">
        <f>VLOOKUP($A149,Schid!$A:$J,MATCH(H$1,Schid!$6:$6,0),FALSE)</f>
        <v>366</v>
      </c>
      <c r="I149" s="15" t="str">
        <f>VLOOKUP($A149,Schid!$A:$J,MATCH(I$1,Schid!$6:$6,0),FALSE)</f>
        <v>NULL</v>
      </c>
      <c r="J149" s="21" t="str">
        <f>VLOOKUP($A149,Schid!$A:$J,MATCH(J$1,Schid!$6:$6,0),FALSE)</f>
        <v>Air Compressors</v>
      </c>
      <c r="K149" s="21" t="str">
        <f>VLOOKUP($A149,Schid!$A:$J,MATCH(K$1,Schid!$6:$6,0),FALSE)</f>
        <v>25-349 CFM Air Compressors</v>
      </c>
      <c r="L149" s="21" t="str">
        <f>VLOOKUP($A149,Schid!$A:$J,MATCH(L$1,Schid!$6:$6,0),FALSE)</f>
        <v>NULL</v>
      </c>
      <c r="M149" s="21" t="str">
        <f>VLOOKUP($A149,Schid!$A:$J,MATCH(M$1,Schid!$6:$6,0),FALSE)</f>
        <v>Air Compressors|25-349 CFM Air Compressors||</v>
      </c>
      <c r="N149" s="21">
        <f>IF(ISERROR(VLOOKUP(B149,SchedR!A:A,1,FALSE)),0,1)</f>
        <v>1</v>
      </c>
      <c r="O149" s="21">
        <f>VLOOKUP($B149,SchedR!$A:$Z,MATCH(O$1,SchedR!$6:$6,0),FALSE)</f>
        <v>0</v>
      </c>
      <c r="P149" s="21">
        <f>VLOOKUP($B149,SchedR!$A:$Z,MATCH(P$1,SchedR!$6:$6,0),FALSE)</f>
        <v>0</v>
      </c>
      <c r="Q149" s="21">
        <f>VLOOKUP($B149,SchedR!$A:$Z,MATCH(Q$1,SchedR!$6:$6,0),FALSE)</f>
        <v>0.65</v>
      </c>
      <c r="R149" s="21">
        <f>VLOOKUP($B149,SchedR!$A:$Z,MATCH(R$1,SchedR!$6:$6,0),FALSE)</f>
        <v>0.9</v>
      </c>
      <c r="S149" s="21" t="str">
        <f>VLOOKUP($B149,SchedR!$A:$Z,MATCH(S$1,SchedR!$6:$6,0),FALSE)</f>
        <v>Support Group GBR</v>
      </c>
      <c r="T149" s="21" t="str">
        <f>VLOOKUP($B149,SchedR!$A:$Z,MATCH(T$1,SchedR!$6:$6,0),FALSE)</f>
        <v>AuctionBorrowRetail</v>
      </c>
      <c r="U149" s="21">
        <f>IF(ISERROR(VLOOKUP(S149,Sched!A:A,1,FALSE)),0,1)</f>
        <v>1</v>
      </c>
    </row>
    <row r="150" spans="1:21" x14ac:dyDescent="0.25">
      <c r="A150">
        <v>66830</v>
      </c>
      <c r="B150" s="21" t="s">
        <v>4979</v>
      </c>
      <c r="C150" s="21" t="s">
        <v>2512</v>
      </c>
      <c r="D150" s="21" t="str">
        <f>VLOOKUP($B150,SchedR!$A:$Z,MATCH(D$1,SchedR!$6:$6,0),FALSE)</f>
        <v>GBR</v>
      </c>
      <c r="E150" s="21" t="str">
        <f>VLOOKUP($B150,SchedR!$A:$Z,MATCH(E$1,SchedR!$6:$6,0),FALSE)</f>
        <v>CatSubcat</v>
      </c>
      <c r="F150" s="21" t="str">
        <f>VLOOKUP($B150,SchedR!$A:$Z,MATCH(F$1,SchedR!$6:$6,0),FALSE)</f>
        <v>Category</v>
      </c>
      <c r="G150" s="15">
        <f>VLOOKUP($A150,Schid!$A:$J,MATCH(G$1,Schid!$6:$6,0),FALSE)</f>
        <v>2515</v>
      </c>
      <c r="H150" s="15" t="str">
        <f>VLOOKUP($A150,Schid!$A:$J,MATCH(H$1,Schid!$6:$6,0),FALSE)</f>
        <v>NULL</v>
      </c>
      <c r="I150" s="15" t="str">
        <f>VLOOKUP($A150,Schid!$A:$J,MATCH(I$1,Schid!$6:$6,0),FALSE)</f>
        <v>NULL</v>
      </c>
      <c r="J150" s="21" t="str">
        <f>VLOOKUP($A150,Schid!$A:$J,MATCH(J$1,Schid!$6:$6,0),FALSE)</f>
        <v>Articulated Dump Trucks</v>
      </c>
      <c r="K150" s="21" t="str">
        <f>VLOOKUP($A150,Schid!$A:$J,MATCH(K$1,Schid!$6:$6,0),FALSE)</f>
        <v>NULL</v>
      </c>
      <c r="L150" s="21" t="str">
        <f>VLOOKUP($A150,Schid!$A:$J,MATCH(L$1,Schid!$6:$6,0),FALSE)</f>
        <v>NULL</v>
      </c>
      <c r="M150" s="21" t="str">
        <f>VLOOKUP($A150,Schid!$A:$J,MATCH(M$1,Schid!$6:$6,0),FALSE)</f>
        <v>Articulated Dump Trucks|||</v>
      </c>
      <c r="N150" s="21">
        <f>IF(ISERROR(VLOOKUP(B150,SchedR!A:A,1,FALSE)),0,1)</f>
        <v>1</v>
      </c>
      <c r="O150" s="21">
        <f>VLOOKUP($B150,SchedR!$A:$Z,MATCH(O$1,SchedR!$6:$6,0),FALSE)</f>
        <v>0</v>
      </c>
      <c r="P150" s="21">
        <f>VLOOKUP($B150,SchedR!$A:$Z,MATCH(P$1,SchedR!$6:$6,0),FALSE)</f>
        <v>0</v>
      </c>
      <c r="Q150" s="21">
        <f>VLOOKUP($B150,SchedR!$A:$Z,MATCH(Q$1,SchedR!$6:$6,0),FALSE)</f>
        <v>0.7</v>
      </c>
      <c r="R150" s="21">
        <f>VLOOKUP($B150,SchedR!$A:$Z,MATCH(R$1,SchedR!$6:$6,0),FALSE)</f>
        <v>1</v>
      </c>
      <c r="S150" s="21" t="str">
        <f>VLOOKUP($B150,SchedR!$A:$Z,MATCH(S$1,SchedR!$6:$6,0),FALSE)</f>
        <v>Excavators GBR</v>
      </c>
      <c r="T150" s="21" t="str">
        <f>VLOOKUP($B150,SchedR!$A:$Z,MATCH(T$1,SchedR!$6:$6,0),FALSE)</f>
        <v>AuctionBorrowRetail</v>
      </c>
      <c r="U150" s="21">
        <f>IF(ISERROR(VLOOKUP(S150,Sched!A:A,1,FALSE)),0,1)</f>
        <v>1</v>
      </c>
    </row>
    <row r="151" spans="1:21" x14ac:dyDescent="0.25">
      <c r="A151" s="21">
        <v>54</v>
      </c>
      <c r="B151" s="21" t="s">
        <v>3088</v>
      </c>
      <c r="C151" s="21" t="s">
        <v>2512</v>
      </c>
      <c r="D151" s="21" t="str">
        <f>VLOOKUP($B151,SchedR!$A:$Z,MATCH(D$1,SchedR!$6:$6,0),FALSE)</f>
        <v>GBR</v>
      </c>
      <c r="E151" s="21" t="str">
        <f>VLOOKUP($B151,SchedR!$A:$Z,MATCH(E$1,SchedR!$6:$6,0),FALSE)</f>
        <v>CatSubcat</v>
      </c>
      <c r="F151" s="21" t="str">
        <f>VLOOKUP($B151,SchedR!$A:$Z,MATCH(F$1,SchedR!$6:$6,0),FALSE)</f>
        <v>Category</v>
      </c>
      <c r="G151" s="15">
        <f>VLOOKUP($A151,Schid!$A:$J,MATCH(G$1,Schid!$6:$6,0),FALSE)</f>
        <v>313</v>
      </c>
      <c r="H151" s="15" t="str">
        <f>VLOOKUP($A151,Schid!$A:$J,MATCH(H$1,Schid!$6:$6,0),FALSE)</f>
        <v>NULL</v>
      </c>
      <c r="I151" s="15" t="str">
        <f>VLOOKUP($A151,Schid!$A:$J,MATCH(I$1,Schid!$6:$6,0),FALSE)</f>
        <v>NULL</v>
      </c>
      <c r="J151" s="21" t="str">
        <f>VLOOKUP($A151,Schid!$A:$J,MATCH(J$1,Schid!$6:$6,0),FALSE)</f>
        <v>Articulating Boom Lifts</v>
      </c>
      <c r="K151" s="21" t="str">
        <f>VLOOKUP($A151,Schid!$A:$J,MATCH(K$1,Schid!$6:$6,0),FALSE)</f>
        <v>NULL</v>
      </c>
      <c r="L151" s="21" t="str">
        <f>VLOOKUP($A151,Schid!$A:$J,MATCH(L$1,Schid!$6:$6,0),FALSE)</f>
        <v>NULL</v>
      </c>
      <c r="M151" s="21" t="str">
        <f>VLOOKUP($A151,Schid!$A:$J,MATCH(M$1,Schid!$6:$6,0),FALSE)</f>
        <v>Articulating Boom Lifts|||</v>
      </c>
      <c r="N151" s="21">
        <f>IF(ISERROR(VLOOKUP(B151,SchedR!A:A,1,FALSE)),0,1)</f>
        <v>1</v>
      </c>
      <c r="O151" s="21">
        <f>VLOOKUP($B151,SchedR!$A:$Z,MATCH(O$1,SchedR!$6:$6,0),FALSE)</f>
        <v>0</v>
      </c>
      <c r="P151" s="21">
        <f>VLOOKUP($B151,SchedR!$A:$Z,MATCH(P$1,SchedR!$6:$6,0),FALSE)</f>
        <v>0</v>
      </c>
      <c r="Q151" s="21">
        <f>VLOOKUP($B151,SchedR!$A:$Z,MATCH(Q$1,SchedR!$6:$6,0),FALSE)</f>
        <v>0.75</v>
      </c>
      <c r="R151" s="21">
        <f>VLOOKUP($B151,SchedR!$A:$Z,MATCH(R$1,SchedR!$6:$6,0),FALSE)</f>
        <v>1</v>
      </c>
      <c r="S151" s="21" t="str">
        <f>VLOOKUP($B151,SchedR!$A:$Z,MATCH(S$1,SchedR!$6:$6,0),FALSE)</f>
        <v>Booms GBR ForBorrowOnly</v>
      </c>
      <c r="T151" s="21" t="str">
        <f>VLOOKUP($B151,SchedR!$A:$Z,MATCH(T$1,SchedR!$6:$6,0),FALSE)</f>
        <v>AuctionBorrowRetail</v>
      </c>
      <c r="U151" s="21">
        <f>IF(ISERROR(VLOOKUP(S151,Sched!A:A,1,FALSE)),0,1)</f>
        <v>1</v>
      </c>
    </row>
    <row r="152" spans="1:21" x14ac:dyDescent="0.25">
      <c r="A152" s="21">
        <v>115035</v>
      </c>
      <c r="B152" s="21" t="s">
        <v>3092</v>
      </c>
      <c r="C152" s="21" t="s">
        <v>2512</v>
      </c>
      <c r="D152" s="21" t="str">
        <f>VLOOKUP($B152,SchedR!$A:$Z,MATCH(D$1,SchedR!$6:$6,0),FALSE)</f>
        <v>GBR</v>
      </c>
      <c r="E152" s="21" t="str">
        <f>VLOOKUP($B152,SchedR!$A:$Z,MATCH(E$1,SchedR!$6:$6,0),FALSE)</f>
        <v>CatSubcat</v>
      </c>
      <c r="F152" s="21" t="str">
        <f>VLOOKUP($B152,SchedR!$A:$Z,MATCH(F$1,SchedR!$6:$6,0),FALSE)</f>
        <v>SubcatGroup</v>
      </c>
      <c r="G152" s="15">
        <f>VLOOKUP($A152,Schid!$A:$J,MATCH(G$1,Schid!$6:$6,0),FALSE)</f>
        <v>313</v>
      </c>
      <c r="H152" s="15">
        <f>VLOOKUP($A152,Schid!$A:$J,MATCH(H$1,Schid!$6:$6,0),FALSE)</f>
        <v>2843</v>
      </c>
      <c r="I152" s="15" t="str">
        <f>VLOOKUP($A152,Schid!$A:$J,MATCH(I$1,Schid!$6:$6,0),FALSE)</f>
        <v>NULL</v>
      </c>
      <c r="J152" s="21" t="str">
        <f>VLOOKUP($A152,Schid!$A:$J,MATCH(J$1,Schid!$6:$6,0),FALSE)</f>
        <v>Articulating Boom Lifts</v>
      </c>
      <c r="K152" s="21" t="str">
        <f>VLOOKUP($A152,Schid!$A:$J,MATCH(K$1,Schid!$6:$6,0),FALSE)</f>
        <v>0-49 Ft Articulating Booms</v>
      </c>
      <c r="L152" s="21" t="str">
        <f>VLOOKUP($A152,Schid!$A:$J,MATCH(L$1,Schid!$6:$6,0),FALSE)</f>
        <v>NULL</v>
      </c>
      <c r="M152" s="21" t="str">
        <f>VLOOKUP($A152,Schid!$A:$J,MATCH(M$1,Schid!$6:$6,0),FALSE)</f>
        <v>Articulating Boom Lifts|0-49 Ft Articulating Booms||</v>
      </c>
      <c r="N152" s="21">
        <f>IF(ISERROR(VLOOKUP(B152,SchedR!A:A,1,FALSE)),0,1)</f>
        <v>1</v>
      </c>
      <c r="O152" s="21">
        <f>VLOOKUP($B152,SchedR!$A:$Z,MATCH(O$1,SchedR!$6:$6,0),FALSE)</f>
        <v>0</v>
      </c>
      <c r="P152" s="21">
        <f>VLOOKUP($B152,SchedR!$A:$Z,MATCH(P$1,SchedR!$6:$6,0),FALSE)</f>
        <v>0</v>
      </c>
      <c r="Q152" s="21">
        <f>VLOOKUP($B152,SchedR!$A:$Z,MATCH(Q$1,SchedR!$6:$6,0),FALSE)</f>
        <v>0.7</v>
      </c>
      <c r="R152" s="21">
        <f>VLOOKUP($B152,SchedR!$A:$Z,MATCH(R$1,SchedR!$6:$6,0),FALSE)</f>
        <v>1</v>
      </c>
      <c r="S152" s="21" t="str">
        <f>VLOOKUP($B152,SchedR!$A:$Z,MATCH(S$1,SchedR!$6:$6,0),FALSE)</f>
        <v>Booms GBR ForBorrowOnly</v>
      </c>
      <c r="T152" s="21" t="str">
        <f>VLOOKUP($B152,SchedR!$A:$Z,MATCH(T$1,SchedR!$6:$6,0),FALSE)</f>
        <v>AuctionBorrowRetail</v>
      </c>
      <c r="U152" s="21">
        <f>IF(ISERROR(VLOOKUP(S152,Sched!A:A,1,FALSE)),0,1)</f>
        <v>1</v>
      </c>
    </row>
    <row r="153" spans="1:21" x14ac:dyDescent="0.25">
      <c r="A153" s="21">
        <v>115036</v>
      </c>
      <c r="B153" s="21" t="s">
        <v>3092</v>
      </c>
      <c r="C153" s="21" t="s">
        <v>2512</v>
      </c>
      <c r="D153" s="21" t="str">
        <f>VLOOKUP($B153,SchedR!$A:$Z,MATCH(D$1,SchedR!$6:$6,0),FALSE)</f>
        <v>GBR</v>
      </c>
      <c r="E153" s="21" t="str">
        <f>VLOOKUP($B153,SchedR!$A:$Z,MATCH(E$1,SchedR!$6:$6,0),FALSE)</f>
        <v>CatSubcat</v>
      </c>
      <c r="F153" s="21" t="str">
        <f>VLOOKUP($B153,SchedR!$A:$Z,MATCH(F$1,SchedR!$6:$6,0),FALSE)</f>
        <v>SubcatGroup</v>
      </c>
      <c r="G153" s="15">
        <f>VLOOKUP($A153,Schid!$A:$J,MATCH(G$1,Schid!$6:$6,0),FALSE)</f>
        <v>313</v>
      </c>
      <c r="H153" s="15">
        <f>VLOOKUP($A153,Schid!$A:$J,MATCH(H$1,Schid!$6:$6,0),FALSE)</f>
        <v>2844</v>
      </c>
      <c r="I153" s="15" t="str">
        <f>VLOOKUP($A153,Schid!$A:$J,MATCH(I$1,Schid!$6:$6,0),FALSE)</f>
        <v>NULL</v>
      </c>
      <c r="J153" s="21" t="str">
        <f>VLOOKUP($A153,Schid!$A:$J,MATCH(J$1,Schid!$6:$6,0),FALSE)</f>
        <v>Articulating Boom Lifts</v>
      </c>
      <c r="K153" s="21" t="str">
        <f>VLOOKUP($A153,Schid!$A:$J,MATCH(K$1,Schid!$6:$6,0),FALSE)</f>
        <v>50-79 Ft Articulating Booms</v>
      </c>
      <c r="L153" s="21" t="str">
        <f>VLOOKUP($A153,Schid!$A:$J,MATCH(L$1,Schid!$6:$6,0),FALSE)</f>
        <v>NULL</v>
      </c>
      <c r="M153" s="21" t="str">
        <f>VLOOKUP($A153,Schid!$A:$J,MATCH(M$1,Schid!$6:$6,0),FALSE)</f>
        <v>Articulating Boom Lifts|50-79 Ft Articulating Booms||</v>
      </c>
      <c r="N153" s="21">
        <f>IF(ISERROR(VLOOKUP(B153,SchedR!A:A,1,FALSE)),0,1)</f>
        <v>1</v>
      </c>
      <c r="O153" s="21">
        <f>VLOOKUP($B153,SchedR!$A:$Z,MATCH(O$1,SchedR!$6:$6,0),FALSE)</f>
        <v>0</v>
      </c>
      <c r="P153" s="21">
        <f>VLOOKUP($B153,SchedR!$A:$Z,MATCH(P$1,SchedR!$6:$6,0),FALSE)</f>
        <v>0</v>
      </c>
      <c r="Q153" s="21">
        <f>VLOOKUP($B153,SchedR!$A:$Z,MATCH(Q$1,SchedR!$6:$6,0),FALSE)</f>
        <v>0.7</v>
      </c>
      <c r="R153" s="21">
        <f>VLOOKUP($B153,SchedR!$A:$Z,MATCH(R$1,SchedR!$6:$6,0),FALSE)</f>
        <v>1</v>
      </c>
      <c r="S153" s="21" t="str">
        <f>VLOOKUP($B153,SchedR!$A:$Z,MATCH(S$1,SchedR!$6:$6,0),FALSE)</f>
        <v>Booms GBR ForBorrowOnly</v>
      </c>
      <c r="T153" s="21" t="str">
        <f>VLOOKUP($B153,SchedR!$A:$Z,MATCH(T$1,SchedR!$6:$6,0),FALSE)</f>
        <v>AuctionBorrowRetail</v>
      </c>
      <c r="U153" s="21">
        <f>IF(ISERROR(VLOOKUP(S153,Sched!A:A,1,FALSE)),0,1)</f>
        <v>1</v>
      </c>
    </row>
    <row r="154" spans="1:21" x14ac:dyDescent="0.25">
      <c r="A154" s="21">
        <v>23</v>
      </c>
      <c r="B154" s="21" t="s">
        <v>3084</v>
      </c>
      <c r="C154" s="21" t="s">
        <v>2512</v>
      </c>
      <c r="D154" s="21" t="str">
        <f>VLOOKUP($B154,SchedR!$A:$Z,MATCH(D$1,SchedR!$6:$6,0),FALSE)</f>
        <v>GBR</v>
      </c>
      <c r="E154" s="21" t="str">
        <f>VLOOKUP($B154,SchedR!$A:$Z,MATCH(E$1,SchedR!$6:$6,0),FALSE)</f>
        <v>CatSubcat</v>
      </c>
      <c r="F154" s="21" t="str">
        <f>VLOOKUP($B154,SchedR!$A:$Z,MATCH(F$1,SchedR!$6:$6,0),FALSE)</f>
        <v>Category</v>
      </c>
      <c r="G154" s="15">
        <f>VLOOKUP($A154,Schid!$A:$J,MATCH(G$1,Schid!$6:$6,0),FALSE)</f>
        <v>6</v>
      </c>
      <c r="H154" s="15" t="str">
        <f>VLOOKUP($A154,Schid!$A:$J,MATCH(H$1,Schid!$6:$6,0),FALSE)</f>
        <v>NULL</v>
      </c>
      <c r="I154" s="15" t="str">
        <f>VLOOKUP($A154,Schid!$A:$J,MATCH(I$1,Schid!$6:$6,0),FALSE)</f>
        <v>NULL</v>
      </c>
      <c r="J154" s="21" t="str">
        <f>VLOOKUP($A154,Schid!$A:$J,MATCH(J$1,Schid!$6:$6,0),FALSE)</f>
        <v>Backhoe Loaders</v>
      </c>
      <c r="K154" s="21" t="str">
        <f>VLOOKUP($A154,Schid!$A:$J,MATCH(K$1,Schid!$6:$6,0),FALSE)</f>
        <v>NULL</v>
      </c>
      <c r="L154" s="21" t="str">
        <f>VLOOKUP($A154,Schid!$A:$J,MATCH(L$1,Schid!$6:$6,0),FALSE)</f>
        <v>NULL</v>
      </c>
      <c r="M154" s="21" t="str">
        <f>VLOOKUP($A154,Schid!$A:$J,MATCH(M$1,Schid!$6:$6,0),FALSE)</f>
        <v>Backhoe Loaders|||</v>
      </c>
      <c r="N154" s="21">
        <f>IF(ISERROR(VLOOKUP(B154,SchedR!A:A,1,FALSE)),0,1)</f>
        <v>1</v>
      </c>
      <c r="O154" s="21">
        <f>VLOOKUP($B154,SchedR!$A:$Z,MATCH(O$1,SchedR!$6:$6,0),FALSE)</f>
        <v>0</v>
      </c>
      <c r="P154" s="21">
        <f>VLOOKUP($B154,SchedR!$A:$Z,MATCH(P$1,SchedR!$6:$6,0),FALSE)</f>
        <v>0</v>
      </c>
      <c r="Q154" s="21">
        <f>VLOOKUP($B154,SchedR!$A:$Z,MATCH(Q$1,SchedR!$6:$6,0),FALSE)</f>
        <v>0.75</v>
      </c>
      <c r="R154" s="21">
        <f>VLOOKUP($B154,SchedR!$A:$Z,MATCH(R$1,SchedR!$6:$6,0),FALSE)</f>
        <v>1</v>
      </c>
      <c r="S154" s="21" t="str">
        <f>VLOOKUP($B154,SchedR!$A:$Z,MATCH(S$1,SchedR!$6:$6,0),FALSE)</f>
        <v>Small-Med Earthmoving GBR</v>
      </c>
      <c r="T154" s="21" t="str">
        <f>VLOOKUP($B154,SchedR!$A:$Z,MATCH(T$1,SchedR!$6:$6,0),FALSE)</f>
        <v>AuctionBorrowRetail</v>
      </c>
      <c r="U154" s="21">
        <f>IF(ISERROR(VLOOKUP(S154,Sched!A:A,1,FALSE)),0,1)</f>
        <v>1</v>
      </c>
    </row>
    <row r="155" spans="1:21" x14ac:dyDescent="0.25">
      <c r="A155" s="21">
        <v>90454</v>
      </c>
      <c r="B155" s="21" t="s">
        <v>3406</v>
      </c>
      <c r="C155" s="21" t="s">
        <v>2512</v>
      </c>
      <c r="D155" s="21" t="str">
        <f>VLOOKUP($B155,SchedR!$A:$Z,MATCH(D$1,SchedR!$6:$6,0),FALSE)</f>
        <v>GBR</v>
      </c>
      <c r="E155" s="21" t="str">
        <f>VLOOKUP($B155,SchedR!$A:$Z,MATCH(E$1,SchedR!$6:$6,0),FALSE)</f>
        <v>CatSubcat</v>
      </c>
      <c r="F155" s="21" t="str">
        <f>VLOOKUP($B155,SchedR!$A:$Z,MATCH(F$1,SchedR!$6:$6,0),FALSE)</f>
        <v>Category</v>
      </c>
      <c r="G155" s="15">
        <f>VLOOKUP($A155,Schid!$A:$J,MATCH(G$1,Schid!$6:$6,0),FALSE)</f>
        <v>2750</v>
      </c>
      <c r="H155" s="15" t="str">
        <f>VLOOKUP($A155,Schid!$A:$J,MATCH(H$1,Schid!$6:$6,0),FALSE)</f>
        <v>NULL</v>
      </c>
      <c r="I155" s="15" t="str">
        <f>VLOOKUP($A155,Schid!$A:$J,MATCH(I$1,Schid!$6:$6,0),FALSE)</f>
        <v>NULL</v>
      </c>
      <c r="J155" s="21" t="str">
        <f>VLOOKUP($A155,Schid!$A:$J,MATCH(J$1,Schid!$6:$6,0),FALSE)</f>
        <v>Box Trailers</v>
      </c>
      <c r="K155" s="21" t="str">
        <f>VLOOKUP($A155,Schid!$A:$J,MATCH(K$1,Schid!$6:$6,0),FALSE)</f>
        <v>NULL</v>
      </c>
      <c r="L155" s="21" t="str">
        <f>VLOOKUP($A155,Schid!$A:$J,MATCH(L$1,Schid!$6:$6,0),FALSE)</f>
        <v>NULL</v>
      </c>
      <c r="M155" s="21" t="str">
        <f>VLOOKUP($A155,Schid!$A:$J,MATCH(M$1,Schid!$6:$6,0),FALSE)</f>
        <v>Box Trailers|||</v>
      </c>
      <c r="N155" s="21">
        <f>IF(ISERROR(VLOOKUP(B155,SchedR!A:A,1,FALSE)),0,1)</f>
        <v>1</v>
      </c>
      <c r="O155" s="21">
        <f>VLOOKUP($B155,SchedR!$A:$Z,MATCH(O$1,SchedR!$6:$6,0),FALSE)</f>
        <v>0.95</v>
      </c>
      <c r="P155" s="21">
        <f>VLOOKUP($B155,SchedR!$A:$Z,MATCH(P$1,SchedR!$6:$6,0),FALSE)</f>
        <v>1.33</v>
      </c>
      <c r="Q155" s="21">
        <f>VLOOKUP($B155,SchedR!$A:$Z,MATCH(Q$1,SchedR!$6:$6,0),FALSE)</f>
        <v>0</v>
      </c>
      <c r="R155" s="21">
        <f>VLOOKUP($B155,SchedR!$A:$Z,MATCH(R$1,SchedR!$6:$6,0),FALSE)</f>
        <v>0</v>
      </c>
      <c r="S155" s="21" t="str">
        <f>VLOOKUP($B155,SchedR!$A:$Z,MATCH(S$1,SchedR!$6:$6,0),FALSE)</f>
        <v>Trailers Group GBR</v>
      </c>
      <c r="T155" s="21" t="str">
        <f>VLOOKUP($B155,SchedR!$A:$Z,MATCH(T$1,SchedR!$6:$6,0),FALSE)</f>
        <v>RetailBorrowAuction</v>
      </c>
      <c r="U155" s="21">
        <f>IF(ISERROR(VLOOKUP(S155,Sched!A:A,1,FALSE)),0,1)</f>
        <v>1</v>
      </c>
    </row>
    <row r="156" spans="1:21" x14ac:dyDescent="0.25">
      <c r="A156" s="21">
        <v>66827</v>
      </c>
      <c r="B156" s="39" t="s">
        <v>4332</v>
      </c>
      <c r="C156" s="21" t="s">
        <v>2512</v>
      </c>
      <c r="D156" s="21" t="str">
        <f>VLOOKUP($B156,SchedR!$A:$Z,MATCH(D$1,SchedR!$6:$6,0),FALSE)</f>
        <v>GBR</v>
      </c>
      <c r="E156" s="21" t="str">
        <f>VLOOKUP($B156,SchedR!$A:$Z,MATCH(E$1,SchedR!$6:$6,0),FALSE)</f>
        <v>CatSubcat</v>
      </c>
      <c r="F156" s="21" t="str">
        <f>VLOOKUP($B156,SchedR!$A:$Z,MATCH(F$1,SchedR!$6:$6,0),FALSE)</f>
        <v>Category</v>
      </c>
      <c r="G156" s="15">
        <f>VLOOKUP($A156,Schid!$A:$J,MATCH(G$1,Schid!$6:$6,0),FALSE)</f>
        <v>2512</v>
      </c>
      <c r="H156" s="15" t="str">
        <f>VLOOKUP($A156,Schid!$A:$J,MATCH(H$1,Schid!$6:$6,0),FALSE)</f>
        <v>NULL</v>
      </c>
      <c r="I156" s="15" t="str">
        <f>VLOOKUP($A156,Schid!$A:$J,MATCH(I$1,Schid!$6:$6,0),FALSE)</f>
        <v>NULL</v>
      </c>
      <c r="J156" s="21" t="str">
        <f>VLOOKUP($A156,Schid!$A:$J,MATCH(J$1,Schid!$6:$6,0),FALSE)</f>
        <v>Double Drum Rollers</v>
      </c>
      <c r="K156" s="21" t="str">
        <f>VLOOKUP($A156,Schid!$A:$J,MATCH(K$1,Schid!$6:$6,0),FALSE)</f>
        <v>NULL</v>
      </c>
      <c r="L156" s="21" t="str">
        <f>VLOOKUP($A156,Schid!$A:$J,MATCH(L$1,Schid!$6:$6,0),FALSE)</f>
        <v>NULL</v>
      </c>
      <c r="M156" s="21" t="str">
        <f>VLOOKUP($A156,Schid!$A:$J,MATCH(M$1,Schid!$6:$6,0),FALSE)</f>
        <v>Double Drum Rollers|||</v>
      </c>
      <c r="N156" s="21">
        <f>IF(ISERROR(VLOOKUP(B156,SchedR!A:A,1,FALSE)),0,1)</f>
        <v>1</v>
      </c>
      <c r="O156" s="21">
        <f>VLOOKUP($B156,SchedR!$A:$Z,MATCH(O$1,SchedR!$6:$6,0),FALSE)</f>
        <v>0</v>
      </c>
      <c r="P156" s="21">
        <f>VLOOKUP($B156,SchedR!$A:$Z,MATCH(P$1,SchedR!$6:$6,0),FALSE)</f>
        <v>0</v>
      </c>
      <c r="Q156" s="21">
        <f>VLOOKUP($B156,SchedR!$A:$Z,MATCH(Q$1,SchedR!$6:$6,0),FALSE)</f>
        <v>0.75</v>
      </c>
      <c r="R156" s="21">
        <f>VLOOKUP($B156,SchedR!$A:$Z,MATCH(R$1,SchedR!$6:$6,0),FALSE)</f>
        <v>1</v>
      </c>
      <c r="S156" s="21" t="str">
        <f>VLOOKUP($B156,SchedR!$A:$Z,MATCH(S$1,SchedR!$6:$6,0),FALSE)</f>
        <v>Excavators GBR</v>
      </c>
      <c r="T156" s="21" t="str">
        <f>VLOOKUP($B156,SchedR!$A:$Z,MATCH(T$1,SchedR!$6:$6,0),FALSE)</f>
        <v>AuctionBorrowRetail</v>
      </c>
      <c r="U156" s="21">
        <f>IF(ISERROR(VLOOKUP(S156,Sched!A:A,1,FALSE)),0,1)</f>
        <v>1</v>
      </c>
    </row>
    <row r="157" spans="1:21" x14ac:dyDescent="0.25">
      <c r="A157" s="29">
        <v>66828</v>
      </c>
      <c r="B157" s="39" t="s">
        <v>4332</v>
      </c>
      <c r="C157" s="21" t="s">
        <v>2512</v>
      </c>
      <c r="D157" s="21" t="str">
        <f>VLOOKUP($B157,SchedR!$A:$Z,MATCH(D$1,SchedR!$6:$6,0),FALSE)</f>
        <v>GBR</v>
      </c>
      <c r="E157" s="21" t="str">
        <f>VLOOKUP($B157,SchedR!$A:$Z,MATCH(E$1,SchedR!$6:$6,0),FALSE)</f>
        <v>CatSubcat</v>
      </c>
      <c r="F157" s="21" t="str">
        <f>VLOOKUP($B157,SchedR!$A:$Z,MATCH(F$1,SchedR!$6:$6,0),FALSE)</f>
        <v>Category</v>
      </c>
      <c r="G157" s="15">
        <f>VLOOKUP($A157,Schid!$A:$J,MATCH(G$1,Schid!$6:$6,0),FALSE)</f>
        <v>2513</v>
      </c>
      <c r="H157" s="15" t="str">
        <f>VLOOKUP($A157,Schid!$A:$J,MATCH(H$1,Schid!$6:$6,0),FALSE)</f>
        <v>NULL</v>
      </c>
      <c r="I157" s="15" t="str">
        <f>VLOOKUP($A157,Schid!$A:$J,MATCH(I$1,Schid!$6:$6,0),FALSE)</f>
        <v>NULL</v>
      </c>
      <c r="J157" s="21" t="str">
        <f>VLOOKUP($A157,Schid!$A:$J,MATCH(J$1,Schid!$6:$6,0),FALSE)</f>
        <v>Pneumatic Rollers</v>
      </c>
      <c r="K157" s="21" t="str">
        <f>VLOOKUP($A157,Schid!$A:$J,MATCH(K$1,Schid!$6:$6,0),FALSE)</f>
        <v>NULL</v>
      </c>
      <c r="L157" s="21" t="str">
        <f>VLOOKUP($A157,Schid!$A:$J,MATCH(L$1,Schid!$6:$6,0),FALSE)</f>
        <v>NULL</v>
      </c>
      <c r="M157" s="21" t="str">
        <f>VLOOKUP($A157,Schid!$A:$J,MATCH(M$1,Schid!$6:$6,0),FALSE)</f>
        <v>Pneumatic Rollers|||</v>
      </c>
      <c r="N157" s="21">
        <f>IF(ISERROR(VLOOKUP(B157,SchedR!A:A,1,FALSE)),0,1)</f>
        <v>1</v>
      </c>
      <c r="O157" s="21">
        <f>VLOOKUP($B157,SchedR!$A:$Z,MATCH(O$1,SchedR!$6:$6,0),FALSE)</f>
        <v>0</v>
      </c>
      <c r="P157" s="21">
        <f>VLOOKUP($B157,SchedR!$A:$Z,MATCH(P$1,SchedR!$6:$6,0),FALSE)</f>
        <v>0</v>
      </c>
      <c r="Q157" s="21">
        <f>VLOOKUP($B157,SchedR!$A:$Z,MATCH(Q$1,SchedR!$6:$6,0),FALSE)</f>
        <v>0.75</v>
      </c>
      <c r="R157" s="21">
        <f>VLOOKUP($B157,SchedR!$A:$Z,MATCH(R$1,SchedR!$6:$6,0),FALSE)</f>
        <v>1</v>
      </c>
      <c r="S157" s="21" t="str">
        <f>VLOOKUP($B157,SchedR!$A:$Z,MATCH(S$1,SchedR!$6:$6,0),FALSE)</f>
        <v>Excavators GBR</v>
      </c>
      <c r="T157" s="21" t="str">
        <f>VLOOKUP($B157,SchedR!$A:$Z,MATCH(T$1,SchedR!$6:$6,0),FALSE)</f>
        <v>AuctionBorrowRetail</v>
      </c>
      <c r="U157" s="21">
        <f>IF(ISERROR(VLOOKUP(S157,Sched!A:A,1,FALSE)),0,1)</f>
        <v>1</v>
      </c>
    </row>
    <row r="158" spans="1:21" x14ac:dyDescent="0.25">
      <c r="A158" s="21">
        <v>1649</v>
      </c>
      <c r="B158" s="21" t="s">
        <v>3381</v>
      </c>
      <c r="C158" s="21" t="s">
        <v>2512</v>
      </c>
      <c r="D158" s="21" t="str">
        <f>VLOOKUP($B158,SchedR!$A:$Z,MATCH(D$1,SchedR!$6:$6,0),FALSE)</f>
        <v>GBR</v>
      </c>
      <c r="E158" s="21" t="str">
        <f>VLOOKUP($B158,SchedR!$A:$Z,MATCH(E$1,SchedR!$6:$6,0),FALSE)</f>
        <v>Make</v>
      </c>
      <c r="F158" s="21" t="str">
        <f>VLOOKUP($B158,SchedR!$A:$Z,MATCH(F$1,SchedR!$6:$6,0),FALSE)</f>
        <v>Make</v>
      </c>
      <c r="G158" s="15">
        <f>VLOOKUP($A158,Schid!$A:$J,MATCH(G$1,Schid!$6:$6,0),FALSE)</f>
        <v>2512</v>
      </c>
      <c r="H158" s="15">
        <f>VLOOKUP($A158,Schid!$A:$J,MATCH(H$1,Schid!$6:$6,0),FALSE)</f>
        <v>429</v>
      </c>
      <c r="I158" s="15">
        <f>VLOOKUP($A158,Schid!$A:$J,MATCH(I$1,Schid!$6:$6,0),FALSE)</f>
        <v>1170</v>
      </c>
      <c r="J158" s="21" t="str">
        <f>VLOOKUP($A158,Schid!$A:$J,MATCH(J$1,Schid!$6:$6,0),FALSE)</f>
        <v>Double Drum Rollers</v>
      </c>
      <c r="K158" s="21" t="str">
        <f>VLOOKUP($A158,Schid!$A:$J,MATCH(K$1,Schid!$6:$6,0),FALSE)</f>
        <v>Double Drum Rollers</v>
      </c>
      <c r="L158" s="21" t="str">
        <f>VLOOKUP($A158,Schid!$A:$J,MATCH(L$1,Schid!$6:$6,0),FALSE)</f>
        <v>Hamm</v>
      </c>
      <c r="M158" s="21" t="str">
        <f>VLOOKUP($A158,Schid!$A:$J,MATCH(M$1,Schid!$6:$6,0),FALSE)</f>
        <v>Double Drum Rollers|Double Drum Rollers|Hamm|</v>
      </c>
      <c r="N158" s="21">
        <f>IF(ISERROR(VLOOKUP(B158,SchedR!A:A,1,FALSE)),0,1)</f>
        <v>1</v>
      </c>
      <c r="O158" s="21">
        <f>VLOOKUP($B158,SchedR!$A:$Z,MATCH(O$1,SchedR!$6:$6,0),FALSE)</f>
        <v>0</v>
      </c>
      <c r="P158" s="21">
        <f>VLOOKUP($B158,SchedR!$A:$Z,MATCH(P$1,SchedR!$6:$6,0),FALSE)</f>
        <v>0</v>
      </c>
      <c r="Q158" s="21">
        <f>VLOOKUP($B158,SchedR!$A:$Z,MATCH(Q$1,SchedR!$6:$6,0),FALSE)</f>
        <v>0.75</v>
      </c>
      <c r="R158" s="21">
        <f>VLOOKUP($B158,SchedR!$A:$Z,MATCH(R$1,SchedR!$6:$6,0),FALSE)</f>
        <v>1</v>
      </c>
      <c r="S158" s="21" t="str">
        <f>VLOOKUP($B158,SchedR!$A:$Z,MATCH(S$1,SchedR!$6:$6,0),FALSE)</f>
        <v>Excavators GBR</v>
      </c>
      <c r="T158" s="21" t="str">
        <f>VLOOKUP($B158,SchedR!$A:$Z,MATCH(T$1,SchedR!$6:$6,0),FALSE)</f>
        <v>AuctionBorrowRetail</v>
      </c>
      <c r="U158" s="21">
        <f>IF(ISERROR(VLOOKUP(S158,Sched!A:A,1,FALSE)),0,1)</f>
        <v>1</v>
      </c>
    </row>
    <row r="159" spans="1:21" x14ac:dyDescent="0.25">
      <c r="A159" s="21">
        <v>12</v>
      </c>
      <c r="B159" s="21" t="s">
        <v>3405</v>
      </c>
      <c r="C159" s="21" t="s">
        <v>2512</v>
      </c>
      <c r="D159" s="21" t="str">
        <f>VLOOKUP($B159,SchedR!$A:$Z,MATCH(D$1,SchedR!$6:$6,0),FALSE)</f>
        <v>GBR</v>
      </c>
      <c r="E159" s="21" t="str">
        <f>VLOOKUP($B159,SchedR!$A:$Z,MATCH(E$1,SchedR!$6:$6,0),FALSE)</f>
        <v>CatSubcat</v>
      </c>
      <c r="F159" s="21" t="str">
        <f>VLOOKUP($B159,SchedR!$A:$Z,MATCH(F$1,SchedR!$6:$6,0),FALSE)</f>
        <v>Category</v>
      </c>
      <c r="G159" s="15">
        <f>VLOOKUP($A159,Schid!$A:$J,MATCH(G$1,Schid!$6:$6,0),FALSE)</f>
        <v>15</v>
      </c>
      <c r="H159" s="15" t="str">
        <f>VLOOKUP($A159,Schid!$A:$J,MATCH(H$1,Schid!$6:$6,0),FALSE)</f>
        <v>NULL</v>
      </c>
      <c r="I159" s="15" t="str">
        <f>VLOOKUP($A159,Schid!$A:$J,MATCH(I$1,Schid!$6:$6,0),FALSE)</f>
        <v>NULL</v>
      </c>
      <c r="J159" s="21" t="str">
        <f>VLOOKUP($A159,Schid!$A:$J,MATCH(J$1,Schid!$6:$6,0),FALSE)</f>
        <v>Dozers</v>
      </c>
      <c r="K159" s="21" t="str">
        <f>VLOOKUP($A159,Schid!$A:$J,MATCH(K$1,Schid!$6:$6,0),FALSE)</f>
        <v>NULL</v>
      </c>
      <c r="L159" s="21" t="str">
        <f>VLOOKUP($A159,Schid!$A:$J,MATCH(L$1,Schid!$6:$6,0),FALSE)</f>
        <v>NULL</v>
      </c>
      <c r="M159" s="21" t="str">
        <f>VLOOKUP($A159,Schid!$A:$J,MATCH(M$1,Schid!$6:$6,0),FALSE)</f>
        <v>Dozers|||</v>
      </c>
      <c r="N159" s="21">
        <f>IF(ISERROR(VLOOKUP(B159,SchedR!A:A,1,FALSE)),0,1)</f>
        <v>1</v>
      </c>
      <c r="O159" s="21">
        <f>VLOOKUP($B159,SchedR!$A:$Z,MATCH(O$1,SchedR!$6:$6,0),FALSE)</f>
        <v>0</v>
      </c>
      <c r="P159" s="21">
        <f>VLOOKUP($B159,SchedR!$A:$Z,MATCH(P$1,SchedR!$6:$6,0),FALSE)</f>
        <v>0</v>
      </c>
      <c r="Q159" s="21">
        <f>VLOOKUP($B159,SchedR!$A:$Z,MATCH(Q$1,SchedR!$6:$6,0),FALSE)</f>
        <v>0.7</v>
      </c>
      <c r="R159" s="21">
        <f>VLOOKUP($B159,SchedR!$A:$Z,MATCH(R$1,SchedR!$6:$6,0),FALSE)</f>
        <v>1</v>
      </c>
      <c r="S159" s="21" t="str">
        <f>VLOOKUP($B159,SchedR!$A:$Z,MATCH(S$1,SchedR!$6:$6,0),FALSE)</f>
        <v>Excavators GBR</v>
      </c>
      <c r="T159" s="21" t="str">
        <f>VLOOKUP($B159,SchedR!$A:$Z,MATCH(T$1,SchedR!$6:$6,0),FALSE)</f>
        <v>AuctionBorrowRetail</v>
      </c>
      <c r="U159" s="21">
        <f>IF(ISERROR(VLOOKUP(S159,Sched!A:A,1,FALSE)),0,1)</f>
        <v>1</v>
      </c>
    </row>
    <row r="160" spans="1:21" x14ac:dyDescent="0.25">
      <c r="A160" s="21">
        <v>101026</v>
      </c>
      <c r="B160" s="21" t="s">
        <v>4982</v>
      </c>
      <c r="C160" s="21" t="s">
        <v>2512</v>
      </c>
      <c r="D160" s="21" t="str">
        <f>VLOOKUP($B160,SchedR!$A:$Z,MATCH(D$1,SchedR!$6:$6,0),FALSE)</f>
        <v>GBR</v>
      </c>
      <c r="E160" s="21" t="str">
        <f>VLOOKUP($B160,SchedR!$A:$Z,MATCH(E$1,SchedR!$6:$6,0),FALSE)</f>
        <v>CatSubcat</v>
      </c>
      <c r="F160" s="21" t="str">
        <f>VLOOKUP($B160,SchedR!$A:$Z,MATCH(F$1,SchedR!$6:$6,0),FALSE)</f>
        <v>SubcatGroup</v>
      </c>
      <c r="G160" s="15">
        <f>VLOOKUP($A160,Schid!$A:$J,MATCH(G$1,Schid!$6:$6,0),FALSE)</f>
        <v>29</v>
      </c>
      <c r="H160" s="15">
        <f>VLOOKUP($A160,Schid!$A:$J,MATCH(H$1,Schid!$6:$6,0),FALSE)</f>
        <v>2804</v>
      </c>
      <c r="I160" s="15" t="str">
        <f>VLOOKUP($A160,Schid!$A:$J,MATCH(I$1,Schid!$6:$6,0),FALSE)</f>
        <v>NULL</v>
      </c>
      <c r="J160" s="21" t="str">
        <f>VLOOKUP($A160,Schid!$A:$J,MATCH(J$1,Schid!$6:$6,0),FALSE)</f>
        <v>Excavators</v>
      </c>
      <c r="K160" s="21" t="str">
        <f>VLOOKUP($A160,Schid!$A:$J,MATCH(K$1,Schid!$6:$6,0),FALSE)</f>
        <v>100,000+ Lb Excavators</v>
      </c>
      <c r="L160" s="21" t="str">
        <f>VLOOKUP($A160,Schid!$A:$J,MATCH(L$1,Schid!$6:$6,0),FALSE)</f>
        <v>NULL</v>
      </c>
      <c r="M160" s="21" t="str">
        <f>VLOOKUP($A160,Schid!$A:$J,MATCH(M$1,Schid!$6:$6,0),FALSE)</f>
        <v>Excavators|100,000+ Lb Excavators||</v>
      </c>
      <c r="N160" s="21">
        <f>IF(ISERROR(VLOOKUP(B160,SchedR!A:A,1,FALSE)),0,1)</f>
        <v>1</v>
      </c>
      <c r="O160" s="21">
        <f>VLOOKUP($B160,SchedR!$A:$Z,MATCH(O$1,SchedR!$6:$6,0),FALSE)</f>
        <v>0</v>
      </c>
      <c r="P160" s="21">
        <f>VLOOKUP($B160,SchedR!$A:$Z,MATCH(P$1,SchedR!$6:$6,0),FALSE)</f>
        <v>0</v>
      </c>
      <c r="Q160" s="21">
        <f>VLOOKUP($B160,SchedR!$A:$Z,MATCH(Q$1,SchedR!$6:$6,0),FALSE)</f>
        <v>0.75</v>
      </c>
      <c r="R160" s="21">
        <f>VLOOKUP($B160,SchedR!$A:$Z,MATCH(R$1,SchedR!$6:$6,0),FALSE)</f>
        <v>1</v>
      </c>
      <c r="S160" s="21" t="str">
        <f>VLOOKUP($B160,SchedR!$A:$Z,MATCH(S$1,SchedR!$6:$6,0),FALSE)</f>
        <v>Excavators GBR</v>
      </c>
      <c r="T160" s="21" t="str">
        <f>VLOOKUP($B160,SchedR!$A:$Z,MATCH(T$1,SchedR!$6:$6,0),FALSE)</f>
        <v>AuctionBorrowRetail</v>
      </c>
      <c r="U160" s="21">
        <f>IF(ISERROR(VLOOKUP(S160,Sched!A:A,1,FALSE)),0,1)</f>
        <v>1</v>
      </c>
    </row>
    <row r="161" spans="1:21" x14ac:dyDescent="0.25">
      <c r="A161" s="21">
        <v>50803</v>
      </c>
      <c r="B161" s="21" t="s">
        <v>4982</v>
      </c>
      <c r="C161" s="21" t="s">
        <v>2512</v>
      </c>
      <c r="D161" s="21" t="str">
        <f>VLOOKUP($B161,SchedR!$A:$Z,MATCH(D$1,SchedR!$6:$6,0),FALSE)</f>
        <v>GBR</v>
      </c>
      <c r="E161" s="21" t="str">
        <f>VLOOKUP($B161,SchedR!$A:$Z,MATCH(E$1,SchedR!$6:$6,0),FALSE)</f>
        <v>CatSubcat</v>
      </c>
      <c r="F161" s="21" t="str">
        <f>VLOOKUP($B161,SchedR!$A:$Z,MATCH(F$1,SchedR!$6:$6,0),FALSE)</f>
        <v>SubcatGroup</v>
      </c>
      <c r="G161" s="15">
        <f>VLOOKUP($A161,Schid!$A:$J,MATCH(G$1,Schid!$6:$6,0),FALSE)</f>
        <v>29</v>
      </c>
      <c r="H161" s="15">
        <f>VLOOKUP($A161,Schid!$A:$J,MATCH(H$1,Schid!$6:$6,0),FALSE)</f>
        <v>2426</v>
      </c>
      <c r="I161" s="15" t="str">
        <f>VLOOKUP($A161,Schid!$A:$J,MATCH(I$1,Schid!$6:$6,0),FALSE)</f>
        <v>NULL</v>
      </c>
      <c r="J161" s="21" t="str">
        <f>VLOOKUP($A161,Schid!$A:$J,MATCH(J$1,Schid!$6:$6,0),FALSE)</f>
        <v>Excavators</v>
      </c>
      <c r="K161" s="21" t="str">
        <f>VLOOKUP($A161,Schid!$A:$J,MATCH(K$1,Schid!$6:$6,0),FALSE)</f>
        <v>75,000-99,999 Lb Excavators</v>
      </c>
      <c r="L161" s="21" t="str">
        <f>VLOOKUP($A161,Schid!$A:$J,MATCH(L$1,Schid!$6:$6,0),FALSE)</f>
        <v>NULL</v>
      </c>
      <c r="M161" s="21" t="str">
        <f>VLOOKUP($A161,Schid!$A:$J,MATCH(M$1,Schid!$6:$6,0),FALSE)</f>
        <v>Excavators|75,000-99,999 Lb Excavators||</v>
      </c>
      <c r="N161" s="21">
        <f>IF(ISERROR(VLOOKUP(B161,SchedR!A:A,1,FALSE)),0,1)</f>
        <v>1</v>
      </c>
      <c r="O161" s="21">
        <f>VLOOKUP($B161,SchedR!$A:$Z,MATCH(O$1,SchedR!$6:$6,0),FALSE)</f>
        <v>0</v>
      </c>
      <c r="P161" s="21">
        <f>VLOOKUP($B161,SchedR!$A:$Z,MATCH(P$1,SchedR!$6:$6,0),FALSE)</f>
        <v>0</v>
      </c>
      <c r="Q161" s="21">
        <f>VLOOKUP($B161,SchedR!$A:$Z,MATCH(Q$1,SchedR!$6:$6,0),FALSE)</f>
        <v>0.75</v>
      </c>
      <c r="R161" s="21">
        <f>VLOOKUP($B161,SchedR!$A:$Z,MATCH(R$1,SchedR!$6:$6,0),FALSE)</f>
        <v>1</v>
      </c>
      <c r="S161" s="21" t="str">
        <f>VLOOKUP($B161,SchedR!$A:$Z,MATCH(S$1,SchedR!$6:$6,0),FALSE)</f>
        <v>Excavators GBR</v>
      </c>
      <c r="T161" s="21" t="str">
        <f>VLOOKUP($B161,SchedR!$A:$Z,MATCH(T$1,SchedR!$6:$6,0),FALSE)</f>
        <v>AuctionBorrowRetail</v>
      </c>
      <c r="U161" s="21">
        <f>IF(ISERROR(VLOOKUP(S161,Sched!A:A,1,FALSE)),0,1)</f>
        <v>1</v>
      </c>
    </row>
    <row r="162" spans="1:21" x14ac:dyDescent="0.25">
      <c r="A162" s="21">
        <v>101024</v>
      </c>
      <c r="B162" s="23" t="s">
        <v>3530</v>
      </c>
      <c r="C162" s="21" t="s">
        <v>2512</v>
      </c>
      <c r="D162" s="21" t="str">
        <f>VLOOKUP($B162,SchedR!$A:$Z,MATCH(D$1,SchedR!$6:$6,0),FALSE)</f>
        <v>GBR</v>
      </c>
      <c r="E162" s="21" t="str">
        <f>VLOOKUP($B162,SchedR!$A:$Z,MATCH(E$1,SchedR!$6:$6,0),FALSE)</f>
        <v>CatSubcat</v>
      </c>
      <c r="F162" s="21" t="str">
        <f>VLOOKUP($B162,SchedR!$A:$Z,MATCH(F$1,SchedR!$6:$6,0),FALSE)</f>
        <v>SubcatGroup</v>
      </c>
      <c r="G162" s="15">
        <f>VLOOKUP($A162,Schid!$A:$J,MATCH(G$1,Schid!$6:$6,0),FALSE)</f>
        <v>29</v>
      </c>
      <c r="H162" s="15">
        <f>VLOOKUP($A162,Schid!$A:$J,MATCH(H$1,Schid!$6:$6,0),FALSE)</f>
        <v>2802</v>
      </c>
      <c r="I162" s="15" t="str">
        <f>VLOOKUP($A162,Schid!$A:$J,MATCH(I$1,Schid!$6:$6,0),FALSE)</f>
        <v>NULL</v>
      </c>
      <c r="J162" s="21" t="str">
        <f>VLOOKUP($A162,Schid!$A:$J,MATCH(J$1,Schid!$6:$6,0),FALSE)</f>
        <v>Excavators</v>
      </c>
      <c r="K162" s="21" t="str">
        <f>VLOOKUP($A162,Schid!$A:$J,MATCH(K$1,Schid!$6:$6,0),FALSE)</f>
        <v>45,000-74,999 Lb Excavators</v>
      </c>
      <c r="L162" s="21" t="str">
        <f>VLOOKUP($A162,Schid!$A:$J,MATCH(L$1,Schid!$6:$6,0),FALSE)</f>
        <v>NULL</v>
      </c>
      <c r="M162" s="21" t="str">
        <f>VLOOKUP($A162,Schid!$A:$J,MATCH(M$1,Schid!$6:$6,0),FALSE)</f>
        <v>Excavators|45,000-74,999 Lb Excavators||</v>
      </c>
      <c r="N162" s="21">
        <f>IF(ISERROR(VLOOKUP(B162,SchedR!A:A,1,FALSE)),0,1)</f>
        <v>1</v>
      </c>
      <c r="O162" s="21">
        <f>VLOOKUP($B162,SchedR!$A:$Z,MATCH(O$1,SchedR!$6:$6,0),FALSE)</f>
        <v>0</v>
      </c>
      <c r="P162" s="21">
        <f>VLOOKUP($B162,SchedR!$A:$Z,MATCH(P$1,SchedR!$6:$6,0),FALSE)</f>
        <v>0</v>
      </c>
      <c r="Q162" s="21">
        <f>VLOOKUP($B162,SchedR!$A:$Z,MATCH(Q$1,SchedR!$6:$6,0),FALSE)</f>
        <v>0.75</v>
      </c>
      <c r="R162" s="21">
        <f>VLOOKUP($B162,SchedR!$A:$Z,MATCH(R$1,SchedR!$6:$6,0),FALSE)</f>
        <v>1</v>
      </c>
      <c r="S162" s="21" t="str">
        <f>VLOOKUP($B162,SchedR!$A:$Z,MATCH(S$1,SchedR!$6:$6,0),FALSE)</f>
        <v>Excavators Medium Small GBR</v>
      </c>
      <c r="T162" s="21" t="str">
        <f>VLOOKUP($B162,SchedR!$A:$Z,MATCH(T$1,SchedR!$6:$6,0),FALSE)</f>
        <v>AuctionBorrowRetail</v>
      </c>
      <c r="U162" s="21">
        <f>IF(ISERROR(VLOOKUP(S162,Sched!A:A,1,FALSE)),0,1)</f>
        <v>1</v>
      </c>
    </row>
    <row r="163" spans="1:21" x14ac:dyDescent="0.25">
      <c r="A163" s="21">
        <v>52234</v>
      </c>
      <c r="B163" s="23" t="s">
        <v>3395</v>
      </c>
      <c r="C163" s="21" t="s">
        <v>2512</v>
      </c>
      <c r="D163" s="21" t="str">
        <f>VLOOKUP($B163,SchedR!$A:$Z,MATCH(D$1,SchedR!$6:$6,0),FALSE)</f>
        <v>GBR</v>
      </c>
      <c r="E163" s="21" t="str">
        <f>VLOOKUP($B163,SchedR!$A:$Z,MATCH(E$1,SchedR!$6:$6,0),FALSE)</f>
        <v>Make</v>
      </c>
      <c r="F163" s="21" t="str">
        <f>VLOOKUP($B163,SchedR!$A:$Z,MATCH(F$1,SchedR!$6:$6,0),FALSE)</f>
        <v>Make</v>
      </c>
      <c r="G163" s="15">
        <f>VLOOKUP($A163,Schid!$A:$J,MATCH(G$1,Schid!$6:$6,0),FALSE)</f>
        <v>29</v>
      </c>
      <c r="H163" s="15">
        <f>VLOOKUP($A163,Schid!$A:$J,MATCH(H$1,Schid!$6:$6,0),FALSE)</f>
        <v>2434</v>
      </c>
      <c r="I163" s="15">
        <f>VLOOKUP($A163,Schid!$A:$J,MATCH(I$1,Schid!$6:$6,0),FALSE)</f>
        <v>1157</v>
      </c>
      <c r="J163" s="21" t="str">
        <f>VLOOKUP($A163,Schid!$A:$J,MATCH(J$1,Schid!$6:$6,0),FALSE)</f>
        <v>Excavators</v>
      </c>
      <c r="K163" s="21" t="str">
        <f>VLOOKUP($A163,Schid!$A:$J,MATCH(K$1,Schid!$6:$6,0),FALSE)</f>
        <v>25,000-44,999 Lb Excavators</v>
      </c>
      <c r="L163" s="21" t="str">
        <f>VLOOKUP($A163,Schid!$A:$J,MATCH(L$1,Schid!$6:$6,0),FALSE)</f>
        <v>Hitachi</v>
      </c>
      <c r="M163" s="21" t="str">
        <f>VLOOKUP($A163,Schid!$A:$J,MATCH(M$1,Schid!$6:$6,0),FALSE)</f>
        <v>Excavators|25,000-44,999 Lb Excavators|Hitachi|</v>
      </c>
      <c r="N163" s="21">
        <f>IF(ISERROR(VLOOKUP(B163,SchedR!A:A,1,FALSE)),0,1)</f>
        <v>1</v>
      </c>
      <c r="O163" s="21">
        <f>VLOOKUP($B163,SchedR!$A:$Z,MATCH(O$1,SchedR!$6:$6,0),FALSE)</f>
        <v>0</v>
      </c>
      <c r="P163" s="21">
        <f>VLOOKUP($B163,SchedR!$A:$Z,MATCH(P$1,SchedR!$6:$6,0),FALSE)</f>
        <v>0</v>
      </c>
      <c r="Q163" s="21">
        <f>VLOOKUP($B163,SchedR!$A:$Z,MATCH(Q$1,SchedR!$6:$6,0),FALSE)</f>
        <v>0.75</v>
      </c>
      <c r="R163" s="21">
        <f>VLOOKUP($B163,SchedR!$A:$Z,MATCH(R$1,SchedR!$6:$6,0),FALSE)</f>
        <v>1</v>
      </c>
      <c r="S163" s="21" t="str">
        <f>VLOOKUP($B163,SchedR!$A:$Z,MATCH(S$1,SchedR!$6:$6,0),FALSE)</f>
        <v>Excavators Medium Small GBR</v>
      </c>
      <c r="T163" s="21" t="str">
        <f>VLOOKUP($B163,SchedR!$A:$Z,MATCH(T$1,SchedR!$6:$6,0),FALSE)</f>
        <v>AuctionBorrowRetail</v>
      </c>
      <c r="U163" s="21">
        <f>IF(ISERROR(VLOOKUP(S163,Sched!A:A,1,FALSE)),0,1)</f>
        <v>1</v>
      </c>
    </row>
    <row r="164" spans="1:21" x14ac:dyDescent="0.25">
      <c r="A164" s="21">
        <v>68140</v>
      </c>
      <c r="B164" s="21" t="s">
        <v>3382</v>
      </c>
      <c r="C164" s="21" t="s">
        <v>2512</v>
      </c>
      <c r="D164" s="21" t="str">
        <f>VLOOKUP($B164,SchedR!$A:$Z,MATCH(D$1,SchedR!$6:$6,0),FALSE)</f>
        <v>GBR</v>
      </c>
      <c r="E164" s="21" t="str">
        <f>VLOOKUP($B164,SchedR!$A:$Z,MATCH(E$1,SchedR!$6:$6,0),FALSE)</f>
        <v>Make</v>
      </c>
      <c r="F164" s="21" t="str">
        <f>VLOOKUP($B164,SchedR!$A:$Z,MATCH(F$1,SchedR!$6:$6,0),FALSE)</f>
        <v>Make</v>
      </c>
      <c r="G164" s="15">
        <f>VLOOKUP($A164,Schid!$A:$J,MATCH(G$1,Schid!$6:$6,0),FALSE)</f>
        <v>29</v>
      </c>
      <c r="H164" s="15">
        <f>VLOOKUP($A164,Schid!$A:$J,MATCH(H$1,Schid!$6:$6,0),FALSE)</f>
        <v>2425</v>
      </c>
      <c r="I164" s="15">
        <f>VLOOKUP($A164,Schid!$A:$J,MATCH(I$1,Schid!$6:$6,0),FALSE)</f>
        <v>18</v>
      </c>
      <c r="J164" s="21" t="str">
        <f>VLOOKUP($A164,Schid!$A:$J,MATCH(J$1,Schid!$6:$6,0),FALSE)</f>
        <v>Excavators</v>
      </c>
      <c r="K164" s="21" t="str">
        <f>VLOOKUP($A164,Schid!$A:$J,MATCH(K$1,Schid!$6:$6,0),FALSE)</f>
        <v>9,500-24,999 Lb Mini Excavators</v>
      </c>
      <c r="L164" s="21" t="str">
        <f>VLOOKUP($A164,Schid!$A:$J,MATCH(L$1,Schid!$6:$6,0),FALSE)</f>
        <v>Kubota</v>
      </c>
      <c r="M164" s="21" t="str">
        <f>VLOOKUP($A164,Schid!$A:$J,MATCH(M$1,Schid!$6:$6,0),FALSE)</f>
        <v>Excavators|9,500-24,999 Lb Mini Excavators|Kubota|</v>
      </c>
      <c r="N164" s="21">
        <f>IF(ISERROR(VLOOKUP(B164,SchedR!A:A,1,FALSE)),0,1)</f>
        <v>1</v>
      </c>
      <c r="O164" s="21">
        <f>VLOOKUP($B164,SchedR!$A:$Z,MATCH(O$1,SchedR!$6:$6,0),FALSE)</f>
        <v>0</v>
      </c>
      <c r="P164" s="21">
        <f>VLOOKUP($B164,SchedR!$A:$Z,MATCH(P$1,SchedR!$6:$6,0),FALSE)</f>
        <v>0</v>
      </c>
      <c r="Q164" s="21">
        <f>VLOOKUP($B164,SchedR!$A:$Z,MATCH(Q$1,SchedR!$6:$6,0),FALSE)</f>
        <v>0.75</v>
      </c>
      <c r="R164" s="21">
        <f>VLOOKUP($B164,SchedR!$A:$Z,MATCH(R$1,SchedR!$6:$6,0),FALSE)</f>
        <v>1</v>
      </c>
      <c r="S164" s="21" t="str">
        <f>VLOOKUP($B164,SchedR!$A:$Z,MATCH(S$1,SchedR!$6:$6,0),FALSE)</f>
        <v>Excavators Mini Large GBR</v>
      </c>
      <c r="T164" s="21" t="str">
        <f>VLOOKUP($B164,SchedR!$A:$Z,MATCH(T$1,SchedR!$6:$6,0),FALSE)</f>
        <v>AuctionBorrowRetail</v>
      </c>
      <c r="U164" s="21">
        <f>IF(ISERROR(VLOOKUP(S164,Sched!A:A,1,FALSE)),0,1)</f>
        <v>1</v>
      </c>
    </row>
    <row r="165" spans="1:21" x14ac:dyDescent="0.25">
      <c r="A165" s="21">
        <v>101451</v>
      </c>
      <c r="B165" s="21" t="s">
        <v>3384</v>
      </c>
      <c r="C165" s="21" t="s">
        <v>2512</v>
      </c>
      <c r="D165" s="21" t="str">
        <f>VLOOKUP($B165,SchedR!$A:$Z,MATCH(D$1,SchedR!$6:$6,0),FALSE)</f>
        <v>GBR</v>
      </c>
      <c r="E165" s="21" t="str">
        <f>VLOOKUP($B165,SchedR!$A:$Z,MATCH(E$1,SchedR!$6:$6,0),FALSE)</f>
        <v>Make</v>
      </c>
      <c r="F165" s="21" t="str">
        <f>VLOOKUP($B165,SchedR!$A:$Z,MATCH(F$1,SchedR!$6:$6,0),FALSE)</f>
        <v>Make</v>
      </c>
      <c r="G165" s="15">
        <f>VLOOKUP($A165,Schid!$A:$J,MATCH(G$1,Schid!$6:$6,0),FALSE)</f>
        <v>29</v>
      </c>
      <c r="H165" s="15">
        <f>VLOOKUP($A165,Schid!$A:$J,MATCH(H$1,Schid!$6:$6,0),FALSE)</f>
        <v>2801</v>
      </c>
      <c r="I165" s="15">
        <f>VLOOKUP($A165,Schid!$A:$J,MATCH(I$1,Schid!$6:$6,0),FALSE)</f>
        <v>1157</v>
      </c>
      <c r="J165" s="21" t="str">
        <f>VLOOKUP($A165,Schid!$A:$J,MATCH(J$1,Schid!$6:$6,0),FALSE)</f>
        <v>Excavators</v>
      </c>
      <c r="K165" s="21" t="str">
        <f>VLOOKUP($A165,Schid!$A:$J,MATCH(K$1,Schid!$6:$6,0),FALSE)</f>
        <v>0-4,999 Lb Mini Excavators</v>
      </c>
      <c r="L165" s="21" t="str">
        <f>VLOOKUP($A165,Schid!$A:$J,MATCH(L$1,Schid!$6:$6,0),FALSE)</f>
        <v>Hitachi</v>
      </c>
      <c r="M165" s="21" t="str">
        <f>VLOOKUP($A165,Schid!$A:$J,MATCH(M$1,Schid!$6:$6,0),FALSE)</f>
        <v>Excavators|0-4,999 Lb Mini Excavators|Hitachi|</v>
      </c>
      <c r="N165" s="21">
        <f>IF(ISERROR(VLOOKUP(B165,SchedR!A:A,1,FALSE)),0,1)</f>
        <v>1</v>
      </c>
      <c r="O165" s="21">
        <f>VLOOKUP($B165,SchedR!$A:$Z,MATCH(O$1,SchedR!$6:$6,0),FALSE)</f>
        <v>0</v>
      </c>
      <c r="P165" s="21">
        <f>VLOOKUP($B165,SchedR!$A:$Z,MATCH(P$1,SchedR!$6:$6,0),FALSE)</f>
        <v>0</v>
      </c>
      <c r="Q165" s="21">
        <f>VLOOKUP($B165,SchedR!$A:$Z,MATCH(Q$1,SchedR!$6:$6,0),FALSE)</f>
        <v>0.75</v>
      </c>
      <c r="R165" s="21">
        <f>VLOOKUP($B165,SchedR!$A:$Z,MATCH(R$1,SchedR!$6:$6,0),FALSE)</f>
        <v>1</v>
      </c>
      <c r="S165" s="21" t="str">
        <f>VLOOKUP($B165,SchedR!$A:$Z,MATCH(S$1,SchedR!$6:$6,0),FALSE)</f>
        <v>Excavators Mini Small GBR</v>
      </c>
      <c r="T165" s="21" t="str">
        <f>VLOOKUP($B165,SchedR!$A:$Z,MATCH(T$1,SchedR!$6:$6,0),FALSE)</f>
        <v>AuctionBorrowRetail</v>
      </c>
      <c r="U165" s="21">
        <f>IF(ISERROR(VLOOKUP(S165,Sched!A:A,1,FALSE)),0,1)</f>
        <v>1</v>
      </c>
    </row>
    <row r="166" spans="1:21" x14ac:dyDescent="0.25">
      <c r="A166" s="21">
        <v>101424</v>
      </c>
      <c r="B166" s="21" t="s">
        <v>3384</v>
      </c>
      <c r="C166" s="21" t="s">
        <v>2512</v>
      </c>
      <c r="D166" s="21" t="str">
        <f>VLOOKUP($B166,SchedR!$A:$Z,MATCH(D$1,SchedR!$6:$6,0),FALSE)</f>
        <v>GBR</v>
      </c>
      <c r="E166" s="21" t="str">
        <f>VLOOKUP($B166,SchedR!$A:$Z,MATCH(E$1,SchedR!$6:$6,0),FALSE)</f>
        <v>Make</v>
      </c>
      <c r="F166" s="21" t="str">
        <f>VLOOKUP($B166,SchedR!$A:$Z,MATCH(F$1,SchedR!$6:$6,0),FALSE)</f>
        <v>Make</v>
      </c>
      <c r="G166" s="15">
        <f>VLOOKUP($A166,Schid!$A:$J,MATCH(G$1,Schid!$6:$6,0),FALSE)</f>
        <v>29</v>
      </c>
      <c r="H166" s="15">
        <f>VLOOKUP($A166,Schid!$A:$J,MATCH(H$1,Schid!$6:$6,0),FALSE)</f>
        <v>2800</v>
      </c>
      <c r="I166" s="15">
        <f>VLOOKUP($A166,Schid!$A:$J,MATCH(I$1,Schid!$6:$6,0),FALSE)</f>
        <v>1157</v>
      </c>
      <c r="J166" s="21" t="str">
        <f>VLOOKUP($A166,Schid!$A:$J,MATCH(J$1,Schid!$6:$6,0),FALSE)</f>
        <v>Excavators</v>
      </c>
      <c r="K166" s="21" t="str">
        <f>VLOOKUP($A166,Schid!$A:$J,MATCH(K$1,Schid!$6:$6,0),FALSE)</f>
        <v>5,000-9,499 Lb Mini Excavators</v>
      </c>
      <c r="L166" s="21" t="str">
        <f>VLOOKUP($A166,Schid!$A:$J,MATCH(L$1,Schid!$6:$6,0),FALSE)</f>
        <v>Hitachi</v>
      </c>
      <c r="M166" s="21" t="str">
        <f>VLOOKUP($A166,Schid!$A:$J,MATCH(M$1,Schid!$6:$6,0),FALSE)</f>
        <v>Excavators|5,000-9,499 Lb Mini Excavators|Hitachi|</v>
      </c>
      <c r="N166" s="21">
        <f>IF(ISERROR(VLOOKUP(B166,SchedR!A:A,1,FALSE)),0,1)</f>
        <v>1</v>
      </c>
      <c r="O166" s="21">
        <f>VLOOKUP($B166,SchedR!$A:$Z,MATCH(O$1,SchedR!$6:$6,0),FALSE)</f>
        <v>0</v>
      </c>
      <c r="P166" s="21">
        <f>VLOOKUP($B166,SchedR!$A:$Z,MATCH(P$1,SchedR!$6:$6,0),FALSE)</f>
        <v>0</v>
      </c>
      <c r="Q166" s="21">
        <f>VLOOKUP($B166,SchedR!$A:$Z,MATCH(Q$1,SchedR!$6:$6,0),FALSE)</f>
        <v>0.75</v>
      </c>
      <c r="R166" s="21">
        <f>VLOOKUP($B166,SchedR!$A:$Z,MATCH(R$1,SchedR!$6:$6,0),FALSE)</f>
        <v>1</v>
      </c>
      <c r="S166" s="21" t="str">
        <f>VLOOKUP($B166,SchedR!$A:$Z,MATCH(S$1,SchedR!$6:$6,0),FALSE)</f>
        <v>Excavators Mini Small GBR</v>
      </c>
      <c r="T166" s="21" t="str">
        <f>VLOOKUP($B166,SchedR!$A:$Z,MATCH(T$1,SchedR!$6:$6,0),FALSE)</f>
        <v>AuctionBorrowRetail</v>
      </c>
      <c r="U166" s="21">
        <f>IF(ISERROR(VLOOKUP(S166,Sched!A:A,1,FALSE)),0,1)</f>
        <v>1</v>
      </c>
    </row>
    <row r="167" spans="1:21" x14ac:dyDescent="0.25">
      <c r="A167" s="21">
        <v>101449</v>
      </c>
      <c r="B167" s="21" t="s">
        <v>3385</v>
      </c>
      <c r="C167" s="21" t="s">
        <v>2512</v>
      </c>
      <c r="D167" s="21" t="str">
        <f>VLOOKUP($B167,SchedR!$A:$Z,MATCH(D$1,SchedR!$6:$6,0),FALSE)</f>
        <v>GBR</v>
      </c>
      <c r="E167" s="21" t="str">
        <f>VLOOKUP($B167,SchedR!$A:$Z,MATCH(E$1,SchedR!$6:$6,0),FALSE)</f>
        <v>Make</v>
      </c>
      <c r="F167" s="21" t="str">
        <f>VLOOKUP($B167,SchedR!$A:$Z,MATCH(F$1,SchedR!$6:$6,0),FALSE)</f>
        <v>Make</v>
      </c>
      <c r="G167" s="15">
        <f>VLOOKUP($A167,Schid!$A:$J,MATCH(G$1,Schid!$6:$6,0),FALSE)</f>
        <v>29</v>
      </c>
      <c r="H167" s="15">
        <f>VLOOKUP($A167,Schid!$A:$J,MATCH(H$1,Schid!$6:$6,0),FALSE)</f>
        <v>2801</v>
      </c>
      <c r="I167" s="15">
        <f>VLOOKUP($A167,Schid!$A:$J,MATCH(I$1,Schid!$6:$6,0),FALSE)</f>
        <v>140</v>
      </c>
      <c r="J167" s="21" t="str">
        <f>VLOOKUP($A167,Schid!$A:$J,MATCH(J$1,Schid!$6:$6,0),FALSE)</f>
        <v>Excavators</v>
      </c>
      <c r="K167" s="21" t="str">
        <f>VLOOKUP($A167,Schid!$A:$J,MATCH(K$1,Schid!$6:$6,0),FALSE)</f>
        <v>0-4,999 Lb Mini Excavators</v>
      </c>
      <c r="L167" s="21" t="str">
        <f>VLOOKUP($A167,Schid!$A:$J,MATCH(L$1,Schid!$6:$6,0),FALSE)</f>
        <v>JCB</v>
      </c>
      <c r="M167" s="21" t="str">
        <f>VLOOKUP($A167,Schid!$A:$J,MATCH(M$1,Schid!$6:$6,0),FALSE)</f>
        <v>Excavators|0-4,999 Lb Mini Excavators|JCB|</v>
      </c>
      <c r="N167" s="21">
        <f>IF(ISERROR(VLOOKUP(B167,SchedR!A:A,1,FALSE)),0,1)</f>
        <v>1</v>
      </c>
      <c r="O167" s="21">
        <f>VLOOKUP($B167,SchedR!$A:$Z,MATCH(O$1,SchedR!$6:$6,0),FALSE)</f>
        <v>0</v>
      </c>
      <c r="P167" s="21">
        <f>VLOOKUP($B167,SchedR!$A:$Z,MATCH(P$1,SchedR!$6:$6,0),FALSE)</f>
        <v>0</v>
      </c>
      <c r="Q167" s="21">
        <f>VLOOKUP($B167,SchedR!$A:$Z,MATCH(Q$1,SchedR!$6:$6,0),FALSE)</f>
        <v>0.75</v>
      </c>
      <c r="R167" s="21">
        <f>VLOOKUP($B167,SchedR!$A:$Z,MATCH(R$1,SchedR!$6:$6,0),FALSE)</f>
        <v>1</v>
      </c>
      <c r="S167" s="21" t="str">
        <f>VLOOKUP($B167,SchedR!$A:$Z,MATCH(S$1,SchedR!$6:$6,0),FALSE)</f>
        <v>Excavators Mini Small GBR</v>
      </c>
      <c r="T167" s="21" t="str">
        <f>VLOOKUP($B167,SchedR!$A:$Z,MATCH(T$1,SchedR!$6:$6,0),FALSE)</f>
        <v>AuctionBorrowRetail</v>
      </c>
      <c r="U167" s="21">
        <f>IF(ISERROR(VLOOKUP(S167,Sched!A:A,1,FALSE)),0,1)</f>
        <v>1</v>
      </c>
    </row>
    <row r="168" spans="1:21" x14ac:dyDescent="0.25">
      <c r="A168" s="21">
        <v>101422</v>
      </c>
      <c r="B168" s="21" t="s">
        <v>3385</v>
      </c>
      <c r="C168" s="21" t="s">
        <v>2512</v>
      </c>
      <c r="D168" s="21" t="str">
        <f>VLOOKUP($B168,SchedR!$A:$Z,MATCH(D$1,SchedR!$6:$6,0),FALSE)</f>
        <v>GBR</v>
      </c>
      <c r="E168" s="21" t="str">
        <f>VLOOKUP($B168,SchedR!$A:$Z,MATCH(E$1,SchedR!$6:$6,0),FALSE)</f>
        <v>Make</v>
      </c>
      <c r="F168" s="21" t="str">
        <f>VLOOKUP($B168,SchedR!$A:$Z,MATCH(F$1,SchedR!$6:$6,0),FALSE)</f>
        <v>Make</v>
      </c>
      <c r="G168" s="15">
        <f>VLOOKUP($A168,Schid!$A:$J,MATCH(G$1,Schid!$6:$6,0),FALSE)</f>
        <v>29</v>
      </c>
      <c r="H168" s="15">
        <f>VLOOKUP($A168,Schid!$A:$J,MATCH(H$1,Schid!$6:$6,0),FALSE)</f>
        <v>2800</v>
      </c>
      <c r="I168" s="15">
        <f>VLOOKUP($A168,Schid!$A:$J,MATCH(I$1,Schid!$6:$6,0),FALSE)</f>
        <v>140</v>
      </c>
      <c r="J168" s="21" t="str">
        <f>VLOOKUP($A168,Schid!$A:$J,MATCH(J$1,Schid!$6:$6,0),FALSE)</f>
        <v>Excavators</v>
      </c>
      <c r="K168" s="21" t="str">
        <f>VLOOKUP($A168,Schid!$A:$J,MATCH(K$1,Schid!$6:$6,0),FALSE)</f>
        <v>5,000-9,499 Lb Mini Excavators</v>
      </c>
      <c r="L168" s="21" t="str">
        <f>VLOOKUP($A168,Schid!$A:$J,MATCH(L$1,Schid!$6:$6,0),FALSE)</f>
        <v>JCB</v>
      </c>
      <c r="M168" s="21" t="str">
        <f>VLOOKUP($A168,Schid!$A:$J,MATCH(M$1,Schid!$6:$6,0),FALSE)</f>
        <v>Excavators|5,000-9,499 Lb Mini Excavators|JCB|</v>
      </c>
      <c r="N168" s="21">
        <f>IF(ISERROR(VLOOKUP(B168,SchedR!A:A,1,FALSE)),0,1)</f>
        <v>1</v>
      </c>
      <c r="O168" s="21">
        <f>VLOOKUP($B168,SchedR!$A:$Z,MATCH(O$1,SchedR!$6:$6,0),FALSE)</f>
        <v>0</v>
      </c>
      <c r="P168" s="21">
        <f>VLOOKUP($B168,SchedR!$A:$Z,MATCH(P$1,SchedR!$6:$6,0),FALSE)</f>
        <v>0</v>
      </c>
      <c r="Q168" s="21">
        <f>VLOOKUP($B168,SchedR!$A:$Z,MATCH(Q$1,SchedR!$6:$6,0),FALSE)</f>
        <v>0.75</v>
      </c>
      <c r="R168" s="21">
        <f>VLOOKUP($B168,SchedR!$A:$Z,MATCH(R$1,SchedR!$6:$6,0),FALSE)</f>
        <v>1</v>
      </c>
      <c r="S168" s="21" t="str">
        <f>VLOOKUP($B168,SchedR!$A:$Z,MATCH(S$1,SchedR!$6:$6,0),FALSE)</f>
        <v>Excavators Mini Small GBR</v>
      </c>
      <c r="T168" s="21" t="str">
        <f>VLOOKUP($B168,SchedR!$A:$Z,MATCH(T$1,SchedR!$6:$6,0),FALSE)</f>
        <v>AuctionBorrowRetail</v>
      </c>
      <c r="U168" s="21">
        <f>IF(ISERROR(VLOOKUP(S168,Sched!A:A,1,FALSE)),0,1)</f>
        <v>1</v>
      </c>
    </row>
    <row r="169" spans="1:21" x14ac:dyDescent="0.25">
      <c r="A169">
        <v>101434</v>
      </c>
      <c r="B169" s="21" t="s">
        <v>3383</v>
      </c>
      <c r="C169" s="21" t="s">
        <v>2512</v>
      </c>
      <c r="D169" s="21" t="str">
        <f>VLOOKUP($B169,SchedR!$A:$Z,MATCH(D$1,SchedR!$6:$6,0),FALSE)</f>
        <v>GBR</v>
      </c>
      <c r="E169" s="21" t="str">
        <f>VLOOKUP($B169,SchedR!$A:$Z,MATCH(E$1,SchedR!$6:$6,0),FALSE)</f>
        <v>Make</v>
      </c>
      <c r="F169" s="21" t="str">
        <f>VLOOKUP($B169,SchedR!$A:$Z,MATCH(F$1,SchedR!$6:$6,0),FALSE)</f>
        <v>Make</v>
      </c>
      <c r="G169" s="15">
        <f>VLOOKUP($A169,Schid!$A:$J,MATCH(G$1,Schid!$6:$6,0),FALSE)</f>
        <v>29</v>
      </c>
      <c r="H169" s="15">
        <f>VLOOKUP($A169,Schid!$A:$J,MATCH(H$1,Schid!$6:$6,0),FALSE)</f>
        <v>2801</v>
      </c>
      <c r="I169" s="15">
        <f>VLOOKUP($A169,Schid!$A:$J,MATCH(I$1,Schid!$6:$6,0),FALSE)</f>
        <v>18</v>
      </c>
      <c r="J169" s="21" t="str">
        <f>VLOOKUP($A169,Schid!$A:$J,MATCH(J$1,Schid!$6:$6,0),FALSE)</f>
        <v>Excavators</v>
      </c>
      <c r="K169" s="21" t="str">
        <f>VLOOKUP($A169,Schid!$A:$J,MATCH(K$1,Schid!$6:$6,0),FALSE)</f>
        <v>0-4,999 Lb Mini Excavators</v>
      </c>
      <c r="L169" s="21" t="str">
        <f>VLOOKUP($A169,Schid!$A:$J,MATCH(L$1,Schid!$6:$6,0),FALSE)</f>
        <v>Kubota</v>
      </c>
      <c r="M169" s="21" t="str">
        <f>VLOOKUP($A169,Schid!$A:$J,MATCH(M$1,Schid!$6:$6,0),FALSE)</f>
        <v>Excavators|0-4,999 Lb Mini Excavators|Kubota|</v>
      </c>
      <c r="N169" s="21">
        <f>IF(ISERROR(VLOOKUP(B169,SchedR!A:A,1,FALSE)),0,1)</f>
        <v>1</v>
      </c>
      <c r="O169" s="21">
        <f>VLOOKUP($B169,SchedR!$A:$Z,MATCH(O$1,SchedR!$6:$6,0),FALSE)</f>
        <v>0</v>
      </c>
      <c r="P169" s="21">
        <f>VLOOKUP($B169,SchedR!$A:$Z,MATCH(P$1,SchedR!$6:$6,0),FALSE)</f>
        <v>0</v>
      </c>
      <c r="Q169" s="21">
        <f>VLOOKUP($B169,SchedR!$A:$Z,MATCH(Q$1,SchedR!$6:$6,0),FALSE)</f>
        <v>0.75</v>
      </c>
      <c r="R169" s="21">
        <f>VLOOKUP($B169,SchedR!$A:$Z,MATCH(R$1,SchedR!$6:$6,0),FALSE)</f>
        <v>1</v>
      </c>
      <c r="S169" s="21" t="str">
        <f>VLOOKUP($B169,SchedR!$A:$Z,MATCH(S$1,SchedR!$6:$6,0),FALSE)</f>
        <v>Excavators Mini Small GBR</v>
      </c>
      <c r="T169" s="21" t="str">
        <f>VLOOKUP($B169,SchedR!$A:$Z,MATCH(T$1,SchedR!$6:$6,0),FALSE)</f>
        <v>AuctionBorrowRetail</v>
      </c>
      <c r="U169" s="21">
        <f>IF(ISERROR(VLOOKUP(S169,Sched!A:A,1,FALSE)),0,1)</f>
        <v>1</v>
      </c>
    </row>
    <row r="170" spans="1:21" x14ac:dyDescent="0.25">
      <c r="A170">
        <v>101407</v>
      </c>
      <c r="B170" s="21" t="s">
        <v>3383</v>
      </c>
      <c r="C170" s="21" t="s">
        <v>2512</v>
      </c>
      <c r="D170" s="21" t="str">
        <f>VLOOKUP($B170,SchedR!$A:$Z,MATCH(D$1,SchedR!$6:$6,0),FALSE)</f>
        <v>GBR</v>
      </c>
      <c r="E170" s="21" t="str">
        <f>VLOOKUP($B170,SchedR!$A:$Z,MATCH(E$1,SchedR!$6:$6,0),FALSE)</f>
        <v>Make</v>
      </c>
      <c r="F170" s="21" t="str">
        <f>VLOOKUP($B170,SchedR!$A:$Z,MATCH(F$1,SchedR!$6:$6,0),FALSE)</f>
        <v>Make</v>
      </c>
      <c r="G170" s="15">
        <f>VLOOKUP($A170,Schid!$A:$J,MATCH(G$1,Schid!$6:$6,0),FALSE)</f>
        <v>29</v>
      </c>
      <c r="H170" s="15">
        <f>VLOOKUP($A170,Schid!$A:$J,MATCH(H$1,Schid!$6:$6,0),FALSE)</f>
        <v>2800</v>
      </c>
      <c r="I170" s="15">
        <f>VLOOKUP($A170,Schid!$A:$J,MATCH(I$1,Schid!$6:$6,0),FALSE)</f>
        <v>18</v>
      </c>
      <c r="J170" s="21" t="str">
        <f>VLOOKUP($A170,Schid!$A:$J,MATCH(J$1,Schid!$6:$6,0),FALSE)</f>
        <v>Excavators</v>
      </c>
      <c r="K170" s="21" t="str">
        <f>VLOOKUP($A170,Schid!$A:$J,MATCH(K$1,Schid!$6:$6,0),FALSE)</f>
        <v>5,000-9,499 Lb Mini Excavators</v>
      </c>
      <c r="L170" s="21" t="str">
        <f>VLOOKUP($A170,Schid!$A:$J,MATCH(L$1,Schid!$6:$6,0),FALSE)</f>
        <v>Kubota</v>
      </c>
      <c r="M170" s="21" t="str">
        <f>VLOOKUP($A170,Schid!$A:$J,MATCH(M$1,Schid!$6:$6,0),FALSE)</f>
        <v>Excavators|5,000-9,499 Lb Mini Excavators|Kubota|</v>
      </c>
      <c r="N170" s="21">
        <f>IF(ISERROR(VLOOKUP(B170,SchedR!A:A,1,FALSE)),0,1)</f>
        <v>1</v>
      </c>
      <c r="O170" s="21">
        <f>VLOOKUP($B170,SchedR!$A:$Z,MATCH(O$1,SchedR!$6:$6,0),FALSE)</f>
        <v>0</v>
      </c>
      <c r="P170" s="21">
        <f>VLOOKUP($B170,SchedR!$A:$Z,MATCH(P$1,SchedR!$6:$6,0),FALSE)</f>
        <v>0</v>
      </c>
      <c r="Q170" s="21">
        <f>VLOOKUP($B170,SchedR!$A:$Z,MATCH(Q$1,SchedR!$6:$6,0),FALSE)</f>
        <v>0.75</v>
      </c>
      <c r="R170" s="21">
        <f>VLOOKUP($B170,SchedR!$A:$Z,MATCH(R$1,SchedR!$6:$6,0),FALSE)</f>
        <v>1</v>
      </c>
      <c r="S170" s="21" t="str">
        <f>VLOOKUP($B170,SchedR!$A:$Z,MATCH(S$1,SchedR!$6:$6,0),FALSE)</f>
        <v>Excavators Mini Small GBR</v>
      </c>
      <c r="T170" s="21" t="str">
        <f>VLOOKUP($B170,SchedR!$A:$Z,MATCH(T$1,SchedR!$6:$6,0),FALSE)</f>
        <v>AuctionBorrowRetail</v>
      </c>
      <c r="U170" s="21">
        <f>IF(ISERROR(VLOOKUP(S170,Sched!A:A,1,FALSE)),0,1)</f>
        <v>1</v>
      </c>
    </row>
    <row r="171" spans="1:21" x14ac:dyDescent="0.25">
      <c r="A171">
        <v>3</v>
      </c>
      <c r="B171" s="21" t="s">
        <v>3404</v>
      </c>
      <c r="C171" s="21" t="s">
        <v>2512</v>
      </c>
      <c r="D171" s="21" t="str">
        <f>VLOOKUP($B171,SchedR!$A:$Z,MATCH(D$1,SchedR!$6:$6,0),FALSE)</f>
        <v>GBR</v>
      </c>
      <c r="E171" s="21" t="str">
        <f>VLOOKUP($B171,SchedR!$A:$Z,MATCH(E$1,SchedR!$6:$6,0),FALSE)</f>
        <v>CatSubcat</v>
      </c>
      <c r="F171" s="21" t="str">
        <f>VLOOKUP($B171,SchedR!$A:$Z,MATCH(F$1,SchedR!$6:$6,0),FALSE)</f>
        <v>Category</v>
      </c>
      <c r="G171" s="15">
        <f>VLOOKUP($A171,Schid!$A:$J,MATCH(G$1,Schid!$6:$6,0),FALSE)</f>
        <v>453</v>
      </c>
      <c r="H171" s="15" t="str">
        <f>VLOOKUP($A171,Schid!$A:$J,MATCH(H$1,Schid!$6:$6,0),FALSE)</f>
        <v>NULL</v>
      </c>
      <c r="I171" s="15" t="str">
        <f>VLOOKUP($A171,Schid!$A:$J,MATCH(I$1,Schid!$6:$6,0),FALSE)</f>
        <v>NULL</v>
      </c>
      <c r="J171" s="21" t="str">
        <f>VLOOKUP($A171,Schid!$A:$J,MATCH(J$1,Schid!$6:$6,0),FALSE)</f>
        <v>Forklift Trucks</v>
      </c>
      <c r="K171" s="21" t="str">
        <f>VLOOKUP($A171,Schid!$A:$J,MATCH(K$1,Schid!$6:$6,0),FALSE)</f>
        <v>NULL</v>
      </c>
      <c r="L171" s="21" t="str">
        <f>VLOOKUP($A171,Schid!$A:$J,MATCH(L$1,Schid!$6:$6,0),FALSE)</f>
        <v>NULL</v>
      </c>
      <c r="M171" s="21" t="str">
        <f>VLOOKUP($A171,Schid!$A:$J,MATCH(M$1,Schid!$6:$6,0),FALSE)</f>
        <v>Forklift Trucks|||</v>
      </c>
      <c r="N171" s="21">
        <f>IF(ISERROR(VLOOKUP(B171,SchedR!A:A,1,FALSE)),0,1)</f>
        <v>1</v>
      </c>
      <c r="O171" s="21">
        <f>VLOOKUP($B171,SchedR!$A:$Z,MATCH(O$1,SchedR!$6:$6,0),FALSE)</f>
        <v>0</v>
      </c>
      <c r="P171" s="21">
        <f>VLOOKUP($B171,SchedR!$A:$Z,MATCH(P$1,SchedR!$6:$6,0),FALSE)</f>
        <v>0</v>
      </c>
      <c r="Q171" s="21">
        <f>VLOOKUP($B171,SchedR!$A:$Z,MATCH(Q$1,SchedR!$6:$6,0),FALSE)</f>
        <v>0.75</v>
      </c>
      <c r="R171" s="21">
        <f>VLOOKUP($B171,SchedR!$A:$Z,MATCH(R$1,SchedR!$6:$6,0),FALSE)</f>
        <v>1</v>
      </c>
      <c r="S171" s="21" t="str">
        <f>VLOOKUP($B171,SchedR!$A:$Z,MATCH(S$1,SchedR!$6:$6,0),FALSE)</f>
        <v>Telehandlers GBR</v>
      </c>
      <c r="T171" s="21" t="str">
        <f>VLOOKUP($B171,SchedR!$A:$Z,MATCH(T$1,SchedR!$6:$6,0),FALSE)</f>
        <v>AuctionBorrowRetail</v>
      </c>
      <c r="U171" s="21">
        <f>IF(ISERROR(VLOOKUP(S171,Sched!A:A,1,FALSE)),0,1)</f>
        <v>1</v>
      </c>
    </row>
    <row r="172" spans="1:21" x14ac:dyDescent="0.25">
      <c r="A172">
        <v>14</v>
      </c>
      <c r="B172" s="21" t="s">
        <v>3404</v>
      </c>
      <c r="C172" s="21" t="s">
        <v>2512</v>
      </c>
      <c r="D172" s="21" t="str">
        <f>VLOOKUP($B172,SchedR!$A:$Z,MATCH(D$1,SchedR!$6:$6,0),FALSE)</f>
        <v>GBR</v>
      </c>
      <c r="E172" s="21" t="str">
        <f>VLOOKUP($B172,SchedR!$A:$Z,MATCH(E$1,SchedR!$6:$6,0),FALSE)</f>
        <v>CatSubcat</v>
      </c>
      <c r="F172" s="21" t="str">
        <f>VLOOKUP($B172,SchedR!$A:$Z,MATCH(F$1,SchedR!$6:$6,0),FALSE)</f>
        <v>Category</v>
      </c>
      <c r="G172" s="15">
        <f>VLOOKUP($A172,Schid!$A:$J,MATCH(G$1,Schid!$6:$6,0),FALSE)</f>
        <v>452</v>
      </c>
      <c r="H172" s="15" t="str">
        <f>VLOOKUP($A172,Schid!$A:$J,MATCH(H$1,Schid!$6:$6,0),FALSE)</f>
        <v>NULL</v>
      </c>
      <c r="I172" s="15" t="str">
        <f>VLOOKUP($A172,Schid!$A:$J,MATCH(I$1,Schid!$6:$6,0),FALSE)</f>
        <v>NULL</v>
      </c>
      <c r="J172" s="21" t="str">
        <f>VLOOKUP($A172,Schid!$A:$J,MATCH(J$1,Schid!$6:$6,0),FALSE)</f>
        <v>Rough Terrain Forklifts</v>
      </c>
      <c r="K172" s="21" t="str">
        <f>VLOOKUP($A172,Schid!$A:$J,MATCH(K$1,Schid!$6:$6,0),FALSE)</f>
        <v>NULL</v>
      </c>
      <c r="L172" s="21" t="str">
        <f>VLOOKUP($A172,Schid!$A:$J,MATCH(L$1,Schid!$6:$6,0),FALSE)</f>
        <v>NULL</v>
      </c>
      <c r="M172" s="21" t="str">
        <f>VLOOKUP($A172,Schid!$A:$J,MATCH(M$1,Schid!$6:$6,0),FALSE)</f>
        <v>Rough Terrain Forklifts|||</v>
      </c>
      <c r="N172" s="21">
        <f>IF(ISERROR(VLOOKUP(B172,SchedR!A:A,1,FALSE)),0,1)</f>
        <v>1</v>
      </c>
      <c r="O172" s="21">
        <f>VLOOKUP($B172,SchedR!$A:$Z,MATCH(O$1,SchedR!$6:$6,0),FALSE)</f>
        <v>0</v>
      </c>
      <c r="P172" s="21">
        <f>VLOOKUP($B172,SchedR!$A:$Z,MATCH(P$1,SchedR!$6:$6,0),FALSE)</f>
        <v>0</v>
      </c>
      <c r="Q172" s="21">
        <f>VLOOKUP($B172,SchedR!$A:$Z,MATCH(Q$1,SchedR!$6:$6,0),FALSE)</f>
        <v>0.75</v>
      </c>
      <c r="R172" s="21">
        <f>VLOOKUP($B172,SchedR!$A:$Z,MATCH(R$1,SchedR!$6:$6,0),FALSE)</f>
        <v>1</v>
      </c>
      <c r="S172" s="21" t="str">
        <f>VLOOKUP($B172,SchedR!$A:$Z,MATCH(S$1,SchedR!$6:$6,0),FALSE)</f>
        <v>Telehandlers GBR</v>
      </c>
      <c r="T172" s="21" t="str">
        <f>VLOOKUP($B172,SchedR!$A:$Z,MATCH(T$1,SchedR!$6:$6,0),FALSE)</f>
        <v>AuctionBorrowRetail</v>
      </c>
      <c r="U172" s="21">
        <f>IF(ISERROR(VLOOKUP(S172,Sched!A:A,1,FALSE)),0,1)</f>
        <v>1</v>
      </c>
    </row>
    <row r="173" spans="1:21" s="21" customFormat="1" x14ac:dyDescent="0.25">
      <c r="A173" s="21">
        <v>37</v>
      </c>
      <c r="B173" s="21" t="s">
        <v>4975</v>
      </c>
      <c r="C173" s="21" t="s">
        <v>2512</v>
      </c>
      <c r="D173" s="21" t="str">
        <f>VLOOKUP($B173,SchedR!$A:$Z,MATCH(D$1,SchedR!$6:$6,0),FALSE)</f>
        <v>GBR</v>
      </c>
      <c r="E173" s="21" t="str">
        <f>VLOOKUP($B173,SchedR!$A:$Z,MATCH(E$1,SchedR!$6:$6,0),FALSE)</f>
        <v>CatSubcat</v>
      </c>
      <c r="F173" s="21" t="str">
        <f>VLOOKUP($B173,SchedR!$A:$Z,MATCH(F$1,SchedR!$6:$6,0),FALSE)</f>
        <v>Category</v>
      </c>
      <c r="G173" s="15">
        <f>VLOOKUP($A173,Schid!$A:$J,MATCH(G$1,Schid!$6:$6,0),FALSE)</f>
        <v>28</v>
      </c>
      <c r="H173" s="15" t="str">
        <f>VLOOKUP($A173,Schid!$A:$J,MATCH(H$1,Schid!$6:$6,0),FALSE)</f>
        <v>NULL</v>
      </c>
      <c r="I173" s="15" t="str">
        <f>VLOOKUP($A173,Schid!$A:$J,MATCH(I$1,Schid!$6:$6,0),FALSE)</f>
        <v>NULL</v>
      </c>
      <c r="J173" s="21" t="str">
        <f>VLOOKUP($A173,Schid!$A:$J,MATCH(J$1,Schid!$6:$6,0),FALSE)</f>
        <v>Generators</v>
      </c>
      <c r="K173" s="21" t="str">
        <f>VLOOKUP($A173,Schid!$A:$J,MATCH(K$1,Schid!$6:$6,0),FALSE)</f>
        <v>NULL</v>
      </c>
      <c r="L173" s="21" t="str">
        <f>VLOOKUP($A173,Schid!$A:$J,MATCH(L$1,Schid!$6:$6,0),FALSE)</f>
        <v>NULL</v>
      </c>
      <c r="M173" s="21" t="str">
        <f>VLOOKUP($A173,Schid!$A:$J,MATCH(M$1,Schid!$6:$6,0),FALSE)</f>
        <v>Generators|||</v>
      </c>
      <c r="N173" s="21">
        <f>IF(ISERROR(VLOOKUP(B173,SchedR!A:A,1,FALSE)),0,1)</f>
        <v>1</v>
      </c>
      <c r="O173" s="21">
        <f>VLOOKUP($B173,SchedR!$A:$Z,MATCH(O$1,SchedR!$6:$6,0),FALSE)</f>
        <v>0</v>
      </c>
      <c r="P173" s="21">
        <f>VLOOKUP($B173,SchedR!$A:$Z,MATCH(P$1,SchedR!$6:$6,0),FALSE)</f>
        <v>0</v>
      </c>
      <c r="Q173" s="21">
        <f>VLOOKUP($B173,SchedR!$A:$Z,MATCH(Q$1,SchedR!$6:$6,0),FALSE)</f>
        <v>0</v>
      </c>
      <c r="R173" s="21">
        <f>VLOOKUP($B173,SchedR!$A:$Z,MATCH(R$1,SchedR!$6:$6,0),FALSE)</f>
        <v>0</v>
      </c>
      <c r="S173" s="21" t="str">
        <f>VLOOKUP($B173,SchedR!$A:$Z,MATCH(S$1,SchedR!$6:$6,0),FALSE)</f>
        <v>Support Group GBR</v>
      </c>
      <c r="T173" s="21" t="str">
        <f>VLOOKUP($B173,SchedR!$A:$Z,MATCH(T$1,SchedR!$6:$6,0),FALSE)</f>
        <v>BorrowBoth</v>
      </c>
      <c r="U173" s="21">
        <f>IF(ISERROR(VLOOKUP(S173,Sched!A:A,1,FALSE)),0,1)</f>
        <v>1</v>
      </c>
    </row>
    <row r="174" spans="1:21" x14ac:dyDescent="0.25">
      <c r="A174">
        <v>101028</v>
      </c>
      <c r="B174" s="21" t="s">
        <v>4976</v>
      </c>
      <c r="C174" s="21" t="s">
        <v>2512</v>
      </c>
      <c r="D174" s="21" t="str">
        <f>VLOOKUP($B174,SchedR!$A:$Z,MATCH(D$1,SchedR!$6:$6,0),FALSE)</f>
        <v>GBR</v>
      </c>
      <c r="E174" s="21" t="str">
        <f>VLOOKUP($B174,SchedR!$A:$Z,MATCH(E$1,SchedR!$6:$6,0),FALSE)</f>
        <v>CatSubcat</v>
      </c>
      <c r="F174" s="21" t="str">
        <f>VLOOKUP($B174,SchedR!$A:$Z,MATCH(F$1,SchedR!$6:$6,0),FALSE)</f>
        <v>SubcatGroup</v>
      </c>
      <c r="G174" s="15">
        <f>VLOOKUP($A174,Schid!$A:$J,MATCH(G$1,Schid!$6:$6,0),FALSE)</f>
        <v>28</v>
      </c>
      <c r="H174" s="15">
        <f>VLOOKUP($A174,Schid!$A:$J,MATCH(H$1,Schid!$6:$6,0),FALSE)</f>
        <v>2806</v>
      </c>
      <c r="I174" s="15" t="str">
        <f>VLOOKUP($A174,Schid!$A:$J,MATCH(I$1,Schid!$6:$6,0),FALSE)</f>
        <v>NULL</v>
      </c>
      <c r="J174" s="21" t="str">
        <f>VLOOKUP($A174,Schid!$A:$J,MATCH(J$1,Schid!$6:$6,0),FALSE)</f>
        <v>Generators</v>
      </c>
      <c r="K174" s="21" t="str">
        <f>VLOOKUP($A174,Schid!$A:$J,MATCH(K$1,Schid!$6:$6,0),FALSE)</f>
        <v>150+ kW Diesel Generators</v>
      </c>
      <c r="L174" s="21" t="str">
        <f>VLOOKUP($A174,Schid!$A:$J,MATCH(L$1,Schid!$6:$6,0),FALSE)</f>
        <v>NULL</v>
      </c>
      <c r="M174" s="21" t="str">
        <f>VLOOKUP($A174,Schid!$A:$J,MATCH(M$1,Schid!$6:$6,0),FALSE)</f>
        <v>Generators|150+ kW Diesel Generators||</v>
      </c>
      <c r="N174" s="21">
        <f>IF(ISERROR(VLOOKUP(B174,SchedR!A:A,1,FALSE)),0,1)</f>
        <v>1</v>
      </c>
      <c r="O174" s="21">
        <f>VLOOKUP($B174,SchedR!$A:$Z,MATCH(O$1,SchedR!$6:$6,0),FALSE)</f>
        <v>0</v>
      </c>
      <c r="P174" s="21">
        <f>VLOOKUP($B174,SchedR!$A:$Z,MATCH(P$1,SchedR!$6:$6,0),FALSE)</f>
        <v>0</v>
      </c>
      <c r="Q174" s="21">
        <f>VLOOKUP($B174,SchedR!$A:$Z,MATCH(Q$1,SchedR!$6:$6,0),FALSE)</f>
        <v>0</v>
      </c>
      <c r="R174" s="21">
        <f>VLOOKUP($B174,SchedR!$A:$Z,MATCH(R$1,SchedR!$6:$6,0),FALSE)</f>
        <v>0</v>
      </c>
      <c r="S174" s="21" t="str">
        <f>VLOOKUP($B174,SchedR!$A:$Z,MATCH(S$1,SchedR!$6:$6,0),FALSE)</f>
        <v>Support Group GBR</v>
      </c>
      <c r="T174" s="21" t="str">
        <f>VLOOKUP($B174,SchedR!$A:$Z,MATCH(T$1,SchedR!$6:$6,0),FALSE)</f>
        <v>BorrowBoth</v>
      </c>
      <c r="U174" s="21">
        <f>IF(ISERROR(VLOOKUP(S174,Sched!A:A,1,FALSE)),0,1)</f>
        <v>1</v>
      </c>
    </row>
    <row r="175" spans="1:21" x14ac:dyDescent="0.25">
      <c r="A175" s="21">
        <v>101030</v>
      </c>
      <c r="B175" s="21" t="s">
        <v>4976</v>
      </c>
      <c r="C175" s="21" t="s">
        <v>2512</v>
      </c>
      <c r="D175" s="21" t="str">
        <f>VLOOKUP($B175,SchedR!$A:$Z,MATCH(D$1,SchedR!$6:$6,0),FALSE)</f>
        <v>GBR</v>
      </c>
      <c r="E175" s="21" t="str">
        <f>VLOOKUP($B175,SchedR!$A:$Z,MATCH(E$1,SchedR!$6:$6,0),FALSE)</f>
        <v>CatSubcat</v>
      </c>
      <c r="F175" s="21" t="str">
        <f>VLOOKUP($B175,SchedR!$A:$Z,MATCH(F$1,SchedR!$6:$6,0),FALSE)</f>
        <v>SubcatGroup</v>
      </c>
      <c r="G175" s="15">
        <f>VLOOKUP($A175,Schid!$A:$J,MATCH(G$1,Schid!$6:$6,0),FALSE)</f>
        <v>28</v>
      </c>
      <c r="H175" s="15">
        <f>VLOOKUP($A175,Schid!$A:$J,MATCH(H$1,Schid!$6:$6,0),FALSE)</f>
        <v>2808</v>
      </c>
      <c r="I175" s="15" t="str">
        <f>VLOOKUP($A175,Schid!$A:$J,MATCH(I$1,Schid!$6:$6,0),FALSE)</f>
        <v>NULL</v>
      </c>
      <c r="J175" s="21" t="str">
        <f>VLOOKUP($A175,Schid!$A:$J,MATCH(J$1,Schid!$6:$6,0),FALSE)</f>
        <v>Generators</v>
      </c>
      <c r="K175" s="21" t="str">
        <f>VLOOKUP($A175,Schid!$A:$J,MATCH(K$1,Schid!$6:$6,0),FALSE)</f>
        <v>150+ kW Natural Gas Generators</v>
      </c>
      <c r="L175" s="21" t="str">
        <f>VLOOKUP($A175,Schid!$A:$J,MATCH(L$1,Schid!$6:$6,0),FALSE)</f>
        <v>NULL</v>
      </c>
      <c r="M175" s="21" t="str">
        <f>VLOOKUP($A175,Schid!$A:$J,MATCH(M$1,Schid!$6:$6,0),FALSE)</f>
        <v>Generators|150+ kW Natural Gas Generators||</v>
      </c>
      <c r="N175" s="21">
        <f>IF(ISERROR(VLOOKUP(B175,SchedR!A:A,1,FALSE)),0,1)</f>
        <v>1</v>
      </c>
      <c r="O175" s="21">
        <f>VLOOKUP($B175,SchedR!$A:$Z,MATCH(O$1,SchedR!$6:$6,0),FALSE)</f>
        <v>0</v>
      </c>
      <c r="P175" s="21">
        <f>VLOOKUP($B175,SchedR!$A:$Z,MATCH(P$1,SchedR!$6:$6,0),FALSE)</f>
        <v>0</v>
      </c>
      <c r="Q175" s="21">
        <f>VLOOKUP($B175,SchedR!$A:$Z,MATCH(Q$1,SchedR!$6:$6,0),FALSE)</f>
        <v>0</v>
      </c>
      <c r="R175" s="21">
        <f>VLOOKUP($B175,SchedR!$A:$Z,MATCH(R$1,SchedR!$6:$6,0),FALSE)</f>
        <v>0</v>
      </c>
      <c r="S175" s="21" t="str">
        <f>VLOOKUP($B175,SchedR!$A:$Z,MATCH(S$1,SchedR!$6:$6,0),FALSE)</f>
        <v>Support Group GBR</v>
      </c>
      <c r="T175" s="21" t="str">
        <f>VLOOKUP($B175,SchedR!$A:$Z,MATCH(T$1,SchedR!$6:$6,0),FALSE)</f>
        <v>BorrowBoth</v>
      </c>
      <c r="U175" s="21">
        <f>IF(ISERROR(VLOOKUP(S175,Sched!A:A,1,FALSE)),0,1)</f>
        <v>1</v>
      </c>
    </row>
    <row r="176" spans="1:21" x14ac:dyDescent="0.25">
      <c r="A176" s="21">
        <v>393</v>
      </c>
      <c r="B176" s="21" t="s">
        <v>4976</v>
      </c>
      <c r="C176" s="21" t="s">
        <v>2512</v>
      </c>
      <c r="D176" s="21" t="str">
        <f>VLOOKUP($B176,SchedR!$A:$Z,MATCH(D$1,SchedR!$6:$6,0),FALSE)</f>
        <v>GBR</v>
      </c>
      <c r="E176" s="21" t="str">
        <f>VLOOKUP($B176,SchedR!$A:$Z,MATCH(E$1,SchedR!$6:$6,0),FALSE)</f>
        <v>CatSubcat</v>
      </c>
      <c r="F176" s="21" t="str">
        <f>VLOOKUP($B176,SchedR!$A:$Z,MATCH(F$1,SchedR!$6:$6,0),FALSE)</f>
        <v>SubcatGroup</v>
      </c>
      <c r="G176" s="15">
        <f>VLOOKUP($A176,Schid!$A:$J,MATCH(G$1,Schid!$6:$6,0),FALSE)</f>
        <v>28</v>
      </c>
      <c r="H176" s="15">
        <f>VLOOKUP($A176,Schid!$A:$J,MATCH(H$1,Schid!$6:$6,0),FALSE)</f>
        <v>2001</v>
      </c>
      <c r="I176" s="15" t="str">
        <f>VLOOKUP($A176,Schid!$A:$J,MATCH(I$1,Schid!$6:$6,0),FALSE)</f>
        <v>NULL</v>
      </c>
      <c r="J176" s="21" t="str">
        <f>VLOOKUP($A176,Schid!$A:$J,MATCH(J$1,Schid!$6:$6,0),FALSE)</f>
        <v>Generators</v>
      </c>
      <c r="K176" s="21" t="str">
        <f>VLOOKUP($A176,Schid!$A:$J,MATCH(K$1,Schid!$6:$6,0),FALSE)</f>
        <v>40-149 kW Diesel Generators</v>
      </c>
      <c r="L176" s="21" t="str">
        <f>VLOOKUP($A176,Schid!$A:$J,MATCH(L$1,Schid!$6:$6,0),FALSE)</f>
        <v>NULL</v>
      </c>
      <c r="M176" s="21" t="str">
        <f>VLOOKUP($A176,Schid!$A:$J,MATCH(M$1,Schid!$6:$6,0),FALSE)</f>
        <v>Generators|40-149 kW Diesel Generators||</v>
      </c>
      <c r="N176" s="21">
        <f>IF(ISERROR(VLOOKUP(B176,SchedR!A:A,1,FALSE)),0,1)</f>
        <v>1</v>
      </c>
      <c r="O176" s="21">
        <f>VLOOKUP($B176,SchedR!$A:$Z,MATCH(O$1,SchedR!$6:$6,0),FALSE)</f>
        <v>0</v>
      </c>
      <c r="P176" s="21">
        <f>VLOOKUP($B176,SchedR!$A:$Z,MATCH(P$1,SchedR!$6:$6,0),FALSE)</f>
        <v>0</v>
      </c>
      <c r="Q176" s="21">
        <f>VLOOKUP($B176,SchedR!$A:$Z,MATCH(Q$1,SchedR!$6:$6,0),FALSE)</f>
        <v>0</v>
      </c>
      <c r="R176" s="21">
        <f>VLOOKUP($B176,SchedR!$A:$Z,MATCH(R$1,SchedR!$6:$6,0),FALSE)</f>
        <v>0</v>
      </c>
      <c r="S176" s="21" t="str">
        <f>VLOOKUP($B176,SchedR!$A:$Z,MATCH(S$1,SchedR!$6:$6,0),FALSE)</f>
        <v>Support Group GBR</v>
      </c>
      <c r="T176" s="21" t="str">
        <f>VLOOKUP($B176,SchedR!$A:$Z,MATCH(T$1,SchedR!$6:$6,0),FALSE)</f>
        <v>BorrowBoth</v>
      </c>
      <c r="U176" s="21">
        <f>IF(ISERROR(VLOOKUP(S176,Sched!A:A,1,FALSE)),0,1)</f>
        <v>1</v>
      </c>
    </row>
    <row r="177" spans="1:21" x14ac:dyDescent="0.25">
      <c r="A177" s="21">
        <v>86216</v>
      </c>
      <c r="B177" s="21" t="s">
        <v>4976</v>
      </c>
      <c r="C177" s="21" t="s">
        <v>2512</v>
      </c>
      <c r="D177" s="21" t="str">
        <f>VLOOKUP($B177,SchedR!$A:$Z,MATCH(D$1,SchedR!$6:$6,0),FALSE)</f>
        <v>GBR</v>
      </c>
      <c r="E177" s="21" t="str">
        <f>VLOOKUP($B177,SchedR!$A:$Z,MATCH(E$1,SchedR!$6:$6,0),FALSE)</f>
        <v>CatSubcat</v>
      </c>
      <c r="F177" s="21" t="str">
        <f>VLOOKUP($B177,SchedR!$A:$Z,MATCH(F$1,SchedR!$6:$6,0),FALSE)</f>
        <v>SubcatGroup</v>
      </c>
      <c r="G177" s="15">
        <f>VLOOKUP($A177,Schid!$A:$J,MATCH(G$1,Schid!$6:$6,0),FALSE)</f>
        <v>28</v>
      </c>
      <c r="H177" s="15">
        <f>VLOOKUP($A177,Schid!$A:$J,MATCH(H$1,Schid!$6:$6,0),FALSE)</f>
        <v>2636</v>
      </c>
      <c r="I177" s="15" t="str">
        <f>VLOOKUP($A177,Schid!$A:$J,MATCH(I$1,Schid!$6:$6,0),FALSE)</f>
        <v>NULL</v>
      </c>
      <c r="J177" s="21" t="str">
        <f>VLOOKUP($A177,Schid!$A:$J,MATCH(J$1,Schid!$6:$6,0),FALSE)</f>
        <v>Generators</v>
      </c>
      <c r="K177" s="21" t="str">
        <f>VLOOKUP($A177,Schid!$A:$J,MATCH(K$1,Schid!$6:$6,0),FALSE)</f>
        <v>40-149 kW Natural Gas Generators</v>
      </c>
      <c r="L177" s="21" t="str">
        <f>VLOOKUP($A177,Schid!$A:$J,MATCH(L$1,Schid!$6:$6,0),FALSE)</f>
        <v>NULL</v>
      </c>
      <c r="M177" s="21" t="str">
        <f>VLOOKUP($A177,Schid!$A:$J,MATCH(M$1,Schid!$6:$6,0),FALSE)</f>
        <v>Generators|40-149 kW Natural Gas Generators||</v>
      </c>
      <c r="N177" s="21">
        <f>IF(ISERROR(VLOOKUP(B177,SchedR!A:A,1,FALSE)),0,1)</f>
        <v>1</v>
      </c>
      <c r="O177" s="21">
        <f>VLOOKUP($B177,SchedR!$A:$Z,MATCH(O$1,SchedR!$6:$6,0),FALSE)</f>
        <v>0</v>
      </c>
      <c r="P177" s="21">
        <f>VLOOKUP($B177,SchedR!$A:$Z,MATCH(P$1,SchedR!$6:$6,0),FALSE)</f>
        <v>0</v>
      </c>
      <c r="Q177" s="21">
        <f>VLOOKUP($B177,SchedR!$A:$Z,MATCH(Q$1,SchedR!$6:$6,0),FALSE)</f>
        <v>0</v>
      </c>
      <c r="R177" s="21">
        <f>VLOOKUP($B177,SchedR!$A:$Z,MATCH(R$1,SchedR!$6:$6,0),FALSE)</f>
        <v>0</v>
      </c>
      <c r="S177" s="21" t="str">
        <f>VLOOKUP($B177,SchedR!$A:$Z,MATCH(S$1,SchedR!$6:$6,0),FALSE)</f>
        <v>Support Group GBR</v>
      </c>
      <c r="T177" s="21" t="str">
        <f>VLOOKUP($B177,SchedR!$A:$Z,MATCH(T$1,SchedR!$6:$6,0),FALSE)</f>
        <v>BorrowBoth</v>
      </c>
      <c r="U177" s="21">
        <f>IF(ISERROR(VLOOKUP(S177,Sched!A:A,1,FALSE)),0,1)</f>
        <v>1</v>
      </c>
    </row>
    <row r="178" spans="1:21" x14ac:dyDescent="0.25">
      <c r="A178" s="21">
        <v>84552</v>
      </c>
      <c r="B178" s="21" t="s">
        <v>3401</v>
      </c>
      <c r="C178" s="21" t="s">
        <v>2512</v>
      </c>
      <c r="D178" s="21" t="str">
        <f>VLOOKUP($B178,SchedR!$A:$Z,MATCH(D$1,SchedR!$6:$6,0),FALSE)</f>
        <v>GBR</v>
      </c>
      <c r="E178" s="21" t="str">
        <f>VLOOKUP($B178,SchedR!$A:$Z,MATCH(E$1,SchedR!$6:$6,0),FALSE)</f>
        <v>CatSubcat</v>
      </c>
      <c r="F178" s="21" t="str">
        <f>VLOOKUP($B178,SchedR!$A:$Z,MATCH(F$1,SchedR!$6:$6,0),FALSE)</f>
        <v>Category</v>
      </c>
      <c r="G178" s="15">
        <f>VLOOKUP($A178,Schid!$A:$J,MATCH(G$1,Schid!$6:$6,0),FALSE)</f>
        <v>2624</v>
      </c>
      <c r="H178" s="15" t="str">
        <f>VLOOKUP($A178,Schid!$A:$J,MATCH(H$1,Schid!$6:$6,0),FALSE)</f>
        <v>NULL</v>
      </c>
      <c r="I178" s="15" t="str">
        <f>VLOOKUP($A178,Schid!$A:$J,MATCH(I$1,Schid!$6:$6,0),FALSE)</f>
        <v>NULL</v>
      </c>
      <c r="J178" s="21" t="str">
        <f>VLOOKUP($A178,Schid!$A:$J,MATCH(J$1,Schid!$6:$6,0),FALSE)</f>
        <v>Light Vehicles</v>
      </c>
      <c r="K178" s="21" t="str">
        <f>VLOOKUP($A178,Schid!$A:$J,MATCH(K$1,Schid!$6:$6,0),FALSE)</f>
        <v>NULL</v>
      </c>
      <c r="L178" s="21" t="str">
        <f>VLOOKUP($A178,Schid!$A:$J,MATCH(L$1,Schid!$6:$6,0),FALSE)</f>
        <v>NULL</v>
      </c>
      <c r="M178" s="21" t="str">
        <f>VLOOKUP($A178,Schid!$A:$J,MATCH(M$1,Schid!$6:$6,0),FALSE)</f>
        <v>Light Vehicles|||</v>
      </c>
      <c r="N178" s="21">
        <f>IF(ISERROR(VLOOKUP(B178,SchedR!A:A,1,FALSE)),0,1)</f>
        <v>1</v>
      </c>
      <c r="O178" s="21">
        <f>VLOOKUP($B178,SchedR!$A:$Z,MATCH(O$1,SchedR!$6:$6,0),FALSE)</f>
        <v>0</v>
      </c>
      <c r="P178" s="21">
        <f>VLOOKUP($B178,SchedR!$A:$Z,MATCH(P$1,SchedR!$6:$6,0),FALSE)</f>
        <v>0</v>
      </c>
      <c r="Q178" s="21">
        <f>VLOOKUP($B178,SchedR!$A:$Z,MATCH(Q$1,SchedR!$6:$6,0),FALSE)</f>
        <v>0.7</v>
      </c>
      <c r="R178" s="21">
        <f>VLOOKUP($B178,SchedR!$A:$Z,MATCH(R$1,SchedR!$6:$6,0),FALSE)</f>
        <v>1</v>
      </c>
      <c r="S178" s="21" t="str">
        <f>VLOOKUP($B178,SchedR!$A:$Z,MATCH(S$1,SchedR!$6:$6,0),FALSE)</f>
        <v>Trucks Group GBR</v>
      </c>
      <c r="T178" s="21" t="str">
        <f>VLOOKUP($B178,SchedR!$A:$Z,MATCH(T$1,SchedR!$6:$6,0),FALSE)</f>
        <v>AuctionBorrowRetail</v>
      </c>
      <c r="U178" s="21">
        <f>IF(ISERROR(VLOOKUP(S178,Sched!A:A,1,FALSE)),0,1)</f>
        <v>1</v>
      </c>
    </row>
    <row r="179" spans="1:21" x14ac:dyDescent="0.25">
      <c r="A179" s="21">
        <v>22</v>
      </c>
      <c r="B179" s="21" t="s">
        <v>3086</v>
      </c>
      <c r="C179" s="21" t="s">
        <v>2512</v>
      </c>
      <c r="D179" s="21" t="str">
        <f>VLOOKUP($B179,SchedR!$A:$Z,MATCH(D$1,SchedR!$6:$6,0),FALSE)</f>
        <v>GBR</v>
      </c>
      <c r="E179" s="21" t="str">
        <f>VLOOKUP($B179,SchedR!$A:$Z,MATCH(E$1,SchedR!$6:$6,0),FALSE)</f>
        <v>CatSubcat</v>
      </c>
      <c r="F179" s="21" t="str">
        <f>VLOOKUP($B179,SchedR!$A:$Z,MATCH(F$1,SchedR!$6:$6,0),FALSE)</f>
        <v>Category</v>
      </c>
      <c r="G179" s="15">
        <f>VLOOKUP($A179,Schid!$A:$J,MATCH(G$1,Schid!$6:$6,0),FALSE)</f>
        <v>14</v>
      </c>
      <c r="H179" s="15" t="str">
        <f>VLOOKUP($A179,Schid!$A:$J,MATCH(H$1,Schid!$6:$6,0),FALSE)</f>
        <v>NULL</v>
      </c>
      <c r="I179" s="15" t="str">
        <f>VLOOKUP($A179,Schid!$A:$J,MATCH(I$1,Schid!$6:$6,0),FALSE)</f>
        <v>NULL</v>
      </c>
      <c r="J179" s="21" t="str">
        <f>VLOOKUP($A179,Schid!$A:$J,MATCH(J$1,Schid!$6:$6,0),FALSE)</f>
        <v>Light Towers</v>
      </c>
      <c r="K179" s="21" t="str">
        <f>VLOOKUP($A179,Schid!$A:$J,MATCH(K$1,Schid!$6:$6,0),FALSE)</f>
        <v>NULL</v>
      </c>
      <c r="L179" s="21" t="str">
        <f>VLOOKUP($A179,Schid!$A:$J,MATCH(L$1,Schid!$6:$6,0),FALSE)</f>
        <v>NULL</v>
      </c>
      <c r="M179" s="21" t="str">
        <f>VLOOKUP($A179,Schid!$A:$J,MATCH(M$1,Schid!$6:$6,0),FALSE)</f>
        <v>Light Towers|||</v>
      </c>
      <c r="N179" s="21">
        <f>IF(ISERROR(VLOOKUP(B179,SchedR!A:A,1,FALSE)),0,1)</f>
        <v>1</v>
      </c>
      <c r="O179" s="21">
        <f>VLOOKUP($B179,SchedR!$A:$Z,MATCH(O$1,SchedR!$6:$6,0),FALSE)</f>
        <v>0</v>
      </c>
      <c r="P179" s="21">
        <f>VLOOKUP($B179,SchedR!$A:$Z,MATCH(P$1,SchedR!$6:$6,0),FALSE)</f>
        <v>0</v>
      </c>
      <c r="Q179" s="21">
        <f>VLOOKUP($B179,SchedR!$A:$Z,MATCH(Q$1,SchedR!$6:$6,0),FALSE)</f>
        <v>0.6</v>
      </c>
      <c r="R179" s="21">
        <f>VLOOKUP($B179,SchedR!$A:$Z,MATCH(R$1,SchedR!$6:$6,0),FALSE)</f>
        <v>0.9</v>
      </c>
      <c r="S179" s="21" t="str">
        <f>VLOOKUP($B179,SchedR!$A:$Z,MATCH(S$1,SchedR!$6:$6,0),FALSE)</f>
        <v>Support Group GBR</v>
      </c>
      <c r="T179" s="21" t="str">
        <f>VLOOKUP($B179,SchedR!$A:$Z,MATCH(T$1,SchedR!$6:$6,0),FALSE)</f>
        <v>AuctionBorrowRetail</v>
      </c>
      <c r="U179" s="21">
        <f>IF(ISERROR(VLOOKUP(S179,Sched!A:A,1,FALSE)),0,1)</f>
        <v>1</v>
      </c>
    </row>
    <row r="180" spans="1:21" x14ac:dyDescent="0.25">
      <c r="A180" s="21">
        <v>62</v>
      </c>
      <c r="B180" s="21" t="s">
        <v>3094</v>
      </c>
      <c r="C180" s="21" t="s">
        <v>2512</v>
      </c>
      <c r="D180" s="21" t="str">
        <f>VLOOKUP($B180,SchedR!$A:$Z,MATCH(D$1,SchedR!$6:$6,0),FALSE)</f>
        <v>GBR</v>
      </c>
      <c r="E180" s="21" t="str">
        <f>VLOOKUP($B180,SchedR!$A:$Z,MATCH(E$1,SchedR!$6:$6,0),FALSE)</f>
        <v>CatSubcat</v>
      </c>
      <c r="F180" s="21" t="str">
        <f>VLOOKUP($B180,SchedR!$A:$Z,MATCH(F$1,SchedR!$6:$6,0),FALSE)</f>
        <v>Category</v>
      </c>
      <c r="G180" s="15">
        <f>VLOOKUP($A180,Schid!$A:$J,MATCH(G$1,Schid!$6:$6,0),FALSE)</f>
        <v>314</v>
      </c>
      <c r="H180" s="15" t="str">
        <f>VLOOKUP($A180,Schid!$A:$J,MATCH(H$1,Schid!$6:$6,0),FALSE)</f>
        <v>NULL</v>
      </c>
      <c r="I180" s="15" t="str">
        <f>VLOOKUP($A180,Schid!$A:$J,MATCH(I$1,Schid!$6:$6,0),FALSE)</f>
        <v>NULL</v>
      </c>
      <c r="J180" s="21" t="str">
        <f>VLOOKUP($A180,Schid!$A:$J,MATCH(J$1,Schid!$6:$6,0),FALSE)</f>
        <v>Vertical Mast Lifts</v>
      </c>
      <c r="K180" s="21" t="str">
        <f>VLOOKUP($A180,Schid!$A:$J,MATCH(K$1,Schid!$6:$6,0),FALSE)</f>
        <v>NULL</v>
      </c>
      <c r="L180" s="21" t="str">
        <f>VLOOKUP($A180,Schid!$A:$J,MATCH(L$1,Schid!$6:$6,0),FALSE)</f>
        <v>NULL</v>
      </c>
      <c r="M180" s="21" t="str">
        <f>VLOOKUP($A180,Schid!$A:$J,MATCH(M$1,Schid!$6:$6,0),FALSE)</f>
        <v>Vertical Mast Lifts|||</v>
      </c>
      <c r="N180" s="21">
        <f>IF(ISERROR(VLOOKUP(B180,SchedR!A:A,1,FALSE)),0,1)</f>
        <v>1</v>
      </c>
      <c r="O180" s="21">
        <f>VLOOKUP($B180,SchedR!$A:$Z,MATCH(O$1,SchedR!$6:$6,0),FALSE)</f>
        <v>0</v>
      </c>
      <c r="P180" s="21">
        <f>VLOOKUP($B180,SchedR!$A:$Z,MATCH(P$1,SchedR!$6:$6,0),FALSE)</f>
        <v>0</v>
      </c>
      <c r="Q180" s="21">
        <f>VLOOKUP($B180,SchedR!$A:$Z,MATCH(Q$1,SchedR!$6:$6,0),FALSE)</f>
        <v>0.65</v>
      </c>
      <c r="R180" s="21">
        <f>VLOOKUP($B180,SchedR!$A:$Z,MATCH(R$1,SchedR!$6:$6,0),FALSE)</f>
        <v>0.9</v>
      </c>
      <c r="S180" s="21" t="str">
        <f>VLOOKUP($B180,SchedR!$A:$Z,MATCH(S$1,SchedR!$6:$6,0),FALSE)</f>
        <v>Booms GBR ForBorrowOnly</v>
      </c>
      <c r="T180" s="21" t="str">
        <f>VLOOKUP($B180,SchedR!$A:$Z,MATCH(T$1,SchedR!$6:$6,0),FALSE)</f>
        <v>AuctionBorrowRetail</v>
      </c>
      <c r="U180" s="21">
        <f>IF(ISERROR(VLOOKUP(S180,Sched!A:A,1,FALSE)),0,1)</f>
        <v>1</v>
      </c>
    </row>
    <row r="181" spans="1:21" x14ac:dyDescent="0.25">
      <c r="A181" s="21">
        <v>90460</v>
      </c>
      <c r="B181" s="21" t="s">
        <v>3407</v>
      </c>
      <c r="C181" s="21" t="s">
        <v>2512</v>
      </c>
      <c r="D181" s="21" t="str">
        <f>VLOOKUP($B181,SchedR!$A:$Z,MATCH(D$1,SchedR!$6:$6,0),FALSE)</f>
        <v>GBR</v>
      </c>
      <c r="E181" s="21" t="str">
        <f>VLOOKUP($B181,SchedR!$A:$Z,MATCH(E$1,SchedR!$6:$6,0),FALSE)</f>
        <v>CatSubcat</v>
      </c>
      <c r="F181" s="21" t="str">
        <f>VLOOKUP($B181,SchedR!$A:$Z,MATCH(F$1,SchedR!$6:$6,0),FALSE)</f>
        <v>Category</v>
      </c>
      <c r="G181" s="15">
        <f>VLOOKUP($A181,Schid!$A:$J,MATCH(G$1,Schid!$6:$6,0),FALSE)</f>
        <v>2756</v>
      </c>
      <c r="H181" s="15" t="str">
        <f>VLOOKUP($A181,Schid!$A:$J,MATCH(H$1,Schid!$6:$6,0),FALSE)</f>
        <v>NULL</v>
      </c>
      <c r="I181" s="15" t="str">
        <f>VLOOKUP($A181,Schid!$A:$J,MATCH(I$1,Schid!$6:$6,0),FALSE)</f>
        <v>NULL</v>
      </c>
      <c r="J181" s="21" t="str">
        <f>VLOOKUP($A181,Schid!$A:$J,MATCH(J$1,Schid!$6:$6,0),FALSE)</f>
        <v>Office Trailers, Accommodations, And Welfare Units</v>
      </c>
      <c r="K181" s="21" t="str">
        <f>VLOOKUP($A181,Schid!$A:$J,MATCH(K$1,Schid!$6:$6,0),FALSE)</f>
        <v>NULL</v>
      </c>
      <c r="L181" s="21" t="str">
        <f>VLOOKUP($A181,Schid!$A:$J,MATCH(L$1,Schid!$6:$6,0),FALSE)</f>
        <v>NULL</v>
      </c>
      <c r="M181" s="21" t="str">
        <f>VLOOKUP($A181,Schid!$A:$J,MATCH(M$1,Schid!$6:$6,0),FALSE)</f>
        <v>Office Trailers, Accommodations, And Welfare Units|||</v>
      </c>
      <c r="N181" s="21">
        <f>IF(ISERROR(VLOOKUP(B181,SchedR!A:A,1,FALSE)),0,1)</f>
        <v>1</v>
      </c>
      <c r="O181" s="21">
        <f>VLOOKUP($B181,SchedR!$A:$Z,MATCH(O$1,SchedR!$6:$6,0),FALSE)</f>
        <v>0.95</v>
      </c>
      <c r="P181" s="21">
        <f>VLOOKUP($B181,SchedR!$A:$Z,MATCH(P$1,SchedR!$6:$6,0),FALSE)</f>
        <v>1.33</v>
      </c>
      <c r="Q181" s="21">
        <f>VLOOKUP($B181,SchedR!$A:$Z,MATCH(Q$1,SchedR!$6:$6,0),FALSE)</f>
        <v>0</v>
      </c>
      <c r="R181" s="21">
        <f>VLOOKUP($B181,SchedR!$A:$Z,MATCH(R$1,SchedR!$6:$6,0),FALSE)</f>
        <v>0</v>
      </c>
      <c r="S181" s="21" t="str">
        <f>VLOOKUP($B181,SchedR!$A:$Z,MATCH(S$1,SchedR!$6:$6,0),FALSE)</f>
        <v>Trailers Group GBR</v>
      </c>
      <c r="T181" s="21" t="str">
        <f>VLOOKUP($B181,SchedR!$A:$Z,MATCH(T$1,SchedR!$6:$6,0),FALSE)</f>
        <v>RetailBorrowAuction</v>
      </c>
      <c r="U181" s="21">
        <f>IF(ISERROR(VLOOKUP(S181,Sched!A:A,1,FALSE)),0,1)</f>
        <v>1</v>
      </c>
    </row>
    <row r="182" spans="1:21" x14ac:dyDescent="0.25">
      <c r="A182" s="21">
        <v>8</v>
      </c>
      <c r="B182" s="21" t="s">
        <v>3093</v>
      </c>
      <c r="C182" s="21" t="s">
        <v>2512</v>
      </c>
      <c r="D182" s="21" t="str">
        <f>VLOOKUP($B182,SchedR!$A:$Z,MATCH(D$1,SchedR!$6:$6,0),FALSE)</f>
        <v>GBR</v>
      </c>
      <c r="E182" s="21" t="str">
        <f>VLOOKUP($B182,SchedR!$A:$Z,MATCH(E$1,SchedR!$6:$6,0),FALSE)</f>
        <v>CatSubcat</v>
      </c>
      <c r="F182" s="21" t="str">
        <f>VLOOKUP($B182,SchedR!$A:$Z,MATCH(F$1,SchedR!$6:$6,0),FALSE)</f>
        <v>Category</v>
      </c>
      <c r="G182" s="15">
        <f>VLOOKUP($A182,Schid!$A:$J,MATCH(G$1,Schid!$6:$6,0),FALSE)</f>
        <v>315</v>
      </c>
      <c r="H182" s="15" t="str">
        <f>VLOOKUP($A182,Schid!$A:$J,MATCH(H$1,Schid!$6:$6,0),FALSE)</f>
        <v>NULL</v>
      </c>
      <c r="I182" s="15" t="str">
        <f>VLOOKUP($A182,Schid!$A:$J,MATCH(I$1,Schid!$6:$6,0),FALSE)</f>
        <v>NULL</v>
      </c>
      <c r="J182" s="21" t="str">
        <f>VLOOKUP($A182,Schid!$A:$J,MATCH(J$1,Schid!$6:$6,0),FALSE)</f>
        <v>Scissor Lifts</v>
      </c>
      <c r="K182" s="21" t="str">
        <f>VLOOKUP($A182,Schid!$A:$J,MATCH(K$1,Schid!$6:$6,0),FALSE)</f>
        <v>NULL</v>
      </c>
      <c r="L182" s="21" t="str">
        <f>VLOOKUP($A182,Schid!$A:$J,MATCH(L$1,Schid!$6:$6,0),FALSE)</f>
        <v>NULL</v>
      </c>
      <c r="M182" s="21" t="str">
        <f>VLOOKUP($A182,Schid!$A:$J,MATCH(M$1,Schid!$6:$6,0),FALSE)</f>
        <v>Scissor Lifts|||</v>
      </c>
      <c r="N182" s="21">
        <f>IF(ISERROR(VLOOKUP(B182,SchedR!A:A,1,FALSE)),0,1)</f>
        <v>1</v>
      </c>
      <c r="O182" s="21">
        <f>VLOOKUP($B182,SchedR!$A:$Z,MATCH(O$1,SchedR!$6:$6,0),FALSE)</f>
        <v>0</v>
      </c>
      <c r="P182" s="21">
        <f>VLOOKUP($B182,SchedR!$A:$Z,MATCH(P$1,SchedR!$6:$6,0),FALSE)</f>
        <v>0</v>
      </c>
      <c r="Q182" s="21">
        <f>VLOOKUP($B182,SchedR!$A:$Z,MATCH(Q$1,SchedR!$6:$6,0),FALSE)</f>
        <v>0.65</v>
      </c>
      <c r="R182" s="21">
        <f>VLOOKUP($B182,SchedR!$A:$Z,MATCH(R$1,SchedR!$6:$6,0),FALSE)</f>
        <v>0.9</v>
      </c>
      <c r="S182" s="21" t="str">
        <f>VLOOKUP($B182,SchedR!$A:$Z,MATCH(S$1,SchedR!$6:$6,0),FALSE)</f>
        <v>Booms GBR ForBorrowOnly</v>
      </c>
      <c r="T182" s="21" t="str">
        <f>VLOOKUP($B182,SchedR!$A:$Z,MATCH(T$1,SchedR!$6:$6,0),FALSE)</f>
        <v>AuctionBorrowRetail</v>
      </c>
      <c r="U182" s="21">
        <f>IF(ISERROR(VLOOKUP(S182,Sched!A:A,1,FALSE)),0,1)</f>
        <v>1</v>
      </c>
    </row>
    <row r="183" spans="1:21" x14ac:dyDescent="0.25">
      <c r="A183" s="21">
        <v>360</v>
      </c>
      <c r="B183" s="21" t="s">
        <v>3095</v>
      </c>
      <c r="C183" s="21" t="s">
        <v>2512</v>
      </c>
      <c r="D183" s="21" t="str">
        <f>VLOOKUP($B183,SchedR!$A:$Z,MATCH(D$1,SchedR!$6:$6,0),FALSE)</f>
        <v>GBR</v>
      </c>
      <c r="E183" s="21" t="str">
        <f>VLOOKUP($B183,SchedR!$A:$Z,MATCH(E$1,SchedR!$6:$6,0),FALSE)</f>
        <v>CatSubcat</v>
      </c>
      <c r="F183" s="21" t="str">
        <f>VLOOKUP($B183,SchedR!$A:$Z,MATCH(F$1,SchedR!$6:$6,0),FALSE)</f>
        <v>SubcatGroup</v>
      </c>
      <c r="G183" s="15">
        <f>VLOOKUP($A183,Schid!$A:$J,MATCH(G$1,Schid!$6:$6,0),FALSE)</f>
        <v>315</v>
      </c>
      <c r="H183" s="15">
        <f>VLOOKUP($A183,Schid!$A:$J,MATCH(H$1,Schid!$6:$6,0),FALSE)</f>
        <v>356</v>
      </c>
      <c r="I183" s="15" t="str">
        <f>VLOOKUP($A183,Schid!$A:$J,MATCH(I$1,Schid!$6:$6,0),FALSE)</f>
        <v>NULL</v>
      </c>
      <c r="J183" s="21" t="str">
        <f>VLOOKUP($A183,Schid!$A:$J,MATCH(J$1,Schid!$6:$6,0),FALSE)</f>
        <v>Scissor Lifts</v>
      </c>
      <c r="K183" s="21" t="str">
        <f>VLOOKUP($A183,Schid!$A:$J,MATCH(K$1,Schid!$6:$6,0),FALSE)</f>
        <v>0-18 Ft Electric Scissor Lifts</v>
      </c>
      <c r="L183" s="21" t="str">
        <f>VLOOKUP($A183,Schid!$A:$J,MATCH(L$1,Schid!$6:$6,0),FALSE)</f>
        <v>NULL</v>
      </c>
      <c r="M183" s="21" t="str">
        <f>VLOOKUP($A183,Schid!$A:$J,MATCH(M$1,Schid!$6:$6,0),FALSE)</f>
        <v>Scissor Lifts|0-18 Ft Electric Scissor Lifts||</v>
      </c>
      <c r="N183" s="21">
        <f>IF(ISERROR(VLOOKUP(B183,SchedR!A:A,1,FALSE)),0,1)</f>
        <v>1</v>
      </c>
      <c r="O183" s="21">
        <f>VLOOKUP($B183,SchedR!$A:$Z,MATCH(O$1,SchedR!$6:$6,0),FALSE)</f>
        <v>0</v>
      </c>
      <c r="P183" s="21">
        <f>VLOOKUP($B183,SchedR!$A:$Z,MATCH(P$1,SchedR!$6:$6,0),FALSE)</f>
        <v>0</v>
      </c>
      <c r="Q183" s="21">
        <f>VLOOKUP($B183,SchedR!$A:$Z,MATCH(Q$1,SchedR!$6:$6,0),FALSE)</f>
        <v>0.65</v>
      </c>
      <c r="R183" s="21">
        <f>VLOOKUP($B183,SchedR!$A:$Z,MATCH(R$1,SchedR!$6:$6,0),FALSE)</f>
        <v>0.9</v>
      </c>
      <c r="S183" s="21" t="str">
        <f>VLOOKUP($B183,SchedR!$A:$Z,MATCH(S$1,SchedR!$6:$6,0),FALSE)</f>
        <v>Booms GBR ForBorrowOnly</v>
      </c>
      <c r="T183" s="21" t="str">
        <f>VLOOKUP($B183,SchedR!$A:$Z,MATCH(T$1,SchedR!$6:$6,0),FALSE)</f>
        <v>AuctionBorrowRetail</v>
      </c>
      <c r="U183" s="21">
        <f>IF(ISERROR(VLOOKUP(S183,Sched!A:A,1,FALSE)),0,1)</f>
        <v>1</v>
      </c>
    </row>
    <row r="184" spans="1:21" x14ac:dyDescent="0.25">
      <c r="A184" s="21">
        <v>474</v>
      </c>
      <c r="B184" s="21" t="s">
        <v>3095</v>
      </c>
      <c r="C184" s="21" t="s">
        <v>2512</v>
      </c>
      <c r="D184" s="21" t="str">
        <f>VLOOKUP($B184,SchedR!$A:$Z,MATCH(D$1,SchedR!$6:$6,0),FALSE)</f>
        <v>GBR</v>
      </c>
      <c r="E184" s="21" t="str">
        <f>VLOOKUP($B184,SchedR!$A:$Z,MATCH(E$1,SchedR!$6:$6,0),FALSE)</f>
        <v>CatSubcat</v>
      </c>
      <c r="F184" s="21" t="str">
        <f>VLOOKUP($B184,SchedR!$A:$Z,MATCH(F$1,SchedR!$6:$6,0),FALSE)</f>
        <v>SubcatGroup</v>
      </c>
      <c r="G184" s="15">
        <f>VLOOKUP($A184,Schid!$A:$J,MATCH(G$1,Schid!$6:$6,0),FALSE)</f>
        <v>315</v>
      </c>
      <c r="H184" s="15">
        <f>VLOOKUP($A184,Schid!$A:$J,MATCH(H$1,Schid!$6:$6,0),FALSE)</f>
        <v>348</v>
      </c>
      <c r="I184" s="15" t="str">
        <f>VLOOKUP($A184,Schid!$A:$J,MATCH(I$1,Schid!$6:$6,0),FALSE)</f>
        <v>NULL</v>
      </c>
      <c r="J184" s="21" t="str">
        <f>VLOOKUP($A184,Schid!$A:$J,MATCH(J$1,Schid!$6:$6,0),FALSE)</f>
        <v>Scissor Lifts</v>
      </c>
      <c r="K184" s="21" t="str">
        <f>VLOOKUP($A184,Schid!$A:$J,MATCH(K$1,Schid!$6:$6,0),FALSE)</f>
        <v>19+ Ft Electric Scissor Lifts</v>
      </c>
      <c r="L184" s="21" t="str">
        <f>VLOOKUP($A184,Schid!$A:$J,MATCH(L$1,Schid!$6:$6,0),FALSE)</f>
        <v>NULL</v>
      </c>
      <c r="M184" s="21" t="str">
        <f>VLOOKUP($A184,Schid!$A:$J,MATCH(M$1,Schid!$6:$6,0),FALSE)</f>
        <v>Scissor Lifts|19+ Ft Electric Scissor Lifts||</v>
      </c>
      <c r="N184" s="21">
        <f>IF(ISERROR(VLOOKUP(B184,SchedR!A:A,1,FALSE)),0,1)</f>
        <v>1</v>
      </c>
      <c r="O184" s="21">
        <f>VLOOKUP($B184,SchedR!$A:$Z,MATCH(O$1,SchedR!$6:$6,0),FALSE)</f>
        <v>0</v>
      </c>
      <c r="P184" s="21">
        <f>VLOOKUP($B184,SchedR!$A:$Z,MATCH(P$1,SchedR!$6:$6,0),FALSE)</f>
        <v>0</v>
      </c>
      <c r="Q184" s="21">
        <f>VLOOKUP($B184,SchedR!$A:$Z,MATCH(Q$1,SchedR!$6:$6,0),FALSE)</f>
        <v>0.65</v>
      </c>
      <c r="R184" s="21">
        <f>VLOOKUP($B184,SchedR!$A:$Z,MATCH(R$1,SchedR!$6:$6,0),FALSE)</f>
        <v>0.9</v>
      </c>
      <c r="S184" s="21" t="str">
        <f>VLOOKUP($B184,SchedR!$A:$Z,MATCH(S$1,SchedR!$6:$6,0),FALSE)</f>
        <v>Booms GBR ForBorrowOnly</v>
      </c>
      <c r="T184" s="21" t="str">
        <f>VLOOKUP($B184,SchedR!$A:$Z,MATCH(T$1,SchedR!$6:$6,0),FALSE)</f>
        <v>AuctionBorrowRetail</v>
      </c>
      <c r="U184" s="21">
        <f>IF(ISERROR(VLOOKUP(S184,Sched!A:A,1,FALSE)),0,1)</f>
        <v>1</v>
      </c>
    </row>
    <row r="185" spans="1:21" x14ac:dyDescent="0.25">
      <c r="A185" s="21">
        <v>66826</v>
      </c>
      <c r="B185" s="21" t="s">
        <v>4333</v>
      </c>
      <c r="C185" s="21" t="s">
        <v>2512</v>
      </c>
      <c r="D185" s="21" t="str">
        <f>VLOOKUP($B185,SchedR!$A:$Z,MATCH(D$1,SchedR!$6:$6,0),FALSE)</f>
        <v>GBR</v>
      </c>
      <c r="E185" s="21" t="str">
        <f>VLOOKUP($B185,SchedR!$A:$Z,MATCH(E$1,SchedR!$6:$6,0),FALSE)</f>
        <v>CatSubcat</v>
      </c>
      <c r="F185" s="21" t="str">
        <f>VLOOKUP($B185,SchedR!$A:$Z,MATCH(F$1,SchedR!$6:$6,0),FALSE)</f>
        <v>Category</v>
      </c>
      <c r="G185" s="15">
        <f>VLOOKUP($A185,Schid!$A:$J,MATCH(G$1,Schid!$6:$6,0),FALSE)</f>
        <v>2511</v>
      </c>
      <c r="H185" s="15" t="str">
        <f>VLOOKUP($A185,Schid!$A:$J,MATCH(H$1,Schid!$6:$6,0),FALSE)</f>
        <v>NULL</v>
      </c>
      <c r="I185" s="15" t="str">
        <f>VLOOKUP($A185,Schid!$A:$J,MATCH(I$1,Schid!$6:$6,0),FALSE)</f>
        <v>NULL</v>
      </c>
      <c r="J185" s="21" t="str">
        <f>VLOOKUP($A185,Schid!$A:$J,MATCH(J$1,Schid!$6:$6,0),FALSE)</f>
        <v>Single Drum Rollers</v>
      </c>
      <c r="K185" s="21" t="str">
        <f>VLOOKUP($A185,Schid!$A:$J,MATCH(K$1,Schid!$6:$6,0),FALSE)</f>
        <v>NULL</v>
      </c>
      <c r="L185" s="21" t="str">
        <f>VLOOKUP($A185,Schid!$A:$J,MATCH(L$1,Schid!$6:$6,0),FALSE)</f>
        <v>NULL</v>
      </c>
      <c r="M185" s="21" t="str">
        <f>VLOOKUP($A185,Schid!$A:$J,MATCH(M$1,Schid!$6:$6,0),FALSE)</f>
        <v>Single Drum Rollers|||</v>
      </c>
      <c r="N185" s="21">
        <f>IF(ISERROR(VLOOKUP(B185,SchedR!A:A,1,FALSE)),0,1)</f>
        <v>1</v>
      </c>
      <c r="O185" s="21">
        <f>VLOOKUP($B185,SchedR!$A:$Z,MATCH(O$1,SchedR!$6:$6,0),FALSE)</f>
        <v>0</v>
      </c>
      <c r="P185" s="21">
        <f>VLOOKUP($B185,SchedR!$A:$Z,MATCH(P$1,SchedR!$6:$6,0),FALSE)</f>
        <v>0</v>
      </c>
      <c r="Q185" s="21">
        <f>VLOOKUP($B185,SchedR!$A:$Z,MATCH(Q$1,SchedR!$6:$6,0),FALSE)</f>
        <v>0</v>
      </c>
      <c r="R185" s="21">
        <f>VLOOKUP($B185,SchedR!$A:$Z,MATCH(R$1,SchedR!$6:$6,0),FALSE)</f>
        <v>0</v>
      </c>
      <c r="S185" s="21" t="str">
        <f>VLOOKUP($B185,SchedR!$A:$Z,MATCH(S$1,SchedR!$6:$6,0),FALSE)</f>
        <v>Excavators GBR</v>
      </c>
      <c r="T185" s="21" t="str">
        <f>VLOOKUP($B185,SchedR!$A:$Z,MATCH(T$1,SchedR!$6:$6,0),FALSE)</f>
        <v>BorrowBoth</v>
      </c>
      <c r="U185" s="21">
        <f>IF(ISERROR(VLOOKUP(S185,Sched!A:A,1,FALSE)),0,1)</f>
        <v>1</v>
      </c>
    </row>
    <row r="186" spans="1:21" x14ac:dyDescent="0.25">
      <c r="A186" s="21">
        <v>66824</v>
      </c>
      <c r="B186" s="21" t="s">
        <v>4978</v>
      </c>
      <c r="C186" s="21" t="s">
        <v>2512</v>
      </c>
      <c r="D186" s="21" t="str">
        <f>VLOOKUP($B186,SchedR!$A:$Z,MATCH(D$1,SchedR!$6:$6,0),FALSE)</f>
        <v>GBR</v>
      </c>
      <c r="E186" s="21" t="str">
        <f>VLOOKUP($B186,SchedR!$A:$Z,MATCH(E$1,SchedR!$6:$6,0),FALSE)</f>
        <v>CatSubcat</v>
      </c>
      <c r="F186" s="21" t="str">
        <f>VLOOKUP($B186,SchedR!$A:$Z,MATCH(F$1,SchedR!$6:$6,0),FALSE)</f>
        <v>Category</v>
      </c>
      <c r="G186" s="15">
        <f>VLOOKUP($A186,Schid!$A:$J,MATCH(G$1,Schid!$6:$6,0),FALSE)</f>
        <v>2509</v>
      </c>
      <c r="H186" s="15" t="str">
        <f>VLOOKUP($A186,Schid!$A:$J,MATCH(H$1,Schid!$6:$6,0),FALSE)</f>
        <v>NULL</v>
      </c>
      <c r="I186" s="15" t="str">
        <f>VLOOKUP($A186,Schid!$A:$J,MATCH(I$1,Schid!$6:$6,0),FALSE)</f>
        <v>NULL</v>
      </c>
      <c r="J186" s="21" t="str">
        <f>VLOOKUP($A186,Schid!$A:$J,MATCH(J$1,Schid!$6:$6,0),FALSE)</f>
        <v>Compact Track Loaders</v>
      </c>
      <c r="K186" s="21" t="str">
        <f>VLOOKUP($A186,Schid!$A:$J,MATCH(K$1,Schid!$6:$6,0),FALSE)</f>
        <v>NULL</v>
      </c>
      <c r="L186" s="21" t="str">
        <f>VLOOKUP($A186,Schid!$A:$J,MATCH(L$1,Schid!$6:$6,0),FALSE)</f>
        <v>NULL</v>
      </c>
      <c r="M186" s="21" t="str">
        <f>VLOOKUP($A186,Schid!$A:$J,MATCH(M$1,Schid!$6:$6,0),FALSE)</f>
        <v>Compact Track Loaders|||</v>
      </c>
      <c r="N186" s="21">
        <f>IF(ISERROR(VLOOKUP(B186,SchedR!A:A,1,FALSE)),0,1)</f>
        <v>1</v>
      </c>
      <c r="O186" s="21">
        <f>VLOOKUP($B186,SchedR!$A:$Z,MATCH(O$1,SchedR!$6:$6,0),FALSE)</f>
        <v>0</v>
      </c>
      <c r="P186" s="21">
        <f>VLOOKUP($B186,SchedR!$A:$Z,MATCH(P$1,SchedR!$6:$6,0),FALSE)</f>
        <v>0</v>
      </c>
      <c r="Q186" s="21">
        <f>VLOOKUP($B186,SchedR!$A:$Z,MATCH(Q$1,SchedR!$6:$6,0),FALSE)</f>
        <v>0.75</v>
      </c>
      <c r="R186" s="21">
        <f>VLOOKUP($B186,SchedR!$A:$Z,MATCH(R$1,SchedR!$6:$6,0),FALSE)</f>
        <v>1</v>
      </c>
      <c r="S186" s="21" t="str">
        <f>VLOOKUP($B186,SchedR!$A:$Z,MATCH(S$1,SchedR!$6:$6,0),FALSE)</f>
        <v>Small-Med Earthmoving GBR</v>
      </c>
      <c r="T186" s="21" t="str">
        <f>VLOOKUP($B186,SchedR!$A:$Z,MATCH(T$1,SchedR!$6:$6,0),FALSE)</f>
        <v>AuctionBorrowRetail</v>
      </c>
      <c r="U186" s="21">
        <f>IF(ISERROR(VLOOKUP(S186,Sched!A:A,1,FALSE)),0,1)</f>
        <v>1</v>
      </c>
    </row>
    <row r="187" spans="1:21" x14ac:dyDescent="0.25">
      <c r="A187" s="21">
        <v>58</v>
      </c>
      <c r="B187" s="21" t="s">
        <v>4978</v>
      </c>
      <c r="C187" t="s">
        <v>2512</v>
      </c>
      <c r="D187" t="str">
        <f>VLOOKUP($B187,SchedR!$A:$Z,MATCH(D$1,SchedR!$6:$6,0),FALSE)</f>
        <v>GBR</v>
      </c>
      <c r="E187" s="21" t="str">
        <f>VLOOKUP($B187,SchedR!$A:$Z,MATCH(E$1,SchedR!$6:$6,0),FALSE)</f>
        <v>CatSubcat</v>
      </c>
      <c r="F187" s="21" t="str">
        <f>VLOOKUP($B187,SchedR!$A:$Z,MATCH(F$1,SchedR!$6:$6,0),FALSE)</f>
        <v>Category</v>
      </c>
      <c r="G187" s="15">
        <f>VLOOKUP($A187,Schid!$A:$J,MATCH(G$1,Schid!$6:$6,0),FALSE)</f>
        <v>360</v>
      </c>
      <c r="H187" s="15" t="str">
        <f>VLOOKUP($A187,Schid!$A:$J,MATCH(H$1,Schid!$6:$6,0),FALSE)</f>
        <v>NULL</v>
      </c>
      <c r="I187" s="15" t="str">
        <f>VLOOKUP($A187,Schid!$A:$J,MATCH(I$1,Schid!$6:$6,0),FALSE)</f>
        <v>NULL</v>
      </c>
      <c r="J187" s="21" t="str">
        <f>VLOOKUP($A187,Schid!$A:$J,MATCH(J$1,Schid!$6:$6,0),FALSE)</f>
        <v>Skid Steer Loaders</v>
      </c>
      <c r="K187" s="21" t="str">
        <f>VLOOKUP($A187,Schid!$A:$J,MATCH(K$1,Schid!$6:$6,0),FALSE)</f>
        <v>NULL</v>
      </c>
      <c r="L187" s="21" t="str">
        <f>VLOOKUP($A187,Schid!$A:$J,MATCH(L$1,Schid!$6:$6,0),FALSE)</f>
        <v>NULL</v>
      </c>
      <c r="M187" s="21" t="str">
        <f>VLOOKUP($A187,Schid!$A:$J,MATCH(M$1,Schid!$6:$6,0),FALSE)</f>
        <v>Skid Steer Loaders|||</v>
      </c>
      <c r="N187" s="21">
        <f>IF(ISERROR(VLOOKUP(B187,SchedR!A:A,1,FALSE)),0,1)</f>
        <v>1</v>
      </c>
      <c r="O187" s="21">
        <f>VLOOKUP($B187,SchedR!$A:$Z,MATCH(O$1,SchedR!$6:$6,0),FALSE)</f>
        <v>0</v>
      </c>
      <c r="P187" s="21">
        <f>VLOOKUP($B187,SchedR!$A:$Z,MATCH(P$1,SchedR!$6:$6,0),FALSE)</f>
        <v>0</v>
      </c>
      <c r="Q187" s="21">
        <f>VLOOKUP($B187,SchedR!$A:$Z,MATCH(Q$1,SchedR!$6:$6,0),FALSE)</f>
        <v>0.75</v>
      </c>
      <c r="R187" s="21">
        <f>VLOOKUP($B187,SchedR!$A:$Z,MATCH(R$1,SchedR!$6:$6,0),FALSE)</f>
        <v>1</v>
      </c>
      <c r="S187" s="21" t="str">
        <f>VLOOKUP($B187,SchedR!$A:$Z,MATCH(S$1,SchedR!$6:$6,0),FALSE)</f>
        <v>Small-Med Earthmoving GBR</v>
      </c>
      <c r="T187" s="21" t="str">
        <f>VLOOKUP($B187,SchedR!$A:$Z,MATCH(T$1,SchedR!$6:$6,0),FALSE)</f>
        <v>AuctionBorrowRetail</v>
      </c>
      <c r="U187" s="21">
        <f>IF(ISERROR(VLOOKUP(S187,Sched!A:A,1,FALSE)),0,1)</f>
        <v>1</v>
      </c>
    </row>
    <row r="188" spans="1:21" x14ac:dyDescent="0.25">
      <c r="A188" s="21">
        <v>91</v>
      </c>
      <c r="B188" s="21" t="s">
        <v>3085</v>
      </c>
      <c r="C188" s="21" t="s">
        <v>2512</v>
      </c>
      <c r="D188" s="21" t="str">
        <f>VLOOKUP($B188,SchedR!$A:$Z,MATCH(D$1,SchedR!$6:$6,0),FALSE)</f>
        <v>GBR</v>
      </c>
      <c r="E188" s="21" t="str">
        <f>VLOOKUP($B188,SchedR!$A:$Z,MATCH(E$1,SchedR!$6:$6,0),FALSE)</f>
        <v>CatSubcat</v>
      </c>
      <c r="F188" s="21" t="str">
        <f>VLOOKUP($B188,SchedR!$A:$Z,MATCH(F$1,SchedR!$6:$6,0),FALSE)</f>
        <v>SubcatGroup</v>
      </c>
      <c r="G188" s="15">
        <f>VLOOKUP($A188,Schid!$A:$J,MATCH(G$1,Schid!$6:$6,0),FALSE)</f>
        <v>2555</v>
      </c>
      <c r="H188" s="15">
        <f>VLOOKUP($A188,Schid!$A:$J,MATCH(H$1,Schid!$6:$6,0),FALSE)</f>
        <v>2056</v>
      </c>
      <c r="I188" s="15" t="str">
        <f>VLOOKUP($A188,Schid!$A:$J,MATCH(I$1,Schid!$6:$6,0),FALSE)</f>
        <v>NULL</v>
      </c>
      <c r="J188" s="21" t="str">
        <f>VLOOKUP($A188,Schid!$A:$J,MATCH(J$1,Schid!$6:$6,0),FALSE)</f>
        <v>Site Services Equipment</v>
      </c>
      <c r="K188" s="21" t="str">
        <f>VLOOKUP($A188,Schid!$A:$J,MATCH(K$1,Schid!$6:$6,0),FALSE)</f>
        <v>Surveying Equipment</v>
      </c>
      <c r="L188" s="21" t="str">
        <f>VLOOKUP($A188,Schid!$A:$J,MATCH(L$1,Schid!$6:$6,0),FALSE)</f>
        <v>NULL</v>
      </c>
      <c r="M188" s="21" t="str">
        <f>VLOOKUP($A188,Schid!$A:$J,MATCH(M$1,Schid!$6:$6,0),FALSE)</f>
        <v>Site Services Equipment|Surveying Equipment||</v>
      </c>
      <c r="N188" s="21">
        <f>IF(ISERROR(VLOOKUP(B188,SchedR!A:A,1,FALSE)),0,1)</f>
        <v>1</v>
      </c>
      <c r="O188" s="21">
        <f>VLOOKUP($B188,SchedR!$A:$Z,MATCH(O$1,SchedR!$6:$6,0),FALSE)</f>
        <v>0.95</v>
      </c>
      <c r="P188" s="21">
        <f>VLOOKUP($B188,SchedR!$A:$Z,MATCH(P$1,SchedR!$6:$6,0),FALSE)</f>
        <v>1.33</v>
      </c>
      <c r="Q188" s="21">
        <f>VLOOKUP($B188,SchedR!$A:$Z,MATCH(Q$1,SchedR!$6:$6,0),FALSE)</f>
        <v>0</v>
      </c>
      <c r="R188" s="21">
        <f>VLOOKUP($B188,SchedR!$A:$Z,MATCH(R$1,SchedR!$6:$6,0),FALSE)</f>
        <v>0</v>
      </c>
      <c r="S188" s="21" t="str">
        <f>VLOOKUP($B188,SchedR!$A:$Z,MATCH(S$1,SchedR!$6:$6,0),FALSE)</f>
        <v>Support Group GBR</v>
      </c>
      <c r="T188" s="21" t="str">
        <f>VLOOKUP($B188,SchedR!$A:$Z,MATCH(T$1,SchedR!$6:$6,0),FALSE)</f>
        <v>RetailBorrowAuction</v>
      </c>
      <c r="U188" s="21">
        <f>IF(ISERROR(VLOOKUP(S188,Sched!A:A,1,FALSE)),0,1)</f>
        <v>1</v>
      </c>
    </row>
    <row r="189" spans="1:21" x14ac:dyDescent="0.25">
      <c r="A189" s="21">
        <v>4985</v>
      </c>
      <c r="B189" s="21" t="s">
        <v>3472</v>
      </c>
      <c r="C189" s="21" t="s">
        <v>2512</v>
      </c>
      <c r="D189" s="21" t="str">
        <f>VLOOKUP($B189,SchedR!$A:$Z,MATCH(D$1,SchedR!$6:$6,0),FALSE)</f>
        <v>GBR</v>
      </c>
      <c r="E189" s="21" t="str">
        <f>VLOOKUP($B189,SchedR!$A:$Z,MATCH(E$1,SchedR!$6:$6,0),FALSE)</f>
        <v>Make</v>
      </c>
      <c r="F189" s="21" t="str">
        <f>VLOOKUP($B189,SchedR!$A:$Z,MATCH(F$1,SchedR!$6:$6,0),FALSE)</f>
        <v>Make</v>
      </c>
      <c r="G189" s="15">
        <f>VLOOKUP($A189,Schid!$A:$J,MATCH(G$1,Schid!$6:$6,0),FALSE)</f>
        <v>451</v>
      </c>
      <c r="H189" s="15">
        <f>VLOOKUP($A189,Schid!$A:$J,MATCH(H$1,Schid!$6:$6,0),FALSE)</f>
        <v>466</v>
      </c>
      <c r="I189" s="15">
        <f>VLOOKUP($A189,Schid!$A:$J,MATCH(I$1,Schid!$6:$6,0),FALSE)</f>
        <v>82</v>
      </c>
      <c r="J189" s="21" t="str">
        <f>VLOOKUP($A189,Schid!$A:$J,MATCH(J$1,Schid!$6:$6,0),FALSE)</f>
        <v>Telehandlers</v>
      </c>
      <c r="K189" s="21" t="str">
        <f>VLOOKUP($A189,Schid!$A:$J,MATCH(K$1,Schid!$6:$6,0),FALSE)</f>
        <v>0-6,999 Lb Telehandlers</v>
      </c>
      <c r="L189" s="21" t="str">
        <f>VLOOKUP($A189,Schid!$A:$J,MATCH(L$1,Schid!$6:$6,0),FALSE)</f>
        <v>Manitou</v>
      </c>
      <c r="M189" s="21" t="str">
        <f>VLOOKUP($A189,Schid!$A:$J,MATCH(M$1,Schid!$6:$6,0),FALSE)</f>
        <v>Telehandlers|0-6,999 Lb Telehandlers|Manitou|</v>
      </c>
      <c r="N189" s="21">
        <f>IF(ISERROR(VLOOKUP(B189,SchedR!A:A,1,FALSE)),0,1)</f>
        <v>1</v>
      </c>
      <c r="O189" s="21">
        <f>VLOOKUP($B189,SchedR!$A:$Z,MATCH(O$1,SchedR!$6:$6,0),FALSE)</f>
        <v>0</v>
      </c>
      <c r="P189" s="21">
        <f>VLOOKUP($B189,SchedR!$A:$Z,MATCH(P$1,SchedR!$6:$6,0),FALSE)</f>
        <v>0</v>
      </c>
      <c r="Q189" s="21">
        <f>VLOOKUP($B189,SchedR!$A:$Z,MATCH(Q$1,SchedR!$6:$6,0),FALSE)</f>
        <v>0.75</v>
      </c>
      <c r="R189" s="21">
        <f>VLOOKUP($B189,SchedR!$A:$Z,MATCH(R$1,SchedR!$6:$6,0),FALSE)</f>
        <v>1</v>
      </c>
      <c r="S189" s="21" t="str">
        <f>VLOOKUP($B189,SchedR!$A:$Z,MATCH(S$1,SchedR!$6:$6,0),FALSE)</f>
        <v>Telehandlers Small GBR</v>
      </c>
      <c r="T189" s="21" t="str">
        <f>VLOOKUP($B189,SchedR!$A:$Z,MATCH(T$1,SchedR!$6:$6,0),FALSE)</f>
        <v>AuctionBorrowRetail</v>
      </c>
      <c r="U189" s="21">
        <f>IF(ISERROR(VLOOKUP(S189,Sched!A:A,1,FALSE)),0,1)</f>
        <v>1</v>
      </c>
    </row>
    <row r="190" spans="1:21" x14ac:dyDescent="0.25">
      <c r="A190" s="21">
        <v>20</v>
      </c>
      <c r="B190" s="21" t="s">
        <v>3089</v>
      </c>
      <c r="C190" s="21" t="s">
        <v>2512</v>
      </c>
      <c r="D190" s="21" t="str">
        <f>VLOOKUP($B190,SchedR!$A:$Z,MATCH(D$1,SchedR!$6:$6,0),FALSE)</f>
        <v>GBR</v>
      </c>
      <c r="E190" s="21" t="str">
        <f>VLOOKUP($B190,SchedR!$A:$Z,MATCH(E$1,SchedR!$6:$6,0),FALSE)</f>
        <v>CatSubcat</v>
      </c>
      <c r="F190" s="21" t="str">
        <f>VLOOKUP($B190,SchedR!$A:$Z,MATCH(F$1,SchedR!$6:$6,0),FALSE)</f>
        <v>Category</v>
      </c>
      <c r="G190" s="15">
        <f>VLOOKUP($A190,Schid!$A:$J,MATCH(G$1,Schid!$6:$6,0),FALSE)</f>
        <v>316</v>
      </c>
      <c r="H190" s="15" t="str">
        <f>VLOOKUP($A190,Schid!$A:$J,MATCH(H$1,Schid!$6:$6,0),FALSE)</f>
        <v>NULL</v>
      </c>
      <c r="I190" s="15" t="str">
        <f>VLOOKUP($A190,Schid!$A:$J,MATCH(I$1,Schid!$6:$6,0),FALSE)</f>
        <v>NULL</v>
      </c>
      <c r="J190" s="21" t="str">
        <f>VLOOKUP($A190,Schid!$A:$J,MATCH(J$1,Schid!$6:$6,0),FALSE)</f>
        <v>Telescopic Boom Lifts</v>
      </c>
      <c r="K190" s="21" t="str">
        <f>VLOOKUP($A190,Schid!$A:$J,MATCH(K$1,Schid!$6:$6,0),FALSE)</f>
        <v>NULL</v>
      </c>
      <c r="L190" s="21" t="str">
        <f>VLOOKUP($A190,Schid!$A:$J,MATCH(L$1,Schid!$6:$6,0),FALSE)</f>
        <v>NULL</v>
      </c>
      <c r="M190" s="21" t="str">
        <f>VLOOKUP($A190,Schid!$A:$J,MATCH(M$1,Schid!$6:$6,0),FALSE)</f>
        <v>Telescopic Boom Lifts|||</v>
      </c>
      <c r="N190" s="21">
        <f>IF(ISERROR(VLOOKUP(B190,SchedR!A:A,1,FALSE)),0,1)</f>
        <v>1</v>
      </c>
      <c r="O190" s="21">
        <f>VLOOKUP($B190,SchedR!$A:$Z,MATCH(O$1,SchedR!$6:$6,0),FALSE)</f>
        <v>0</v>
      </c>
      <c r="P190" s="21">
        <f>VLOOKUP($B190,SchedR!$A:$Z,MATCH(P$1,SchedR!$6:$6,0),FALSE)</f>
        <v>0</v>
      </c>
      <c r="Q190" s="21">
        <f>VLOOKUP($B190,SchedR!$A:$Z,MATCH(Q$1,SchedR!$6:$6,0),FALSE)</f>
        <v>0.75</v>
      </c>
      <c r="R190" s="21">
        <f>VLOOKUP($B190,SchedR!$A:$Z,MATCH(R$1,SchedR!$6:$6,0),FALSE)</f>
        <v>1</v>
      </c>
      <c r="S190" s="21" t="str">
        <f>VLOOKUP($B190,SchedR!$A:$Z,MATCH(S$1,SchedR!$6:$6,0),FALSE)</f>
        <v>Booms GBR ForBorrowOnly</v>
      </c>
      <c r="T190" s="21" t="str">
        <f>VLOOKUP($B190,SchedR!$A:$Z,MATCH(T$1,SchedR!$6:$6,0),FALSE)</f>
        <v>AuctionBorrowRetail</v>
      </c>
      <c r="U190" s="21">
        <f>IF(ISERROR(VLOOKUP(S190,Sched!A:A,1,FALSE)),0,1)</f>
        <v>1</v>
      </c>
    </row>
    <row r="191" spans="1:21" x14ac:dyDescent="0.25">
      <c r="A191" s="21">
        <v>31</v>
      </c>
      <c r="B191" s="21" t="s">
        <v>4983</v>
      </c>
      <c r="C191" s="21" t="s">
        <v>2512</v>
      </c>
      <c r="D191" s="21" t="str">
        <f>VLOOKUP($B191,SchedR!$A:$Z,MATCH(D$1,SchedR!$6:$6,0),FALSE)</f>
        <v>GBR</v>
      </c>
      <c r="E191" s="21" t="str">
        <f>VLOOKUP($B191,SchedR!$A:$Z,MATCH(E$1,SchedR!$6:$6,0),FALSE)</f>
        <v>CatSubcat</v>
      </c>
      <c r="F191" s="21" t="str">
        <f>VLOOKUP($B191,SchedR!$A:$Z,MATCH(F$1,SchedR!$6:$6,0),FALSE)</f>
        <v>Category</v>
      </c>
      <c r="G191" s="15">
        <f>VLOOKUP($A191,Schid!$A:$J,MATCH(G$1,Schid!$6:$6,0),FALSE)</f>
        <v>13</v>
      </c>
      <c r="H191" s="15" t="str">
        <f>VLOOKUP($A191,Schid!$A:$J,MATCH(H$1,Schid!$6:$6,0),FALSE)</f>
        <v>NULL</v>
      </c>
      <c r="I191" s="15" t="str">
        <f>VLOOKUP($A191,Schid!$A:$J,MATCH(I$1,Schid!$6:$6,0),FALSE)</f>
        <v>NULL</v>
      </c>
      <c r="J191" s="21" t="str">
        <f>VLOOKUP($A191,Schid!$A:$J,MATCH(J$1,Schid!$6:$6,0),FALSE)</f>
        <v>Air Tools</v>
      </c>
      <c r="K191" s="21" t="str">
        <f>VLOOKUP($A191,Schid!$A:$J,MATCH(K$1,Schid!$6:$6,0),FALSE)</f>
        <v>NULL</v>
      </c>
      <c r="L191" s="21" t="str">
        <f>VLOOKUP($A191,Schid!$A:$J,MATCH(L$1,Schid!$6:$6,0),FALSE)</f>
        <v>NULL</v>
      </c>
      <c r="M191" s="21" t="str">
        <f>VLOOKUP($A191,Schid!$A:$J,MATCH(M$1,Schid!$6:$6,0),FALSE)</f>
        <v>Air Tools|||</v>
      </c>
      <c r="N191" s="21">
        <f>IF(ISERROR(VLOOKUP(B191,SchedR!A:A,1,FALSE)),0,1)</f>
        <v>1</v>
      </c>
      <c r="O191" s="21">
        <f>VLOOKUP($B191,SchedR!$A:$Z,MATCH(O$1,SchedR!$6:$6,0),FALSE)</f>
        <v>0</v>
      </c>
      <c r="P191" s="21">
        <f>VLOOKUP($B191,SchedR!$A:$Z,MATCH(P$1,SchedR!$6:$6,0),FALSE)</f>
        <v>0</v>
      </c>
      <c r="Q191" s="21">
        <f>VLOOKUP($B191,SchedR!$A:$Z,MATCH(Q$1,SchedR!$6:$6,0),FALSE)</f>
        <v>0</v>
      </c>
      <c r="R191" s="21">
        <f>VLOOKUP($B191,SchedR!$A:$Z,MATCH(R$1,SchedR!$6:$6,0),FALSE)</f>
        <v>0</v>
      </c>
      <c r="S191" s="21" t="str">
        <f>VLOOKUP($B191,SchedR!$A:$Z,MATCH(S$1,SchedR!$6:$6,0),FALSE)</f>
        <v>Support Group GBR</v>
      </c>
      <c r="T191" s="21" t="str">
        <f>VLOOKUP($B191,SchedR!$A:$Z,MATCH(T$1,SchedR!$6:$6,0),FALSE)</f>
        <v>BorrowBoth</v>
      </c>
      <c r="U191" s="21">
        <f>IF(ISERROR(VLOOKUP(S191,Sched!A:A,1,FALSE)),0,1)</f>
        <v>1</v>
      </c>
    </row>
    <row r="192" spans="1:21" x14ac:dyDescent="0.25">
      <c r="A192" s="21">
        <v>49</v>
      </c>
      <c r="B192" s="21" t="s">
        <v>4983</v>
      </c>
      <c r="C192" s="21" t="s">
        <v>2512</v>
      </c>
      <c r="D192" s="21" t="str">
        <f>VLOOKUP($B192,SchedR!$A:$Z,MATCH(D$1,SchedR!$6:$6,0),FALSE)</f>
        <v>GBR</v>
      </c>
      <c r="E192" s="21" t="str">
        <f>VLOOKUP($B192,SchedR!$A:$Z,MATCH(E$1,SchedR!$6:$6,0),FALSE)</f>
        <v>CatSubcat</v>
      </c>
      <c r="F192" s="21" t="str">
        <f>VLOOKUP($B192,SchedR!$A:$Z,MATCH(F$1,SchedR!$6:$6,0),FALSE)</f>
        <v>Category</v>
      </c>
      <c r="G192" s="15">
        <f>VLOOKUP($A192,Schid!$A:$J,MATCH(G$1,Schid!$6:$6,0),FALSE)</f>
        <v>10</v>
      </c>
      <c r="H192" s="15" t="str">
        <f>VLOOKUP($A192,Schid!$A:$J,MATCH(H$1,Schid!$6:$6,0),FALSE)</f>
        <v>NULL</v>
      </c>
      <c r="I192" s="15" t="str">
        <f>VLOOKUP($A192,Schid!$A:$J,MATCH(I$1,Schid!$6:$6,0),FALSE)</f>
        <v>NULL</v>
      </c>
      <c r="J192" s="21" t="str">
        <f>VLOOKUP($A192,Schid!$A:$J,MATCH(J$1,Schid!$6:$6,0),FALSE)</f>
        <v>Electric Tools</v>
      </c>
      <c r="K192" s="21" t="str">
        <f>VLOOKUP($A192,Schid!$A:$J,MATCH(K$1,Schid!$6:$6,0),FALSE)</f>
        <v>NULL</v>
      </c>
      <c r="L192" s="21" t="str">
        <f>VLOOKUP($A192,Schid!$A:$J,MATCH(L$1,Schid!$6:$6,0),FALSE)</f>
        <v>NULL</v>
      </c>
      <c r="M192" s="21" t="str">
        <f>VLOOKUP($A192,Schid!$A:$J,MATCH(M$1,Schid!$6:$6,0),FALSE)</f>
        <v>Electric Tools|||</v>
      </c>
      <c r="N192" s="21">
        <f>IF(ISERROR(VLOOKUP(B192,SchedR!A:A,1,FALSE)),0,1)</f>
        <v>1</v>
      </c>
      <c r="O192" s="21">
        <f>VLOOKUP($B192,SchedR!$A:$Z,MATCH(O$1,SchedR!$6:$6,0),FALSE)</f>
        <v>0</v>
      </c>
      <c r="P192" s="21">
        <f>VLOOKUP($B192,SchedR!$A:$Z,MATCH(P$1,SchedR!$6:$6,0),FALSE)</f>
        <v>0</v>
      </c>
      <c r="Q192" s="21">
        <f>VLOOKUP($B192,SchedR!$A:$Z,MATCH(Q$1,SchedR!$6:$6,0),FALSE)</f>
        <v>0</v>
      </c>
      <c r="R192" s="21">
        <f>VLOOKUP($B192,SchedR!$A:$Z,MATCH(R$1,SchedR!$6:$6,0),FALSE)</f>
        <v>0</v>
      </c>
      <c r="S192" s="21" t="str">
        <f>VLOOKUP($B192,SchedR!$A:$Z,MATCH(S$1,SchedR!$6:$6,0),FALSE)</f>
        <v>Support Group GBR</v>
      </c>
      <c r="T192" s="21" t="str">
        <f>VLOOKUP($B192,SchedR!$A:$Z,MATCH(T$1,SchedR!$6:$6,0),FALSE)</f>
        <v>BorrowBoth</v>
      </c>
      <c r="U192" s="21">
        <f>IF(ISERROR(VLOOKUP(S192,Sched!A:A,1,FALSE)),0,1)</f>
        <v>1</v>
      </c>
    </row>
    <row r="193" spans="1:21" x14ac:dyDescent="0.25">
      <c r="A193" s="21">
        <v>38</v>
      </c>
      <c r="B193" s="21" t="s">
        <v>4983</v>
      </c>
      <c r="C193" s="21" t="s">
        <v>2512</v>
      </c>
      <c r="D193" s="21" t="str">
        <f>VLOOKUP($B193,SchedR!$A:$Z,MATCH(D$1,SchedR!$6:$6,0),FALSE)</f>
        <v>GBR</v>
      </c>
      <c r="E193" s="21" t="str">
        <f>VLOOKUP($B193,SchedR!$A:$Z,MATCH(E$1,SchedR!$6:$6,0),FALSE)</f>
        <v>CatSubcat</v>
      </c>
      <c r="F193" s="21" t="str">
        <f>VLOOKUP($B193,SchedR!$A:$Z,MATCH(F$1,SchedR!$6:$6,0),FALSE)</f>
        <v>Category</v>
      </c>
      <c r="G193" s="15">
        <f>VLOOKUP($A193,Schid!$A:$J,MATCH(G$1,Schid!$6:$6,0),FALSE)</f>
        <v>2089</v>
      </c>
      <c r="H193" s="15" t="str">
        <f>VLOOKUP($A193,Schid!$A:$J,MATCH(H$1,Schid!$6:$6,0),FALSE)</f>
        <v>NULL</v>
      </c>
      <c r="I193" s="15" t="str">
        <f>VLOOKUP($A193,Schid!$A:$J,MATCH(I$1,Schid!$6:$6,0),FALSE)</f>
        <v>NULL</v>
      </c>
      <c r="J193" s="21" t="str">
        <f>VLOOKUP($A193,Schid!$A:$J,MATCH(J$1,Schid!$6:$6,0),FALSE)</f>
        <v>Hydraulic Tools</v>
      </c>
      <c r="K193" s="21" t="str">
        <f>VLOOKUP($A193,Schid!$A:$J,MATCH(K$1,Schid!$6:$6,0),FALSE)</f>
        <v>NULL</v>
      </c>
      <c r="L193" s="21" t="str">
        <f>VLOOKUP($A193,Schid!$A:$J,MATCH(L$1,Schid!$6:$6,0),FALSE)</f>
        <v>NULL</v>
      </c>
      <c r="M193" s="21" t="str">
        <f>VLOOKUP($A193,Schid!$A:$J,MATCH(M$1,Schid!$6:$6,0),FALSE)</f>
        <v>Hydraulic Tools|||</v>
      </c>
      <c r="N193" s="21">
        <f>IF(ISERROR(VLOOKUP(B193,SchedR!A:A,1,FALSE)),0,1)</f>
        <v>1</v>
      </c>
      <c r="O193" s="21">
        <f>VLOOKUP($B193,SchedR!$A:$Z,MATCH(O$1,SchedR!$6:$6,0),FALSE)</f>
        <v>0</v>
      </c>
      <c r="P193" s="21">
        <f>VLOOKUP($B193,SchedR!$A:$Z,MATCH(P$1,SchedR!$6:$6,0),FALSE)</f>
        <v>0</v>
      </c>
      <c r="Q193" s="21">
        <f>VLOOKUP($B193,SchedR!$A:$Z,MATCH(Q$1,SchedR!$6:$6,0),FALSE)</f>
        <v>0</v>
      </c>
      <c r="R193" s="21">
        <f>VLOOKUP($B193,SchedR!$A:$Z,MATCH(R$1,SchedR!$6:$6,0),FALSE)</f>
        <v>0</v>
      </c>
      <c r="S193" s="21" t="str">
        <f>VLOOKUP($B193,SchedR!$A:$Z,MATCH(S$1,SchedR!$6:$6,0),FALSE)</f>
        <v>Support Group GBR</v>
      </c>
      <c r="T193" s="21" t="str">
        <f>VLOOKUP($B193,SchedR!$A:$Z,MATCH(T$1,SchedR!$6:$6,0),FALSE)</f>
        <v>BorrowBoth</v>
      </c>
      <c r="U193" s="21">
        <f>IF(ISERROR(VLOOKUP(S193,Sched!A:A,1,FALSE)),0,1)</f>
        <v>1</v>
      </c>
    </row>
    <row r="194" spans="1:21" x14ac:dyDescent="0.25">
      <c r="A194" s="21">
        <v>72115</v>
      </c>
      <c r="B194" s="21" t="s">
        <v>4983</v>
      </c>
      <c r="C194" s="21" t="s">
        <v>2512</v>
      </c>
      <c r="D194" s="21" t="str">
        <f>VLOOKUP($B194,SchedR!$A:$Z,MATCH(D$1,SchedR!$6:$6,0),FALSE)</f>
        <v>GBR</v>
      </c>
      <c r="E194" s="21" t="str">
        <f>VLOOKUP($B194,SchedR!$A:$Z,MATCH(E$1,SchedR!$6:$6,0),FALSE)</f>
        <v>CatSubcat</v>
      </c>
      <c r="F194" s="21" t="str">
        <f>VLOOKUP($B194,SchedR!$A:$Z,MATCH(F$1,SchedR!$6:$6,0),FALSE)</f>
        <v>Category</v>
      </c>
      <c r="G194" s="15">
        <f>VLOOKUP($A194,Schid!$A:$J,MATCH(G$1,Schid!$6:$6,0),FALSE)</f>
        <v>2567</v>
      </c>
      <c r="H194" s="15" t="str">
        <f>VLOOKUP($A194,Schid!$A:$J,MATCH(H$1,Schid!$6:$6,0),FALSE)</f>
        <v>NULL</v>
      </c>
      <c r="I194" s="15" t="str">
        <f>VLOOKUP($A194,Schid!$A:$J,MATCH(I$1,Schid!$6:$6,0),FALSE)</f>
        <v>NULL</v>
      </c>
      <c r="J194" s="21" t="str">
        <f>VLOOKUP($A194,Schid!$A:$J,MATCH(J$1,Schid!$6:$6,0),FALSE)</f>
        <v>Welding Tools</v>
      </c>
      <c r="K194" s="21" t="str">
        <f>VLOOKUP($A194,Schid!$A:$J,MATCH(K$1,Schid!$6:$6,0),FALSE)</f>
        <v>NULL</v>
      </c>
      <c r="L194" s="21" t="str">
        <f>VLOOKUP($A194,Schid!$A:$J,MATCH(L$1,Schid!$6:$6,0),FALSE)</f>
        <v>NULL</v>
      </c>
      <c r="M194" s="21" t="str">
        <f>VLOOKUP($A194,Schid!$A:$J,MATCH(M$1,Schid!$6:$6,0),FALSE)</f>
        <v>Welding Tools|||</v>
      </c>
      <c r="N194" s="21">
        <f>IF(ISERROR(VLOOKUP(B194,SchedR!A:A,1,FALSE)),0,1)</f>
        <v>1</v>
      </c>
      <c r="O194" s="21">
        <f>VLOOKUP($B194,SchedR!$A:$Z,MATCH(O$1,SchedR!$6:$6,0),FALSE)</f>
        <v>0</v>
      </c>
      <c r="P194" s="21">
        <f>VLOOKUP($B194,SchedR!$A:$Z,MATCH(P$1,SchedR!$6:$6,0),FALSE)</f>
        <v>0</v>
      </c>
      <c r="Q194" s="21">
        <f>VLOOKUP($B194,SchedR!$A:$Z,MATCH(Q$1,SchedR!$6:$6,0),FALSE)</f>
        <v>0</v>
      </c>
      <c r="R194" s="21">
        <f>VLOOKUP($B194,SchedR!$A:$Z,MATCH(R$1,SchedR!$6:$6,0),FALSE)</f>
        <v>0</v>
      </c>
      <c r="S194" s="21" t="str">
        <f>VLOOKUP($B194,SchedR!$A:$Z,MATCH(S$1,SchedR!$6:$6,0),FALSE)</f>
        <v>Support Group GBR</v>
      </c>
      <c r="T194" s="21" t="str">
        <f>VLOOKUP($B194,SchedR!$A:$Z,MATCH(T$1,SchedR!$6:$6,0),FALSE)</f>
        <v>BorrowBoth</v>
      </c>
      <c r="U194" s="21">
        <f>IF(ISERROR(VLOOKUP(S194,Sched!A:A,1,FALSE)),0,1)</f>
        <v>1</v>
      </c>
    </row>
    <row r="195" spans="1:21" x14ac:dyDescent="0.25">
      <c r="A195" s="21">
        <v>29</v>
      </c>
      <c r="B195" s="21" t="s">
        <v>3398</v>
      </c>
      <c r="C195" s="21" t="s">
        <v>2512</v>
      </c>
      <c r="D195" s="21" t="str">
        <f>VLOOKUP($B195,SchedR!$A:$Z,MATCH(D$1,SchedR!$6:$6,0),FALSE)</f>
        <v>GBR</v>
      </c>
      <c r="E195" s="21" t="str">
        <f>VLOOKUP($B195,SchedR!$A:$Z,MATCH(E$1,SchedR!$6:$6,0),FALSE)</f>
        <v>CatSubcat</v>
      </c>
      <c r="F195" s="21" t="str">
        <f>VLOOKUP($B195,SchedR!$A:$Z,MATCH(F$1,SchedR!$6:$6,0),FALSE)</f>
        <v>Category</v>
      </c>
      <c r="G195" s="15">
        <f>VLOOKUP($A195,Schid!$A:$J,MATCH(G$1,Schid!$6:$6,0),FALSE)</f>
        <v>317</v>
      </c>
      <c r="H195" s="15" t="str">
        <f>VLOOKUP($A195,Schid!$A:$J,MATCH(H$1,Schid!$6:$6,0),FALSE)</f>
        <v>NULL</v>
      </c>
      <c r="I195" s="15" t="str">
        <f>VLOOKUP($A195,Schid!$A:$J,MATCH(I$1,Schid!$6:$6,0),FALSE)</f>
        <v>NULL</v>
      </c>
      <c r="J195" s="21" t="str">
        <f>VLOOKUP($A195,Schid!$A:$J,MATCH(J$1,Schid!$6:$6,0),FALSE)</f>
        <v>Towable Boom Lifts</v>
      </c>
      <c r="K195" s="21" t="str">
        <f>VLOOKUP($A195,Schid!$A:$J,MATCH(K$1,Schid!$6:$6,0),FALSE)</f>
        <v>NULL</v>
      </c>
      <c r="L195" s="21" t="str">
        <f>VLOOKUP($A195,Schid!$A:$J,MATCH(L$1,Schid!$6:$6,0),FALSE)</f>
        <v>NULL</v>
      </c>
      <c r="M195" s="21" t="str">
        <f>VLOOKUP($A195,Schid!$A:$J,MATCH(M$1,Schid!$6:$6,0),FALSE)</f>
        <v>Towable Boom Lifts|||</v>
      </c>
      <c r="N195" s="21">
        <f>IF(ISERROR(VLOOKUP(B195,SchedR!A:A,1,FALSE)),0,1)</f>
        <v>1</v>
      </c>
      <c r="O195" s="21">
        <f>VLOOKUP($B195,SchedR!$A:$Z,MATCH(O$1,SchedR!$6:$6,0),FALSE)</f>
        <v>0</v>
      </c>
      <c r="P195" s="21">
        <f>VLOOKUP($B195,SchedR!$A:$Z,MATCH(P$1,SchedR!$6:$6,0),FALSE)</f>
        <v>0</v>
      </c>
      <c r="Q195" s="21">
        <f>VLOOKUP($B195,SchedR!$A:$Z,MATCH(Q$1,SchedR!$6:$6,0),FALSE)</f>
        <v>0</v>
      </c>
      <c r="R195" s="21">
        <f>VLOOKUP($B195,SchedR!$A:$Z,MATCH(R$1,SchedR!$6:$6,0),FALSE)</f>
        <v>0</v>
      </c>
      <c r="S195" s="21" t="str">
        <f>VLOOKUP($B195,SchedR!$A:$Z,MATCH(S$1,SchedR!$6:$6,0),FALSE)</f>
        <v>Booms GBR ForBorrowOnly</v>
      </c>
      <c r="T195" s="21" t="str">
        <f>VLOOKUP($B195,SchedR!$A:$Z,MATCH(T$1,SchedR!$6:$6,0),FALSE)</f>
        <v>BorrowBoth</v>
      </c>
      <c r="U195" s="21">
        <f>IF(ISERROR(VLOOKUP(S195,Sched!A:A,1,FALSE)),0,1)</f>
        <v>1</v>
      </c>
    </row>
    <row r="196" spans="1:21" x14ac:dyDescent="0.25">
      <c r="A196" s="21">
        <v>10</v>
      </c>
      <c r="B196" s="21" t="s">
        <v>3400</v>
      </c>
      <c r="C196" s="21" t="s">
        <v>2512</v>
      </c>
      <c r="D196" s="21" t="str">
        <f>VLOOKUP($B196,SchedR!$A:$Z,MATCH(D$1,SchedR!$6:$6,0),FALSE)</f>
        <v>GBR</v>
      </c>
      <c r="E196" s="21" t="str">
        <f>VLOOKUP($B196,SchedR!$A:$Z,MATCH(E$1,SchedR!$6:$6,0),FALSE)</f>
        <v>CatSubcat</v>
      </c>
      <c r="F196" s="21" t="str">
        <f>VLOOKUP($B196,SchedR!$A:$Z,MATCH(F$1,SchedR!$6:$6,0),FALSE)</f>
        <v>Category</v>
      </c>
      <c r="G196" s="15">
        <f>VLOOKUP($A196,Schid!$A:$J,MATCH(G$1,Schid!$6:$6,0),FALSE)</f>
        <v>169</v>
      </c>
      <c r="H196" s="15" t="str">
        <f>VLOOKUP($A196,Schid!$A:$J,MATCH(H$1,Schid!$6:$6,0),FALSE)</f>
        <v>NULL</v>
      </c>
      <c r="I196" s="15" t="str">
        <f>VLOOKUP($A196,Schid!$A:$J,MATCH(I$1,Schid!$6:$6,0),FALSE)</f>
        <v>NULL</v>
      </c>
      <c r="J196" s="21" t="str">
        <f>VLOOKUP($A196,Schid!$A:$J,MATCH(J$1,Schid!$6:$6,0),FALSE)</f>
        <v>Vehicles</v>
      </c>
      <c r="K196" s="21" t="str">
        <f>VLOOKUP($A196,Schid!$A:$J,MATCH(K$1,Schid!$6:$6,0),FALSE)</f>
        <v>NULL</v>
      </c>
      <c r="L196" s="21" t="str">
        <f>VLOOKUP($A196,Schid!$A:$J,MATCH(L$1,Schid!$6:$6,0),FALSE)</f>
        <v>NULL</v>
      </c>
      <c r="M196" s="21" t="str">
        <f>VLOOKUP($A196,Schid!$A:$J,MATCH(M$1,Schid!$6:$6,0),FALSE)</f>
        <v>Vehicles|||</v>
      </c>
      <c r="N196" s="21">
        <f>IF(ISERROR(VLOOKUP(B196,SchedR!A:A,1,FALSE)),0,1)</f>
        <v>1</v>
      </c>
      <c r="O196" s="21">
        <f>VLOOKUP($B196,SchedR!$A:$Z,MATCH(O$1,SchedR!$6:$6,0),FALSE)</f>
        <v>0</v>
      </c>
      <c r="P196" s="21">
        <f>VLOOKUP($B196,SchedR!$A:$Z,MATCH(P$1,SchedR!$6:$6,0),FALSE)</f>
        <v>0</v>
      </c>
      <c r="Q196" s="21">
        <f>VLOOKUP($B196,SchedR!$A:$Z,MATCH(Q$1,SchedR!$6:$6,0),FALSE)</f>
        <v>0.7</v>
      </c>
      <c r="R196" s="21">
        <f>VLOOKUP($B196,SchedR!$A:$Z,MATCH(R$1,SchedR!$6:$6,0),FALSE)</f>
        <v>1</v>
      </c>
      <c r="S196" s="21" t="str">
        <f>VLOOKUP($B196,SchedR!$A:$Z,MATCH(S$1,SchedR!$6:$6,0),FALSE)</f>
        <v>Trucks Group GBR</v>
      </c>
      <c r="T196" s="21" t="str">
        <f>VLOOKUP($B196,SchedR!$A:$Z,MATCH(T$1,SchedR!$6:$6,0),FALSE)</f>
        <v>AuctionBorrowRetail</v>
      </c>
      <c r="U196" s="21">
        <f>IF(ISERROR(VLOOKUP(S196,Sched!A:A,1,FALSE)),0,1)</f>
        <v>1</v>
      </c>
    </row>
    <row r="197" spans="1:21" x14ac:dyDescent="0.25">
      <c r="A197" s="21">
        <v>3922</v>
      </c>
      <c r="B197" s="21" t="s">
        <v>3386</v>
      </c>
      <c r="C197" s="21" t="s">
        <v>2512</v>
      </c>
      <c r="D197" s="21" t="str">
        <f>VLOOKUP($B197,SchedR!$A:$Z,MATCH(D$1,SchedR!$6:$6,0),FALSE)</f>
        <v>GBR</v>
      </c>
      <c r="E197" s="21" t="str">
        <f>VLOOKUP($B197,SchedR!$A:$Z,MATCH(E$1,SchedR!$6:$6,0),FALSE)</f>
        <v>Make</v>
      </c>
      <c r="F197" s="21" t="str">
        <f>VLOOKUP($B197,SchedR!$A:$Z,MATCH(F$1,SchedR!$6:$6,0),FALSE)</f>
        <v>Make</v>
      </c>
      <c r="G197" s="15">
        <f>VLOOKUP($A197,Schid!$A:$J,MATCH(G$1,Schid!$6:$6,0),FALSE)</f>
        <v>293</v>
      </c>
      <c r="H197" s="15">
        <f>VLOOKUP($A197,Schid!$A:$J,MATCH(H$1,Schid!$6:$6,0),FALSE)</f>
        <v>295</v>
      </c>
      <c r="I197" s="15">
        <f>VLOOKUP($A197,Schid!$A:$J,MATCH(I$1,Schid!$6:$6,0),FALSE)</f>
        <v>10</v>
      </c>
      <c r="J197" s="21" t="str">
        <f>VLOOKUP($A197,Schid!$A:$J,MATCH(J$1,Schid!$6:$6,0),FALSE)</f>
        <v>Site Dumpers</v>
      </c>
      <c r="K197" s="21" t="str">
        <f>VLOOKUP($A197,Schid!$A:$J,MATCH(K$1,Schid!$6:$6,0),FALSE)</f>
        <v>0-2.9 Ton Wheel Dumpers</v>
      </c>
      <c r="L197" s="21" t="str">
        <f>VLOOKUP($A197,Schid!$A:$J,MATCH(L$1,Schid!$6:$6,0),FALSE)</f>
        <v>Thwaites</v>
      </c>
      <c r="M197" s="21" t="str">
        <f>VLOOKUP($A197,Schid!$A:$J,MATCH(M$1,Schid!$6:$6,0),FALSE)</f>
        <v>Site Dumpers|0-2.9 Ton Wheel Dumpers|Thwaites|</v>
      </c>
      <c r="N197" s="21">
        <f>IF(ISERROR(VLOOKUP(B197,SchedR!A:A,1,FALSE)),0,1)</f>
        <v>1</v>
      </c>
      <c r="O197" s="21">
        <f>VLOOKUP($B197,SchedR!$A:$Z,MATCH(O$1,SchedR!$6:$6,0),FALSE)</f>
        <v>0</v>
      </c>
      <c r="P197" s="21">
        <f>VLOOKUP($B197,SchedR!$A:$Z,MATCH(P$1,SchedR!$6:$6,0),FALSE)</f>
        <v>0</v>
      </c>
      <c r="Q197" s="21">
        <f>VLOOKUP($B197,SchedR!$A:$Z,MATCH(Q$1,SchedR!$6:$6,0),FALSE)</f>
        <v>0.75</v>
      </c>
      <c r="R197" s="21">
        <f>VLOOKUP($B197,SchedR!$A:$Z,MATCH(R$1,SchedR!$6:$6,0),FALSE)</f>
        <v>1</v>
      </c>
      <c r="S197" s="21" t="str">
        <f>VLOOKUP($B197,SchedR!$A:$Z,MATCH(S$1,SchedR!$6:$6,0),FALSE)</f>
        <v>Wheel Dumpers Large GBR</v>
      </c>
      <c r="T197" s="21" t="str">
        <f>VLOOKUP($B197,SchedR!$A:$Z,MATCH(T$1,SchedR!$6:$6,0),FALSE)</f>
        <v>AuctionBorrowRetail</v>
      </c>
      <c r="U197" s="21">
        <f>IF(ISERROR(VLOOKUP(S197,Sched!A:A,1,FALSE)),0,1)</f>
        <v>1</v>
      </c>
    </row>
    <row r="198" spans="1:21" x14ac:dyDescent="0.25">
      <c r="A198" s="21">
        <v>122654</v>
      </c>
      <c r="B198" s="21" t="s">
        <v>3386</v>
      </c>
      <c r="C198" s="21" t="s">
        <v>2512</v>
      </c>
      <c r="D198" s="21" t="str">
        <f>VLOOKUP($B198,SchedR!$A:$Z,MATCH(D$1,SchedR!$6:$6,0),FALSE)</f>
        <v>GBR</v>
      </c>
      <c r="E198" s="21" t="str">
        <f>VLOOKUP($B198,SchedR!$A:$Z,MATCH(E$1,SchedR!$6:$6,0),FALSE)</f>
        <v>Make</v>
      </c>
      <c r="F198" s="21" t="str">
        <f>VLOOKUP($B198,SchedR!$A:$Z,MATCH(F$1,SchedR!$6:$6,0),FALSE)</f>
        <v>Make</v>
      </c>
      <c r="G198" s="15">
        <f>VLOOKUP($A198,Schid!$A:$J,MATCH(G$1,Schid!$6:$6,0),FALSE)</f>
        <v>293</v>
      </c>
      <c r="H198" s="15">
        <f>VLOOKUP($A198,Schid!$A:$J,MATCH(H$1,Schid!$6:$6,0),FALSE)</f>
        <v>2872</v>
      </c>
      <c r="I198" s="15">
        <f>VLOOKUP($A198,Schid!$A:$J,MATCH(I$1,Schid!$6:$6,0),FALSE)</f>
        <v>10</v>
      </c>
      <c r="J198" s="21" t="str">
        <f>VLOOKUP($A198,Schid!$A:$J,MATCH(J$1,Schid!$6:$6,0),FALSE)</f>
        <v>Site Dumpers</v>
      </c>
      <c r="K198" s="21" t="str">
        <f>VLOOKUP($A198,Schid!$A:$J,MATCH(K$1,Schid!$6:$6,0),FALSE)</f>
        <v>3.0-5.9 Ton Wheel Dumpers</v>
      </c>
      <c r="L198" s="21" t="str">
        <f>VLOOKUP($A198,Schid!$A:$J,MATCH(L$1,Schid!$6:$6,0),FALSE)</f>
        <v>Thwaites</v>
      </c>
      <c r="M198" s="21" t="str">
        <f>VLOOKUP($A198,Schid!$A:$J,MATCH(M$1,Schid!$6:$6,0),FALSE)</f>
        <v>Site Dumpers|3.0-5.9 Ton Wheel Dumpers|Thwaites|</v>
      </c>
      <c r="N198" s="21">
        <f>IF(ISERROR(VLOOKUP(B198,SchedR!A:A,1,FALSE)),0,1)</f>
        <v>1</v>
      </c>
      <c r="O198" s="21">
        <f>VLOOKUP($B198,SchedR!$A:$Z,MATCH(O$1,SchedR!$6:$6,0),FALSE)</f>
        <v>0</v>
      </c>
      <c r="P198" s="21">
        <f>VLOOKUP($B198,SchedR!$A:$Z,MATCH(P$1,SchedR!$6:$6,0),FALSE)</f>
        <v>0</v>
      </c>
      <c r="Q198" s="21">
        <f>VLOOKUP($B198,SchedR!$A:$Z,MATCH(Q$1,SchedR!$6:$6,0),FALSE)</f>
        <v>0.75</v>
      </c>
      <c r="R198" s="21">
        <f>VLOOKUP($B198,SchedR!$A:$Z,MATCH(R$1,SchedR!$6:$6,0),FALSE)</f>
        <v>1</v>
      </c>
      <c r="S198" s="21" t="str">
        <f>VLOOKUP($B198,SchedR!$A:$Z,MATCH(S$1,SchedR!$6:$6,0),FALSE)</f>
        <v>Wheel Dumpers Large GBR</v>
      </c>
      <c r="T198" s="21" t="str">
        <f>VLOOKUP($B198,SchedR!$A:$Z,MATCH(T$1,SchedR!$6:$6,0),FALSE)</f>
        <v>AuctionBorrowRetail</v>
      </c>
      <c r="U198" s="21">
        <f>IF(ISERROR(VLOOKUP(S198,Sched!A:A,1,FALSE)),0,1)</f>
        <v>1</v>
      </c>
    </row>
    <row r="199" spans="1:21" x14ac:dyDescent="0.25">
      <c r="A199" s="21">
        <v>122662</v>
      </c>
      <c r="B199" s="21" t="s">
        <v>3386</v>
      </c>
      <c r="C199" s="21" t="s">
        <v>2512</v>
      </c>
      <c r="D199" s="21" t="str">
        <f>VLOOKUP($B199,SchedR!$A:$Z,MATCH(D$1,SchedR!$6:$6,0),FALSE)</f>
        <v>GBR</v>
      </c>
      <c r="E199" s="21" t="str">
        <f>VLOOKUP($B199,SchedR!$A:$Z,MATCH(E$1,SchedR!$6:$6,0),FALSE)</f>
        <v>Make</v>
      </c>
      <c r="F199" s="21" t="str">
        <f>VLOOKUP($B199,SchedR!$A:$Z,MATCH(F$1,SchedR!$6:$6,0),FALSE)</f>
        <v>Make</v>
      </c>
      <c r="G199" s="15">
        <f>VLOOKUP($A199,Schid!$A:$J,MATCH(G$1,Schid!$6:$6,0),FALSE)</f>
        <v>293</v>
      </c>
      <c r="H199" s="15">
        <f>VLOOKUP($A199,Schid!$A:$J,MATCH(H$1,Schid!$6:$6,0),FALSE)</f>
        <v>2873</v>
      </c>
      <c r="I199" s="15">
        <f>VLOOKUP($A199,Schid!$A:$J,MATCH(I$1,Schid!$6:$6,0),FALSE)</f>
        <v>10</v>
      </c>
      <c r="J199" s="21" t="str">
        <f>VLOOKUP($A199,Schid!$A:$J,MATCH(J$1,Schid!$6:$6,0),FALSE)</f>
        <v>Site Dumpers</v>
      </c>
      <c r="K199" s="21" t="str">
        <f>VLOOKUP($A199,Schid!$A:$J,MATCH(K$1,Schid!$6:$6,0),FALSE)</f>
        <v>6.0+ Ton Wheel Dumpers</v>
      </c>
      <c r="L199" s="21" t="str">
        <f>VLOOKUP($A199,Schid!$A:$J,MATCH(L$1,Schid!$6:$6,0),FALSE)</f>
        <v>Thwaites</v>
      </c>
      <c r="M199" s="21" t="str">
        <f>VLOOKUP($A199,Schid!$A:$J,MATCH(M$1,Schid!$6:$6,0),FALSE)</f>
        <v>Site Dumpers|6.0+ Ton Wheel Dumpers|Thwaites|</v>
      </c>
      <c r="N199" s="21">
        <f>IF(ISERROR(VLOOKUP(B199,SchedR!A:A,1,FALSE)),0,1)</f>
        <v>1</v>
      </c>
      <c r="O199" s="21">
        <f>VLOOKUP($B199,SchedR!$A:$Z,MATCH(O$1,SchedR!$6:$6,0),FALSE)</f>
        <v>0</v>
      </c>
      <c r="P199" s="21">
        <f>VLOOKUP($B199,SchedR!$A:$Z,MATCH(P$1,SchedR!$6:$6,0),FALSE)</f>
        <v>0</v>
      </c>
      <c r="Q199" s="21">
        <f>VLOOKUP($B199,SchedR!$A:$Z,MATCH(Q$1,SchedR!$6:$6,0),FALSE)</f>
        <v>0.75</v>
      </c>
      <c r="R199" s="21">
        <f>VLOOKUP($B199,SchedR!$A:$Z,MATCH(R$1,SchedR!$6:$6,0),FALSE)</f>
        <v>1</v>
      </c>
      <c r="S199" s="21" t="str">
        <f>VLOOKUP($B199,SchedR!$A:$Z,MATCH(S$1,SchedR!$6:$6,0),FALSE)</f>
        <v>Wheel Dumpers Large GBR</v>
      </c>
      <c r="T199" s="21" t="str">
        <f>VLOOKUP($B199,SchedR!$A:$Z,MATCH(T$1,SchedR!$6:$6,0),FALSE)</f>
        <v>AuctionBorrowRetail</v>
      </c>
      <c r="U199" s="21">
        <f>IF(ISERROR(VLOOKUP(S199,Sched!A:A,1,FALSE)),0,1)</f>
        <v>1</v>
      </c>
    </row>
    <row r="200" spans="1:21" x14ac:dyDescent="0.25">
      <c r="A200" s="21">
        <v>17</v>
      </c>
      <c r="B200" s="21" t="s">
        <v>3403</v>
      </c>
      <c r="C200" s="21" t="s">
        <v>2512</v>
      </c>
      <c r="D200" s="21" t="str">
        <f>VLOOKUP($B200,SchedR!$A:$Z,MATCH(D$1,SchedR!$6:$6,0),FALSE)</f>
        <v>GBR</v>
      </c>
      <c r="E200" s="21" t="str">
        <f>VLOOKUP($B200,SchedR!$A:$Z,MATCH(E$1,SchedR!$6:$6,0),FALSE)</f>
        <v>CatSubcat</v>
      </c>
      <c r="F200" s="21" t="str">
        <f>VLOOKUP($B200,SchedR!$A:$Z,MATCH(F$1,SchedR!$6:$6,0),FALSE)</f>
        <v>Category</v>
      </c>
      <c r="G200" s="15">
        <f>VLOOKUP($A200,Schid!$A:$J,MATCH(G$1,Schid!$6:$6,0),FALSE)</f>
        <v>362</v>
      </c>
      <c r="H200" s="15" t="str">
        <f>VLOOKUP($A200,Schid!$A:$J,MATCH(H$1,Schid!$6:$6,0),FALSE)</f>
        <v>NULL</v>
      </c>
      <c r="I200" s="15" t="str">
        <f>VLOOKUP($A200,Schid!$A:$J,MATCH(I$1,Schid!$6:$6,0),FALSE)</f>
        <v>NULL</v>
      </c>
      <c r="J200" s="21" t="str">
        <f>VLOOKUP($A200,Schid!$A:$J,MATCH(J$1,Schid!$6:$6,0),FALSE)</f>
        <v>Wheel Loaders</v>
      </c>
      <c r="K200" s="21" t="str">
        <f>VLOOKUP($A200,Schid!$A:$J,MATCH(K$1,Schid!$6:$6,0),FALSE)</f>
        <v>NULL</v>
      </c>
      <c r="L200" s="21" t="str">
        <f>VLOOKUP($A200,Schid!$A:$J,MATCH(L$1,Schid!$6:$6,0),FALSE)</f>
        <v>NULL</v>
      </c>
      <c r="M200" s="21" t="str">
        <f>VLOOKUP($A200,Schid!$A:$J,MATCH(M$1,Schid!$6:$6,0),FALSE)</f>
        <v>Wheel Loaders|||</v>
      </c>
      <c r="N200" s="21">
        <f>IF(ISERROR(VLOOKUP(B200,SchedR!A:A,1,FALSE)),0,1)</f>
        <v>1</v>
      </c>
      <c r="O200" s="21">
        <f>VLOOKUP($B200,SchedR!$A:$Z,MATCH(O$1,SchedR!$6:$6,0),FALSE)</f>
        <v>0</v>
      </c>
      <c r="P200" s="21">
        <f>VLOOKUP($B200,SchedR!$A:$Z,MATCH(P$1,SchedR!$6:$6,0),FALSE)</f>
        <v>0</v>
      </c>
      <c r="Q200" s="21">
        <f>VLOOKUP($B200,SchedR!$A:$Z,MATCH(Q$1,SchedR!$6:$6,0),FALSE)</f>
        <v>0.7</v>
      </c>
      <c r="R200" s="21">
        <f>VLOOKUP($B200,SchedR!$A:$Z,MATCH(R$1,SchedR!$6:$6,0),FALSE)</f>
        <v>1</v>
      </c>
      <c r="S200" s="21" t="str">
        <f>VLOOKUP($B200,SchedR!$A:$Z,MATCH(S$1,SchedR!$6:$6,0),FALSE)</f>
        <v>Excavators GBR</v>
      </c>
      <c r="T200" s="21" t="str">
        <f>VLOOKUP($B200,SchedR!$A:$Z,MATCH(T$1,SchedR!$6:$6,0),FALSE)</f>
        <v>AuctionBorrowRetail</v>
      </c>
      <c r="U200" s="21">
        <f>IF(ISERROR(VLOOKUP(S200,Sched!A:A,1,FALSE)),0,1)</f>
        <v>1</v>
      </c>
    </row>
    <row r="201" spans="1:21" x14ac:dyDescent="0.25">
      <c r="A201">
        <v>50846</v>
      </c>
      <c r="B201" s="21" t="s">
        <v>4981</v>
      </c>
      <c r="C201" s="21" t="s">
        <v>2512</v>
      </c>
      <c r="D201" s="21" t="str">
        <f>VLOOKUP($B201,SchedR!$A:$Z,MATCH(D$1,SchedR!$6:$6,0),FALSE)</f>
        <v>GBR</v>
      </c>
      <c r="E201" s="21" t="str">
        <f>VLOOKUP($B201,SchedR!$A:$Z,MATCH(E$1,SchedR!$6:$6,0),FALSE)</f>
        <v>CatSubcat</v>
      </c>
      <c r="F201" s="21" t="str">
        <f>VLOOKUP($B201,SchedR!$A:$Z,MATCH(F$1,SchedR!$6:$6,0),FALSE)</f>
        <v>SubcatGroup</v>
      </c>
      <c r="G201" s="15">
        <f>VLOOKUP($A201,Schid!$A:$J,MATCH(G$1,Schid!$6:$6,0),FALSE)</f>
        <v>362</v>
      </c>
      <c r="H201" s="15">
        <f>VLOOKUP($A201,Schid!$A:$J,MATCH(H$1,Schid!$6:$6,0),FALSE)</f>
        <v>2469</v>
      </c>
      <c r="I201" s="15" t="str">
        <f>VLOOKUP($A201,Schid!$A:$J,MATCH(I$1,Schid!$6:$6,0),FALSE)</f>
        <v>NULL</v>
      </c>
      <c r="J201" s="21" t="str">
        <f>VLOOKUP($A201,Schid!$A:$J,MATCH(J$1,Schid!$6:$6,0),FALSE)</f>
        <v>Wheel Loaders</v>
      </c>
      <c r="K201" s="21" t="str">
        <f>VLOOKUP($A201,Schid!$A:$J,MATCH(K$1,Schid!$6:$6,0),FALSE)</f>
        <v>190-309 HP Wheel Loaders</v>
      </c>
      <c r="L201" s="21" t="str">
        <f>VLOOKUP($A201,Schid!$A:$J,MATCH(L$1,Schid!$6:$6,0),FALSE)</f>
        <v>NULL</v>
      </c>
      <c r="M201" s="21" t="str">
        <f>VLOOKUP($A201,Schid!$A:$J,MATCH(M$1,Schid!$6:$6,0),FALSE)</f>
        <v>Wheel Loaders|190-309 HP Wheel Loaders||</v>
      </c>
      <c r="N201" s="21">
        <f>IF(ISERROR(VLOOKUP(B201,SchedR!A:A,1,FALSE)),0,1)</f>
        <v>1</v>
      </c>
      <c r="O201" s="21">
        <f>VLOOKUP($B201,SchedR!$A:$Z,MATCH(O$1,SchedR!$6:$6,0),FALSE)</f>
        <v>0</v>
      </c>
      <c r="P201" s="21">
        <f>VLOOKUP($B201,SchedR!$A:$Z,MATCH(P$1,SchedR!$6:$6,0),FALSE)</f>
        <v>0</v>
      </c>
      <c r="Q201" s="21">
        <f>VLOOKUP($B201,SchedR!$A:$Z,MATCH(Q$1,SchedR!$6:$6,0),FALSE)</f>
        <v>0.7</v>
      </c>
      <c r="R201" s="21">
        <f>VLOOKUP($B201,SchedR!$A:$Z,MATCH(R$1,SchedR!$6:$6,0),FALSE)</f>
        <v>1</v>
      </c>
      <c r="S201" s="21" t="str">
        <f>VLOOKUP($B201,SchedR!$A:$Z,MATCH(S$1,SchedR!$6:$6,0),FALSE)</f>
        <v>Excavators GBR</v>
      </c>
      <c r="T201" s="21" t="str">
        <f>VLOOKUP($B201,SchedR!$A:$Z,MATCH(T$1,SchedR!$6:$6,0),FALSE)</f>
        <v>AuctionBorrowRetail</v>
      </c>
      <c r="U201" s="21">
        <f>IF(ISERROR(VLOOKUP(S201,Sched!A:A,1,FALSE)),0,1)</f>
        <v>1</v>
      </c>
    </row>
    <row r="202" spans="1:21" x14ac:dyDescent="0.25">
      <c r="A202">
        <v>101044</v>
      </c>
      <c r="B202" s="21" t="s">
        <v>4981</v>
      </c>
      <c r="C202" s="21" t="s">
        <v>2512</v>
      </c>
      <c r="D202" s="21" t="str">
        <f>VLOOKUP($B202,SchedR!$A:$Z,MATCH(D$1,SchedR!$6:$6,0),FALSE)</f>
        <v>GBR</v>
      </c>
      <c r="E202" s="21" t="str">
        <f>VLOOKUP($B202,SchedR!$A:$Z,MATCH(E$1,SchedR!$6:$6,0),FALSE)</f>
        <v>CatSubcat</v>
      </c>
      <c r="F202" s="21" t="str">
        <f>VLOOKUP($B202,SchedR!$A:$Z,MATCH(F$1,SchedR!$6:$6,0),FALSE)</f>
        <v>SubcatGroup</v>
      </c>
      <c r="G202" s="15">
        <f>VLOOKUP($A202,Schid!$A:$J,MATCH(G$1,Schid!$6:$6,0),FALSE)</f>
        <v>362</v>
      </c>
      <c r="H202" s="15">
        <f>VLOOKUP($A202,Schid!$A:$J,MATCH(H$1,Schid!$6:$6,0),FALSE)</f>
        <v>2822</v>
      </c>
      <c r="I202" s="15" t="str">
        <f>VLOOKUP($A202,Schid!$A:$J,MATCH(I$1,Schid!$6:$6,0),FALSE)</f>
        <v>NULL</v>
      </c>
      <c r="J202" s="21" t="str">
        <f>VLOOKUP($A202,Schid!$A:$J,MATCH(J$1,Schid!$6:$6,0),FALSE)</f>
        <v>Wheel Loaders</v>
      </c>
      <c r="K202" s="21" t="str">
        <f>VLOOKUP($A202,Schid!$A:$J,MATCH(K$1,Schid!$6:$6,0),FALSE)</f>
        <v>310+ HP Wheel Loaders</v>
      </c>
      <c r="L202" s="21" t="str">
        <f>VLOOKUP($A202,Schid!$A:$J,MATCH(L$1,Schid!$6:$6,0),FALSE)</f>
        <v>NULL</v>
      </c>
      <c r="M202" s="21" t="str">
        <f>VLOOKUP($A202,Schid!$A:$J,MATCH(M$1,Schid!$6:$6,0),FALSE)</f>
        <v>Wheel Loaders|310+ HP Wheel Loaders||</v>
      </c>
      <c r="N202" s="21">
        <f>IF(ISERROR(VLOOKUP(B202,SchedR!A:A,1,FALSE)),0,1)</f>
        <v>1</v>
      </c>
      <c r="O202" s="21">
        <f>VLOOKUP($B202,SchedR!$A:$Z,MATCH(O$1,SchedR!$6:$6,0),FALSE)</f>
        <v>0</v>
      </c>
      <c r="P202" s="21">
        <f>VLOOKUP($B202,SchedR!$A:$Z,MATCH(P$1,SchedR!$6:$6,0),FALSE)</f>
        <v>0</v>
      </c>
      <c r="Q202" s="21">
        <f>VLOOKUP($B202,SchedR!$A:$Z,MATCH(Q$1,SchedR!$6:$6,0),FALSE)</f>
        <v>0.7</v>
      </c>
      <c r="R202" s="21">
        <f>VLOOKUP($B202,SchedR!$A:$Z,MATCH(R$1,SchedR!$6:$6,0),FALSE)</f>
        <v>1</v>
      </c>
      <c r="S202" s="21" t="str">
        <f>VLOOKUP($B202,SchedR!$A:$Z,MATCH(S$1,SchedR!$6:$6,0),FALSE)</f>
        <v>Excavators GBR</v>
      </c>
      <c r="T202" s="21" t="str">
        <f>VLOOKUP($B202,SchedR!$A:$Z,MATCH(T$1,SchedR!$6:$6,0),FALSE)</f>
        <v>AuctionBorrowRetail</v>
      </c>
      <c r="U202" s="21">
        <f>IF(ISERROR(VLOOKUP(S202,Sched!A:A,1,FALSE)),0,1)</f>
        <v>1</v>
      </c>
    </row>
    <row r="203" spans="1:21" x14ac:dyDescent="0.25">
      <c r="A203">
        <v>50844</v>
      </c>
      <c r="B203" s="21" t="s">
        <v>4980</v>
      </c>
      <c r="C203" s="21" t="s">
        <v>2512</v>
      </c>
      <c r="D203" s="21" t="str">
        <f>VLOOKUP($B203,SchedR!$A:$Z,MATCH(D$1,SchedR!$6:$6,0),FALSE)</f>
        <v>GBR</v>
      </c>
      <c r="E203" s="21" t="str">
        <f>VLOOKUP($B203,SchedR!$A:$Z,MATCH(E$1,SchedR!$6:$6,0),FALSE)</f>
        <v>CatSubcat</v>
      </c>
      <c r="F203" s="21" t="str">
        <f>VLOOKUP($B203,SchedR!$A:$Z,MATCH(F$1,SchedR!$6:$6,0),FALSE)</f>
        <v>SubcatGroup</v>
      </c>
      <c r="G203" s="15">
        <f>VLOOKUP($A203,Schid!$A:$J,MATCH(G$1,Schid!$6:$6,0),FALSE)</f>
        <v>362</v>
      </c>
      <c r="H203" s="15">
        <f>VLOOKUP($A203,Schid!$A:$J,MATCH(H$1,Schid!$6:$6,0),FALSE)</f>
        <v>2467</v>
      </c>
      <c r="I203" s="15" t="str">
        <f>VLOOKUP($A203,Schid!$A:$J,MATCH(I$1,Schid!$6:$6,0),FALSE)</f>
        <v>NULL</v>
      </c>
      <c r="J203" s="21" t="str">
        <f>VLOOKUP($A203,Schid!$A:$J,MATCH(J$1,Schid!$6:$6,0),FALSE)</f>
        <v>Wheel Loaders</v>
      </c>
      <c r="K203" s="21" t="str">
        <f>VLOOKUP($A203,Schid!$A:$J,MATCH(K$1,Schid!$6:$6,0),FALSE)</f>
        <v>0-109 HP Wheel Loaders</v>
      </c>
      <c r="L203" s="21" t="str">
        <f>VLOOKUP($A203,Schid!$A:$J,MATCH(L$1,Schid!$6:$6,0),FALSE)</f>
        <v>NULL</v>
      </c>
      <c r="M203" s="21" t="str">
        <f>VLOOKUP($A203,Schid!$A:$J,MATCH(M$1,Schid!$6:$6,0),FALSE)</f>
        <v>Wheel Loaders|0-109 HP Wheel Loaders||</v>
      </c>
      <c r="N203" s="21">
        <f>IF(ISERROR(VLOOKUP(B203,SchedR!A:A,1,FALSE)),0,1)</f>
        <v>1</v>
      </c>
      <c r="O203" s="21">
        <f>VLOOKUP($B203,SchedR!$A:$Z,MATCH(O$1,SchedR!$6:$6,0),FALSE)</f>
        <v>0</v>
      </c>
      <c r="P203" s="21">
        <f>VLOOKUP($B203,SchedR!$A:$Z,MATCH(P$1,SchedR!$6:$6,0),FALSE)</f>
        <v>0</v>
      </c>
      <c r="Q203" s="21">
        <f>VLOOKUP($B203,SchedR!$A:$Z,MATCH(Q$1,SchedR!$6:$6,0),FALSE)</f>
        <v>0.7</v>
      </c>
      <c r="R203" s="21">
        <f>VLOOKUP($B203,SchedR!$A:$Z,MATCH(R$1,SchedR!$6:$6,0),FALSE)</f>
        <v>1</v>
      </c>
      <c r="S203" s="21" t="str">
        <f>VLOOKUP($B203,SchedR!$A:$Z,MATCH(S$1,SchedR!$6:$6,0),FALSE)</f>
        <v>Excavators GBR</v>
      </c>
      <c r="T203" s="21" t="str">
        <f>VLOOKUP($B203,SchedR!$A:$Z,MATCH(T$1,SchedR!$6:$6,0),FALSE)</f>
        <v>AuctionBorrowRetail</v>
      </c>
      <c r="U203" s="21">
        <f>IF(ISERROR(VLOOKUP(S203,Sched!A:A,1,FALSE)),0,1)</f>
        <v>1</v>
      </c>
    </row>
    <row r="204" spans="1:21" x14ac:dyDescent="0.25">
      <c r="A204">
        <v>101043</v>
      </c>
      <c r="B204" s="21" t="s">
        <v>4980</v>
      </c>
      <c r="C204" s="21" t="s">
        <v>2512</v>
      </c>
      <c r="D204" s="21" t="str">
        <f>VLOOKUP($B204,SchedR!$A:$Z,MATCH(D$1,SchedR!$6:$6,0),FALSE)</f>
        <v>GBR</v>
      </c>
      <c r="E204" s="21" t="str">
        <f>VLOOKUP($B204,SchedR!$A:$Z,MATCH(E$1,SchedR!$6:$6,0),FALSE)</f>
        <v>CatSubcat</v>
      </c>
      <c r="F204" s="21" t="str">
        <f>VLOOKUP($B204,SchedR!$A:$Z,MATCH(F$1,SchedR!$6:$6,0),FALSE)</f>
        <v>SubcatGroup</v>
      </c>
      <c r="G204" s="15">
        <f>VLOOKUP($A204,Schid!$A:$J,MATCH(G$1,Schid!$6:$6,0),FALSE)</f>
        <v>362</v>
      </c>
      <c r="H204" s="15">
        <f>VLOOKUP($A204,Schid!$A:$J,MATCH(H$1,Schid!$6:$6,0),FALSE)</f>
        <v>2821</v>
      </c>
      <c r="I204" s="15" t="str">
        <f>VLOOKUP($A204,Schid!$A:$J,MATCH(I$1,Schid!$6:$6,0),FALSE)</f>
        <v>NULL</v>
      </c>
      <c r="J204" s="21" t="str">
        <f>VLOOKUP($A204,Schid!$A:$J,MATCH(J$1,Schid!$6:$6,0),FALSE)</f>
        <v>Wheel Loaders</v>
      </c>
      <c r="K204" s="21" t="str">
        <f>VLOOKUP($A204,Schid!$A:$J,MATCH(K$1,Schid!$6:$6,0),FALSE)</f>
        <v>110-189 HP Wheel Loaders</v>
      </c>
      <c r="L204" s="21" t="str">
        <f>VLOOKUP($A204,Schid!$A:$J,MATCH(L$1,Schid!$6:$6,0),FALSE)</f>
        <v>NULL</v>
      </c>
      <c r="M204" s="21" t="str">
        <f>VLOOKUP($A204,Schid!$A:$J,MATCH(M$1,Schid!$6:$6,0),FALSE)</f>
        <v>Wheel Loaders|110-189 HP Wheel Loaders||</v>
      </c>
      <c r="N204" s="21">
        <f>IF(ISERROR(VLOOKUP(B204,SchedR!A:A,1,FALSE)),0,1)</f>
        <v>1</v>
      </c>
      <c r="O204" s="21">
        <f>VLOOKUP($B204,SchedR!$A:$Z,MATCH(O$1,SchedR!$6:$6,0),FALSE)</f>
        <v>0</v>
      </c>
      <c r="P204" s="21">
        <f>VLOOKUP($B204,SchedR!$A:$Z,MATCH(P$1,SchedR!$6:$6,0),FALSE)</f>
        <v>0</v>
      </c>
      <c r="Q204" s="21">
        <f>VLOOKUP($B204,SchedR!$A:$Z,MATCH(Q$1,SchedR!$6:$6,0),FALSE)</f>
        <v>0.7</v>
      </c>
      <c r="R204" s="21">
        <f>VLOOKUP($B204,SchedR!$A:$Z,MATCH(R$1,SchedR!$6:$6,0),FALSE)</f>
        <v>1</v>
      </c>
      <c r="S204" s="21" t="str">
        <f>VLOOKUP($B204,SchedR!$A:$Z,MATCH(S$1,SchedR!$6:$6,0),FALSE)</f>
        <v>Excavators GBR</v>
      </c>
      <c r="T204" s="21" t="str">
        <f>VLOOKUP($B204,SchedR!$A:$Z,MATCH(T$1,SchedR!$6:$6,0),FALSE)</f>
        <v>AuctionBorrowRetail</v>
      </c>
      <c r="U204" s="21">
        <f>IF(ISERROR(VLOOKUP(S204,Sched!A:A,1,FALSE)),0,1)</f>
        <v>1</v>
      </c>
    </row>
    <row r="205" spans="1:21" x14ac:dyDescent="0.25">
      <c r="A205" s="21">
        <v>115039</v>
      </c>
      <c r="B205" s="21" t="s">
        <v>5112</v>
      </c>
      <c r="C205" s="21" t="s">
        <v>2512</v>
      </c>
      <c r="D205" s="21" t="str">
        <f>VLOOKUP($B205,SchedR!$A:$Z,MATCH(D$1,SchedR!$6:$6,0),FALSE)</f>
        <v>USA</v>
      </c>
      <c r="E205" s="21" t="str">
        <f>VLOOKUP($B205,SchedR!$A:$Z,MATCH(E$1,SchedR!$6:$6,0),FALSE)</f>
        <v>CatSubcat</v>
      </c>
      <c r="F205" s="21" t="str">
        <f>VLOOKUP($B205,SchedR!$A:$Z,MATCH(F$1,SchedR!$6:$6,0),FALSE)</f>
        <v>SubcatGroup</v>
      </c>
      <c r="G205" s="15">
        <f>VLOOKUP($A205,Schid!$A:$J,MATCH(G$1,Schid!$6:$6,0),FALSE)</f>
        <v>313</v>
      </c>
      <c r="H205" s="15">
        <f>VLOOKUP($A205,Schid!$A:$J,MATCH(H$1,Schid!$6:$6,0),FALSE)</f>
        <v>2846</v>
      </c>
      <c r="I205" s="15" t="str">
        <f>VLOOKUP($A205,Schid!$A:$J,MATCH(I$1,Schid!$6:$6,0),FALSE)</f>
        <v>NULL</v>
      </c>
      <c r="J205" s="21" t="str">
        <f>VLOOKUP($A205,Schid!$A:$J,MATCH(J$1,Schid!$6:$6,0),FALSE)</f>
        <v>Articulating Boom Lifts</v>
      </c>
      <c r="K205" s="21" t="str">
        <f>VLOOKUP($A205,Schid!$A:$J,MATCH(K$1,Schid!$6:$6,0),FALSE)</f>
        <v>130+ Ft Articulating Booms</v>
      </c>
      <c r="L205" s="21" t="str">
        <f>VLOOKUP($A205,Schid!$A:$J,MATCH(L$1,Schid!$6:$6,0),FALSE)</f>
        <v>NULL</v>
      </c>
      <c r="M205" s="21" t="str">
        <f>VLOOKUP($A205,Schid!$A:$J,MATCH(M$1,Schid!$6:$6,0),FALSE)</f>
        <v>Articulating Boom Lifts|130+ Ft Articulating Booms||</v>
      </c>
      <c r="N205" s="21">
        <f>IF(ISERROR(VLOOKUP(B205,SchedR!A:A,1,FALSE)),0,1)</f>
        <v>1</v>
      </c>
      <c r="O205" s="21">
        <f>VLOOKUP($B205,SchedR!$A:$Z,MATCH(O$1,SchedR!$6:$6,0),FALSE)</f>
        <v>0</v>
      </c>
      <c r="P205" s="21">
        <f>VLOOKUP($B205,SchedR!$A:$Z,MATCH(P$1,SchedR!$6:$6,0),FALSE)</f>
        <v>0</v>
      </c>
      <c r="Q205" s="21">
        <f>VLOOKUP($B205,SchedR!$A:$Z,MATCH(Q$1,SchedR!$6:$6,0),FALSE)</f>
        <v>0</v>
      </c>
      <c r="R205" s="21">
        <f>VLOOKUP($B205,SchedR!$A:$Z,MATCH(R$1,SchedR!$6:$6,0),FALSE)</f>
        <v>0</v>
      </c>
      <c r="S205" s="21" t="str">
        <f>VLOOKUP($B205,SchedR!$A:$Z,MATCH(S$1,SchedR!$6:$6,0),FALSE)</f>
        <v>Telescopic Booms Large Engine USA</v>
      </c>
      <c r="T205" s="21" t="str">
        <f>VLOOKUP($B205,SchedR!$A:$Z,MATCH(T$1,SchedR!$6:$6,0),FALSE)</f>
        <v>BorrowBoth</v>
      </c>
      <c r="U205" s="21">
        <f>IF(ISERROR(VLOOKUP(S205,Sched!A:A,1,FALSE)),0,1)</f>
        <v>1</v>
      </c>
    </row>
    <row r="206" spans="1:21" x14ac:dyDescent="0.25">
      <c r="A206" s="21">
        <v>115046</v>
      </c>
      <c r="B206" s="21" t="s">
        <v>5112</v>
      </c>
      <c r="C206" s="21" t="s">
        <v>2512</v>
      </c>
      <c r="D206" s="21" t="str">
        <f>VLOOKUP($B206,SchedR!$A:$Z,MATCH(D$1,SchedR!$6:$6,0),FALSE)</f>
        <v>USA</v>
      </c>
      <c r="E206" s="21" t="str">
        <f>VLOOKUP($B206,SchedR!$A:$Z,MATCH(E$1,SchedR!$6:$6,0),FALSE)</f>
        <v>CatSubcat</v>
      </c>
      <c r="F206" s="21" t="str">
        <f>VLOOKUP($B206,SchedR!$A:$Z,MATCH(F$1,SchedR!$6:$6,0),FALSE)</f>
        <v>SubcatGroup</v>
      </c>
      <c r="G206" s="15">
        <f>VLOOKUP($A206,Schid!$A:$J,MATCH(G$1,Schid!$6:$6,0),FALSE)</f>
        <v>316</v>
      </c>
      <c r="H206" s="15">
        <f>VLOOKUP($A206,Schid!$A:$J,MATCH(H$1,Schid!$6:$6,0),FALSE)</f>
        <v>2853</v>
      </c>
      <c r="I206" s="15" t="str">
        <f>VLOOKUP($A206,Schid!$A:$J,MATCH(I$1,Schid!$6:$6,0),FALSE)</f>
        <v>NULL</v>
      </c>
      <c r="J206" s="21" t="str">
        <f>VLOOKUP($A206,Schid!$A:$J,MATCH(J$1,Schid!$6:$6,0),FALSE)</f>
        <v>Telescopic Boom Lifts</v>
      </c>
      <c r="K206" s="21" t="str">
        <f>VLOOKUP($A206,Schid!$A:$J,MATCH(K$1,Schid!$6:$6,0),FALSE)</f>
        <v>130+ Ft Telescopic Booms</v>
      </c>
      <c r="L206" s="21" t="str">
        <f>VLOOKUP($A206,Schid!$A:$J,MATCH(L$1,Schid!$6:$6,0),FALSE)</f>
        <v>NULL</v>
      </c>
      <c r="M206" s="21" t="str">
        <f>VLOOKUP($A206,Schid!$A:$J,MATCH(M$1,Schid!$6:$6,0),FALSE)</f>
        <v>Telescopic Boom Lifts|130+ Ft Telescopic Booms||</v>
      </c>
      <c r="N206" s="21">
        <f>IF(ISERROR(VLOOKUP(B206,SchedR!A:A,1,FALSE)),0,1)</f>
        <v>1</v>
      </c>
      <c r="O206" s="21">
        <f>VLOOKUP($B206,SchedR!$A:$Z,MATCH(O$1,SchedR!$6:$6,0),FALSE)</f>
        <v>0</v>
      </c>
      <c r="P206" s="21">
        <f>VLOOKUP($B206,SchedR!$A:$Z,MATCH(P$1,SchedR!$6:$6,0),FALSE)</f>
        <v>0</v>
      </c>
      <c r="Q206" s="21">
        <f>VLOOKUP($B206,SchedR!$A:$Z,MATCH(Q$1,SchedR!$6:$6,0),FALSE)</f>
        <v>0</v>
      </c>
      <c r="R206" s="21">
        <f>VLOOKUP($B206,SchedR!$A:$Z,MATCH(R$1,SchedR!$6:$6,0),FALSE)</f>
        <v>0</v>
      </c>
      <c r="S206" s="21" t="str">
        <f>VLOOKUP($B206,SchedR!$A:$Z,MATCH(S$1,SchedR!$6:$6,0),FALSE)</f>
        <v>Telescopic Booms Large Engine USA</v>
      </c>
      <c r="T206" s="21" t="str">
        <f>VLOOKUP($B206,SchedR!$A:$Z,MATCH(T$1,SchedR!$6:$6,0),FALSE)</f>
        <v>BorrowBoth</v>
      </c>
      <c r="U206" s="21">
        <f>IF(ISERROR(VLOOKUP(S206,Sched!A:A,1,FALSE)),0,1)</f>
        <v>1</v>
      </c>
    </row>
    <row r="207" spans="1:21" x14ac:dyDescent="0.25">
      <c r="A207" s="21">
        <v>101042</v>
      </c>
      <c r="B207" s="21" t="s">
        <v>5114</v>
      </c>
      <c r="C207" s="21" t="s">
        <v>2512</v>
      </c>
      <c r="D207" s="21" t="str">
        <f>VLOOKUP($B207,SchedR!$A:$Z,MATCH(D$1,SchedR!$6:$6,0),FALSE)</f>
        <v>USA</v>
      </c>
      <c r="E207" s="21" t="str">
        <f>VLOOKUP($B207,SchedR!$A:$Z,MATCH(E$1,SchedR!$6:$6,0),FALSE)</f>
        <v>CatSubcat</v>
      </c>
      <c r="F207" s="21" t="str">
        <f>VLOOKUP($B207,SchedR!$A:$Z,MATCH(F$1,SchedR!$6:$6,0),FALSE)</f>
        <v>SubcatGroup</v>
      </c>
      <c r="G207" s="15">
        <f>VLOOKUP($A207,Schid!$A:$J,MATCH(G$1,Schid!$6:$6,0),FALSE)</f>
        <v>27</v>
      </c>
      <c r="H207" s="15">
        <f>VLOOKUP($A207,Schid!$A:$J,MATCH(H$1,Schid!$6:$6,0),FALSE)</f>
        <v>2820</v>
      </c>
      <c r="I207" s="15" t="str">
        <f>VLOOKUP($A207,Schid!$A:$J,MATCH(I$1,Schid!$6:$6,0),FALSE)</f>
        <v>NULL</v>
      </c>
      <c r="J207" s="21" t="str">
        <f>VLOOKUP($A207,Schid!$A:$J,MATCH(J$1,Schid!$6:$6,0),FALSE)</f>
        <v>Welders</v>
      </c>
      <c r="K207" s="21" t="str">
        <f>VLOOKUP($A207,Schid!$A:$J,MATCH(K$1,Schid!$6:$6,0),FALSE)</f>
        <v>400+ Amp Engine-Driven Welders</v>
      </c>
      <c r="L207" s="21" t="str">
        <f>VLOOKUP($A207,Schid!$A:$J,MATCH(L$1,Schid!$6:$6,0),FALSE)</f>
        <v>NULL</v>
      </c>
      <c r="M207" s="21" t="str">
        <f>VLOOKUP($A207,Schid!$A:$J,MATCH(M$1,Schid!$6:$6,0),FALSE)</f>
        <v>Welders|400+ Amp Engine-Driven Welders||</v>
      </c>
      <c r="N207" s="21">
        <f>IF(ISERROR(VLOOKUP(B207,SchedR!A:A,1,FALSE)),0,1)</f>
        <v>1</v>
      </c>
      <c r="O207" s="21">
        <f>VLOOKUP($B207,SchedR!$A:$Z,MATCH(O$1,SchedR!$6:$6,0),FALSE)</f>
        <v>0.95</v>
      </c>
      <c r="P207" s="21">
        <f>VLOOKUP($B207,SchedR!$A:$Z,MATCH(P$1,SchedR!$6:$6,0),FALSE)</f>
        <v>1.33</v>
      </c>
      <c r="Q207" s="21">
        <f>VLOOKUP($B207,SchedR!$A:$Z,MATCH(Q$1,SchedR!$6:$6,0),FALSE)</f>
        <v>0</v>
      </c>
      <c r="R207" s="21">
        <f>VLOOKUP($B207,SchedR!$A:$Z,MATCH(R$1,SchedR!$6:$6,0),FALSE)</f>
        <v>0</v>
      </c>
      <c r="S207" s="21" t="str">
        <f>VLOOKUP($B207,SchedR!$A:$Z,MATCH(S$1,SchedR!$6:$6,0),FALSE)</f>
        <v>Welders USA</v>
      </c>
      <c r="T207" s="21" t="str">
        <f>VLOOKUP($B207,SchedR!$A:$Z,MATCH(T$1,SchedR!$6:$6,0),FALSE)</f>
        <v>RetailBorrowAuction</v>
      </c>
      <c r="U207" s="21">
        <f>IF(ISERROR(VLOOKUP(S207,Sched!A:A,1,FALSE)),0,1)</f>
        <v>1</v>
      </c>
    </row>
    <row r="208" spans="1:21" x14ac:dyDescent="0.25">
      <c r="A208" s="21">
        <v>92833</v>
      </c>
      <c r="B208" s="21" t="s">
        <v>5113</v>
      </c>
      <c r="C208" s="21" t="s">
        <v>2512</v>
      </c>
      <c r="D208" s="21" t="str">
        <f>VLOOKUP($B208,SchedR!$A:$Z,MATCH(D$1,SchedR!$6:$6,0),FALSE)</f>
        <v>USA</v>
      </c>
      <c r="E208" s="21" t="str">
        <f>VLOOKUP($B208,SchedR!$A:$Z,MATCH(E$1,SchedR!$6:$6,0),FALSE)</f>
        <v>CatSubcat</v>
      </c>
      <c r="F208" s="21" t="str">
        <f>VLOOKUP($B208,SchedR!$A:$Z,MATCH(F$1,SchedR!$6:$6,0),FALSE)</f>
        <v>SubcatGroup</v>
      </c>
      <c r="G208" s="15">
        <f>VLOOKUP($A208,Schid!$A:$J,MATCH(G$1,Schid!$6:$6,0),FALSE)</f>
        <v>27</v>
      </c>
      <c r="H208" s="15">
        <f>VLOOKUP($A208,Schid!$A:$J,MATCH(H$1,Schid!$6:$6,0),FALSE)</f>
        <v>2774</v>
      </c>
      <c r="I208" s="15" t="str">
        <f>VLOOKUP($A208,Schid!$A:$J,MATCH(I$1,Schid!$6:$6,0),FALSE)</f>
        <v>NULL</v>
      </c>
      <c r="J208" s="21" t="str">
        <f>VLOOKUP($A208,Schid!$A:$J,MATCH(J$1,Schid!$6:$6,0),FALSE)</f>
        <v>Welders</v>
      </c>
      <c r="K208" s="21" t="str">
        <f>VLOOKUP($A208,Schid!$A:$J,MATCH(K$1,Schid!$6:$6,0),FALSE)</f>
        <v>0-399 Amp Engine-Driven Welders</v>
      </c>
      <c r="L208" s="21" t="str">
        <f>VLOOKUP($A208,Schid!$A:$J,MATCH(L$1,Schid!$6:$6,0),FALSE)</f>
        <v>NULL</v>
      </c>
      <c r="M208" s="21" t="str">
        <f>VLOOKUP($A208,Schid!$A:$J,MATCH(M$1,Schid!$6:$6,0),FALSE)</f>
        <v>Welders|0-399 Amp Engine-Driven Welders||</v>
      </c>
      <c r="N208" s="21">
        <f>IF(ISERROR(VLOOKUP(B208,SchedR!A:A,1,FALSE)),0,1)</f>
        <v>1</v>
      </c>
      <c r="O208" s="21">
        <f>VLOOKUP($B208,SchedR!$A:$Z,MATCH(O$1,SchedR!$6:$6,0),FALSE)</f>
        <v>0.95</v>
      </c>
      <c r="P208" s="21">
        <f>VLOOKUP($B208,SchedR!$A:$Z,MATCH(P$1,SchedR!$6:$6,0),FALSE)</f>
        <v>1.33</v>
      </c>
      <c r="Q208" s="21">
        <f>VLOOKUP($B208,SchedR!$A:$Z,MATCH(Q$1,SchedR!$6:$6,0),FALSE)</f>
        <v>0</v>
      </c>
      <c r="R208" s="21">
        <f>VLOOKUP($B208,SchedR!$A:$Z,MATCH(R$1,SchedR!$6:$6,0),FALSE)</f>
        <v>0</v>
      </c>
      <c r="S208" s="21" t="str">
        <f>VLOOKUP($B208,SchedR!$A:$Z,MATCH(S$1,SchedR!$6:$6,0),FALSE)</f>
        <v>Welders USA</v>
      </c>
      <c r="T208" s="21" t="str">
        <f>VLOOKUP($B208,SchedR!$A:$Z,MATCH(T$1,SchedR!$6:$6,0),FALSE)</f>
        <v>RetailBorrowAuction</v>
      </c>
      <c r="U208" s="21">
        <f>IF(ISERROR(VLOOKUP(S208,Sched!A:A,1,FALSE)),0,1)</f>
        <v>1</v>
      </c>
    </row>
    <row r="209" spans="1:21" x14ac:dyDescent="0.25">
      <c r="A209" s="21">
        <v>87</v>
      </c>
      <c r="B209" s="21" t="s">
        <v>5115</v>
      </c>
      <c r="C209" s="21" t="s">
        <v>2512</v>
      </c>
      <c r="D209" s="21" t="str">
        <f>VLOOKUP($B209,SchedR!$A:$Z,MATCH(D$1,SchedR!$6:$6,0),FALSE)</f>
        <v>USA</v>
      </c>
      <c r="E209" s="21" t="str">
        <f>VLOOKUP($B209,SchedR!$A:$Z,MATCH(E$1,SchedR!$6:$6,0),FALSE)</f>
        <v>CatSubcat</v>
      </c>
      <c r="F209" s="21" t="str">
        <f>VLOOKUP($B209,SchedR!$A:$Z,MATCH(F$1,SchedR!$6:$6,0),FALSE)</f>
        <v>SubcatGroup</v>
      </c>
      <c r="G209" s="15">
        <f>VLOOKUP($A209,Schid!$A:$J,MATCH(G$1,Schid!$6:$6,0),FALSE)</f>
        <v>3</v>
      </c>
      <c r="H209" s="15">
        <f>VLOOKUP($A209,Schid!$A:$J,MATCH(H$1,Schid!$6:$6,0),FALSE)</f>
        <v>229</v>
      </c>
      <c r="I209" s="15" t="str">
        <f>VLOOKUP($A209,Schid!$A:$J,MATCH(I$1,Schid!$6:$6,0),FALSE)</f>
        <v>NULL</v>
      </c>
      <c r="J209" s="21" t="str">
        <f>VLOOKUP($A209,Schid!$A:$J,MATCH(J$1,Schid!$6:$6,0),FALSE)</f>
        <v>Tractors</v>
      </c>
      <c r="K209" s="21" t="str">
        <f>VLOOKUP($A209,Schid!$A:$J,MATCH(K$1,Schid!$6:$6,0),FALSE)</f>
        <v>Belted Tractors</v>
      </c>
      <c r="L209" s="21" t="str">
        <f>VLOOKUP($A209,Schid!$A:$J,MATCH(L$1,Schid!$6:$6,0),FALSE)</f>
        <v>NULL</v>
      </c>
      <c r="M209" s="21" t="str">
        <f>VLOOKUP($A209,Schid!$A:$J,MATCH(M$1,Schid!$6:$6,0),FALSE)</f>
        <v>Tractors|Belted Tractors||</v>
      </c>
      <c r="N209" s="21">
        <f>IF(ISERROR(VLOOKUP(B209,SchedR!A:A,1,FALSE)),0,1)</f>
        <v>1</v>
      </c>
      <c r="O209" s="21">
        <f>VLOOKUP($B209,SchedR!$A:$Z,MATCH(O$1,SchedR!$6:$6,0),FALSE)</f>
        <v>0.95</v>
      </c>
      <c r="P209" s="21">
        <f>VLOOKUP($B209,SchedR!$A:$Z,MATCH(P$1,SchedR!$6:$6,0),FALSE)</f>
        <v>1.24</v>
      </c>
      <c r="Q209" s="21">
        <f>VLOOKUP($B209,SchedR!$A:$Z,MATCH(Q$1,SchedR!$6:$6,0),FALSE)</f>
        <v>0</v>
      </c>
      <c r="R209" s="21">
        <f>VLOOKUP($B209,SchedR!$A:$Z,MATCH(R$1,SchedR!$6:$6,0),FALSE)</f>
        <v>0</v>
      </c>
      <c r="S209" s="21" t="str">
        <f>VLOOKUP($B209,SchedR!$A:$Z,MATCH(S$1,SchedR!$6:$6,0),FALSE)</f>
        <v>Tractors Farm USA</v>
      </c>
      <c r="T209" s="21" t="str">
        <f>VLOOKUP($B209,SchedR!$A:$Z,MATCH(T$1,SchedR!$6:$6,0),FALSE)</f>
        <v>RetailBorrowAuction</v>
      </c>
      <c r="U209" s="21">
        <f>IF(ISERROR(VLOOKUP(S209,Sched!A:A,1,FALSE)),0,1)</f>
        <v>1</v>
      </c>
    </row>
    <row r="210" spans="1:21" x14ac:dyDescent="0.25">
      <c r="A210" s="21">
        <v>101672</v>
      </c>
      <c r="B210" s="21" t="s">
        <v>5116</v>
      </c>
      <c r="C210" s="21" t="s">
        <v>2512</v>
      </c>
      <c r="D210" s="21" t="str">
        <f>VLOOKUP($B210,SchedR!$A:$Z,MATCH(D$1,SchedR!$6:$6,0),FALSE)</f>
        <v>USA</v>
      </c>
      <c r="E210" s="21" t="str">
        <f>VLOOKUP($B210,SchedR!$A:$Z,MATCH(E$1,SchedR!$6:$6,0),FALSE)</f>
        <v>Make</v>
      </c>
      <c r="F210" s="21" t="str">
        <f>VLOOKUP($B210,SchedR!$A:$Z,MATCH(F$1,SchedR!$6:$6,0),FALSE)</f>
        <v>Make</v>
      </c>
      <c r="G210" s="15">
        <f>VLOOKUP($A210,Schid!$A:$J,MATCH(G$1,Schid!$6:$6,0),FALSE)</f>
        <v>451</v>
      </c>
      <c r="H210" s="15">
        <f>VLOOKUP($A210,Schid!$A:$J,MATCH(H$1,Schid!$6:$6,0),FALSE)</f>
        <v>2814</v>
      </c>
      <c r="I210" s="15">
        <f>VLOOKUP($A210,Schid!$A:$J,MATCH(I$1,Schid!$6:$6,0),FALSE)</f>
        <v>31</v>
      </c>
      <c r="J210" s="21" t="str">
        <f>VLOOKUP($A210,Schid!$A:$J,MATCH(J$1,Schid!$6:$6,0),FALSE)</f>
        <v>Telehandlers</v>
      </c>
      <c r="K210" s="21" t="str">
        <f>VLOOKUP($A210,Schid!$A:$J,MATCH(K$1,Schid!$6:$6,0),FALSE)</f>
        <v>10,000-10,999 Lb Telehandlers</v>
      </c>
      <c r="L210" s="21" t="str">
        <f>VLOOKUP($A210,Schid!$A:$J,MATCH(L$1,Schid!$6:$6,0),FALSE)</f>
        <v>Caterpillar</v>
      </c>
      <c r="M210" s="21" t="str">
        <f>VLOOKUP($A210,Schid!$A:$J,MATCH(M$1,Schid!$6:$6,0),FALSE)</f>
        <v>Telehandlers|10,000-10,999 Lb Telehandlers|Caterpillar|</v>
      </c>
      <c r="N210" s="21">
        <f>IF(ISERROR(VLOOKUP(B210,SchedR!A:A,1,FALSE)),0,1)</f>
        <v>1</v>
      </c>
      <c r="O210" s="21">
        <f>VLOOKUP($B210,SchedR!$A:$Z,MATCH(O$1,SchedR!$6:$6,0),FALSE)</f>
        <v>0.95</v>
      </c>
      <c r="P210" s="21">
        <f>VLOOKUP($B210,SchedR!$A:$Z,MATCH(P$1,SchedR!$6:$6,0),FALSE)</f>
        <v>1.28</v>
      </c>
      <c r="Q210" s="21">
        <f>VLOOKUP($B210,SchedR!$A:$Z,MATCH(Q$1,SchedR!$6:$6,0),FALSE)</f>
        <v>0</v>
      </c>
      <c r="R210" s="21">
        <f>VLOOKUP($B210,SchedR!$A:$Z,MATCH(R$1,SchedR!$6:$6,0),FALSE)</f>
        <v>0</v>
      </c>
      <c r="S210" s="21" t="str">
        <f>VLOOKUP($B210,SchedR!$A:$Z,MATCH(S$1,SchedR!$6:$6,0),FALSE)</f>
        <v>Telehandlers Large USA</v>
      </c>
      <c r="T210" s="21" t="str">
        <f>VLOOKUP($B210,SchedR!$A:$Z,MATCH(T$1,SchedR!$6:$6,0),FALSE)</f>
        <v>RetailBorrowAuction</v>
      </c>
      <c r="U210" s="21">
        <f>IF(ISERROR(VLOOKUP(S210,Sched!A:A,1,FALSE)),0,1)</f>
        <v>1</v>
      </c>
    </row>
    <row r="211" spans="1:21" x14ac:dyDescent="0.25">
      <c r="A211" s="21">
        <v>101691</v>
      </c>
      <c r="B211" s="21" t="s">
        <v>5116</v>
      </c>
      <c r="C211" s="21" t="s">
        <v>2512</v>
      </c>
      <c r="D211" s="21" t="str">
        <f>VLOOKUP($B211,SchedR!$A:$Z,MATCH(D$1,SchedR!$6:$6,0),FALSE)</f>
        <v>USA</v>
      </c>
      <c r="E211" s="21" t="str">
        <f>VLOOKUP($B211,SchedR!$A:$Z,MATCH(E$1,SchedR!$6:$6,0),FALSE)</f>
        <v>Make</v>
      </c>
      <c r="F211" s="21" t="str">
        <f>VLOOKUP($B211,SchedR!$A:$Z,MATCH(F$1,SchedR!$6:$6,0),FALSE)</f>
        <v>Make</v>
      </c>
      <c r="G211" s="15">
        <f>VLOOKUP($A211,Schid!$A:$J,MATCH(G$1,Schid!$6:$6,0),FALSE)</f>
        <v>451</v>
      </c>
      <c r="H211" s="15">
        <f>VLOOKUP($A211,Schid!$A:$J,MATCH(H$1,Schid!$6:$6,0),FALSE)</f>
        <v>2815</v>
      </c>
      <c r="I211" s="15">
        <f>VLOOKUP($A211,Schid!$A:$J,MATCH(I$1,Schid!$6:$6,0),FALSE)</f>
        <v>31</v>
      </c>
      <c r="J211" s="21" t="str">
        <f>VLOOKUP($A211,Schid!$A:$J,MATCH(J$1,Schid!$6:$6,0),FALSE)</f>
        <v>Telehandlers</v>
      </c>
      <c r="K211" s="21" t="str">
        <f>VLOOKUP($A211,Schid!$A:$J,MATCH(K$1,Schid!$6:$6,0),FALSE)</f>
        <v>11,000+ Lb Telehandlers</v>
      </c>
      <c r="L211" s="21" t="str">
        <f>VLOOKUP($A211,Schid!$A:$J,MATCH(L$1,Schid!$6:$6,0),FALSE)</f>
        <v>Caterpillar</v>
      </c>
      <c r="M211" s="21" t="str">
        <f>VLOOKUP($A211,Schid!$A:$J,MATCH(M$1,Schid!$6:$6,0),FALSE)</f>
        <v>Telehandlers|11,000+ Lb Telehandlers|Caterpillar|</v>
      </c>
      <c r="N211" s="21">
        <f>IF(ISERROR(VLOOKUP(B211,SchedR!A:A,1,FALSE)),0,1)</f>
        <v>1</v>
      </c>
      <c r="O211" s="21">
        <f>VLOOKUP($B211,SchedR!$A:$Z,MATCH(O$1,SchedR!$6:$6,0),FALSE)</f>
        <v>0.95</v>
      </c>
      <c r="P211" s="21">
        <f>VLOOKUP($B211,SchedR!$A:$Z,MATCH(P$1,SchedR!$6:$6,0),FALSE)</f>
        <v>1.28</v>
      </c>
      <c r="Q211" s="21">
        <f>VLOOKUP($B211,SchedR!$A:$Z,MATCH(Q$1,SchedR!$6:$6,0),FALSE)</f>
        <v>0</v>
      </c>
      <c r="R211" s="21">
        <f>VLOOKUP($B211,SchedR!$A:$Z,MATCH(R$1,SchedR!$6:$6,0),FALSE)</f>
        <v>0</v>
      </c>
      <c r="S211" s="21" t="str">
        <f>VLOOKUP($B211,SchedR!$A:$Z,MATCH(S$1,SchedR!$6:$6,0),FALSE)</f>
        <v>Telehandlers Large USA</v>
      </c>
      <c r="T211" s="21" t="str">
        <f>VLOOKUP($B211,SchedR!$A:$Z,MATCH(T$1,SchedR!$6:$6,0),FALSE)</f>
        <v>RetailBorrowAuction</v>
      </c>
      <c r="U211" s="21">
        <f>IF(ISERROR(VLOOKUP(S211,Sched!A:A,1,FALSE)),0,1)</f>
        <v>1</v>
      </c>
    </row>
    <row r="212" spans="1:21" x14ac:dyDescent="0.25">
      <c r="A212" s="21">
        <v>101675</v>
      </c>
      <c r="B212" s="21" t="s">
        <v>5117</v>
      </c>
      <c r="C212" s="21" t="s">
        <v>2512</v>
      </c>
      <c r="D212" s="21" t="str">
        <f>VLOOKUP($B212,SchedR!$A:$Z,MATCH(D$1,SchedR!$6:$6,0),FALSE)</f>
        <v>USA</v>
      </c>
      <c r="E212" s="21" t="str">
        <f>VLOOKUP($B212,SchedR!$A:$Z,MATCH(E$1,SchedR!$6:$6,0),FALSE)</f>
        <v>Make</v>
      </c>
      <c r="F212" s="21" t="str">
        <f>VLOOKUP($B212,SchedR!$A:$Z,MATCH(F$1,SchedR!$6:$6,0),FALSE)</f>
        <v>Make</v>
      </c>
      <c r="G212" s="15">
        <f>VLOOKUP($A212,Schid!$A:$J,MATCH(G$1,Schid!$6:$6,0),FALSE)</f>
        <v>451</v>
      </c>
      <c r="H212" s="15">
        <f>VLOOKUP($A212,Schid!$A:$J,MATCH(H$1,Schid!$6:$6,0),FALSE)</f>
        <v>2814</v>
      </c>
      <c r="I212" s="15">
        <f>VLOOKUP($A212,Schid!$A:$J,MATCH(I$1,Schid!$6:$6,0),FALSE)</f>
        <v>47</v>
      </c>
      <c r="J212" s="21" t="str">
        <f>VLOOKUP($A212,Schid!$A:$J,MATCH(J$1,Schid!$6:$6,0),FALSE)</f>
        <v>Telehandlers</v>
      </c>
      <c r="K212" s="21" t="str">
        <f>VLOOKUP($A212,Schid!$A:$J,MATCH(K$1,Schid!$6:$6,0),FALSE)</f>
        <v>10,000-10,999 Lb Telehandlers</v>
      </c>
      <c r="L212" s="21" t="str">
        <f>VLOOKUP($A212,Schid!$A:$J,MATCH(L$1,Schid!$6:$6,0),FALSE)</f>
        <v>Genie</v>
      </c>
      <c r="M212" s="21" t="str">
        <f>VLOOKUP($A212,Schid!$A:$J,MATCH(M$1,Schid!$6:$6,0),FALSE)</f>
        <v>Telehandlers|10,000-10,999 Lb Telehandlers|Genie|</v>
      </c>
      <c r="N212" s="21">
        <f>IF(ISERROR(VLOOKUP(B212,SchedR!A:A,1,FALSE)),0,1)</f>
        <v>1</v>
      </c>
      <c r="O212" s="21">
        <f>VLOOKUP($B212,SchedR!$A:$Z,MATCH(O$1,SchedR!$6:$6,0),FALSE)</f>
        <v>0.95</v>
      </c>
      <c r="P212" s="21">
        <f>VLOOKUP($B212,SchedR!$A:$Z,MATCH(P$1,SchedR!$6:$6,0),FALSE)</f>
        <v>1.28</v>
      </c>
      <c r="Q212" s="21">
        <f>VLOOKUP($B212,SchedR!$A:$Z,MATCH(Q$1,SchedR!$6:$6,0),FALSE)</f>
        <v>0</v>
      </c>
      <c r="R212" s="21">
        <f>VLOOKUP($B212,SchedR!$A:$Z,MATCH(R$1,SchedR!$6:$6,0),FALSE)</f>
        <v>0</v>
      </c>
      <c r="S212" s="21" t="str">
        <f>VLOOKUP($B212,SchedR!$A:$Z,MATCH(S$1,SchedR!$6:$6,0),FALSE)</f>
        <v>Telehandlers Large USA</v>
      </c>
      <c r="T212" s="21" t="str">
        <f>VLOOKUP($B212,SchedR!$A:$Z,MATCH(T$1,SchedR!$6:$6,0),FALSE)</f>
        <v>RetailBorrowAuction</v>
      </c>
      <c r="U212" s="21">
        <f>IF(ISERROR(VLOOKUP(S212,Sched!A:A,1,FALSE)),0,1)</f>
        <v>1</v>
      </c>
    </row>
    <row r="213" spans="1:21" x14ac:dyDescent="0.25">
      <c r="A213" s="21">
        <v>101694</v>
      </c>
      <c r="B213" s="21" t="s">
        <v>5117</v>
      </c>
      <c r="C213" s="21" t="s">
        <v>2512</v>
      </c>
      <c r="D213" s="21" t="str">
        <f>VLOOKUP($B213,SchedR!$A:$Z,MATCH(D$1,SchedR!$6:$6,0),FALSE)</f>
        <v>USA</v>
      </c>
      <c r="E213" s="21" t="str">
        <f>VLOOKUP($B213,SchedR!$A:$Z,MATCH(E$1,SchedR!$6:$6,0),FALSE)</f>
        <v>Make</v>
      </c>
      <c r="F213" s="21" t="str">
        <f>VLOOKUP($B213,SchedR!$A:$Z,MATCH(F$1,SchedR!$6:$6,0),FALSE)</f>
        <v>Make</v>
      </c>
      <c r="G213" s="15">
        <f>VLOOKUP($A213,Schid!$A:$J,MATCH(G$1,Schid!$6:$6,0),FALSE)</f>
        <v>451</v>
      </c>
      <c r="H213" s="15">
        <f>VLOOKUP($A213,Schid!$A:$J,MATCH(H$1,Schid!$6:$6,0),FALSE)</f>
        <v>2815</v>
      </c>
      <c r="I213" s="15">
        <f>VLOOKUP($A213,Schid!$A:$J,MATCH(I$1,Schid!$6:$6,0),FALSE)</f>
        <v>47</v>
      </c>
      <c r="J213" s="21" t="str">
        <f>VLOOKUP($A213,Schid!$A:$J,MATCH(J$1,Schid!$6:$6,0),FALSE)</f>
        <v>Telehandlers</v>
      </c>
      <c r="K213" s="21" t="str">
        <f>VLOOKUP($A213,Schid!$A:$J,MATCH(K$1,Schid!$6:$6,0),FALSE)</f>
        <v>11,000+ Lb Telehandlers</v>
      </c>
      <c r="L213" s="21" t="str">
        <f>VLOOKUP($A213,Schid!$A:$J,MATCH(L$1,Schid!$6:$6,0),FALSE)</f>
        <v>Genie</v>
      </c>
      <c r="M213" s="21" t="str">
        <f>VLOOKUP($A213,Schid!$A:$J,MATCH(M$1,Schid!$6:$6,0),FALSE)</f>
        <v>Telehandlers|11,000+ Lb Telehandlers|Genie|</v>
      </c>
      <c r="N213" s="21">
        <f>IF(ISERROR(VLOOKUP(B213,SchedR!A:A,1,FALSE)),0,1)</f>
        <v>1</v>
      </c>
      <c r="O213" s="21">
        <f>VLOOKUP($B213,SchedR!$A:$Z,MATCH(O$1,SchedR!$6:$6,0),FALSE)</f>
        <v>0.95</v>
      </c>
      <c r="P213" s="21">
        <f>VLOOKUP($B213,SchedR!$A:$Z,MATCH(P$1,SchedR!$6:$6,0),FALSE)</f>
        <v>1.28</v>
      </c>
      <c r="Q213" s="21">
        <f>VLOOKUP($B213,SchedR!$A:$Z,MATCH(Q$1,SchedR!$6:$6,0),FALSE)</f>
        <v>0</v>
      </c>
      <c r="R213" s="21">
        <f>VLOOKUP($B213,SchedR!$A:$Z,MATCH(R$1,SchedR!$6:$6,0),FALSE)</f>
        <v>0</v>
      </c>
      <c r="S213" s="21" t="str">
        <f>VLOOKUP($B213,SchedR!$A:$Z,MATCH(S$1,SchedR!$6:$6,0),FALSE)</f>
        <v>Telehandlers Large USA</v>
      </c>
      <c r="T213" s="21" t="str">
        <f>VLOOKUP($B213,SchedR!$A:$Z,MATCH(T$1,SchedR!$6:$6,0),FALSE)</f>
        <v>RetailBorrowAuction</v>
      </c>
      <c r="U213" s="21">
        <f>IF(ISERROR(VLOOKUP(S213,Sched!A:A,1,FALSE)),0,1)</f>
        <v>1</v>
      </c>
    </row>
    <row r="214" spans="1:21" x14ac:dyDescent="0.25">
      <c r="A214" s="21">
        <v>101673</v>
      </c>
      <c r="B214" s="21" t="s">
        <v>5118</v>
      </c>
      <c r="C214" s="21" t="s">
        <v>2512</v>
      </c>
      <c r="D214" s="21" t="str">
        <f>VLOOKUP($B214,SchedR!$A:$Z,MATCH(D$1,SchedR!$6:$6,0),FALSE)</f>
        <v>USA</v>
      </c>
      <c r="E214" s="21" t="str">
        <f>VLOOKUP($B214,SchedR!$A:$Z,MATCH(E$1,SchedR!$6:$6,0),FALSE)</f>
        <v>Make</v>
      </c>
      <c r="F214" s="21" t="str">
        <f>VLOOKUP($B214,SchedR!$A:$Z,MATCH(F$1,SchedR!$6:$6,0),FALSE)</f>
        <v>Make</v>
      </c>
      <c r="G214" s="15">
        <f>VLOOKUP($A214,Schid!$A:$J,MATCH(G$1,Schid!$6:$6,0),FALSE)</f>
        <v>451</v>
      </c>
      <c r="H214" s="15">
        <f>VLOOKUP($A214,Schid!$A:$J,MATCH(H$1,Schid!$6:$6,0),FALSE)</f>
        <v>2814</v>
      </c>
      <c r="I214" s="15">
        <f>VLOOKUP($A214,Schid!$A:$J,MATCH(I$1,Schid!$6:$6,0),FALSE)</f>
        <v>44</v>
      </c>
      <c r="J214" s="21" t="str">
        <f>VLOOKUP($A214,Schid!$A:$J,MATCH(J$1,Schid!$6:$6,0),FALSE)</f>
        <v>Telehandlers</v>
      </c>
      <c r="K214" s="21" t="str">
        <f>VLOOKUP($A214,Schid!$A:$J,MATCH(K$1,Schid!$6:$6,0),FALSE)</f>
        <v>10,000-10,999 Lb Telehandlers</v>
      </c>
      <c r="L214" s="21" t="str">
        <f>VLOOKUP($A214,Schid!$A:$J,MATCH(L$1,Schid!$6:$6,0),FALSE)</f>
        <v>JLG</v>
      </c>
      <c r="M214" s="21" t="str">
        <f>VLOOKUP($A214,Schid!$A:$J,MATCH(M$1,Schid!$6:$6,0),FALSE)</f>
        <v>Telehandlers|10,000-10,999 Lb Telehandlers|JLG|</v>
      </c>
      <c r="N214" s="21">
        <f>IF(ISERROR(VLOOKUP(B214,SchedR!A:A,1,FALSE)),0,1)</f>
        <v>1</v>
      </c>
      <c r="O214" s="21">
        <f>VLOOKUP($B214,SchedR!$A:$Z,MATCH(O$1,SchedR!$6:$6,0),FALSE)</f>
        <v>0.95</v>
      </c>
      <c r="P214" s="21">
        <f>VLOOKUP($B214,SchedR!$A:$Z,MATCH(P$1,SchedR!$6:$6,0),FALSE)</f>
        <v>1.28</v>
      </c>
      <c r="Q214" s="21">
        <f>VLOOKUP($B214,SchedR!$A:$Z,MATCH(Q$1,SchedR!$6:$6,0),FALSE)</f>
        <v>0</v>
      </c>
      <c r="R214" s="21">
        <f>VLOOKUP($B214,SchedR!$A:$Z,MATCH(R$1,SchedR!$6:$6,0),FALSE)</f>
        <v>0</v>
      </c>
      <c r="S214" s="21" t="str">
        <f>VLOOKUP($B214,SchedR!$A:$Z,MATCH(S$1,SchedR!$6:$6,0),FALSE)</f>
        <v>Telehandlers Large USA</v>
      </c>
      <c r="T214" s="21" t="str">
        <f>VLOOKUP($B214,SchedR!$A:$Z,MATCH(T$1,SchedR!$6:$6,0),FALSE)</f>
        <v>RetailBorrowAuction</v>
      </c>
      <c r="U214" s="21">
        <f>IF(ISERROR(VLOOKUP(S214,Sched!A:A,1,FALSE)),0,1)</f>
        <v>1</v>
      </c>
    </row>
    <row r="215" spans="1:21" x14ac:dyDescent="0.25">
      <c r="A215" s="21">
        <v>101692</v>
      </c>
      <c r="B215" s="21" t="s">
        <v>5118</v>
      </c>
      <c r="C215" s="21" t="s">
        <v>2512</v>
      </c>
      <c r="D215" s="21" t="str">
        <f>VLOOKUP($B215,SchedR!$A:$Z,MATCH(D$1,SchedR!$6:$6,0),FALSE)</f>
        <v>USA</v>
      </c>
      <c r="E215" s="21" t="str">
        <f>VLOOKUP($B215,SchedR!$A:$Z,MATCH(E$1,SchedR!$6:$6,0),FALSE)</f>
        <v>Make</v>
      </c>
      <c r="F215" s="21" t="str">
        <f>VLOOKUP($B215,SchedR!$A:$Z,MATCH(F$1,SchedR!$6:$6,0),FALSE)</f>
        <v>Make</v>
      </c>
      <c r="G215" s="15">
        <f>VLOOKUP($A215,Schid!$A:$J,MATCH(G$1,Schid!$6:$6,0),FALSE)</f>
        <v>451</v>
      </c>
      <c r="H215" s="15">
        <f>VLOOKUP($A215,Schid!$A:$J,MATCH(H$1,Schid!$6:$6,0),FALSE)</f>
        <v>2815</v>
      </c>
      <c r="I215" s="15">
        <f>VLOOKUP($A215,Schid!$A:$J,MATCH(I$1,Schid!$6:$6,0),FALSE)</f>
        <v>44</v>
      </c>
      <c r="J215" s="21" t="str">
        <f>VLOOKUP($A215,Schid!$A:$J,MATCH(J$1,Schid!$6:$6,0),FALSE)</f>
        <v>Telehandlers</v>
      </c>
      <c r="K215" s="21" t="str">
        <f>VLOOKUP($A215,Schid!$A:$J,MATCH(K$1,Schid!$6:$6,0),FALSE)</f>
        <v>11,000+ Lb Telehandlers</v>
      </c>
      <c r="L215" s="21" t="str">
        <f>VLOOKUP($A215,Schid!$A:$J,MATCH(L$1,Schid!$6:$6,0),FALSE)</f>
        <v>JLG</v>
      </c>
      <c r="M215" s="21" t="str">
        <f>VLOOKUP($A215,Schid!$A:$J,MATCH(M$1,Schid!$6:$6,0),FALSE)</f>
        <v>Telehandlers|11,000+ Lb Telehandlers|JLG|</v>
      </c>
      <c r="N215" s="21">
        <f>IF(ISERROR(VLOOKUP(B215,SchedR!A:A,1,FALSE)),0,1)</f>
        <v>1</v>
      </c>
      <c r="O215" s="21">
        <f>VLOOKUP($B215,SchedR!$A:$Z,MATCH(O$1,SchedR!$6:$6,0),FALSE)</f>
        <v>0.95</v>
      </c>
      <c r="P215" s="21">
        <f>VLOOKUP($B215,SchedR!$A:$Z,MATCH(P$1,SchedR!$6:$6,0),FALSE)</f>
        <v>1.28</v>
      </c>
      <c r="Q215" s="21">
        <f>VLOOKUP($B215,SchedR!$A:$Z,MATCH(Q$1,SchedR!$6:$6,0),FALSE)</f>
        <v>0</v>
      </c>
      <c r="R215" s="21">
        <f>VLOOKUP($B215,SchedR!$A:$Z,MATCH(R$1,SchedR!$6:$6,0),FALSE)</f>
        <v>0</v>
      </c>
      <c r="S215" s="21" t="str">
        <f>VLOOKUP($B215,SchedR!$A:$Z,MATCH(S$1,SchedR!$6:$6,0),FALSE)</f>
        <v>Telehandlers Large USA</v>
      </c>
      <c r="T215" s="21" t="str">
        <f>VLOOKUP($B215,SchedR!$A:$Z,MATCH(T$1,SchedR!$6:$6,0),FALSE)</f>
        <v>RetailBorrowAuction</v>
      </c>
      <c r="U215" s="21">
        <f>IF(ISERROR(VLOOKUP(S215,Sched!A:A,1,FALSE)),0,1)</f>
        <v>1</v>
      </c>
    </row>
    <row r="216" spans="1:21" x14ac:dyDescent="0.25">
      <c r="A216" s="21">
        <v>1243</v>
      </c>
      <c r="B216" s="21" t="s">
        <v>5119</v>
      </c>
      <c r="C216" s="21" t="s">
        <v>2512</v>
      </c>
      <c r="D216" s="21" t="str">
        <f>VLOOKUP($B216,SchedR!$A:$Z,MATCH(D$1,SchedR!$6:$6,0),FALSE)</f>
        <v>USA</v>
      </c>
      <c r="E216" s="21" t="str">
        <f>VLOOKUP($B216,SchedR!$A:$Z,MATCH(E$1,SchedR!$6:$6,0),FALSE)</f>
        <v>Make</v>
      </c>
      <c r="F216" s="21" t="str">
        <f>VLOOKUP($B216,SchedR!$A:$Z,MATCH(F$1,SchedR!$6:$6,0),FALSE)</f>
        <v>Make</v>
      </c>
      <c r="G216" s="15">
        <f>VLOOKUP($A216,Schid!$A:$J,MATCH(G$1,Schid!$6:$6,0),FALSE)</f>
        <v>451</v>
      </c>
      <c r="H216" s="15">
        <f>VLOOKUP($A216,Schid!$A:$J,MATCH(H$1,Schid!$6:$6,0),FALSE)</f>
        <v>466</v>
      </c>
      <c r="I216" s="15">
        <f>VLOOKUP($A216,Schid!$A:$J,MATCH(I$1,Schid!$6:$6,0),FALSE)</f>
        <v>31</v>
      </c>
      <c r="J216" s="21" t="str">
        <f>VLOOKUP($A216,Schid!$A:$J,MATCH(J$1,Schid!$6:$6,0),FALSE)</f>
        <v>Telehandlers</v>
      </c>
      <c r="K216" s="21" t="str">
        <f>VLOOKUP($A216,Schid!$A:$J,MATCH(K$1,Schid!$6:$6,0),FALSE)</f>
        <v>0-6,999 Lb Telehandlers</v>
      </c>
      <c r="L216" s="21" t="str">
        <f>VLOOKUP($A216,Schid!$A:$J,MATCH(L$1,Schid!$6:$6,0),FALSE)</f>
        <v>Caterpillar</v>
      </c>
      <c r="M216" s="21" t="str">
        <f>VLOOKUP($A216,Schid!$A:$J,MATCH(M$1,Schid!$6:$6,0),FALSE)</f>
        <v>Telehandlers|0-6,999 Lb Telehandlers|Caterpillar|</v>
      </c>
      <c r="N216" s="21">
        <f>IF(ISERROR(VLOOKUP(B216,SchedR!A:A,1,FALSE)),0,1)</f>
        <v>1</v>
      </c>
      <c r="O216" s="21">
        <f>VLOOKUP($B216,SchedR!$A:$Z,MATCH(O$1,SchedR!$6:$6,0),FALSE)</f>
        <v>0.95</v>
      </c>
      <c r="P216" s="21">
        <f>VLOOKUP($B216,SchedR!$A:$Z,MATCH(P$1,SchedR!$6:$6,0),FALSE)</f>
        <v>1.28</v>
      </c>
      <c r="Q216" s="21">
        <f>VLOOKUP($B216,SchedR!$A:$Z,MATCH(Q$1,SchedR!$6:$6,0),FALSE)</f>
        <v>0</v>
      </c>
      <c r="R216" s="21">
        <f>VLOOKUP($B216,SchedR!$A:$Z,MATCH(R$1,SchedR!$6:$6,0),FALSE)</f>
        <v>0</v>
      </c>
      <c r="S216" s="21" t="str">
        <f>VLOOKUP($B216,SchedR!$A:$Z,MATCH(S$1,SchedR!$6:$6,0),FALSE)</f>
        <v>Telehandlers Medium USA</v>
      </c>
      <c r="T216" s="21" t="str">
        <f>VLOOKUP($B216,SchedR!$A:$Z,MATCH(T$1,SchedR!$6:$6,0),FALSE)</f>
        <v>RetailBorrowAuction</v>
      </c>
      <c r="U216" s="21">
        <f>IF(ISERROR(VLOOKUP(S216,Sched!A:A,1,FALSE)),0,1)</f>
        <v>1</v>
      </c>
    </row>
    <row r="217" spans="1:21" x14ac:dyDescent="0.25">
      <c r="A217" s="21">
        <v>101640</v>
      </c>
      <c r="B217" s="21" t="s">
        <v>5119</v>
      </c>
      <c r="C217" s="21" t="s">
        <v>2512</v>
      </c>
      <c r="D217" s="21" t="str">
        <f>VLOOKUP($B217,SchedR!$A:$Z,MATCH(D$1,SchedR!$6:$6,0),FALSE)</f>
        <v>USA</v>
      </c>
      <c r="E217" s="21" t="str">
        <f>VLOOKUP($B217,SchedR!$A:$Z,MATCH(E$1,SchedR!$6:$6,0),FALSE)</f>
        <v>Make</v>
      </c>
      <c r="F217" s="21" t="str">
        <f>VLOOKUP($B217,SchedR!$A:$Z,MATCH(F$1,SchedR!$6:$6,0),FALSE)</f>
        <v>Make</v>
      </c>
      <c r="G217" s="15">
        <f>VLOOKUP($A217,Schid!$A:$J,MATCH(G$1,Schid!$6:$6,0),FALSE)</f>
        <v>451</v>
      </c>
      <c r="H217" s="15">
        <f>VLOOKUP($A217,Schid!$A:$J,MATCH(H$1,Schid!$6:$6,0),FALSE)</f>
        <v>2813</v>
      </c>
      <c r="I217" s="15">
        <f>VLOOKUP($A217,Schid!$A:$J,MATCH(I$1,Schid!$6:$6,0),FALSE)</f>
        <v>31</v>
      </c>
      <c r="J217" s="21" t="str">
        <f>VLOOKUP($A217,Schid!$A:$J,MATCH(J$1,Schid!$6:$6,0),FALSE)</f>
        <v>Telehandlers</v>
      </c>
      <c r="K217" s="21" t="str">
        <f>VLOOKUP($A217,Schid!$A:$J,MATCH(K$1,Schid!$6:$6,0),FALSE)</f>
        <v>7,000-9,999 Lb Telehandlers</v>
      </c>
      <c r="L217" s="21" t="str">
        <f>VLOOKUP($A217,Schid!$A:$J,MATCH(L$1,Schid!$6:$6,0),FALSE)</f>
        <v>Caterpillar</v>
      </c>
      <c r="M217" s="21" t="str">
        <f>VLOOKUP($A217,Schid!$A:$J,MATCH(M$1,Schid!$6:$6,0),FALSE)</f>
        <v>Telehandlers|7,000-9,999 Lb Telehandlers|Caterpillar|</v>
      </c>
      <c r="N217" s="21">
        <f>IF(ISERROR(VLOOKUP(B217,SchedR!A:A,1,FALSE)),0,1)</f>
        <v>1</v>
      </c>
      <c r="O217" s="21">
        <f>VLOOKUP($B217,SchedR!$A:$Z,MATCH(O$1,SchedR!$6:$6,0),FALSE)</f>
        <v>0.95</v>
      </c>
      <c r="P217" s="21">
        <f>VLOOKUP($B217,SchedR!$A:$Z,MATCH(P$1,SchedR!$6:$6,0),FALSE)</f>
        <v>1.28</v>
      </c>
      <c r="Q217" s="21">
        <f>VLOOKUP($B217,SchedR!$A:$Z,MATCH(Q$1,SchedR!$6:$6,0),FALSE)</f>
        <v>0</v>
      </c>
      <c r="R217" s="21">
        <f>VLOOKUP($B217,SchedR!$A:$Z,MATCH(R$1,SchedR!$6:$6,0),FALSE)</f>
        <v>0</v>
      </c>
      <c r="S217" s="21" t="str">
        <f>VLOOKUP($B217,SchedR!$A:$Z,MATCH(S$1,SchedR!$6:$6,0),FALSE)</f>
        <v>Telehandlers Medium USA</v>
      </c>
      <c r="T217" s="21" t="str">
        <f>VLOOKUP($B217,SchedR!$A:$Z,MATCH(T$1,SchedR!$6:$6,0),FALSE)</f>
        <v>RetailBorrowAuction</v>
      </c>
      <c r="U217" s="21">
        <f>IF(ISERROR(VLOOKUP(S217,Sched!A:A,1,FALSE)),0,1)</f>
        <v>1</v>
      </c>
    </row>
    <row r="218" spans="1:21" x14ac:dyDescent="0.25">
      <c r="A218" s="21">
        <v>4191</v>
      </c>
      <c r="B218" s="21" t="s">
        <v>5120</v>
      </c>
      <c r="C218" s="21" t="s">
        <v>2512</v>
      </c>
      <c r="D218" s="21" t="str">
        <f>VLOOKUP($B218,SchedR!$A:$Z,MATCH(D$1,SchedR!$6:$6,0),FALSE)</f>
        <v>USA</v>
      </c>
      <c r="E218" s="21" t="str">
        <f>VLOOKUP($B218,SchedR!$A:$Z,MATCH(E$1,SchedR!$6:$6,0),FALSE)</f>
        <v>Make</v>
      </c>
      <c r="F218" s="21" t="str">
        <f>VLOOKUP($B218,SchedR!$A:$Z,MATCH(F$1,SchedR!$6:$6,0),FALSE)</f>
        <v>Make</v>
      </c>
      <c r="G218" s="15">
        <f>VLOOKUP($A218,Schid!$A:$J,MATCH(G$1,Schid!$6:$6,0),FALSE)</f>
        <v>451</v>
      </c>
      <c r="H218" s="15">
        <f>VLOOKUP($A218,Schid!$A:$J,MATCH(H$1,Schid!$6:$6,0),FALSE)</f>
        <v>466</v>
      </c>
      <c r="I218" s="15">
        <f>VLOOKUP($A218,Schid!$A:$J,MATCH(I$1,Schid!$6:$6,0),FALSE)</f>
        <v>47</v>
      </c>
      <c r="J218" s="21" t="str">
        <f>VLOOKUP($A218,Schid!$A:$J,MATCH(J$1,Schid!$6:$6,0),FALSE)</f>
        <v>Telehandlers</v>
      </c>
      <c r="K218" s="21" t="str">
        <f>VLOOKUP($A218,Schid!$A:$J,MATCH(K$1,Schid!$6:$6,0),FALSE)</f>
        <v>0-6,999 Lb Telehandlers</v>
      </c>
      <c r="L218" s="21" t="str">
        <f>VLOOKUP($A218,Schid!$A:$J,MATCH(L$1,Schid!$6:$6,0),FALSE)</f>
        <v>Genie</v>
      </c>
      <c r="M218" s="21" t="str">
        <f>VLOOKUP($A218,Schid!$A:$J,MATCH(M$1,Schid!$6:$6,0),FALSE)</f>
        <v>Telehandlers|0-6,999 Lb Telehandlers|Genie|</v>
      </c>
      <c r="N218" s="21">
        <f>IF(ISERROR(VLOOKUP(B218,SchedR!A:A,1,FALSE)),0,1)</f>
        <v>1</v>
      </c>
      <c r="O218" s="21">
        <f>VLOOKUP($B218,SchedR!$A:$Z,MATCH(O$1,SchedR!$6:$6,0),FALSE)</f>
        <v>0.95</v>
      </c>
      <c r="P218" s="21">
        <f>VLOOKUP($B218,SchedR!$A:$Z,MATCH(P$1,SchedR!$6:$6,0),FALSE)</f>
        <v>1.28</v>
      </c>
      <c r="Q218" s="21">
        <f>VLOOKUP($B218,SchedR!$A:$Z,MATCH(Q$1,SchedR!$6:$6,0),FALSE)</f>
        <v>0</v>
      </c>
      <c r="R218" s="21">
        <f>VLOOKUP($B218,SchedR!$A:$Z,MATCH(R$1,SchedR!$6:$6,0),FALSE)</f>
        <v>0</v>
      </c>
      <c r="S218" s="21" t="str">
        <f>VLOOKUP($B218,SchedR!$A:$Z,MATCH(S$1,SchedR!$6:$6,0),FALSE)</f>
        <v>Telehandlers Medium USA</v>
      </c>
      <c r="T218" s="21" t="str">
        <f>VLOOKUP($B218,SchedR!$A:$Z,MATCH(T$1,SchedR!$6:$6,0),FALSE)</f>
        <v>RetailBorrowAuction</v>
      </c>
      <c r="U218" s="21">
        <f>IF(ISERROR(VLOOKUP(S218,Sched!A:A,1,FALSE)),0,1)</f>
        <v>1</v>
      </c>
    </row>
    <row r="219" spans="1:21" x14ac:dyDescent="0.25">
      <c r="A219" s="21">
        <v>101643</v>
      </c>
      <c r="B219" s="21" t="s">
        <v>5120</v>
      </c>
      <c r="C219" s="21" t="s">
        <v>2512</v>
      </c>
      <c r="D219" s="21" t="str">
        <f>VLOOKUP($B219,SchedR!$A:$Z,MATCH(D$1,SchedR!$6:$6,0),FALSE)</f>
        <v>USA</v>
      </c>
      <c r="E219" s="21" t="str">
        <f>VLOOKUP($B219,SchedR!$A:$Z,MATCH(E$1,SchedR!$6:$6,0),FALSE)</f>
        <v>Make</v>
      </c>
      <c r="F219" s="21" t="str">
        <f>VLOOKUP($B219,SchedR!$A:$Z,MATCH(F$1,SchedR!$6:$6,0),FALSE)</f>
        <v>Make</v>
      </c>
      <c r="G219" s="15">
        <f>VLOOKUP($A219,Schid!$A:$J,MATCH(G$1,Schid!$6:$6,0),FALSE)</f>
        <v>451</v>
      </c>
      <c r="H219" s="15">
        <f>VLOOKUP($A219,Schid!$A:$J,MATCH(H$1,Schid!$6:$6,0),FALSE)</f>
        <v>2813</v>
      </c>
      <c r="I219" s="15">
        <f>VLOOKUP($A219,Schid!$A:$J,MATCH(I$1,Schid!$6:$6,0),FALSE)</f>
        <v>47</v>
      </c>
      <c r="J219" s="21" t="str">
        <f>VLOOKUP($A219,Schid!$A:$J,MATCH(J$1,Schid!$6:$6,0),FALSE)</f>
        <v>Telehandlers</v>
      </c>
      <c r="K219" s="21" t="str">
        <f>VLOOKUP($A219,Schid!$A:$J,MATCH(K$1,Schid!$6:$6,0),FALSE)</f>
        <v>7,000-9,999 Lb Telehandlers</v>
      </c>
      <c r="L219" s="21" t="str">
        <f>VLOOKUP($A219,Schid!$A:$J,MATCH(L$1,Schid!$6:$6,0),FALSE)</f>
        <v>Genie</v>
      </c>
      <c r="M219" s="21" t="str">
        <f>VLOOKUP($A219,Schid!$A:$J,MATCH(M$1,Schid!$6:$6,0),FALSE)</f>
        <v>Telehandlers|7,000-9,999 Lb Telehandlers|Genie|</v>
      </c>
      <c r="N219" s="21">
        <f>IF(ISERROR(VLOOKUP(B219,SchedR!A:A,1,FALSE)),0,1)</f>
        <v>1</v>
      </c>
      <c r="O219" s="21">
        <f>VLOOKUP($B219,SchedR!$A:$Z,MATCH(O$1,SchedR!$6:$6,0),FALSE)</f>
        <v>0.95</v>
      </c>
      <c r="P219" s="21">
        <f>VLOOKUP($B219,SchedR!$A:$Z,MATCH(P$1,SchedR!$6:$6,0),FALSE)</f>
        <v>1.28</v>
      </c>
      <c r="Q219" s="21">
        <f>VLOOKUP($B219,SchedR!$A:$Z,MATCH(Q$1,SchedR!$6:$6,0),FALSE)</f>
        <v>0</v>
      </c>
      <c r="R219" s="21">
        <f>VLOOKUP($B219,SchedR!$A:$Z,MATCH(R$1,SchedR!$6:$6,0),FALSE)</f>
        <v>0</v>
      </c>
      <c r="S219" s="21" t="str">
        <f>VLOOKUP($B219,SchedR!$A:$Z,MATCH(S$1,SchedR!$6:$6,0),FALSE)</f>
        <v>Telehandlers Medium USA</v>
      </c>
      <c r="T219" s="21" t="str">
        <f>VLOOKUP($B219,SchedR!$A:$Z,MATCH(T$1,SchedR!$6:$6,0),FALSE)</f>
        <v>RetailBorrowAuction</v>
      </c>
      <c r="U219" s="21">
        <f>IF(ISERROR(VLOOKUP(S219,Sched!A:A,1,FALSE)),0,1)</f>
        <v>1</v>
      </c>
    </row>
    <row r="220" spans="1:21" x14ac:dyDescent="0.25">
      <c r="A220" s="21">
        <v>2074</v>
      </c>
      <c r="B220" s="21" t="s">
        <v>5121</v>
      </c>
      <c r="C220" s="21" t="s">
        <v>2512</v>
      </c>
      <c r="D220" s="21" t="str">
        <f>VLOOKUP($B220,SchedR!$A:$Z,MATCH(D$1,SchedR!$6:$6,0),FALSE)</f>
        <v>USA</v>
      </c>
      <c r="E220" s="21" t="str">
        <f>VLOOKUP($B220,SchedR!$A:$Z,MATCH(E$1,SchedR!$6:$6,0),FALSE)</f>
        <v>Make</v>
      </c>
      <c r="F220" s="21" t="str">
        <f>VLOOKUP($B220,SchedR!$A:$Z,MATCH(F$1,SchedR!$6:$6,0),FALSE)</f>
        <v>Make</v>
      </c>
      <c r="G220" s="15">
        <f>VLOOKUP($A220,Schid!$A:$J,MATCH(G$1,Schid!$6:$6,0),FALSE)</f>
        <v>451</v>
      </c>
      <c r="H220" s="15">
        <f>VLOOKUP($A220,Schid!$A:$J,MATCH(H$1,Schid!$6:$6,0),FALSE)</f>
        <v>466</v>
      </c>
      <c r="I220" s="15">
        <f>VLOOKUP($A220,Schid!$A:$J,MATCH(I$1,Schid!$6:$6,0),FALSE)</f>
        <v>140</v>
      </c>
      <c r="J220" s="21" t="str">
        <f>VLOOKUP($A220,Schid!$A:$J,MATCH(J$1,Schid!$6:$6,0),FALSE)</f>
        <v>Telehandlers</v>
      </c>
      <c r="K220" s="21" t="str">
        <f>VLOOKUP($A220,Schid!$A:$J,MATCH(K$1,Schid!$6:$6,0),FALSE)</f>
        <v>0-6,999 Lb Telehandlers</v>
      </c>
      <c r="L220" s="21" t="str">
        <f>VLOOKUP($A220,Schid!$A:$J,MATCH(L$1,Schid!$6:$6,0),FALSE)</f>
        <v>JCB</v>
      </c>
      <c r="M220" s="21" t="str">
        <f>VLOOKUP($A220,Schid!$A:$J,MATCH(M$1,Schid!$6:$6,0),FALSE)</f>
        <v>Telehandlers|0-6,999 Lb Telehandlers|JCB|</v>
      </c>
      <c r="N220" s="21">
        <f>IF(ISERROR(VLOOKUP(B220,SchedR!A:A,1,FALSE)),0,1)</f>
        <v>1</v>
      </c>
      <c r="O220" s="21">
        <f>VLOOKUP($B220,SchedR!$A:$Z,MATCH(O$1,SchedR!$6:$6,0),FALSE)</f>
        <v>0.95</v>
      </c>
      <c r="P220" s="21">
        <f>VLOOKUP($B220,SchedR!$A:$Z,MATCH(P$1,SchedR!$6:$6,0),FALSE)</f>
        <v>1.28</v>
      </c>
      <c r="Q220" s="21">
        <f>VLOOKUP($B220,SchedR!$A:$Z,MATCH(Q$1,SchedR!$6:$6,0),FALSE)</f>
        <v>0</v>
      </c>
      <c r="R220" s="21">
        <f>VLOOKUP($B220,SchedR!$A:$Z,MATCH(R$1,SchedR!$6:$6,0),FALSE)</f>
        <v>0</v>
      </c>
      <c r="S220" s="21" t="str">
        <f>VLOOKUP($B220,SchedR!$A:$Z,MATCH(S$1,SchedR!$6:$6,0),FALSE)</f>
        <v>Telehandlers Medium USA</v>
      </c>
      <c r="T220" s="21" t="str">
        <f>VLOOKUP($B220,SchedR!$A:$Z,MATCH(T$1,SchedR!$6:$6,0),FALSE)</f>
        <v>RetailBorrowAuction</v>
      </c>
      <c r="U220" s="21">
        <f>IF(ISERROR(VLOOKUP(S220,Sched!A:A,1,FALSE)),0,1)</f>
        <v>1</v>
      </c>
    </row>
    <row r="221" spans="1:21" x14ac:dyDescent="0.25">
      <c r="A221" s="21">
        <v>101654</v>
      </c>
      <c r="B221" s="21" t="s">
        <v>5121</v>
      </c>
      <c r="C221" s="21" t="s">
        <v>2512</v>
      </c>
      <c r="D221" s="21" t="str">
        <f>VLOOKUP($B221,SchedR!$A:$Z,MATCH(D$1,SchedR!$6:$6,0),FALSE)</f>
        <v>USA</v>
      </c>
      <c r="E221" s="21" t="str">
        <f>VLOOKUP($B221,SchedR!$A:$Z,MATCH(E$1,SchedR!$6:$6,0),FALSE)</f>
        <v>Make</v>
      </c>
      <c r="F221" s="21" t="str">
        <f>VLOOKUP($B221,SchedR!$A:$Z,MATCH(F$1,SchedR!$6:$6,0),FALSE)</f>
        <v>Make</v>
      </c>
      <c r="G221" s="15">
        <f>VLOOKUP($A221,Schid!$A:$J,MATCH(G$1,Schid!$6:$6,0),FALSE)</f>
        <v>451</v>
      </c>
      <c r="H221" s="15">
        <f>VLOOKUP($A221,Schid!$A:$J,MATCH(H$1,Schid!$6:$6,0),FALSE)</f>
        <v>2813</v>
      </c>
      <c r="I221" s="15">
        <f>VLOOKUP($A221,Schid!$A:$J,MATCH(I$1,Schid!$6:$6,0),FALSE)</f>
        <v>140</v>
      </c>
      <c r="J221" s="21" t="str">
        <f>VLOOKUP($A221,Schid!$A:$J,MATCH(J$1,Schid!$6:$6,0),FALSE)</f>
        <v>Telehandlers</v>
      </c>
      <c r="K221" s="21" t="str">
        <f>VLOOKUP($A221,Schid!$A:$J,MATCH(K$1,Schid!$6:$6,0),FALSE)</f>
        <v>7,000-9,999 Lb Telehandlers</v>
      </c>
      <c r="L221" s="21" t="str">
        <f>VLOOKUP($A221,Schid!$A:$J,MATCH(L$1,Schid!$6:$6,0),FALSE)</f>
        <v>JCB</v>
      </c>
      <c r="M221" s="21" t="str">
        <f>VLOOKUP($A221,Schid!$A:$J,MATCH(M$1,Schid!$6:$6,0),FALSE)</f>
        <v>Telehandlers|7,000-9,999 Lb Telehandlers|JCB|</v>
      </c>
      <c r="N221" s="21">
        <f>IF(ISERROR(VLOOKUP(B221,SchedR!A:A,1,FALSE)),0,1)</f>
        <v>1</v>
      </c>
      <c r="O221" s="21">
        <f>VLOOKUP($B221,SchedR!$A:$Z,MATCH(O$1,SchedR!$6:$6,0),FALSE)</f>
        <v>0.95</v>
      </c>
      <c r="P221" s="21">
        <f>VLOOKUP($B221,SchedR!$A:$Z,MATCH(P$1,SchedR!$6:$6,0),FALSE)</f>
        <v>1.28</v>
      </c>
      <c r="Q221" s="21">
        <f>VLOOKUP($B221,SchedR!$A:$Z,MATCH(Q$1,SchedR!$6:$6,0),FALSE)</f>
        <v>0</v>
      </c>
      <c r="R221" s="21">
        <f>VLOOKUP($B221,SchedR!$A:$Z,MATCH(R$1,SchedR!$6:$6,0),FALSE)</f>
        <v>0</v>
      </c>
      <c r="S221" s="21" t="str">
        <f>VLOOKUP($B221,SchedR!$A:$Z,MATCH(S$1,SchedR!$6:$6,0),FALSE)</f>
        <v>Telehandlers Medium USA</v>
      </c>
      <c r="T221" s="21" t="str">
        <f>VLOOKUP($B221,SchedR!$A:$Z,MATCH(T$1,SchedR!$6:$6,0),FALSE)</f>
        <v>RetailBorrowAuction</v>
      </c>
      <c r="U221" s="21">
        <f>IF(ISERROR(VLOOKUP(S221,Sched!A:A,1,FALSE)),0,1)</f>
        <v>1</v>
      </c>
    </row>
    <row r="222" spans="1:21" x14ac:dyDescent="0.25">
      <c r="A222" s="21">
        <v>926</v>
      </c>
      <c r="B222" s="21" t="s">
        <v>5122</v>
      </c>
      <c r="C222" s="21" t="s">
        <v>2512</v>
      </c>
      <c r="D222" s="21" t="str">
        <f>VLOOKUP($B222,SchedR!$A:$Z,MATCH(D$1,SchedR!$6:$6,0),FALSE)</f>
        <v>USA</v>
      </c>
      <c r="E222" s="21" t="str">
        <f>VLOOKUP($B222,SchedR!$A:$Z,MATCH(E$1,SchedR!$6:$6,0),FALSE)</f>
        <v>Make</v>
      </c>
      <c r="F222" s="21" t="str">
        <f>VLOOKUP($B222,SchedR!$A:$Z,MATCH(F$1,SchedR!$6:$6,0),FALSE)</f>
        <v>Make</v>
      </c>
      <c r="G222" s="15">
        <f>VLOOKUP($A222,Schid!$A:$J,MATCH(G$1,Schid!$6:$6,0),FALSE)</f>
        <v>451</v>
      </c>
      <c r="H222" s="15">
        <f>VLOOKUP($A222,Schid!$A:$J,MATCH(H$1,Schid!$6:$6,0),FALSE)</f>
        <v>466</v>
      </c>
      <c r="I222" s="15">
        <f>VLOOKUP($A222,Schid!$A:$J,MATCH(I$1,Schid!$6:$6,0),FALSE)</f>
        <v>44</v>
      </c>
      <c r="J222" s="21" t="str">
        <f>VLOOKUP($A222,Schid!$A:$J,MATCH(J$1,Schid!$6:$6,0),FALSE)</f>
        <v>Telehandlers</v>
      </c>
      <c r="K222" s="21" t="str">
        <f>VLOOKUP($A222,Schid!$A:$J,MATCH(K$1,Schid!$6:$6,0),FALSE)</f>
        <v>0-6,999 Lb Telehandlers</v>
      </c>
      <c r="L222" s="21" t="str">
        <f>VLOOKUP($A222,Schid!$A:$J,MATCH(L$1,Schid!$6:$6,0),FALSE)</f>
        <v>JLG</v>
      </c>
      <c r="M222" s="21" t="str">
        <f>VLOOKUP($A222,Schid!$A:$J,MATCH(M$1,Schid!$6:$6,0),FALSE)</f>
        <v>Telehandlers|0-6,999 Lb Telehandlers|JLG|</v>
      </c>
      <c r="N222" s="21">
        <f>IF(ISERROR(VLOOKUP(B222,SchedR!A:A,1,FALSE)),0,1)</f>
        <v>1</v>
      </c>
      <c r="O222" s="21">
        <f>VLOOKUP($B222,SchedR!$A:$Z,MATCH(O$1,SchedR!$6:$6,0),FALSE)</f>
        <v>0.95</v>
      </c>
      <c r="P222" s="21">
        <f>VLOOKUP($B222,SchedR!$A:$Z,MATCH(P$1,SchedR!$6:$6,0),FALSE)</f>
        <v>1.28</v>
      </c>
      <c r="Q222" s="21">
        <f>VLOOKUP($B222,SchedR!$A:$Z,MATCH(Q$1,SchedR!$6:$6,0),FALSE)</f>
        <v>0</v>
      </c>
      <c r="R222" s="21">
        <f>VLOOKUP($B222,SchedR!$A:$Z,MATCH(R$1,SchedR!$6:$6,0),FALSE)</f>
        <v>0</v>
      </c>
      <c r="S222" s="21" t="str">
        <f>VLOOKUP($B222,SchedR!$A:$Z,MATCH(S$1,SchedR!$6:$6,0),FALSE)</f>
        <v>Telehandlers Medium USA</v>
      </c>
      <c r="T222" s="21" t="str">
        <f>VLOOKUP($B222,SchedR!$A:$Z,MATCH(T$1,SchedR!$6:$6,0),FALSE)</f>
        <v>RetailBorrowAuction</v>
      </c>
      <c r="U222" s="21">
        <f>IF(ISERROR(VLOOKUP(S222,Sched!A:A,1,FALSE)),0,1)</f>
        <v>1</v>
      </c>
    </row>
    <row r="223" spans="1:21" x14ac:dyDescent="0.25">
      <c r="A223" s="21">
        <v>101641</v>
      </c>
      <c r="B223" s="21" t="s">
        <v>5122</v>
      </c>
      <c r="C223" s="21" t="s">
        <v>2512</v>
      </c>
      <c r="D223" s="21" t="str">
        <f>VLOOKUP($B223,SchedR!$A:$Z,MATCH(D$1,SchedR!$6:$6,0),FALSE)</f>
        <v>USA</v>
      </c>
      <c r="E223" s="21" t="str">
        <f>VLOOKUP($B223,SchedR!$A:$Z,MATCH(E$1,SchedR!$6:$6,0),FALSE)</f>
        <v>Make</v>
      </c>
      <c r="F223" s="21" t="str">
        <f>VLOOKUP($B223,SchedR!$A:$Z,MATCH(F$1,SchedR!$6:$6,0),FALSE)</f>
        <v>Make</v>
      </c>
      <c r="G223" s="15">
        <f>VLOOKUP($A223,Schid!$A:$J,MATCH(G$1,Schid!$6:$6,0),FALSE)</f>
        <v>451</v>
      </c>
      <c r="H223" s="15">
        <f>VLOOKUP($A223,Schid!$A:$J,MATCH(H$1,Schid!$6:$6,0),FALSE)</f>
        <v>2813</v>
      </c>
      <c r="I223" s="15">
        <f>VLOOKUP($A223,Schid!$A:$J,MATCH(I$1,Schid!$6:$6,0),FALSE)</f>
        <v>44</v>
      </c>
      <c r="J223" s="21" t="str">
        <f>VLOOKUP($A223,Schid!$A:$J,MATCH(J$1,Schid!$6:$6,0),FALSE)</f>
        <v>Telehandlers</v>
      </c>
      <c r="K223" s="21" t="str">
        <f>VLOOKUP($A223,Schid!$A:$J,MATCH(K$1,Schid!$6:$6,0),FALSE)</f>
        <v>7,000-9,999 Lb Telehandlers</v>
      </c>
      <c r="L223" s="21" t="str">
        <f>VLOOKUP($A223,Schid!$A:$J,MATCH(L$1,Schid!$6:$6,0),FALSE)</f>
        <v>JLG</v>
      </c>
      <c r="M223" s="21" t="str">
        <f>VLOOKUP($A223,Schid!$A:$J,MATCH(M$1,Schid!$6:$6,0),FALSE)</f>
        <v>Telehandlers|7,000-9,999 Lb Telehandlers|JLG|</v>
      </c>
      <c r="N223" s="21">
        <f>IF(ISERROR(VLOOKUP(B223,SchedR!A:A,1,FALSE)),0,1)</f>
        <v>1</v>
      </c>
      <c r="O223" s="21">
        <f>VLOOKUP($B223,SchedR!$A:$Z,MATCH(O$1,SchedR!$6:$6,0),FALSE)</f>
        <v>0.95</v>
      </c>
      <c r="P223" s="21">
        <f>VLOOKUP($B223,SchedR!$A:$Z,MATCH(P$1,SchedR!$6:$6,0),FALSE)</f>
        <v>1.28</v>
      </c>
      <c r="Q223" s="21">
        <f>VLOOKUP($B223,SchedR!$A:$Z,MATCH(Q$1,SchedR!$6:$6,0),FALSE)</f>
        <v>0</v>
      </c>
      <c r="R223" s="21">
        <f>VLOOKUP($B223,SchedR!$A:$Z,MATCH(R$1,SchedR!$6:$6,0),FALSE)</f>
        <v>0</v>
      </c>
      <c r="S223" s="21" t="str">
        <f>VLOOKUP($B223,SchedR!$A:$Z,MATCH(S$1,SchedR!$6:$6,0),FALSE)</f>
        <v>Telehandlers Medium USA</v>
      </c>
      <c r="T223" s="21" t="str">
        <f>VLOOKUP($B223,SchedR!$A:$Z,MATCH(T$1,SchedR!$6:$6,0),FALSE)</f>
        <v>RetailBorrowAuction</v>
      </c>
      <c r="U223" s="21">
        <f>IF(ISERROR(VLOOKUP(S223,Sched!A:A,1,FALSE)),0,1)</f>
        <v>1</v>
      </c>
    </row>
    <row r="224" spans="1:21" x14ac:dyDescent="0.25">
      <c r="A224" s="21">
        <v>249</v>
      </c>
      <c r="B224" s="21" t="s">
        <v>5123</v>
      </c>
      <c r="C224" s="21" t="s">
        <v>2512</v>
      </c>
      <c r="D224" s="21" t="str">
        <f>VLOOKUP($B224,SchedR!$A:$Z,MATCH(D$1,SchedR!$6:$6,0),FALSE)</f>
        <v>USA</v>
      </c>
      <c r="E224" s="21" t="str">
        <f>VLOOKUP($B224,SchedR!$A:$Z,MATCH(E$1,SchedR!$6:$6,0),FALSE)</f>
        <v>CatSubcat</v>
      </c>
      <c r="F224" s="21" t="str">
        <f>VLOOKUP($B224,SchedR!$A:$Z,MATCH(F$1,SchedR!$6:$6,0),FALSE)</f>
        <v>SubcatGroup</v>
      </c>
      <c r="G224" s="15">
        <f>VLOOKUP($A224,Schid!$A:$J,MATCH(G$1,Schid!$6:$6,0),FALSE)</f>
        <v>23</v>
      </c>
      <c r="H224" s="15">
        <f>VLOOKUP($A224,Schid!$A:$J,MATCH(H$1,Schid!$6:$6,0),FALSE)</f>
        <v>426</v>
      </c>
      <c r="I224" s="15" t="str">
        <f>VLOOKUP($A224,Schid!$A:$J,MATCH(I$1,Schid!$6:$6,0),FALSE)</f>
        <v>NULL</v>
      </c>
      <c r="J224" s="21" t="str">
        <f>VLOOKUP($A224,Schid!$A:$J,MATCH(J$1,Schid!$6:$6,0),FALSE)</f>
        <v>Light Compaction</v>
      </c>
      <c r="K224" s="21" t="str">
        <f>VLOOKUP($A224,Schid!$A:$J,MATCH(K$1,Schid!$6:$6,0),FALSE)</f>
        <v>Plate Compactors</v>
      </c>
      <c r="L224" s="21" t="str">
        <f>VLOOKUP($A224,Schid!$A:$J,MATCH(L$1,Schid!$6:$6,0),FALSE)</f>
        <v>NULL</v>
      </c>
      <c r="M224" s="21" t="str">
        <f>VLOOKUP($A224,Schid!$A:$J,MATCH(M$1,Schid!$6:$6,0),FALSE)</f>
        <v>Light Compaction|Plate Compactors||</v>
      </c>
      <c r="N224" s="21">
        <f>IF(ISERROR(VLOOKUP(B224,SchedR!A:A,1,FALSE)),0,1)</f>
        <v>1</v>
      </c>
      <c r="O224" s="21">
        <f>VLOOKUP($B224,SchedR!$A:$Z,MATCH(O$1,SchedR!$6:$6,0),FALSE)</f>
        <v>0.95</v>
      </c>
      <c r="P224" s="21">
        <f>VLOOKUP($B224,SchedR!$A:$Z,MATCH(P$1,SchedR!$6:$6,0),FALSE)</f>
        <v>1.33</v>
      </c>
      <c r="Q224" s="21">
        <f>VLOOKUP($B224,SchedR!$A:$Z,MATCH(Q$1,SchedR!$6:$6,0),FALSE)</f>
        <v>0</v>
      </c>
      <c r="R224" s="21">
        <f>VLOOKUP($B224,SchedR!$A:$Z,MATCH(R$1,SchedR!$6:$6,0),FALSE)</f>
        <v>0</v>
      </c>
      <c r="S224" s="21" t="str">
        <f>VLOOKUP($B224,SchedR!$A:$Z,MATCH(S$1,SchedR!$6:$6,0),FALSE)</f>
        <v>Light Compaction USA</v>
      </c>
      <c r="T224" s="21" t="str">
        <f>VLOOKUP($B224,SchedR!$A:$Z,MATCH(T$1,SchedR!$6:$6,0),FALSE)</f>
        <v>RetailBorrowAuction</v>
      </c>
      <c r="U224" s="21">
        <f>IF(ISERROR(VLOOKUP(S224,Sched!A:A,1,FALSE)),0,1)</f>
        <v>1</v>
      </c>
    </row>
    <row r="225" spans="1:21" x14ac:dyDescent="0.25">
      <c r="A225" s="21">
        <v>483</v>
      </c>
      <c r="B225" s="21" t="s">
        <v>5124</v>
      </c>
      <c r="C225" s="21" t="s">
        <v>2512</v>
      </c>
      <c r="D225" s="21" t="str">
        <f>VLOOKUP($B225,SchedR!$A:$Z,MATCH(D$1,SchedR!$6:$6,0),FALSE)</f>
        <v>USA</v>
      </c>
      <c r="E225" s="21" t="str">
        <f>VLOOKUP($B225,SchedR!$A:$Z,MATCH(E$1,SchedR!$6:$6,0),FALSE)</f>
        <v>CatSubcat</v>
      </c>
      <c r="F225" s="21" t="str">
        <f>VLOOKUP($B225,SchedR!$A:$Z,MATCH(F$1,SchedR!$6:$6,0),FALSE)</f>
        <v>SubcatGroup</v>
      </c>
      <c r="G225" s="15">
        <f>VLOOKUP($A225,Schid!$A:$J,MATCH(G$1,Schid!$6:$6,0),FALSE)</f>
        <v>23</v>
      </c>
      <c r="H225" s="15">
        <f>VLOOKUP($A225,Schid!$A:$J,MATCH(H$1,Schid!$6:$6,0),FALSE)</f>
        <v>419</v>
      </c>
      <c r="I225" s="15" t="str">
        <f>VLOOKUP($A225,Schid!$A:$J,MATCH(I$1,Schid!$6:$6,0),FALSE)</f>
        <v>NULL</v>
      </c>
      <c r="J225" s="21" t="str">
        <f>VLOOKUP($A225,Schid!$A:$J,MATCH(J$1,Schid!$6:$6,0),FALSE)</f>
        <v>Light Compaction</v>
      </c>
      <c r="K225" s="21" t="str">
        <f>VLOOKUP($A225,Schid!$A:$J,MATCH(K$1,Schid!$6:$6,0),FALSE)</f>
        <v>Tampers And Rammers</v>
      </c>
      <c r="L225" s="21" t="str">
        <f>VLOOKUP($A225,Schid!$A:$J,MATCH(L$1,Schid!$6:$6,0),FALSE)</f>
        <v>NULL</v>
      </c>
      <c r="M225" s="21" t="str">
        <f>VLOOKUP($A225,Schid!$A:$J,MATCH(M$1,Schid!$6:$6,0),FALSE)</f>
        <v>Light Compaction|Tampers And Rammers||</v>
      </c>
      <c r="N225" s="21">
        <f>IF(ISERROR(VLOOKUP(B225,SchedR!A:A,1,FALSE)),0,1)</f>
        <v>1</v>
      </c>
      <c r="O225" s="21">
        <f>VLOOKUP($B225,SchedR!$A:$Z,MATCH(O$1,SchedR!$6:$6,0),FALSE)</f>
        <v>0.95</v>
      </c>
      <c r="P225" s="21">
        <f>VLOOKUP($B225,SchedR!$A:$Z,MATCH(P$1,SchedR!$6:$6,0),FALSE)</f>
        <v>1.33</v>
      </c>
      <c r="Q225" s="21">
        <f>VLOOKUP($B225,SchedR!$A:$Z,MATCH(Q$1,SchedR!$6:$6,0),FALSE)</f>
        <v>0</v>
      </c>
      <c r="R225" s="21">
        <f>VLOOKUP($B225,SchedR!$A:$Z,MATCH(R$1,SchedR!$6:$6,0),FALSE)</f>
        <v>0</v>
      </c>
      <c r="S225" s="21" t="str">
        <f>VLOOKUP($B225,SchedR!$A:$Z,MATCH(S$1,SchedR!$6:$6,0),FALSE)</f>
        <v>Light Compaction USA</v>
      </c>
      <c r="T225" s="21" t="str">
        <f>VLOOKUP($B225,SchedR!$A:$Z,MATCH(T$1,SchedR!$6:$6,0),FALSE)</f>
        <v>RetailBorrowAuction</v>
      </c>
      <c r="U225" s="21">
        <f>IF(ISERROR(VLOOKUP(S225,Sched!A:A,1,FALSE)),0,1)</f>
        <v>1</v>
      </c>
    </row>
    <row r="226" spans="1:21" x14ac:dyDescent="0.25">
      <c r="A226">
        <v>535</v>
      </c>
      <c r="B226" s="21" t="s">
        <v>5125</v>
      </c>
      <c r="C226" s="21" t="s">
        <v>2512</v>
      </c>
      <c r="D226" s="21" t="str">
        <f>VLOOKUP($B226,SchedR!$A:$Z,MATCH(D$1,SchedR!$6:$6,0),FALSE)</f>
        <v>USA</v>
      </c>
      <c r="E226" s="21" t="str">
        <f>VLOOKUP($B226,SchedR!$A:$Z,MATCH(E$1,SchedR!$6:$6,0),FALSE)</f>
        <v>CatSubcat</v>
      </c>
      <c r="F226" s="21" t="str">
        <f>VLOOKUP($B226,SchedR!$A:$Z,MATCH(F$1,SchedR!$6:$6,0),FALSE)</f>
        <v>SubcatGroup</v>
      </c>
      <c r="G226" s="15">
        <f>VLOOKUP($A226,Schid!$A:$J,MATCH(G$1,Schid!$6:$6,0),FALSE)</f>
        <v>23</v>
      </c>
      <c r="H226" s="15">
        <f>VLOOKUP($A226,Schid!$A:$J,MATCH(H$1,Schid!$6:$6,0),FALSE)</f>
        <v>2194</v>
      </c>
      <c r="I226" s="15" t="str">
        <f>VLOOKUP($A226,Schid!$A:$J,MATCH(I$1,Schid!$6:$6,0),FALSE)</f>
        <v>NULL</v>
      </c>
      <c r="J226" s="21" t="str">
        <f>VLOOKUP($A226,Schid!$A:$J,MATCH(J$1,Schid!$6:$6,0),FALSE)</f>
        <v>Light Compaction</v>
      </c>
      <c r="K226" s="21" t="str">
        <f>VLOOKUP($A226,Schid!$A:$J,MATCH(K$1,Schid!$6:$6,0),FALSE)</f>
        <v>Walk-Behind, Towable, And Remote Rollers</v>
      </c>
      <c r="L226" s="21" t="str">
        <f>VLOOKUP($A226,Schid!$A:$J,MATCH(L$1,Schid!$6:$6,0),FALSE)</f>
        <v>NULL</v>
      </c>
      <c r="M226" s="21" t="str">
        <f>VLOOKUP($A226,Schid!$A:$J,MATCH(M$1,Schid!$6:$6,0),FALSE)</f>
        <v>Light Compaction|Walk-Behind, Towable, And Remote Rollers||</v>
      </c>
      <c r="N226" s="21">
        <f>IF(ISERROR(VLOOKUP(B226,SchedR!A:A,1,FALSE)),0,1)</f>
        <v>1</v>
      </c>
      <c r="O226" s="21">
        <f>VLOOKUP($B226,SchedR!$A:$Z,MATCH(O$1,SchedR!$6:$6,0),FALSE)</f>
        <v>0.95</v>
      </c>
      <c r="P226" s="21">
        <f>VLOOKUP($B226,SchedR!$A:$Z,MATCH(P$1,SchedR!$6:$6,0),FALSE)</f>
        <v>1.33</v>
      </c>
      <c r="Q226" s="21">
        <f>VLOOKUP($B226,SchedR!$A:$Z,MATCH(Q$1,SchedR!$6:$6,0),FALSE)</f>
        <v>0</v>
      </c>
      <c r="R226" s="21">
        <f>VLOOKUP($B226,SchedR!$A:$Z,MATCH(R$1,SchedR!$6:$6,0),FALSE)</f>
        <v>0</v>
      </c>
      <c r="S226" s="21" t="str">
        <f>VLOOKUP($B226,SchedR!$A:$Z,MATCH(S$1,SchedR!$6:$6,0),FALSE)</f>
        <v>Light Compaction USA</v>
      </c>
      <c r="T226" s="21" t="str">
        <f>VLOOKUP($B226,SchedR!$A:$Z,MATCH(T$1,SchedR!$6:$6,0),FALSE)</f>
        <v>RetailBorrowAuction</v>
      </c>
      <c r="U226" s="21">
        <f>IF(ISERROR(VLOOKUP(S226,Sched!A:A,1,FALSE)),0,1)</f>
        <v>1</v>
      </c>
    </row>
    <row r="227" spans="1:21" x14ac:dyDescent="0.25">
      <c r="A227" s="21">
        <v>333</v>
      </c>
      <c r="B227" s="21" t="s">
        <v>5126</v>
      </c>
      <c r="C227" s="21" t="s">
        <v>2512</v>
      </c>
      <c r="D227" s="21" t="str">
        <f>VLOOKUP($B227,SchedR!$A:$Z,MATCH(D$1,SchedR!$6:$6,0),FALSE)</f>
        <v>USA</v>
      </c>
      <c r="E227" s="21" t="str">
        <f>VLOOKUP($B227,SchedR!$A:$Z,MATCH(E$1,SchedR!$6:$6,0),FALSE)</f>
        <v>CatSubcat</v>
      </c>
      <c r="F227" s="21" t="str">
        <f>VLOOKUP($B227,SchedR!$A:$Z,MATCH(F$1,SchedR!$6:$6,0),FALSE)</f>
        <v>SubcatGroup</v>
      </c>
      <c r="G227" s="15">
        <f>VLOOKUP($A227,Schid!$A:$J,MATCH(G$1,Schid!$6:$6,0),FALSE)</f>
        <v>2525</v>
      </c>
      <c r="H227" s="15">
        <f>VLOOKUP($A227,Schid!$A:$J,MATCH(H$1,Schid!$6:$6,0),FALSE)</f>
        <v>414</v>
      </c>
      <c r="I227" s="15" t="str">
        <f>VLOOKUP($A227,Schid!$A:$J,MATCH(I$1,Schid!$6:$6,0),FALSE)</f>
        <v>NULL</v>
      </c>
      <c r="J227" s="21" t="str">
        <f>VLOOKUP($A227,Schid!$A:$J,MATCH(J$1,Schid!$6:$6,0),FALSE)</f>
        <v>HVAC</v>
      </c>
      <c r="K227" s="21" t="str">
        <f>VLOOKUP($A227,Schid!$A:$J,MATCH(K$1,Schid!$6:$6,0),FALSE)</f>
        <v>Heaters</v>
      </c>
      <c r="L227" s="21" t="str">
        <f>VLOOKUP($A227,Schid!$A:$J,MATCH(L$1,Schid!$6:$6,0),FALSE)</f>
        <v>NULL</v>
      </c>
      <c r="M227" s="21" t="str">
        <f>VLOOKUP($A227,Schid!$A:$J,MATCH(M$1,Schid!$6:$6,0),FALSE)</f>
        <v>HVAC|Heaters||</v>
      </c>
      <c r="N227" s="21">
        <f>IF(ISERROR(VLOOKUP(B227,SchedR!A:A,1,FALSE)),0,1)</f>
        <v>1</v>
      </c>
      <c r="O227" s="21">
        <f>VLOOKUP($B227,SchedR!$A:$Z,MATCH(O$1,SchedR!$6:$6,0),FALSE)</f>
        <v>0.95</v>
      </c>
      <c r="P227" s="21">
        <f>VLOOKUP($B227,SchedR!$A:$Z,MATCH(P$1,SchedR!$6:$6,0),FALSE)</f>
        <v>1.33</v>
      </c>
      <c r="Q227" s="21">
        <f>VLOOKUP($B227,SchedR!$A:$Z,MATCH(Q$1,SchedR!$6:$6,0),FALSE)</f>
        <v>0</v>
      </c>
      <c r="R227" s="21">
        <f>VLOOKUP($B227,SchedR!$A:$Z,MATCH(R$1,SchedR!$6:$6,0),FALSE)</f>
        <v>0</v>
      </c>
      <c r="S227" s="21" t="str">
        <f>VLOOKUP($B227,SchedR!$A:$Z,MATCH(S$1,SchedR!$6:$6,0),FALSE)</f>
        <v>HVAC USA</v>
      </c>
      <c r="T227" s="21" t="str">
        <f>VLOOKUP($B227,SchedR!$A:$Z,MATCH(T$1,SchedR!$6:$6,0),FALSE)</f>
        <v>RetailBorrowAuction</v>
      </c>
      <c r="U227" s="21">
        <f>IF(ISERROR(VLOOKUP(S227,Sched!A:A,1,FALSE)),0,1)</f>
        <v>1</v>
      </c>
    </row>
    <row r="228" spans="1:21" x14ac:dyDescent="0.25">
      <c r="A228" s="21">
        <v>1146</v>
      </c>
      <c r="B228" s="21" t="s">
        <v>5135</v>
      </c>
      <c r="C228" s="21" t="s">
        <v>2512</v>
      </c>
      <c r="D228" s="21" t="str">
        <f>VLOOKUP($B228,SchedR!$A:$Z,MATCH(D$1,SchedR!$6:$6,0),FALSE)</f>
        <v>USA</v>
      </c>
      <c r="E228" s="21" t="str">
        <f>VLOOKUP($B228,SchedR!$A:$Z,MATCH(E$1,SchedR!$6:$6,0),FALSE)</f>
        <v>CatSubcat</v>
      </c>
      <c r="F228" s="21" t="str">
        <f>VLOOKUP($B228,SchedR!$A:$Z,MATCH(F$1,SchedR!$6:$6,0),FALSE)</f>
        <v>Make</v>
      </c>
      <c r="G228" s="15">
        <f>VLOOKUP($A228,Schid!$A:$J,MATCH(G$1,Schid!$6:$6,0),FALSE)</f>
        <v>30</v>
      </c>
      <c r="H228" s="15">
        <f>VLOOKUP($A228,Schid!$A:$J,MATCH(H$1,Schid!$6:$6,0),FALSE)</f>
        <v>373</v>
      </c>
      <c r="I228" s="15">
        <f>VLOOKUP($A228,Schid!$A:$J,MATCH(I$1,Schid!$6:$6,0),FALSE)</f>
        <v>129</v>
      </c>
      <c r="J228" s="21" t="str">
        <f>VLOOKUP($A228,Schid!$A:$J,MATCH(J$1,Schid!$6:$6,0),FALSE)</f>
        <v>Air Compressors</v>
      </c>
      <c r="K228" s="21" t="str">
        <f>VLOOKUP($A228,Schid!$A:$J,MATCH(K$1,Schid!$6:$6,0),FALSE)</f>
        <v>350-449 CFM Air Compressors</v>
      </c>
      <c r="L228" s="21" t="str">
        <f>VLOOKUP($A228,Schid!$A:$J,MATCH(L$1,Schid!$6:$6,0),FALSE)</f>
        <v>Atlas Copco</v>
      </c>
      <c r="M228" s="21" t="str">
        <f>VLOOKUP($A228,Schid!$A:$J,MATCH(M$1,Schid!$6:$6,0),FALSE)</f>
        <v>Air Compressors|350-449 CFM Air Compressors|Atlas Copco|</v>
      </c>
      <c r="N228" s="21">
        <f>IF(ISERROR(VLOOKUP(B228,SchedR!A:A,1,FALSE)),0,1)</f>
        <v>1</v>
      </c>
      <c r="O228" s="21">
        <f>VLOOKUP($B228,SchedR!$A:$Z,MATCH(O$1,SchedR!$6:$6,0),FALSE)</f>
        <v>0.95</v>
      </c>
      <c r="P228" s="21">
        <f>VLOOKUP($B228,SchedR!$A:$Z,MATCH(P$1,SchedR!$6:$6,0),FALSE)</f>
        <v>1.33</v>
      </c>
      <c r="Q228" s="21">
        <f>VLOOKUP($B228,SchedR!$A:$Z,MATCH(Q$1,SchedR!$6:$6,0),FALSE)</f>
        <v>0</v>
      </c>
      <c r="R228" s="21">
        <f>VLOOKUP($B228,SchedR!$A:$Z,MATCH(R$1,SchedR!$6:$6,0),FALSE)</f>
        <v>0</v>
      </c>
      <c r="S228" s="21" t="str">
        <f>VLOOKUP($B228,SchedR!$A:$Z,MATCH(S$1,SchedR!$6:$6,0),FALSE)</f>
        <v>Air Compressors USA</v>
      </c>
      <c r="T228" s="21" t="str">
        <f>VLOOKUP($B228,SchedR!$A:$Z,MATCH(T$1,SchedR!$6:$6,0),FALSE)</f>
        <v>RetailBorrowAuction</v>
      </c>
      <c r="U228" s="21">
        <f>IF(ISERROR(VLOOKUP(S228,Sched!A:A,1,FALSE)),0,1)</f>
        <v>1</v>
      </c>
    </row>
    <row r="229" spans="1:21" x14ac:dyDescent="0.25">
      <c r="A229" s="21">
        <v>2693</v>
      </c>
      <c r="B229" s="21" t="s">
        <v>5135</v>
      </c>
      <c r="C229" s="21" t="s">
        <v>2512</v>
      </c>
      <c r="D229" s="21" t="str">
        <f>VLOOKUP($B229,SchedR!$A:$Z,MATCH(D$1,SchedR!$6:$6,0),FALSE)</f>
        <v>USA</v>
      </c>
      <c r="E229" s="21" t="str">
        <f>VLOOKUP($B229,SchedR!$A:$Z,MATCH(E$1,SchedR!$6:$6,0),FALSE)</f>
        <v>CatSubcat</v>
      </c>
      <c r="F229" s="21" t="str">
        <f>VLOOKUP($B229,SchedR!$A:$Z,MATCH(F$1,SchedR!$6:$6,0),FALSE)</f>
        <v>Make</v>
      </c>
      <c r="G229" s="15">
        <f>VLOOKUP($A229,Schid!$A:$J,MATCH(G$1,Schid!$6:$6,0),FALSE)</f>
        <v>30</v>
      </c>
      <c r="H229" s="15">
        <f>VLOOKUP($A229,Schid!$A:$J,MATCH(H$1,Schid!$6:$6,0),FALSE)</f>
        <v>373</v>
      </c>
      <c r="I229" s="15">
        <f>VLOOKUP($A229,Schid!$A:$J,MATCH(I$1,Schid!$6:$6,0),FALSE)</f>
        <v>142</v>
      </c>
      <c r="J229" s="21" t="str">
        <f>VLOOKUP($A229,Schid!$A:$J,MATCH(J$1,Schid!$6:$6,0),FALSE)</f>
        <v>Air Compressors</v>
      </c>
      <c r="K229" s="21" t="str">
        <f>VLOOKUP($A229,Schid!$A:$J,MATCH(K$1,Schid!$6:$6,0),FALSE)</f>
        <v>350-449 CFM Air Compressors</v>
      </c>
      <c r="L229" s="21" t="str">
        <f>VLOOKUP($A229,Schid!$A:$J,MATCH(L$1,Schid!$6:$6,0),FALSE)</f>
        <v>Ingersoll-Rand</v>
      </c>
      <c r="M229" s="21" t="str">
        <f>VLOOKUP($A229,Schid!$A:$J,MATCH(M$1,Schid!$6:$6,0),FALSE)</f>
        <v>Air Compressors|350-449 CFM Air Compressors|Ingersoll-Rand|</v>
      </c>
      <c r="N229" s="21">
        <f>IF(ISERROR(VLOOKUP(B229,SchedR!A:A,1,FALSE)),0,1)</f>
        <v>1</v>
      </c>
      <c r="O229" s="21">
        <f>VLOOKUP($B229,SchedR!$A:$Z,MATCH(O$1,SchedR!$6:$6,0),FALSE)</f>
        <v>0.95</v>
      </c>
      <c r="P229" s="21">
        <f>VLOOKUP($B229,SchedR!$A:$Z,MATCH(P$1,SchedR!$6:$6,0),FALSE)</f>
        <v>1.33</v>
      </c>
      <c r="Q229" s="21">
        <f>VLOOKUP($B229,SchedR!$A:$Z,MATCH(Q$1,SchedR!$6:$6,0),FALSE)</f>
        <v>0</v>
      </c>
      <c r="R229" s="21">
        <f>VLOOKUP($B229,SchedR!$A:$Z,MATCH(R$1,SchedR!$6:$6,0),FALSE)</f>
        <v>0</v>
      </c>
      <c r="S229" s="21" t="str">
        <f>VLOOKUP($B229,SchedR!$A:$Z,MATCH(S$1,SchedR!$6:$6,0),FALSE)</f>
        <v>Air Compressors USA</v>
      </c>
      <c r="T229" s="21" t="str">
        <f>VLOOKUP($B229,SchedR!$A:$Z,MATCH(T$1,SchedR!$6:$6,0),FALSE)</f>
        <v>RetailBorrowAuction</v>
      </c>
      <c r="U229" s="21">
        <f>IF(ISERROR(VLOOKUP(S229,Sched!A:A,1,FALSE)),0,1)</f>
        <v>1</v>
      </c>
    </row>
    <row r="230" spans="1:21" x14ac:dyDescent="0.25">
      <c r="A230" s="21">
        <v>104748</v>
      </c>
      <c r="B230" s="21" t="s">
        <v>5135</v>
      </c>
      <c r="C230" s="21" t="s">
        <v>2512</v>
      </c>
      <c r="D230" s="21" t="str">
        <f>VLOOKUP($B230,SchedR!$A:$Z,MATCH(D$1,SchedR!$6:$6,0),FALSE)</f>
        <v>USA</v>
      </c>
      <c r="E230" s="21" t="str">
        <f>VLOOKUP($B230,SchedR!$A:$Z,MATCH(E$1,SchedR!$6:$6,0),FALSE)</f>
        <v>CatSubcat</v>
      </c>
      <c r="F230" s="21" t="str">
        <f>VLOOKUP($B230,SchedR!$A:$Z,MATCH(F$1,SchedR!$6:$6,0),FALSE)</f>
        <v>Make</v>
      </c>
      <c r="G230" s="15">
        <f>VLOOKUP($A230,Schid!$A:$J,MATCH(G$1,Schid!$6:$6,0),FALSE)</f>
        <v>30</v>
      </c>
      <c r="H230" s="15">
        <f>VLOOKUP($A230,Schid!$A:$J,MATCH(H$1,Schid!$6:$6,0),FALSE)</f>
        <v>373</v>
      </c>
      <c r="I230" s="15">
        <f>VLOOKUP($A230,Schid!$A:$J,MATCH(I$1,Schid!$6:$6,0),FALSE)</f>
        <v>82931</v>
      </c>
      <c r="J230" s="21" t="str">
        <f>VLOOKUP($A230,Schid!$A:$J,MATCH(J$1,Schid!$6:$6,0),FALSE)</f>
        <v>Air Compressors</v>
      </c>
      <c r="K230" s="21" t="str">
        <f>VLOOKUP($A230,Schid!$A:$J,MATCH(K$1,Schid!$6:$6,0),FALSE)</f>
        <v>350-449 CFM Air Compressors</v>
      </c>
      <c r="L230" s="21" t="str">
        <f>VLOOKUP($A230,Schid!$A:$J,MATCH(L$1,Schid!$6:$6,0),FALSE)</f>
        <v>IR Doosan</v>
      </c>
      <c r="M230" s="21" t="str">
        <f>VLOOKUP($A230,Schid!$A:$J,MATCH(M$1,Schid!$6:$6,0),FALSE)</f>
        <v>Air Compressors|350-449 CFM Air Compressors|IR Doosan|</v>
      </c>
      <c r="N230" s="21">
        <f>IF(ISERROR(VLOOKUP(B230,SchedR!A:A,1,FALSE)),0,1)</f>
        <v>1</v>
      </c>
      <c r="O230" s="21">
        <f>VLOOKUP($B230,SchedR!$A:$Z,MATCH(O$1,SchedR!$6:$6,0),FALSE)</f>
        <v>0.95</v>
      </c>
      <c r="P230" s="21">
        <f>VLOOKUP($B230,SchedR!$A:$Z,MATCH(P$1,SchedR!$6:$6,0),FALSE)</f>
        <v>1.33</v>
      </c>
      <c r="Q230" s="21">
        <f>VLOOKUP($B230,SchedR!$A:$Z,MATCH(Q$1,SchedR!$6:$6,0),FALSE)</f>
        <v>0</v>
      </c>
      <c r="R230" s="21">
        <f>VLOOKUP($B230,SchedR!$A:$Z,MATCH(R$1,SchedR!$6:$6,0),FALSE)</f>
        <v>0</v>
      </c>
      <c r="S230" s="21" t="str">
        <f>VLOOKUP($B230,SchedR!$A:$Z,MATCH(S$1,SchedR!$6:$6,0),FALSE)</f>
        <v>Air Compressors USA</v>
      </c>
      <c r="T230" s="21" t="str">
        <f>VLOOKUP($B230,SchedR!$A:$Z,MATCH(T$1,SchedR!$6:$6,0),FALSE)</f>
        <v>RetailBorrowAuction</v>
      </c>
      <c r="U230" s="21">
        <f>IF(ISERROR(VLOOKUP(S230,Sched!A:A,1,FALSE)),0,1)</f>
        <v>1</v>
      </c>
    </row>
    <row r="231" spans="1:21" x14ac:dyDescent="0.25">
      <c r="A231" s="21">
        <v>2847</v>
      </c>
      <c r="B231" s="21" t="s">
        <v>5135</v>
      </c>
      <c r="C231" s="21" t="s">
        <v>2512</v>
      </c>
      <c r="D231" s="21" t="str">
        <f>VLOOKUP($B231,SchedR!$A:$Z,MATCH(D$1,SchedR!$6:$6,0),FALSE)</f>
        <v>USA</v>
      </c>
      <c r="E231" s="21" t="str">
        <f>VLOOKUP($B231,SchedR!$A:$Z,MATCH(E$1,SchedR!$6:$6,0),FALSE)</f>
        <v>CatSubcat</v>
      </c>
      <c r="F231" s="21" t="str">
        <f>VLOOKUP($B231,SchedR!$A:$Z,MATCH(F$1,SchedR!$6:$6,0),FALSE)</f>
        <v>Make</v>
      </c>
      <c r="G231" s="15">
        <f>VLOOKUP($A231,Schid!$A:$J,MATCH(G$1,Schid!$6:$6,0),FALSE)</f>
        <v>30</v>
      </c>
      <c r="H231" s="15">
        <f>VLOOKUP($A231,Schid!$A:$J,MATCH(H$1,Schid!$6:$6,0),FALSE)</f>
        <v>373</v>
      </c>
      <c r="I231" s="15">
        <f>VLOOKUP($A231,Schid!$A:$J,MATCH(I$1,Schid!$6:$6,0),FALSE)</f>
        <v>27</v>
      </c>
      <c r="J231" s="21" t="str">
        <f>VLOOKUP($A231,Schid!$A:$J,MATCH(J$1,Schid!$6:$6,0),FALSE)</f>
        <v>Air Compressors</v>
      </c>
      <c r="K231" s="21" t="str">
        <f>VLOOKUP($A231,Schid!$A:$J,MATCH(K$1,Schid!$6:$6,0),FALSE)</f>
        <v>350-449 CFM Air Compressors</v>
      </c>
      <c r="L231" s="21" t="str">
        <f>VLOOKUP($A231,Schid!$A:$J,MATCH(L$1,Schid!$6:$6,0),FALSE)</f>
        <v>Sullivan</v>
      </c>
      <c r="M231" s="21" t="str">
        <f>VLOOKUP($A231,Schid!$A:$J,MATCH(M$1,Schid!$6:$6,0),FALSE)</f>
        <v>Air Compressors|350-449 CFM Air Compressors|Sullivan|</v>
      </c>
      <c r="N231" s="21">
        <f>IF(ISERROR(VLOOKUP(B231,SchedR!A:A,1,FALSE)),0,1)</f>
        <v>1</v>
      </c>
      <c r="O231" s="21">
        <f>VLOOKUP($B231,SchedR!$A:$Z,MATCH(O$1,SchedR!$6:$6,0),FALSE)</f>
        <v>0.95</v>
      </c>
      <c r="P231" s="21">
        <f>VLOOKUP($B231,SchedR!$A:$Z,MATCH(P$1,SchedR!$6:$6,0),FALSE)</f>
        <v>1.33</v>
      </c>
      <c r="Q231" s="21">
        <f>VLOOKUP($B231,SchedR!$A:$Z,MATCH(Q$1,SchedR!$6:$6,0),FALSE)</f>
        <v>0</v>
      </c>
      <c r="R231" s="21">
        <f>VLOOKUP($B231,SchedR!$A:$Z,MATCH(R$1,SchedR!$6:$6,0),FALSE)</f>
        <v>0</v>
      </c>
      <c r="S231" s="21" t="str">
        <f>VLOOKUP($B231,SchedR!$A:$Z,MATCH(S$1,SchedR!$6:$6,0),FALSE)</f>
        <v>Air Compressors USA</v>
      </c>
      <c r="T231" s="21" t="str">
        <f>VLOOKUP($B231,SchedR!$A:$Z,MATCH(T$1,SchedR!$6:$6,0),FALSE)</f>
        <v>RetailBorrowAuction</v>
      </c>
      <c r="U231" s="21">
        <f>IF(ISERROR(VLOOKUP(S231,Sched!A:A,1,FALSE)),0,1)</f>
        <v>1</v>
      </c>
    </row>
    <row r="232" spans="1:21" x14ac:dyDescent="0.25">
      <c r="A232" s="21">
        <v>101515</v>
      </c>
      <c r="B232" s="21" t="s">
        <v>5135</v>
      </c>
      <c r="C232" s="21" t="s">
        <v>2512</v>
      </c>
      <c r="D232" s="21" t="str">
        <f>VLOOKUP($B232,SchedR!$A:$Z,MATCH(D$1,SchedR!$6:$6,0),FALSE)</f>
        <v>USA</v>
      </c>
      <c r="E232" s="21" t="str">
        <f>VLOOKUP($B232,SchedR!$A:$Z,MATCH(E$1,SchedR!$6:$6,0),FALSE)</f>
        <v>CatSubcat</v>
      </c>
      <c r="F232" s="21" t="str">
        <f>VLOOKUP($B232,SchedR!$A:$Z,MATCH(F$1,SchedR!$6:$6,0),FALSE)</f>
        <v>Make</v>
      </c>
      <c r="G232" s="15">
        <f>VLOOKUP($A232,Schid!$A:$J,MATCH(G$1,Schid!$6:$6,0),FALSE)</f>
        <v>30</v>
      </c>
      <c r="H232" s="15">
        <f>VLOOKUP($A232,Schid!$A:$J,MATCH(H$1,Schid!$6:$6,0),FALSE)</f>
        <v>2788</v>
      </c>
      <c r="I232" s="15">
        <f>VLOOKUP($A232,Schid!$A:$J,MATCH(I$1,Schid!$6:$6,0),FALSE)</f>
        <v>129</v>
      </c>
      <c r="J232" s="21" t="str">
        <f>VLOOKUP($A232,Schid!$A:$J,MATCH(J$1,Schid!$6:$6,0),FALSE)</f>
        <v>Air Compressors</v>
      </c>
      <c r="K232" s="21" t="str">
        <f>VLOOKUP($A232,Schid!$A:$J,MATCH(K$1,Schid!$6:$6,0),FALSE)</f>
        <v>450+ CFM Air Compressors</v>
      </c>
      <c r="L232" s="21" t="str">
        <f>VLOOKUP($A232,Schid!$A:$J,MATCH(L$1,Schid!$6:$6,0),FALSE)</f>
        <v>Atlas Copco</v>
      </c>
      <c r="M232" s="21" t="str">
        <f>VLOOKUP($A232,Schid!$A:$J,MATCH(M$1,Schid!$6:$6,0),FALSE)</f>
        <v>Air Compressors|450+ CFM Air Compressors|Atlas Copco|</v>
      </c>
      <c r="N232" s="21">
        <f>IF(ISERROR(VLOOKUP(B232,SchedR!A:A,1,FALSE)),0,1)</f>
        <v>1</v>
      </c>
      <c r="O232" s="21">
        <f>VLOOKUP($B232,SchedR!$A:$Z,MATCH(O$1,SchedR!$6:$6,0),FALSE)</f>
        <v>0.95</v>
      </c>
      <c r="P232" s="21">
        <f>VLOOKUP($B232,SchedR!$A:$Z,MATCH(P$1,SchedR!$6:$6,0),FALSE)</f>
        <v>1.33</v>
      </c>
      <c r="Q232" s="21">
        <f>VLOOKUP($B232,SchedR!$A:$Z,MATCH(Q$1,SchedR!$6:$6,0),FALSE)</f>
        <v>0</v>
      </c>
      <c r="R232" s="21">
        <f>VLOOKUP($B232,SchedR!$A:$Z,MATCH(R$1,SchedR!$6:$6,0),FALSE)</f>
        <v>0</v>
      </c>
      <c r="S232" s="21" t="str">
        <f>VLOOKUP($B232,SchedR!$A:$Z,MATCH(S$1,SchedR!$6:$6,0),FALSE)</f>
        <v>Air Compressors USA</v>
      </c>
      <c r="T232" s="21" t="str">
        <f>VLOOKUP($B232,SchedR!$A:$Z,MATCH(T$1,SchedR!$6:$6,0),FALSE)</f>
        <v>RetailBorrowAuction</v>
      </c>
      <c r="U232" s="21">
        <f>IF(ISERROR(VLOOKUP(S232,Sched!A:A,1,FALSE)),0,1)</f>
        <v>1</v>
      </c>
    </row>
    <row r="233" spans="1:21" x14ac:dyDescent="0.25">
      <c r="A233" s="21">
        <v>101516</v>
      </c>
      <c r="B233" s="21" t="s">
        <v>5135</v>
      </c>
      <c r="C233" s="21" t="s">
        <v>2512</v>
      </c>
      <c r="D233" s="21" t="str">
        <f>VLOOKUP($B233,SchedR!$A:$Z,MATCH(D$1,SchedR!$6:$6,0),FALSE)</f>
        <v>USA</v>
      </c>
      <c r="E233" s="21" t="str">
        <f>VLOOKUP($B233,SchedR!$A:$Z,MATCH(E$1,SchedR!$6:$6,0),FALSE)</f>
        <v>CatSubcat</v>
      </c>
      <c r="F233" s="21" t="str">
        <f>VLOOKUP($B233,SchedR!$A:$Z,MATCH(F$1,SchedR!$6:$6,0),FALSE)</f>
        <v>Make</v>
      </c>
      <c r="G233" s="15">
        <f>VLOOKUP($A233,Schid!$A:$J,MATCH(G$1,Schid!$6:$6,0),FALSE)</f>
        <v>30</v>
      </c>
      <c r="H233" s="15">
        <f>VLOOKUP($A233,Schid!$A:$J,MATCH(H$1,Schid!$6:$6,0),FALSE)</f>
        <v>2788</v>
      </c>
      <c r="I233" s="15">
        <f>VLOOKUP($A233,Schid!$A:$J,MATCH(I$1,Schid!$6:$6,0),FALSE)</f>
        <v>142</v>
      </c>
      <c r="J233" s="21" t="str">
        <f>VLOOKUP($A233,Schid!$A:$J,MATCH(J$1,Schid!$6:$6,0),FALSE)</f>
        <v>Air Compressors</v>
      </c>
      <c r="K233" s="21" t="str">
        <f>VLOOKUP($A233,Schid!$A:$J,MATCH(K$1,Schid!$6:$6,0),FALSE)</f>
        <v>450+ CFM Air Compressors</v>
      </c>
      <c r="L233" s="21" t="str">
        <f>VLOOKUP($A233,Schid!$A:$J,MATCH(L$1,Schid!$6:$6,0),FALSE)</f>
        <v>Ingersoll-Rand</v>
      </c>
      <c r="M233" s="21" t="str">
        <f>VLOOKUP($A233,Schid!$A:$J,MATCH(M$1,Schid!$6:$6,0),FALSE)</f>
        <v>Air Compressors|450+ CFM Air Compressors|Ingersoll-Rand|</v>
      </c>
      <c r="N233" s="21">
        <f>IF(ISERROR(VLOOKUP(B233,SchedR!A:A,1,FALSE)),0,1)</f>
        <v>1</v>
      </c>
      <c r="O233" s="21">
        <f>VLOOKUP($B233,SchedR!$A:$Z,MATCH(O$1,SchedR!$6:$6,0),FALSE)</f>
        <v>0.95</v>
      </c>
      <c r="P233" s="21">
        <f>VLOOKUP($B233,SchedR!$A:$Z,MATCH(P$1,SchedR!$6:$6,0),FALSE)</f>
        <v>1.33</v>
      </c>
      <c r="Q233" s="21">
        <f>VLOOKUP($B233,SchedR!$A:$Z,MATCH(Q$1,SchedR!$6:$6,0),FALSE)</f>
        <v>0</v>
      </c>
      <c r="R233" s="21">
        <f>VLOOKUP($B233,SchedR!$A:$Z,MATCH(R$1,SchedR!$6:$6,0),FALSE)</f>
        <v>0</v>
      </c>
      <c r="S233" s="21" t="str">
        <f>VLOOKUP($B233,SchedR!$A:$Z,MATCH(S$1,SchedR!$6:$6,0),FALSE)</f>
        <v>Air Compressors USA</v>
      </c>
      <c r="T233" s="21" t="str">
        <f>VLOOKUP($B233,SchedR!$A:$Z,MATCH(T$1,SchedR!$6:$6,0),FALSE)</f>
        <v>RetailBorrowAuction</v>
      </c>
      <c r="U233" s="21">
        <f>IF(ISERROR(VLOOKUP(S233,Sched!A:A,1,FALSE)),0,1)</f>
        <v>1</v>
      </c>
    </row>
    <row r="234" spans="1:21" x14ac:dyDescent="0.25">
      <c r="A234" s="21">
        <v>104739</v>
      </c>
      <c r="B234" s="21" t="s">
        <v>5135</v>
      </c>
      <c r="C234" s="21" t="s">
        <v>2512</v>
      </c>
      <c r="D234" s="21" t="str">
        <f>VLOOKUP($B234,SchedR!$A:$Z,MATCH(D$1,SchedR!$6:$6,0),FALSE)</f>
        <v>USA</v>
      </c>
      <c r="E234" s="21" t="str">
        <f>VLOOKUP($B234,SchedR!$A:$Z,MATCH(E$1,SchedR!$6:$6,0),FALSE)</f>
        <v>CatSubcat</v>
      </c>
      <c r="F234" s="21" t="str">
        <f>VLOOKUP($B234,SchedR!$A:$Z,MATCH(F$1,SchedR!$6:$6,0),FALSE)</f>
        <v>Make</v>
      </c>
      <c r="G234" s="15">
        <f>VLOOKUP($A234,Schid!$A:$J,MATCH(G$1,Schid!$6:$6,0),FALSE)</f>
        <v>30</v>
      </c>
      <c r="H234" s="15">
        <f>VLOOKUP($A234,Schid!$A:$J,MATCH(H$1,Schid!$6:$6,0),FALSE)</f>
        <v>2788</v>
      </c>
      <c r="I234" s="15">
        <f>VLOOKUP($A234,Schid!$A:$J,MATCH(I$1,Schid!$6:$6,0),FALSE)</f>
        <v>82931</v>
      </c>
      <c r="J234" s="21" t="str">
        <f>VLOOKUP($A234,Schid!$A:$J,MATCH(J$1,Schid!$6:$6,0),FALSE)</f>
        <v>Air Compressors</v>
      </c>
      <c r="K234" s="21" t="str">
        <f>VLOOKUP($A234,Schid!$A:$J,MATCH(K$1,Schid!$6:$6,0),FALSE)</f>
        <v>450+ CFM Air Compressors</v>
      </c>
      <c r="L234" s="21" t="str">
        <f>VLOOKUP($A234,Schid!$A:$J,MATCH(L$1,Schid!$6:$6,0),FALSE)</f>
        <v>IR Doosan</v>
      </c>
      <c r="M234" s="21" t="str">
        <f>VLOOKUP($A234,Schid!$A:$J,MATCH(M$1,Schid!$6:$6,0),FALSE)</f>
        <v>Air Compressors|450+ CFM Air Compressors|IR Doosan|</v>
      </c>
      <c r="N234" s="21">
        <f>IF(ISERROR(VLOOKUP(B234,SchedR!A:A,1,FALSE)),0,1)</f>
        <v>1</v>
      </c>
      <c r="O234" s="21">
        <f>VLOOKUP($B234,SchedR!$A:$Z,MATCH(O$1,SchedR!$6:$6,0),FALSE)</f>
        <v>0.95</v>
      </c>
      <c r="P234" s="21">
        <f>VLOOKUP($B234,SchedR!$A:$Z,MATCH(P$1,SchedR!$6:$6,0),FALSE)</f>
        <v>1.33</v>
      </c>
      <c r="Q234" s="21">
        <f>VLOOKUP($B234,SchedR!$A:$Z,MATCH(Q$1,SchedR!$6:$6,0),FALSE)</f>
        <v>0</v>
      </c>
      <c r="R234" s="21">
        <f>VLOOKUP($B234,SchedR!$A:$Z,MATCH(R$1,SchedR!$6:$6,0),FALSE)</f>
        <v>0</v>
      </c>
      <c r="S234" s="21" t="str">
        <f>VLOOKUP($B234,SchedR!$A:$Z,MATCH(S$1,SchedR!$6:$6,0),FALSE)</f>
        <v>Air Compressors USA</v>
      </c>
      <c r="T234" s="21" t="str">
        <f>VLOOKUP($B234,SchedR!$A:$Z,MATCH(T$1,SchedR!$6:$6,0),FALSE)</f>
        <v>RetailBorrowAuction</v>
      </c>
      <c r="U234" s="21">
        <f>IF(ISERROR(VLOOKUP(S234,Sched!A:A,1,FALSE)),0,1)</f>
        <v>1</v>
      </c>
    </row>
    <row r="235" spans="1:21" x14ac:dyDescent="0.25">
      <c r="A235" s="21">
        <v>101512</v>
      </c>
      <c r="B235" s="21" t="s">
        <v>5135</v>
      </c>
      <c r="C235" s="21" t="s">
        <v>2512</v>
      </c>
      <c r="D235" s="21" t="str">
        <f>VLOOKUP($B235,SchedR!$A:$Z,MATCH(D$1,SchedR!$6:$6,0),FALSE)</f>
        <v>USA</v>
      </c>
      <c r="E235" s="21" t="str">
        <f>VLOOKUP($B235,SchedR!$A:$Z,MATCH(E$1,SchedR!$6:$6,0),FALSE)</f>
        <v>CatSubcat</v>
      </c>
      <c r="F235" s="21" t="str">
        <f>VLOOKUP($B235,SchedR!$A:$Z,MATCH(F$1,SchedR!$6:$6,0),FALSE)</f>
        <v>Make</v>
      </c>
      <c r="G235" s="15">
        <f>VLOOKUP($A235,Schid!$A:$J,MATCH(G$1,Schid!$6:$6,0),FALSE)</f>
        <v>30</v>
      </c>
      <c r="H235" s="15">
        <f>VLOOKUP($A235,Schid!$A:$J,MATCH(H$1,Schid!$6:$6,0),FALSE)</f>
        <v>2788</v>
      </c>
      <c r="I235" s="15">
        <f>VLOOKUP($A235,Schid!$A:$J,MATCH(I$1,Schid!$6:$6,0),FALSE)</f>
        <v>27</v>
      </c>
      <c r="J235" s="21" t="str">
        <f>VLOOKUP($A235,Schid!$A:$J,MATCH(J$1,Schid!$6:$6,0),FALSE)</f>
        <v>Air Compressors</v>
      </c>
      <c r="K235" s="21" t="str">
        <f>VLOOKUP($A235,Schid!$A:$J,MATCH(K$1,Schid!$6:$6,0),FALSE)</f>
        <v>450+ CFM Air Compressors</v>
      </c>
      <c r="L235" s="21" t="str">
        <f>VLOOKUP($A235,Schid!$A:$J,MATCH(L$1,Schid!$6:$6,0),FALSE)</f>
        <v>Sullivan</v>
      </c>
      <c r="M235" s="21" t="str">
        <f>VLOOKUP($A235,Schid!$A:$J,MATCH(M$1,Schid!$6:$6,0),FALSE)</f>
        <v>Air Compressors|450+ CFM Air Compressors|Sullivan|</v>
      </c>
      <c r="N235" s="21">
        <f>IF(ISERROR(VLOOKUP(B235,SchedR!A:A,1,FALSE)),0,1)</f>
        <v>1</v>
      </c>
      <c r="O235" s="21">
        <f>VLOOKUP($B235,SchedR!$A:$Z,MATCH(O$1,SchedR!$6:$6,0),FALSE)</f>
        <v>0.95</v>
      </c>
      <c r="P235" s="21">
        <f>VLOOKUP($B235,SchedR!$A:$Z,MATCH(P$1,SchedR!$6:$6,0),FALSE)</f>
        <v>1.33</v>
      </c>
      <c r="Q235" s="21">
        <f>VLOOKUP($B235,SchedR!$A:$Z,MATCH(Q$1,SchedR!$6:$6,0),FALSE)</f>
        <v>0</v>
      </c>
      <c r="R235" s="21">
        <f>VLOOKUP($B235,SchedR!$A:$Z,MATCH(R$1,SchedR!$6:$6,0),FALSE)</f>
        <v>0</v>
      </c>
      <c r="S235" s="21" t="str">
        <f>VLOOKUP($B235,SchedR!$A:$Z,MATCH(S$1,SchedR!$6:$6,0),FALSE)</f>
        <v>Air Compressors USA</v>
      </c>
      <c r="T235" s="21" t="str">
        <f>VLOOKUP($B235,SchedR!$A:$Z,MATCH(T$1,SchedR!$6:$6,0),FALSE)</f>
        <v>RetailBorrowAuction</v>
      </c>
      <c r="U235" s="21">
        <f>IF(ISERROR(VLOOKUP(S235,Sched!A:A,1,FALSE)),0,1)</f>
        <v>1</v>
      </c>
    </row>
    <row r="236" spans="1:21" x14ac:dyDescent="0.25">
      <c r="A236" s="21">
        <v>87944</v>
      </c>
      <c r="B236" s="21" t="s">
        <v>5135</v>
      </c>
      <c r="C236" s="21" t="s">
        <v>2512</v>
      </c>
      <c r="D236" s="21" t="str">
        <f>VLOOKUP($B236,SchedR!$A:$Z,MATCH(D$1,SchedR!$6:$6,0),FALSE)</f>
        <v>USA</v>
      </c>
      <c r="E236" s="21" t="str">
        <f>VLOOKUP($B236,SchedR!$A:$Z,MATCH(E$1,SchedR!$6:$6,0),FALSE)</f>
        <v>CatSubcat</v>
      </c>
      <c r="F236" s="21" t="str">
        <f>VLOOKUP($B236,SchedR!$A:$Z,MATCH(F$1,SchedR!$6:$6,0),FALSE)</f>
        <v>Make</v>
      </c>
      <c r="G236" s="15">
        <f>VLOOKUP($A236,Schid!$A:$J,MATCH(G$1,Schid!$6:$6,0),FALSE)</f>
        <v>30</v>
      </c>
      <c r="H236" s="15">
        <f>VLOOKUP($A236,Schid!$A:$J,MATCH(H$1,Schid!$6:$6,0),FALSE)</f>
        <v>2663</v>
      </c>
      <c r="I236" s="15">
        <f>VLOOKUP($A236,Schid!$A:$J,MATCH(I$1,Schid!$6:$6,0),FALSE)</f>
        <v>129</v>
      </c>
      <c r="J236" s="21" t="str">
        <f>VLOOKUP($A236,Schid!$A:$J,MATCH(J$1,Schid!$6:$6,0),FALSE)</f>
        <v>Air Compressors</v>
      </c>
      <c r="K236" s="21" t="str">
        <f>VLOOKUP($A236,Schid!$A:$J,MATCH(K$1,Schid!$6:$6,0),FALSE)</f>
        <v>High Pressure Air Compressors</v>
      </c>
      <c r="L236" s="21" t="str">
        <f>VLOOKUP($A236,Schid!$A:$J,MATCH(L$1,Schid!$6:$6,0),FALSE)</f>
        <v>Atlas Copco</v>
      </c>
      <c r="M236" s="21" t="str">
        <f>VLOOKUP($A236,Schid!$A:$J,MATCH(M$1,Schid!$6:$6,0),FALSE)</f>
        <v>Air Compressors|High Pressure Air Compressors|Atlas Copco|</v>
      </c>
      <c r="N236" s="21">
        <f>IF(ISERROR(VLOOKUP(B236,SchedR!A:A,1,FALSE)),0,1)</f>
        <v>1</v>
      </c>
      <c r="O236" s="21">
        <f>VLOOKUP($B236,SchedR!$A:$Z,MATCH(O$1,SchedR!$6:$6,0),FALSE)</f>
        <v>0.95</v>
      </c>
      <c r="P236" s="21">
        <f>VLOOKUP($B236,SchedR!$A:$Z,MATCH(P$1,SchedR!$6:$6,0),FALSE)</f>
        <v>1.33</v>
      </c>
      <c r="Q236" s="21">
        <f>VLOOKUP($B236,SchedR!$A:$Z,MATCH(Q$1,SchedR!$6:$6,0),FALSE)</f>
        <v>0</v>
      </c>
      <c r="R236" s="21">
        <f>VLOOKUP($B236,SchedR!$A:$Z,MATCH(R$1,SchedR!$6:$6,0),FALSE)</f>
        <v>0</v>
      </c>
      <c r="S236" s="21" t="str">
        <f>VLOOKUP($B236,SchedR!$A:$Z,MATCH(S$1,SchedR!$6:$6,0),FALSE)</f>
        <v>Air Compressors USA</v>
      </c>
      <c r="T236" s="21" t="str">
        <f>VLOOKUP($B236,SchedR!$A:$Z,MATCH(T$1,SchedR!$6:$6,0),FALSE)</f>
        <v>RetailBorrowAuction</v>
      </c>
      <c r="U236" s="21">
        <f>IF(ISERROR(VLOOKUP(S236,Sched!A:A,1,FALSE)),0,1)</f>
        <v>1</v>
      </c>
    </row>
    <row r="237" spans="1:21" x14ac:dyDescent="0.25">
      <c r="A237" s="21">
        <v>87945</v>
      </c>
      <c r="B237" s="21" t="s">
        <v>5135</v>
      </c>
      <c r="C237" s="21" t="s">
        <v>2512</v>
      </c>
      <c r="D237" s="21" t="str">
        <f>VLOOKUP($B237,SchedR!$A:$Z,MATCH(D$1,SchedR!$6:$6,0),FALSE)</f>
        <v>USA</v>
      </c>
      <c r="E237" s="21" t="str">
        <f>VLOOKUP($B237,SchedR!$A:$Z,MATCH(E$1,SchedR!$6:$6,0),FALSE)</f>
        <v>CatSubcat</v>
      </c>
      <c r="F237" s="21" t="str">
        <f>VLOOKUP($B237,SchedR!$A:$Z,MATCH(F$1,SchedR!$6:$6,0),FALSE)</f>
        <v>Make</v>
      </c>
      <c r="G237" s="15">
        <f>VLOOKUP($A237,Schid!$A:$J,MATCH(G$1,Schid!$6:$6,0),FALSE)</f>
        <v>30</v>
      </c>
      <c r="H237" s="15">
        <f>VLOOKUP($A237,Schid!$A:$J,MATCH(H$1,Schid!$6:$6,0),FALSE)</f>
        <v>2663</v>
      </c>
      <c r="I237" s="15">
        <f>VLOOKUP($A237,Schid!$A:$J,MATCH(I$1,Schid!$6:$6,0),FALSE)</f>
        <v>142</v>
      </c>
      <c r="J237" s="21" t="str">
        <f>VLOOKUP($A237,Schid!$A:$J,MATCH(J$1,Schid!$6:$6,0),FALSE)</f>
        <v>Air Compressors</v>
      </c>
      <c r="K237" s="21" t="str">
        <f>VLOOKUP($A237,Schid!$A:$J,MATCH(K$1,Schid!$6:$6,0),FALSE)</f>
        <v>High Pressure Air Compressors</v>
      </c>
      <c r="L237" s="21" t="str">
        <f>VLOOKUP($A237,Schid!$A:$J,MATCH(L$1,Schid!$6:$6,0),FALSE)</f>
        <v>Ingersoll-Rand</v>
      </c>
      <c r="M237" s="21" t="str">
        <f>VLOOKUP($A237,Schid!$A:$J,MATCH(M$1,Schid!$6:$6,0),FALSE)</f>
        <v>Air Compressors|High Pressure Air Compressors|Ingersoll-Rand|</v>
      </c>
      <c r="N237" s="21">
        <f>IF(ISERROR(VLOOKUP(B237,SchedR!A:A,1,FALSE)),0,1)</f>
        <v>1</v>
      </c>
      <c r="O237" s="21">
        <f>VLOOKUP($B237,SchedR!$A:$Z,MATCH(O$1,SchedR!$6:$6,0),FALSE)</f>
        <v>0.95</v>
      </c>
      <c r="P237" s="21">
        <f>VLOOKUP($B237,SchedR!$A:$Z,MATCH(P$1,SchedR!$6:$6,0),FALSE)</f>
        <v>1.33</v>
      </c>
      <c r="Q237" s="21">
        <f>VLOOKUP($B237,SchedR!$A:$Z,MATCH(Q$1,SchedR!$6:$6,0),FALSE)</f>
        <v>0</v>
      </c>
      <c r="R237" s="21">
        <f>VLOOKUP($B237,SchedR!$A:$Z,MATCH(R$1,SchedR!$6:$6,0),FALSE)</f>
        <v>0</v>
      </c>
      <c r="S237" s="21" t="str">
        <f>VLOOKUP($B237,SchedR!$A:$Z,MATCH(S$1,SchedR!$6:$6,0),FALSE)</f>
        <v>Air Compressors USA</v>
      </c>
      <c r="T237" s="21" t="str">
        <f>VLOOKUP($B237,SchedR!$A:$Z,MATCH(T$1,SchedR!$6:$6,0),FALSE)</f>
        <v>RetailBorrowAuction</v>
      </c>
      <c r="U237" s="21">
        <f>IF(ISERROR(VLOOKUP(S237,Sched!A:A,1,FALSE)),0,1)</f>
        <v>1</v>
      </c>
    </row>
    <row r="238" spans="1:21" x14ac:dyDescent="0.25">
      <c r="A238" s="21">
        <v>104727</v>
      </c>
      <c r="B238" s="21" t="s">
        <v>5135</v>
      </c>
      <c r="C238" s="21" t="s">
        <v>2512</v>
      </c>
      <c r="D238" s="21" t="str">
        <f>VLOOKUP($B238,SchedR!$A:$Z,MATCH(D$1,SchedR!$6:$6,0),FALSE)</f>
        <v>USA</v>
      </c>
      <c r="E238" s="21" t="str">
        <f>VLOOKUP($B238,SchedR!$A:$Z,MATCH(E$1,SchedR!$6:$6,0),FALSE)</f>
        <v>CatSubcat</v>
      </c>
      <c r="F238" s="21" t="str">
        <f>VLOOKUP($B238,SchedR!$A:$Z,MATCH(F$1,SchedR!$6:$6,0),FALSE)</f>
        <v>Make</v>
      </c>
      <c r="G238" s="15">
        <f>VLOOKUP($A238,Schid!$A:$J,MATCH(G$1,Schid!$6:$6,0),FALSE)</f>
        <v>30</v>
      </c>
      <c r="H238" s="15">
        <f>VLOOKUP($A238,Schid!$A:$J,MATCH(H$1,Schid!$6:$6,0),FALSE)</f>
        <v>2663</v>
      </c>
      <c r="I238" s="15">
        <f>VLOOKUP($A238,Schid!$A:$J,MATCH(I$1,Schid!$6:$6,0),FALSE)</f>
        <v>82931</v>
      </c>
      <c r="J238" s="21" t="str">
        <f>VLOOKUP($A238,Schid!$A:$J,MATCH(J$1,Schid!$6:$6,0),FALSE)</f>
        <v>Air Compressors</v>
      </c>
      <c r="K238" s="21" t="str">
        <f>VLOOKUP($A238,Schid!$A:$J,MATCH(K$1,Schid!$6:$6,0),FALSE)</f>
        <v>High Pressure Air Compressors</v>
      </c>
      <c r="L238" s="21" t="str">
        <f>VLOOKUP($A238,Schid!$A:$J,MATCH(L$1,Schid!$6:$6,0),FALSE)</f>
        <v>IR Doosan</v>
      </c>
      <c r="M238" s="21" t="str">
        <f>VLOOKUP($A238,Schid!$A:$J,MATCH(M$1,Schid!$6:$6,0),FALSE)</f>
        <v>Air Compressors|High Pressure Air Compressors|IR Doosan|</v>
      </c>
      <c r="N238" s="21">
        <f>IF(ISERROR(VLOOKUP(B238,SchedR!A:A,1,FALSE)),0,1)</f>
        <v>1</v>
      </c>
      <c r="O238" s="21">
        <f>VLOOKUP($B238,SchedR!$A:$Z,MATCH(O$1,SchedR!$6:$6,0),FALSE)</f>
        <v>0.95</v>
      </c>
      <c r="P238" s="21">
        <f>VLOOKUP($B238,SchedR!$A:$Z,MATCH(P$1,SchedR!$6:$6,0),FALSE)</f>
        <v>1.33</v>
      </c>
      <c r="Q238" s="21">
        <f>VLOOKUP($B238,SchedR!$A:$Z,MATCH(Q$1,SchedR!$6:$6,0),FALSE)</f>
        <v>0</v>
      </c>
      <c r="R238" s="21">
        <f>VLOOKUP($B238,SchedR!$A:$Z,MATCH(R$1,SchedR!$6:$6,0),FALSE)</f>
        <v>0</v>
      </c>
      <c r="S238" s="21" t="str">
        <f>VLOOKUP($B238,SchedR!$A:$Z,MATCH(S$1,SchedR!$6:$6,0),FALSE)</f>
        <v>Air Compressors USA</v>
      </c>
      <c r="T238" s="21" t="str">
        <f>VLOOKUP($B238,SchedR!$A:$Z,MATCH(T$1,SchedR!$6:$6,0),FALSE)</f>
        <v>RetailBorrowAuction</v>
      </c>
      <c r="U238" s="21">
        <f>IF(ISERROR(VLOOKUP(S238,Sched!A:A,1,FALSE)),0,1)</f>
        <v>1</v>
      </c>
    </row>
    <row r="239" spans="1:21" x14ac:dyDescent="0.25">
      <c r="A239" s="21">
        <v>81132</v>
      </c>
      <c r="B239" s="21" t="s">
        <v>5136</v>
      </c>
      <c r="C239" s="21" t="s">
        <v>2512</v>
      </c>
      <c r="D239" s="21" t="str">
        <f>VLOOKUP($B239,SchedR!$A:$Z,MATCH(D$1,SchedR!$6:$6,0),FALSE)</f>
        <v>USA</v>
      </c>
      <c r="E239" s="21" t="str">
        <f>VLOOKUP($B239,SchedR!$A:$Z,MATCH(E$1,SchedR!$6:$6,0),FALSE)</f>
        <v>CatSubcat</v>
      </c>
      <c r="F239" s="21" t="str">
        <f>VLOOKUP($B239,SchedR!$A:$Z,MATCH(F$1,SchedR!$6:$6,0),FALSE)</f>
        <v>Make</v>
      </c>
      <c r="G239" s="15">
        <f>VLOOKUP($A239,Schid!$A:$J,MATCH(G$1,Schid!$6:$6,0),FALSE)</f>
        <v>30</v>
      </c>
      <c r="H239" s="15">
        <f>VLOOKUP($A239,Schid!$A:$J,MATCH(H$1,Schid!$6:$6,0),FALSE)</f>
        <v>366</v>
      </c>
      <c r="I239" s="15">
        <f>VLOOKUP($A239,Schid!$A:$J,MATCH(I$1,Schid!$6:$6,0),FALSE)</f>
        <v>7888</v>
      </c>
      <c r="J239" s="21" t="str">
        <f>VLOOKUP($A239,Schid!$A:$J,MATCH(J$1,Schid!$6:$6,0),FALSE)</f>
        <v>Air Compressors</v>
      </c>
      <c r="K239" s="21" t="str">
        <f>VLOOKUP($A239,Schid!$A:$J,MATCH(K$1,Schid!$6:$6,0),FALSE)</f>
        <v>25-349 CFM Air Compressors</v>
      </c>
      <c r="L239" s="21" t="str">
        <f>VLOOKUP($A239,Schid!$A:$J,MATCH(L$1,Schid!$6:$6,0),FALSE)</f>
        <v>Quincy</v>
      </c>
      <c r="M239" s="21" t="str">
        <f>VLOOKUP($A239,Schid!$A:$J,MATCH(M$1,Schid!$6:$6,0),FALSE)</f>
        <v>Air Compressors|25-349 CFM Air Compressors|Quincy|</v>
      </c>
      <c r="N239" s="21">
        <f>IF(ISERROR(VLOOKUP(B239,SchedR!A:A,1,FALSE)),0,1)</f>
        <v>1</v>
      </c>
      <c r="O239" s="21">
        <f>VLOOKUP($B239,SchedR!$A:$Z,MATCH(O$1,SchedR!$6:$6,0),FALSE)</f>
        <v>0.95</v>
      </c>
      <c r="P239" s="21">
        <f>VLOOKUP($B239,SchedR!$A:$Z,MATCH(P$1,SchedR!$6:$6,0),FALSE)</f>
        <v>1.33</v>
      </c>
      <c r="Q239" s="21">
        <f>VLOOKUP($B239,SchedR!$A:$Z,MATCH(Q$1,SchedR!$6:$6,0),FALSE)</f>
        <v>0</v>
      </c>
      <c r="R239" s="21">
        <f>VLOOKUP($B239,SchedR!$A:$Z,MATCH(R$1,SchedR!$6:$6,0),FALSE)</f>
        <v>0</v>
      </c>
      <c r="S239" s="21" t="str">
        <f>VLOOKUP($B239,SchedR!$A:$Z,MATCH(S$1,SchedR!$6:$6,0),FALSE)</f>
        <v>Air Compressors USA</v>
      </c>
      <c r="T239" s="21" t="str">
        <f>VLOOKUP($B239,SchedR!$A:$Z,MATCH(T$1,SchedR!$6:$6,0),FALSE)</f>
        <v>RetailBorrowAuction</v>
      </c>
      <c r="U239" s="21">
        <f>IF(ISERROR(VLOOKUP(S239,Sched!A:A,1,FALSE)),0,1)</f>
        <v>1</v>
      </c>
    </row>
    <row r="240" spans="1:21" x14ac:dyDescent="0.25">
      <c r="A240" s="21">
        <v>4648</v>
      </c>
      <c r="B240" s="21" t="s">
        <v>5136</v>
      </c>
      <c r="C240" s="21" t="s">
        <v>2512</v>
      </c>
      <c r="D240" s="21" t="str">
        <f>VLOOKUP($B240,SchedR!$A:$Z,MATCH(D$1,SchedR!$6:$6,0),FALSE)</f>
        <v>USA</v>
      </c>
      <c r="E240" s="21" t="str">
        <f>VLOOKUP($B240,SchedR!$A:$Z,MATCH(E$1,SchedR!$6:$6,0),FALSE)</f>
        <v>CatSubcat</v>
      </c>
      <c r="F240" s="21" t="str">
        <f>VLOOKUP($B240,SchedR!$A:$Z,MATCH(F$1,SchedR!$6:$6,0),FALSE)</f>
        <v>Make</v>
      </c>
      <c r="G240" s="15">
        <f>VLOOKUP($A240,Schid!$A:$J,MATCH(G$1,Schid!$6:$6,0),FALSE)</f>
        <v>30</v>
      </c>
      <c r="H240" s="15">
        <f>VLOOKUP($A240,Schid!$A:$J,MATCH(H$1,Schid!$6:$6,0),FALSE)</f>
        <v>366</v>
      </c>
      <c r="I240" s="15">
        <f>VLOOKUP($A240,Schid!$A:$J,MATCH(I$1,Schid!$6:$6,0),FALSE)</f>
        <v>115</v>
      </c>
      <c r="J240" s="21" t="str">
        <f>VLOOKUP($A240,Schid!$A:$J,MATCH(J$1,Schid!$6:$6,0),FALSE)</f>
        <v>Air Compressors</v>
      </c>
      <c r="K240" s="21" t="str">
        <f>VLOOKUP($A240,Schid!$A:$J,MATCH(K$1,Schid!$6:$6,0),FALSE)</f>
        <v>25-349 CFM Air Compressors</v>
      </c>
      <c r="L240" s="21" t="str">
        <f>VLOOKUP($A240,Schid!$A:$J,MATCH(L$1,Schid!$6:$6,0),FALSE)</f>
        <v>Sullair</v>
      </c>
      <c r="M240" s="21" t="str">
        <f>VLOOKUP($A240,Schid!$A:$J,MATCH(M$1,Schid!$6:$6,0),FALSE)</f>
        <v>Air Compressors|25-349 CFM Air Compressors|Sullair|</v>
      </c>
      <c r="N240" s="21">
        <f>IF(ISERROR(VLOOKUP(B240,SchedR!A:A,1,FALSE)),0,1)</f>
        <v>1</v>
      </c>
      <c r="O240" s="21">
        <f>VLOOKUP($B240,SchedR!$A:$Z,MATCH(O$1,SchedR!$6:$6,0),FALSE)</f>
        <v>0.95</v>
      </c>
      <c r="P240" s="21">
        <f>VLOOKUP($B240,SchedR!$A:$Z,MATCH(P$1,SchedR!$6:$6,0),FALSE)</f>
        <v>1.33</v>
      </c>
      <c r="Q240" s="21">
        <f>VLOOKUP($B240,SchedR!$A:$Z,MATCH(Q$1,SchedR!$6:$6,0),FALSE)</f>
        <v>0</v>
      </c>
      <c r="R240" s="21">
        <f>VLOOKUP($B240,SchedR!$A:$Z,MATCH(R$1,SchedR!$6:$6,0),FALSE)</f>
        <v>0</v>
      </c>
      <c r="S240" s="21" t="str">
        <f>VLOOKUP($B240,SchedR!$A:$Z,MATCH(S$1,SchedR!$6:$6,0),FALSE)</f>
        <v>Air Compressors USA</v>
      </c>
      <c r="T240" s="21" t="str">
        <f>VLOOKUP($B240,SchedR!$A:$Z,MATCH(T$1,SchedR!$6:$6,0),FALSE)</f>
        <v>RetailBorrowAuction</v>
      </c>
      <c r="U240" s="21">
        <f>IF(ISERROR(VLOOKUP(S240,Sched!A:A,1,FALSE)),0,1)</f>
        <v>1</v>
      </c>
    </row>
    <row r="241" spans="1:21" x14ac:dyDescent="0.25">
      <c r="A241" s="21">
        <v>4503</v>
      </c>
      <c r="B241" s="21" t="s">
        <v>5137</v>
      </c>
      <c r="C241" s="21" t="s">
        <v>2512</v>
      </c>
      <c r="D241" s="21" t="str">
        <f>VLOOKUP($B241,SchedR!$A:$Z,MATCH(D$1,SchedR!$6:$6,0),FALSE)</f>
        <v>USA</v>
      </c>
      <c r="E241" s="21" t="str">
        <f>VLOOKUP($B241,SchedR!$A:$Z,MATCH(E$1,SchedR!$6:$6,0),FALSE)</f>
        <v>CatSubcat</v>
      </c>
      <c r="F241" s="21" t="str">
        <f>VLOOKUP($B241,SchedR!$A:$Z,MATCH(F$1,SchedR!$6:$6,0),FALSE)</f>
        <v>Make</v>
      </c>
      <c r="G241" s="15">
        <f>VLOOKUP($A241,Schid!$A:$J,MATCH(G$1,Schid!$6:$6,0),FALSE)</f>
        <v>30</v>
      </c>
      <c r="H241" s="15">
        <f>VLOOKUP($A241,Schid!$A:$J,MATCH(H$1,Schid!$6:$6,0),FALSE)</f>
        <v>366</v>
      </c>
      <c r="I241" s="15">
        <f>VLOOKUP($A241,Schid!$A:$J,MATCH(I$1,Schid!$6:$6,0),FALSE)</f>
        <v>129</v>
      </c>
      <c r="J241" s="21" t="str">
        <f>VLOOKUP($A241,Schid!$A:$J,MATCH(J$1,Schid!$6:$6,0),FALSE)</f>
        <v>Air Compressors</v>
      </c>
      <c r="K241" s="21" t="str">
        <f>VLOOKUP($A241,Schid!$A:$J,MATCH(K$1,Schid!$6:$6,0),FALSE)</f>
        <v>25-349 CFM Air Compressors</v>
      </c>
      <c r="L241" s="21" t="str">
        <f>VLOOKUP($A241,Schid!$A:$J,MATCH(L$1,Schid!$6:$6,0),FALSE)</f>
        <v>Atlas Copco</v>
      </c>
      <c r="M241" s="21" t="str">
        <f>VLOOKUP($A241,Schid!$A:$J,MATCH(M$1,Schid!$6:$6,0),FALSE)</f>
        <v>Air Compressors|25-349 CFM Air Compressors|Atlas Copco|</v>
      </c>
      <c r="N241" s="21">
        <f>IF(ISERROR(VLOOKUP(B241,SchedR!A:A,1,FALSE)),0,1)</f>
        <v>1</v>
      </c>
      <c r="O241" s="21">
        <f>VLOOKUP($B241,SchedR!$A:$Z,MATCH(O$1,SchedR!$6:$6,0),FALSE)</f>
        <v>0.95</v>
      </c>
      <c r="P241" s="21">
        <f>VLOOKUP($B241,SchedR!$A:$Z,MATCH(P$1,SchedR!$6:$6,0),FALSE)</f>
        <v>1.33</v>
      </c>
      <c r="Q241" s="21">
        <f>VLOOKUP($B241,SchedR!$A:$Z,MATCH(Q$1,SchedR!$6:$6,0),FALSE)</f>
        <v>0</v>
      </c>
      <c r="R241" s="21">
        <f>VLOOKUP($B241,SchedR!$A:$Z,MATCH(R$1,SchedR!$6:$6,0),FALSE)</f>
        <v>0</v>
      </c>
      <c r="S241" s="21" t="str">
        <f>VLOOKUP($B241,SchedR!$A:$Z,MATCH(S$1,SchedR!$6:$6,0),FALSE)</f>
        <v>Air Compressors USA</v>
      </c>
      <c r="T241" s="21" t="str">
        <f>VLOOKUP($B241,SchedR!$A:$Z,MATCH(T$1,SchedR!$6:$6,0),FALSE)</f>
        <v>RetailBorrowAuction</v>
      </c>
      <c r="U241" s="21">
        <f>IF(ISERROR(VLOOKUP(S241,Sched!A:A,1,FALSE)),0,1)</f>
        <v>1</v>
      </c>
    </row>
    <row r="242" spans="1:21" x14ac:dyDescent="0.25">
      <c r="A242" s="21">
        <v>5529</v>
      </c>
      <c r="B242" s="21" t="s">
        <v>5137</v>
      </c>
      <c r="C242" s="21" t="s">
        <v>2512</v>
      </c>
      <c r="D242" s="21" t="str">
        <f>VLOOKUP($B242,SchedR!$A:$Z,MATCH(D$1,SchedR!$6:$6,0),FALSE)</f>
        <v>USA</v>
      </c>
      <c r="E242" s="21" t="str">
        <f>VLOOKUP($B242,SchedR!$A:$Z,MATCH(E$1,SchedR!$6:$6,0),FALSE)</f>
        <v>CatSubcat</v>
      </c>
      <c r="F242" s="21" t="str">
        <f>VLOOKUP($B242,SchedR!$A:$Z,MATCH(F$1,SchedR!$6:$6,0),FALSE)</f>
        <v>Make</v>
      </c>
      <c r="G242" s="15">
        <f>VLOOKUP($A242,Schid!$A:$J,MATCH(G$1,Schid!$6:$6,0),FALSE)</f>
        <v>30</v>
      </c>
      <c r="H242" s="15">
        <f>VLOOKUP($A242,Schid!$A:$J,MATCH(H$1,Schid!$6:$6,0),FALSE)</f>
        <v>366</v>
      </c>
      <c r="I242" s="15">
        <f>VLOOKUP($A242,Schid!$A:$J,MATCH(I$1,Schid!$6:$6,0),FALSE)</f>
        <v>142</v>
      </c>
      <c r="J242" s="21" t="str">
        <f>VLOOKUP($A242,Schid!$A:$J,MATCH(J$1,Schid!$6:$6,0),FALSE)</f>
        <v>Air Compressors</v>
      </c>
      <c r="K242" s="21" t="str">
        <f>VLOOKUP($A242,Schid!$A:$J,MATCH(K$1,Schid!$6:$6,0),FALSE)</f>
        <v>25-349 CFM Air Compressors</v>
      </c>
      <c r="L242" s="21" t="str">
        <f>VLOOKUP($A242,Schid!$A:$J,MATCH(L$1,Schid!$6:$6,0),FALSE)</f>
        <v>Ingersoll-Rand</v>
      </c>
      <c r="M242" s="21" t="str">
        <f>VLOOKUP($A242,Schid!$A:$J,MATCH(M$1,Schid!$6:$6,0),FALSE)</f>
        <v>Air Compressors|25-349 CFM Air Compressors|Ingersoll-Rand|</v>
      </c>
      <c r="N242" s="21">
        <f>IF(ISERROR(VLOOKUP(B242,SchedR!A:A,1,FALSE)),0,1)</f>
        <v>1</v>
      </c>
      <c r="O242" s="21">
        <f>VLOOKUP($B242,SchedR!$A:$Z,MATCH(O$1,SchedR!$6:$6,0),FALSE)</f>
        <v>0.95</v>
      </c>
      <c r="P242" s="21">
        <f>VLOOKUP($B242,SchedR!$A:$Z,MATCH(P$1,SchedR!$6:$6,0),FALSE)</f>
        <v>1.33</v>
      </c>
      <c r="Q242" s="21">
        <f>VLOOKUP($B242,SchedR!$A:$Z,MATCH(Q$1,SchedR!$6:$6,0),FALSE)</f>
        <v>0</v>
      </c>
      <c r="R242" s="21">
        <f>VLOOKUP($B242,SchedR!$A:$Z,MATCH(R$1,SchedR!$6:$6,0),FALSE)</f>
        <v>0</v>
      </c>
      <c r="S242" s="21" t="str">
        <f>VLOOKUP($B242,SchedR!$A:$Z,MATCH(S$1,SchedR!$6:$6,0),FALSE)</f>
        <v>Air Compressors USA</v>
      </c>
      <c r="T242" s="21" t="str">
        <f>VLOOKUP($B242,SchedR!$A:$Z,MATCH(T$1,SchedR!$6:$6,0),FALSE)</f>
        <v>RetailBorrowAuction</v>
      </c>
      <c r="U242" s="21">
        <f>IF(ISERROR(VLOOKUP(S242,Sched!A:A,1,FALSE)),0,1)</f>
        <v>1</v>
      </c>
    </row>
    <row r="243" spans="1:21" x14ac:dyDescent="0.25">
      <c r="A243" s="21">
        <v>104743</v>
      </c>
      <c r="B243" s="21" t="s">
        <v>5137</v>
      </c>
      <c r="C243" s="21" t="s">
        <v>2512</v>
      </c>
      <c r="D243" s="21" t="str">
        <f>VLOOKUP($B243,SchedR!$A:$Z,MATCH(D$1,SchedR!$6:$6,0),FALSE)</f>
        <v>USA</v>
      </c>
      <c r="E243" s="21" t="str">
        <f>VLOOKUP($B243,SchedR!$A:$Z,MATCH(E$1,SchedR!$6:$6,0),FALSE)</f>
        <v>CatSubcat</v>
      </c>
      <c r="F243" s="21" t="str">
        <f>VLOOKUP($B243,SchedR!$A:$Z,MATCH(F$1,SchedR!$6:$6,0),FALSE)</f>
        <v>Make</v>
      </c>
      <c r="G243" s="15">
        <f>VLOOKUP($A243,Schid!$A:$J,MATCH(G$1,Schid!$6:$6,0),FALSE)</f>
        <v>30</v>
      </c>
      <c r="H243" s="15">
        <f>VLOOKUP($A243,Schid!$A:$J,MATCH(H$1,Schid!$6:$6,0),FALSE)</f>
        <v>366</v>
      </c>
      <c r="I243" s="15">
        <f>VLOOKUP($A243,Schid!$A:$J,MATCH(I$1,Schid!$6:$6,0),FALSE)</f>
        <v>82931</v>
      </c>
      <c r="J243" s="21" t="str">
        <f>VLOOKUP($A243,Schid!$A:$J,MATCH(J$1,Schid!$6:$6,0),FALSE)</f>
        <v>Air Compressors</v>
      </c>
      <c r="K243" s="21" t="str">
        <f>VLOOKUP($A243,Schid!$A:$J,MATCH(K$1,Schid!$6:$6,0),FALSE)</f>
        <v>25-349 CFM Air Compressors</v>
      </c>
      <c r="L243" s="21" t="str">
        <f>VLOOKUP($A243,Schid!$A:$J,MATCH(L$1,Schid!$6:$6,0),FALSE)</f>
        <v>IR Doosan</v>
      </c>
      <c r="M243" s="21" t="str">
        <f>VLOOKUP($A243,Schid!$A:$J,MATCH(M$1,Schid!$6:$6,0),FALSE)</f>
        <v>Air Compressors|25-349 CFM Air Compressors|IR Doosan|</v>
      </c>
      <c r="N243" s="21">
        <f>IF(ISERROR(VLOOKUP(B243,SchedR!A:A,1,FALSE)),0,1)</f>
        <v>1</v>
      </c>
      <c r="O243" s="21">
        <f>VLOOKUP($B243,SchedR!$A:$Z,MATCH(O$1,SchedR!$6:$6,0),FALSE)</f>
        <v>0.95</v>
      </c>
      <c r="P243" s="21">
        <f>VLOOKUP($B243,SchedR!$A:$Z,MATCH(P$1,SchedR!$6:$6,0),FALSE)</f>
        <v>1.33</v>
      </c>
      <c r="Q243" s="21">
        <f>VLOOKUP($B243,SchedR!$A:$Z,MATCH(Q$1,SchedR!$6:$6,0),FALSE)</f>
        <v>0</v>
      </c>
      <c r="R243" s="21">
        <f>VLOOKUP($B243,SchedR!$A:$Z,MATCH(R$1,SchedR!$6:$6,0),FALSE)</f>
        <v>0</v>
      </c>
      <c r="S243" s="21" t="str">
        <f>VLOOKUP($B243,SchedR!$A:$Z,MATCH(S$1,SchedR!$6:$6,0),FALSE)</f>
        <v>Air Compressors USA</v>
      </c>
      <c r="T243" s="21" t="str">
        <f>VLOOKUP($B243,SchedR!$A:$Z,MATCH(T$1,SchedR!$6:$6,0),FALSE)</f>
        <v>RetailBorrowAuction</v>
      </c>
      <c r="U243" s="21">
        <f>IF(ISERROR(VLOOKUP(S243,Sched!A:A,1,FALSE)),0,1)</f>
        <v>1</v>
      </c>
    </row>
    <row r="244" spans="1:21" x14ac:dyDescent="0.25">
      <c r="A244" s="21">
        <v>5079</v>
      </c>
      <c r="B244" s="21" t="s">
        <v>5137</v>
      </c>
      <c r="C244" s="21" t="s">
        <v>2512</v>
      </c>
      <c r="D244" s="21" t="str">
        <f>VLOOKUP($B244,SchedR!$A:$Z,MATCH(D$1,SchedR!$6:$6,0),FALSE)</f>
        <v>USA</v>
      </c>
      <c r="E244" s="21" t="str">
        <f>VLOOKUP($B244,SchedR!$A:$Z,MATCH(E$1,SchedR!$6:$6,0),FALSE)</f>
        <v>CatSubcat</v>
      </c>
      <c r="F244" s="21" t="str">
        <f>VLOOKUP($B244,SchedR!$A:$Z,MATCH(F$1,SchedR!$6:$6,0),FALSE)</f>
        <v>Make</v>
      </c>
      <c r="G244" s="15">
        <f>VLOOKUP($A244,Schid!$A:$J,MATCH(G$1,Schid!$6:$6,0),FALSE)</f>
        <v>30</v>
      </c>
      <c r="H244" s="15">
        <f>VLOOKUP($A244,Schid!$A:$J,MATCH(H$1,Schid!$6:$6,0),FALSE)</f>
        <v>366</v>
      </c>
      <c r="I244" s="15">
        <f>VLOOKUP($A244,Schid!$A:$J,MATCH(I$1,Schid!$6:$6,0),FALSE)</f>
        <v>27</v>
      </c>
      <c r="J244" s="21" t="str">
        <f>VLOOKUP($A244,Schid!$A:$J,MATCH(J$1,Schid!$6:$6,0),FALSE)</f>
        <v>Air Compressors</v>
      </c>
      <c r="K244" s="21" t="str">
        <f>VLOOKUP($A244,Schid!$A:$J,MATCH(K$1,Schid!$6:$6,0),FALSE)</f>
        <v>25-349 CFM Air Compressors</v>
      </c>
      <c r="L244" s="21" t="str">
        <f>VLOOKUP($A244,Schid!$A:$J,MATCH(L$1,Schid!$6:$6,0),FALSE)</f>
        <v>Sullivan</v>
      </c>
      <c r="M244" s="21" t="str">
        <f>VLOOKUP($A244,Schid!$A:$J,MATCH(M$1,Schid!$6:$6,0),FALSE)</f>
        <v>Air Compressors|25-349 CFM Air Compressors|Sullivan|</v>
      </c>
      <c r="N244" s="21">
        <f>IF(ISERROR(VLOOKUP(B244,SchedR!A:A,1,FALSE)),0,1)</f>
        <v>1</v>
      </c>
      <c r="O244" s="21">
        <f>VLOOKUP($B244,SchedR!$A:$Z,MATCH(O$1,SchedR!$6:$6,0),FALSE)</f>
        <v>0.95</v>
      </c>
      <c r="P244" s="21">
        <f>VLOOKUP($B244,SchedR!$A:$Z,MATCH(P$1,SchedR!$6:$6,0),FALSE)</f>
        <v>1.33</v>
      </c>
      <c r="Q244" s="21">
        <f>VLOOKUP($B244,SchedR!$A:$Z,MATCH(Q$1,SchedR!$6:$6,0),FALSE)</f>
        <v>0</v>
      </c>
      <c r="R244" s="21">
        <f>VLOOKUP($B244,SchedR!$A:$Z,MATCH(R$1,SchedR!$6:$6,0),FALSE)</f>
        <v>0</v>
      </c>
      <c r="S244" s="21" t="str">
        <f>VLOOKUP($B244,SchedR!$A:$Z,MATCH(S$1,SchedR!$6:$6,0),FALSE)</f>
        <v>Air Compressors USA</v>
      </c>
      <c r="T244" s="21" t="str">
        <f>VLOOKUP($B244,SchedR!$A:$Z,MATCH(T$1,SchedR!$6:$6,0),FALSE)</f>
        <v>RetailBorrowAuction</v>
      </c>
      <c r="U244" s="21">
        <f>IF(ISERROR(VLOOKUP(S244,Sched!A:A,1,FALSE)),0,1)</f>
        <v>1</v>
      </c>
    </row>
    <row r="245" spans="1:21" x14ac:dyDescent="0.25">
      <c r="A245" s="21">
        <v>101341</v>
      </c>
      <c r="B245" s="21" t="s">
        <v>5133</v>
      </c>
      <c r="C245" s="21" t="s">
        <v>2512</v>
      </c>
      <c r="D245" s="21" t="str">
        <f>VLOOKUP($B245,SchedR!$A:$Z,MATCH(D$1,SchedR!$6:$6,0),FALSE)</f>
        <v>USA</v>
      </c>
      <c r="E245" s="21" t="str">
        <f>VLOOKUP($B245,SchedR!$A:$Z,MATCH(E$1,SchedR!$6:$6,0),FALSE)</f>
        <v>Make</v>
      </c>
      <c r="F245" s="21" t="str">
        <f>VLOOKUP($B245,SchedR!$A:$Z,MATCH(F$1,SchedR!$6:$6,0),FALSE)</f>
        <v>Make</v>
      </c>
      <c r="G245" s="15">
        <f>VLOOKUP($A245,Schid!$A:$J,MATCH(G$1,Schid!$6:$6,0),FALSE)</f>
        <v>28</v>
      </c>
      <c r="H245" s="15">
        <f>VLOOKUP($A245,Schid!$A:$J,MATCH(H$1,Schid!$6:$6,0),FALSE)</f>
        <v>2806</v>
      </c>
      <c r="I245" s="15">
        <f>VLOOKUP($A245,Schid!$A:$J,MATCH(I$1,Schid!$6:$6,0),FALSE)</f>
        <v>31</v>
      </c>
      <c r="J245" s="21" t="str">
        <f>VLOOKUP($A245,Schid!$A:$J,MATCH(J$1,Schid!$6:$6,0),FALSE)</f>
        <v>Generators</v>
      </c>
      <c r="K245" s="21" t="str">
        <f>VLOOKUP($A245,Schid!$A:$J,MATCH(K$1,Schid!$6:$6,0),FALSE)</f>
        <v>150+ kW Diesel Generators</v>
      </c>
      <c r="L245" s="21" t="str">
        <f>VLOOKUP($A245,Schid!$A:$J,MATCH(L$1,Schid!$6:$6,0),FALSE)</f>
        <v>Caterpillar</v>
      </c>
      <c r="M245" s="21" t="str">
        <f>VLOOKUP($A245,Schid!$A:$J,MATCH(M$1,Schid!$6:$6,0),FALSE)</f>
        <v>Generators|150+ kW Diesel Generators|Caterpillar|</v>
      </c>
      <c r="N245" s="21">
        <f>IF(ISERROR(VLOOKUP(B245,SchedR!A:A,1,FALSE)),0,1)</f>
        <v>1</v>
      </c>
      <c r="O245" s="21">
        <f>VLOOKUP($B245,SchedR!$A:$Z,MATCH(O$1,SchedR!$6:$6,0),FALSE)</f>
        <v>0.95</v>
      </c>
      <c r="P245" s="21">
        <f>VLOOKUP($B245,SchedR!$A:$Z,MATCH(P$1,SchedR!$6:$6,0),FALSE)</f>
        <v>1.33</v>
      </c>
      <c r="Q245" s="21">
        <f>VLOOKUP($B245,SchedR!$A:$Z,MATCH(Q$1,SchedR!$6:$6,0),FALSE)</f>
        <v>0</v>
      </c>
      <c r="R245" s="21">
        <f>VLOOKUP($B245,SchedR!$A:$Z,MATCH(R$1,SchedR!$6:$6,0),FALSE)</f>
        <v>0</v>
      </c>
      <c r="S245" s="21" t="str">
        <f>VLOOKUP($B245,SchedR!$A:$Z,MATCH(S$1,SchedR!$6:$6,0),FALSE)</f>
        <v>Generators USA</v>
      </c>
      <c r="T245" s="21" t="str">
        <f>VLOOKUP($B245,SchedR!$A:$Z,MATCH(T$1,SchedR!$6:$6,0),FALSE)</f>
        <v>RetailBorrowAuction</v>
      </c>
      <c r="U245" s="21">
        <f>IF(ISERROR(VLOOKUP(S245,Sched!A:A,1,FALSE)),0,1)</f>
        <v>1</v>
      </c>
    </row>
    <row r="246" spans="1:21" x14ac:dyDescent="0.25">
      <c r="A246" s="21">
        <v>101343</v>
      </c>
      <c r="B246" s="21" t="s">
        <v>5133</v>
      </c>
      <c r="C246" s="21" t="s">
        <v>2512</v>
      </c>
      <c r="D246" s="21" t="str">
        <f>VLOOKUP($B246,SchedR!$A:$Z,MATCH(D$1,SchedR!$6:$6,0),FALSE)</f>
        <v>USA</v>
      </c>
      <c r="E246" s="21" t="str">
        <f>VLOOKUP($B246,SchedR!$A:$Z,MATCH(E$1,SchedR!$6:$6,0),FALSE)</f>
        <v>Make</v>
      </c>
      <c r="F246" s="21" t="str">
        <f>VLOOKUP($B246,SchedR!$A:$Z,MATCH(F$1,SchedR!$6:$6,0),FALSE)</f>
        <v>Make</v>
      </c>
      <c r="G246" s="15">
        <f>VLOOKUP($A246,Schid!$A:$J,MATCH(G$1,Schid!$6:$6,0),FALSE)</f>
        <v>28</v>
      </c>
      <c r="H246" s="15">
        <f>VLOOKUP($A246,Schid!$A:$J,MATCH(H$1,Schid!$6:$6,0),FALSE)</f>
        <v>2806</v>
      </c>
      <c r="I246" s="15">
        <f>VLOOKUP($A246,Schid!$A:$J,MATCH(I$1,Schid!$6:$6,0),FALSE)</f>
        <v>90</v>
      </c>
      <c r="J246" s="21" t="str">
        <f>VLOOKUP($A246,Schid!$A:$J,MATCH(J$1,Schid!$6:$6,0),FALSE)</f>
        <v>Generators</v>
      </c>
      <c r="K246" s="21" t="str">
        <f>VLOOKUP($A246,Schid!$A:$J,MATCH(K$1,Schid!$6:$6,0),FALSE)</f>
        <v>150+ kW Diesel Generators</v>
      </c>
      <c r="L246" s="21" t="str">
        <f>VLOOKUP($A246,Schid!$A:$J,MATCH(L$1,Schid!$6:$6,0),FALSE)</f>
        <v>Wacker Neuson</v>
      </c>
      <c r="M246" s="21" t="str">
        <f>VLOOKUP($A246,Schid!$A:$J,MATCH(M$1,Schid!$6:$6,0),FALSE)</f>
        <v>Generators|150+ kW Diesel Generators|Wacker Neuson|</v>
      </c>
      <c r="N246" s="21">
        <f>IF(ISERROR(VLOOKUP(B246,SchedR!A:A,1,FALSE)),0,1)</f>
        <v>1</v>
      </c>
      <c r="O246" s="21">
        <f>VLOOKUP($B246,SchedR!$A:$Z,MATCH(O$1,SchedR!$6:$6,0),FALSE)</f>
        <v>0.95</v>
      </c>
      <c r="P246" s="21">
        <f>VLOOKUP($B246,SchedR!$A:$Z,MATCH(P$1,SchedR!$6:$6,0),FALSE)</f>
        <v>1.33</v>
      </c>
      <c r="Q246" s="21">
        <f>VLOOKUP($B246,SchedR!$A:$Z,MATCH(Q$1,SchedR!$6:$6,0),FALSE)</f>
        <v>0</v>
      </c>
      <c r="R246" s="21">
        <f>VLOOKUP($B246,SchedR!$A:$Z,MATCH(R$1,SchedR!$6:$6,0),FALSE)</f>
        <v>0</v>
      </c>
      <c r="S246" s="21" t="str">
        <f>VLOOKUP($B246,SchedR!$A:$Z,MATCH(S$1,SchedR!$6:$6,0),FALSE)</f>
        <v>Generators USA</v>
      </c>
      <c r="T246" s="21" t="str">
        <f>VLOOKUP($B246,SchedR!$A:$Z,MATCH(T$1,SchedR!$6:$6,0),FALSE)</f>
        <v>RetailBorrowAuction</v>
      </c>
      <c r="U246" s="21">
        <f>IF(ISERROR(VLOOKUP(S246,Sched!A:A,1,FALSE)),0,1)</f>
        <v>1</v>
      </c>
    </row>
    <row r="247" spans="1:21" x14ac:dyDescent="0.25">
      <c r="A247" s="21">
        <v>101401</v>
      </c>
      <c r="B247" s="21" t="s">
        <v>5133</v>
      </c>
      <c r="C247" s="21" t="s">
        <v>2512</v>
      </c>
      <c r="D247" s="21" t="str">
        <f>VLOOKUP($B247,SchedR!$A:$Z,MATCH(D$1,SchedR!$6:$6,0),FALSE)</f>
        <v>USA</v>
      </c>
      <c r="E247" s="21" t="str">
        <f>VLOOKUP($B247,SchedR!$A:$Z,MATCH(E$1,SchedR!$6:$6,0),FALSE)</f>
        <v>Make</v>
      </c>
      <c r="F247" s="21" t="str">
        <f>VLOOKUP($B247,SchedR!$A:$Z,MATCH(F$1,SchedR!$6:$6,0),FALSE)</f>
        <v>Make</v>
      </c>
      <c r="G247" s="15">
        <f>VLOOKUP($A247,Schid!$A:$J,MATCH(G$1,Schid!$6:$6,0),FALSE)</f>
        <v>28</v>
      </c>
      <c r="H247" s="15">
        <f>VLOOKUP($A247,Schid!$A:$J,MATCH(H$1,Schid!$6:$6,0),FALSE)</f>
        <v>2808</v>
      </c>
      <c r="I247" s="15">
        <f>VLOOKUP($A247,Schid!$A:$J,MATCH(I$1,Schid!$6:$6,0),FALSE)</f>
        <v>31</v>
      </c>
      <c r="J247" s="21" t="str">
        <f>VLOOKUP($A247,Schid!$A:$J,MATCH(J$1,Schid!$6:$6,0),FALSE)</f>
        <v>Generators</v>
      </c>
      <c r="K247" s="21" t="str">
        <f>VLOOKUP($A247,Schid!$A:$J,MATCH(K$1,Schid!$6:$6,0),FALSE)</f>
        <v>150+ kW Natural Gas Generators</v>
      </c>
      <c r="L247" s="21" t="str">
        <f>VLOOKUP($A247,Schid!$A:$J,MATCH(L$1,Schid!$6:$6,0),FALSE)</f>
        <v>Caterpillar</v>
      </c>
      <c r="M247" s="21" t="str">
        <f>VLOOKUP($A247,Schid!$A:$J,MATCH(M$1,Schid!$6:$6,0),FALSE)</f>
        <v>Generators|150+ kW Natural Gas Generators|Caterpillar|</v>
      </c>
      <c r="N247" s="21">
        <f>IF(ISERROR(VLOOKUP(B247,SchedR!A:A,1,FALSE)),0,1)</f>
        <v>1</v>
      </c>
      <c r="O247" s="21">
        <f>VLOOKUP($B247,SchedR!$A:$Z,MATCH(O$1,SchedR!$6:$6,0),FALSE)</f>
        <v>0.95</v>
      </c>
      <c r="P247" s="21">
        <f>VLOOKUP($B247,SchedR!$A:$Z,MATCH(P$1,SchedR!$6:$6,0),FALSE)</f>
        <v>1.33</v>
      </c>
      <c r="Q247" s="21">
        <f>VLOOKUP($B247,SchedR!$A:$Z,MATCH(Q$1,SchedR!$6:$6,0),FALSE)</f>
        <v>0</v>
      </c>
      <c r="R247" s="21">
        <f>VLOOKUP($B247,SchedR!$A:$Z,MATCH(R$1,SchedR!$6:$6,0),FALSE)</f>
        <v>0</v>
      </c>
      <c r="S247" s="21" t="str">
        <f>VLOOKUP($B247,SchedR!$A:$Z,MATCH(S$1,SchedR!$6:$6,0),FALSE)</f>
        <v>Generators USA</v>
      </c>
      <c r="T247" s="21" t="str">
        <f>VLOOKUP($B247,SchedR!$A:$Z,MATCH(T$1,SchedR!$6:$6,0),FALSE)</f>
        <v>RetailBorrowAuction</v>
      </c>
      <c r="U247" s="21">
        <f>IF(ISERROR(VLOOKUP(S247,Sched!A:A,1,FALSE)),0,1)</f>
        <v>1</v>
      </c>
    </row>
    <row r="248" spans="1:21" x14ac:dyDescent="0.25">
      <c r="A248" s="21">
        <v>1897</v>
      </c>
      <c r="B248" s="21" t="s">
        <v>5133</v>
      </c>
      <c r="C248" s="21" t="s">
        <v>2512</v>
      </c>
      <c r="D248" s="21" t="str">
        <f>VLOOKUP($B248,SchedR!$A:$Z,MATCH(D$1,SchedR!$6:$6,0),FALSE)</f>
        <v>USA</v>
      </c>
      <c r="E248" s="21" t="str">
        <f>VLOOKUP($B248,SchedR!$A:$Z,MATCH(E$1,SchedR!$6:$6,0),FALSE)</f>
        <v>Make</v>
      </c>
      <c r="F248" s="21" t="str">
        <f>VLOOKUP($B248,SchedR!$A:$Z,MATCH(F$1,SchedR!$6:$6,0),FALSE)</f>
        <v>Make</v>
      </c>
      <c r="G248" s="15">
        <f>VLOOKUP($A248,Schid!$A:$J,MATCH(G$1,Schid!$6:$6,0),FALSE)</f>
        <v>28</v>
      </c>
      <c r="H248" s="15">
        <f>VLOOKUP($A248,Schid!$A:$J,MATCH(H$1,Schid!$6:$6,0),FALSE)</f>
        <v>2001</v>
      </c>
      <c r="I248" s="15">
        <f>VLOOKUP($A248,Schid!$A:$J,MATCH(I$1,Schid!$6:$6,0),FALSE)</f>
        <v>112</v>
      </c>
      <c r="J248" s="21" t="str">
        <f>VLOOKUP($A248,Schid!$A:$J,MATCH(J$1,Schid!$6:$6,0),FALSE)</f>
        <v>Generators</v>
      </c>
      <c r="K248" s="21" t="str">
        <f>VLOOKUP($A248,Schid!$A:$J,MATCH(K$1,Schid!$6:$6,0),FALSE)</f>
        <v>40-149 kW Diesel Generators</v>
      </c>
      <c r="L248" s="21" t="str">
        <f>VLOOKUP($A248,Schid!$A:$J,MATCH(L$1,Schid!$6:$6,0),FALSE)</f>
        <v>Airman (MMD)</v>
      </c>
      <c r="M248" s="21" t="str">
        <f>VLOOKUP($A248,Schid!$A:$J,MATCH(M$1,Schid!$6:$6,0),FALSE)</f>
        <v>Generators|40-149 kW Diesel Generators|Airman (MMD)|</v>
      </c>
      <c r="N248" s="21">
        <f>IF(ISERROR(VLOOKUP(B248,SchedR!A:A,1,FALSE)),0,1)</f>
        <v>1</v>
      </c>
      <c r="O248" s="21">
        <f>VLOOKUP($B248,SchedR!$A:$Z,MATCH(O$1,SchedR!$6:$6,0),FALSE)</f>
        <v>0.95</v>
      </c>
      <c r="P248" s="21">
        <f>VLOOKUP($B248,SchedR!$A:$Z,MATCH(P$1,SchedR!$6:$6,0),FALSE)</f>
        <v>1.33</v>
      </c>
      <c r="Q248" s="21">
        <f>VLOOKUP($B248,SchedR!$A:$Z,MATCH(Q$1,SchedR!$6:$6,0),FALSE)</f>
        <v>0</v>
      </c>
      <c r="R248" s="21">
        <f>VLOOKUP($B248,SchedR!$A:$Z,MATCH(R$1,SchedR!$6:$6,0),FALSE)</f>
        <v>0</v>
      </c>
      <c r="S248" s="21" t="str">
        <f>VLOOKUP($B248,SchedR!$A:$Z,MATCH(S$1,SchedR!$6:$6,0),FALSE)</f>
        <v>Generators USA</v>
      </c>
      <c r="T248" s="21" t="str">
        <f>VLOOKUP($B248,SchedR!$A:$Z,MATCH(T$1,SchedR!$6:$6,0),FALSE)</f>
        <v>RetailBorrowAuction</v>
      </c>
      <c r="U248" s="21">
        <f>IF(ISERROR(VLOOKUP(S248,Sched!A:A,1,FALSE)),0,1)</f>
        <v>1</v>
      </c>
    </row>
    <row r="249" spans="1:21" x14ac:dyDescent="0.25">
      <c r="A249" s="21">
        <v>5511</v>
      </c>
      <c r="B249" s="21" t="s">
        <v>5133</v>
      </c>
      <c r="C249" s="21" t="s">
        <v>2512</v>
      </c>
      <c r="D249" s="21" t="str">
        <f>VLOOKUP($B249,SchedR!$A:$Z,MATCH(D$1,SchedR!$6:$6,0),FALSE)</f>
        <v>USA</v>
      </c>
      <c r="E249" s="21" t="str">
        <f>VLOOKUP($B249,SchedR!$A:$Z,MATCH(E$1,SchedR!$6:$6,0),FALSE)</f>
        <v>Make</v>
      </c>
      <c r="F249" s="21" t="str">
        <f>VLOOKUP($B249,SchedR!$A:$Z,MATCH(F$1,SchedR!$6:$6,0),FALSE)</f>
        <v>Make</v>
      </c>
      <c r="G249" s="15">
        <f>VLOOKUP($A249,Schid!$A:$J,MATCH(G$1,Schid!$6:$6,0),FALSE)</f>
        <v>28</v>
      </c>
      <c r="H249" s="15">
        <f>VLOOKUP($A249,Schid!$A:$J,MATCH(H$1,Schid!$6:$6,0),FALSE)</f>
        <v>2001</v>
      </c>
      <c r="I249" s="15">
        <f>VLOOKUP($A249,Schid!$A:$J,MATCH(I$1,Schid!$6:$6,0),FALSE)</f>
        <v>31</v>
      </c>
      <c r="J249" s="21" t="str">
        <f>VLOOKUP($A249,Schid!$A:$J,MATCH(J$1,Schid!$6:$6,0),FALSE)</f>
        <v>Generators</v>
      </c>
      <c r="K249" s="21" t="str">
        <f>VLOOKUP($A249,Schid!$A:$J,MATCH(K$1,Schid!$6:$6,0),FALSE)</f>
        <v>40-149 kW Diesel Generators</v>
      </c>
      <c r="L249" s="21" t="str">
        <f>VLOOKUP($A249,Schid!$A:$J,MATCH(L$1,Schid!$6:$6,0),FALSE)</f>
        <v>Caterpillar</v>
      </c>
      <c r="M249" s="21" t="str">
        <f>VLOOKUP($A249,Schid!$A:$J,MATCH(M$1,Schid!$6:$6,0),FALSE)</f>
        <v>Generators|40-149 kW Diesel Generators|Caterpillar|</v>
      </c>
      <c r="N249" s="21">
        <f>IF(ISERROR(VLOOKUP(B249,SchedR!A:A,1,FALSE)),0,1)</f>
        <v>1</v>
      </c>
      <c r="O249" s="21">
        <f>VLOOKUP($B249,SchedR!$A:$Z,MATCH(O$1,SchedR!$6:$6,0),FALSE)</f>
        <v>0.95</v>
      </c>
      <c r="P249" s="21">
        <f>VLOOKUP($B249,SchedR!$A:$Z,MATCH(P$1,SchedR!$6:$6,0),FALSE)</f>
        <v>1.33</v>
      </c>
      <c r="Q249" s="21">
        <f>VLOOKUP($B249,SchedR!$A:$Z,MATCH(Q$1,SchedR!$6:$6,0),FALSE)</f>
        <v>0</v>
      </c>
      <c r="R249" s="21">
        <f>VLOOKUP($B249,SchedR!$A:$Z,MATCH(R$1,SchedR!$6:$6,0),FALSE)</f>
        <v>0</v>
      </c>
      <c r="S249" s="21" t="str">
        <f>VLOOKUP($B249,SchedR!$A:$Z,MATCH(S$1,SchedR!$6:$6,0),FALSE)</f>
        <v>Generators USA</v>
      </c>
      <c r="T249" s="21" t="str">
        <f>VLOOKUP($B249,SchedR!$A:$Z,MATCH(T$1,SchedR!$6:$6,0),FALSE)</f>
        <v>RetailBorrowAuction</v>
      </c>
      <c r="U249" s="21">
        <f>IF(ISERROR(VLOOKUP(S249,Sched!A:A,1,FALSE)),0,1)</f>
        <v>1</v>
      </c>
    </row>
    <row r="250" spans="1:21" x14ac:dyDescent="0.25">
      <c r="A250" s="21">
        <v>25747</v>
      </c>
      <c r="B250" s="21" t="s">
        <v>5133</v>
      </c>
      <c r="C250" s="21" t="s">
        <v>2512</v>
      </c>
      <c r="D250" s="21" t="str">
        <f>VLOOKUP($B250,SchedR!$A:$Z,MATCH(D$1,SchedR!$6:$6,0),FALSE)</f>
        <v>USA</v>
      </c>
      <c r="E250" s="21" t="str">
        <f>VLOOKUP($B250,SchedR!$A:$Z,MATCH(E$1,SchedR!$6:$6,0),FALSE)</f>
        <v>Make</v>
      </c>
      <c r="F250" s="21" t="str">
        <f>VLOOKUP($B250,SchedR!$A:$Z,MATCH(F$1,SchedR!$6:$6,0),FALSE)</f>
        <v>Make</v>
      </c>
      <c r="G250" s="15">
        <f>VLOOKUP($A250,Schid!$A:$J,MATCH(G$1,Schid!$6:$6,0),FALSE)</f>
        <v>28</v>
      </c>
      <c r="H250" s="15">
        <f>VLOOKUP($A250,Schid!$A:$J,MATCH(H$1,Schid!$6:$6,0),FALSE)</f>
        <v>2001</v>
      </c>
      <c r="I250" s="15">
        <f>VLOOKUP($A250,Schid!$A:$J,MATCH(I$1,Schid!$6:$6,0),FALSE)</f>
        <v>90</v>
      </c>
      <c r="J250" s="21" t="str">
        <f>VLOOKUP($A250,Schid!$A:$J,MATCH(J$1,Schid!$6:$6,0),FALSE)</f>
        <v>Generators</v>
      </c>
      <c r="K250" s="21" t="str">
        <f>VLOOKUP($A250,Schid!$A:$J,MATCH(K$1,Schid!$6:$6,0),FALSE)</f>
        <v>40-149 kW Diesel Generators</v>
      </c>
      <c r="L250" s="21" t="str">
        <f>VLOOKUP($A250,Schid!$A:$J,MATCH(L$1,Schid!$6:$6,0),FALSE)</f>
        <v>Wacker Neuson</v>
      </c>
      <c r="M250" s="21" t="str">
        <f>VLOOKUP($A250,Schid!$A:$J,MATCH(M$1,Schid!$6:$6,0),FALSE)</f>
        <v>Generators|40-149 kW Diesel Generators|Wacker Neuson|</v>
      </c>
      <c r="N250" s="21">
        <f>IF(ISERROR(VLOOKUP(B250,SchedR!A:A,1,FALSE)),0,1)</f>
        <v>1</v>
      </c>
      <c r="O250" s="21">
        <f>VLOOKUP($B250,SchedR!$A:$Z,MATCH(O$1,SchedR!$6:$6,0),FALSE)</f>
        <v>0.95</v>
      </c>
      <c r="P250" s="21">
        <f>VLOOKUP($B250,SchedR!$A:$Z,MATCH(P$1,SchedR!$6:$6,0),FALSE)</f>
        <v>1.33</v>
      </c>
      <c r="Q250" s="21">
        <f>VLOOKUP($B250,SchedR!$A:$Z,MATCH(Q$1,SchedR!$6:$6,0),FALSE)</f>
        <v>0</v>
      </c>
      <c r="R250" s="21">
        <f>VLOOKUP($B250,SchedR!$A:$Z,MATCH(R$1,SchedR!$6:$6,0),FALSE)</f>
        <v>0</v>
      </c>
      <c r="S250" s="21" t="str">
        <f>VLOOKUP($B250,SchedR!$A:$Z,MATCH(S$1,SchedR!$6:$6,0),FALSE)</f>
        <v>Generators USA</v>
      </c>
      <c r="T250" s="21" t="str">
        <f>VLOOKUP($B250,SchedR!$A:$Z,MATCH(T$1,SchedR!$6:$6,0),FALSE)</f>
        <v>RetailBorrowAuction</v>
      </c>
      <c r="U250" s="21">
        <f>IF(ISERROR(VLOOKUP(S250,Sched!A:A,1,FALSE)),0,1)</f>
        <v>1</v>
      </c>
    </row>
    <row r="251" spans="1:21" x14ac:dyDescent="0.25">
      <c r="A251" s="21">
        <v>101345</v>
      </c>
      <c r="B251" s="21" t="s">
        <v>5132</v>
      </c>
      <c r="C251" s="21" t="s">
        <v>2512</v>
      </c>
      <c r="D251" s="21" t="str">
        <f>VLOOKUP($B251,SchedR!$A:$Z,MATCH(D$1,SchedR!$6:$6,0),FALSE)</f>
        <v>USA</v>
      </c>
      <c r="E251" s="21" t="str">
        <f>VLOOKUP($B251,SchedR!$A:$Z,MATCH(E$1,SchedR!$6:$6,0),FALSE)</f>
        <v>Make</v>
      </c>
      <c r="F251" s="21" t="str">
        <f>VLOOKUP($B251,SchedR!$A:$Z,MATCH(F$1,SchedR!$6:$6,0),FALSE)</f>
        <v>Make</v>
      </c>
      <c r="G251" s="15">
        <f>VLOOKUP($A251,Schid!$A:$J,MATCH(G$1,Schid!$6:$6,0),FALSE)</f>
        <v>28</v>
      </c>
      <c r="H251" s="15">
        <f>VLOOKUP($A251,Schid!$A:$J,MATCH(H$1,Schid!$6:$6,0),FALSE)</f>
        <v>2806</v>
      </c>
      <c r="I251" s="15">
        <f>VLOOKUP($A251,Schid!$A:$J,MATCH(I$1,Schid!$6:$6,0),FALSE)</f>
        <v>129</v>
      </c>
      <c r="J251" s="21" t="str">
        <f>VLOOKUP($A251,Schid!$A:$J,MATCH(J$1,Schid!$6:$6,0),FALSE)</f>
        <v>Generators</v>
      </c>
      <c r="K251" s="21" t="str">
        <f>VLOOKUP($A251,Schid!$A:$J,MATCH(K$1,Schid!$6:$6,0),FALSE)</f>
        <v>150+ kW Diesel Generators</v>
      </c>
      <c r="L251" s="21" t="str">
        <f>VLOOKUP($A251,Schid!$A:$J,MATCH(L$1,Schid!$6:$6,0),FALSE)</f>
        <v>Atlas Copco</v>
      </c>
      <c r="M251" s="21" t="str">
        <f>VLOOKUP($A251,Schid!$A:$J,MATCH(M$1,Schid!$6:$6,0),FALSE)</f>
        <v>Generators|150+ kW Diesel Generators|Atlas Copco|</v>
      </c>
      <c r="N251" s="21">
        <f>IF(ISERROR(VLOOKUP(B251,SchedR!A:A,1,FALSE)),0,1)</f>
        <v>1</v>
      </c>
      <c r="O251" s="21">
        <f>VLOOKUP($B251,SchedR!$A:$Z,MATCH(O$1,SchedR!$6:$6,0),FALSE)</f>
        <v>0.95</v>
      </c>
      <c r="P251" s="21">
        <f>VLOOKUP($B251,SchedR!$A:$Z,MATCH(P$1,SchedR!$6:$6,0),FALSE)</f>
        <v>1.33</v>
      </c>
      <c r="Q251" s="21">
        <f>VLOOKUP($B251,SchedR!$A:$Z,MATCH(Q$1,SchedR!$6:$6,0),FALSE)</f>
        <v>0</v>
      </c>
      <c r="R251" s="21">
        <f>VLOOKUP($B251,SchedR!$A:$Z,MATCH(R$1,SchedR!$6:$6,0),FALSE)</f>
        <v>0</v>
      </c>
      <c r="S251" s="21" t="str">
        <f>VLOOKUP($B251,SchedR!$A:$Z,MATCH(S$1,SchedR!$6:$6,0),FALSE)</f>
        <v>Generators USA</v>
      </c>
      <c r="T251" s="21" t="str">
        <f>VLOOKUP($B251,SchedR!$A:$Z,MATCH(T$1,SchedR!$6:$6,0),FALSE)</f>
        <v>RetailBorrowAuction</v>
      </c>
      <c r="U251" s="21">
        <f>IF(ISERROR(VLOOKUP(S251,Sched!A:A,1,FALSE)),0,1)</f>
        <v>1</v>
      </c>
    </row>
    <row r="252" spans="1:21" x14ac:dyDescent="0.25">
      <c r="A252" s="21">
        <v>104665</v>
      </c>
      <c r="B252" s="21" t="s">
        <v>5132</v>
      </c>
      <c r="C252" s="21" t="s">
        <v>2512</v>
      </c>
      <c r="D252" s="21" t="str">
        <f>VLOOKUP($B252,SchedR!$A:$Z,MATCH(D$1,SchedR!$6:$6,0),FALSE)</f>
        <v>USA</v>
      </c>
      <c r="E252" s="21" t="str">
        <f>VLOOKUP($B252,SchedR!$A:$Z,MATCH(E$1,SchedR!$6:$6,0),FALSE)</f>
        <v>Make</v>
      </c>
      <c r="F252" s="21" t="str">
        <f>VLOOKUP($B252,SchedR!$A:$Z,MATCH(F$1,SchedR!$6:$6,0),FALSE)</f>
        <v>Make</v>
      </c>
      <c r="G252" s="15">
        <f>VLOOKUP($A252,Schid!$A:$J,MATCH(G$1,Schid!$6:$6,0),FALSE)</f>
        <v>28</v>
      </c>
      <c r="H252" s="15">
        <f>VLOOKUP($A252,Schid!$A:$J,MATCH(H$1,Schid!$6:$6,0),FALSE)</f>
        <v>2806</v>
      </c>
      <c r="I252" s="15">
        <f>VLOOKUP($A252,Schid!$A:$J,MATCH(I$1,Schid!$6:$6,0),FALSE)</f>
        <v>82931</v>
      </c>
      <c r="J252" s="21" t="str">
        <f>VLOOKUP($A252,Schid!$A:$J,MATCH(J$1,Schid!$6:$6,0),FALSE)</f>
        <v>Generators</v>
      </c>
      <c r="K252" s="21" t="str">
        <f>VLOOKUP($A252,Schid!$A:$J,MATCH(K$1,Schid!$6:$6,0),FALSE)</f>
        <v>150+ kW Diesel Generators</v>
      </c>
      <c r="L252" s="21" t="str">
        <f>VLOOKUP($A252,Schid!$A:$J,MATCH(L$1,Schid!$6:$6,0),FALSE)</f>
        <v>IR Doosan</v>
      </c>
      <c r="M252" s="21" t="str">
        <f>VLOOKUP($A252,Schid!$A:$J,MATCH(M$1,Schid!$6:$6,0),FALSE)</f>
        <v>Generators|150+ kW Diesel Generators|IR Doosan|</v>
      </c>
      <c r="N252" s="21">
        <f>IF(ISERROR(VLOOKUP(B252,SchedR!A:A,1,FALSE)),0,1)</f>
        <v>1</v>
      </c>
      <c r="O252" s="21">
        <f>VLOOKUP($B252,SchedR!$A:$Z,MATCH(O$1,SchedR!$6:$6,0),FALSE)</f>
        <v>0.95</v>
      </c>
      <c r="P252" s="21">
        <f>VLOOKUP($B252,SchedR!$A:$Z,MATCH(P$1,SchedR!$6:$6,0),FALSE)</f>
        <v>1.33</v>
      </c>
      <c r="Q252" s="21">
        <f>VLOOKUP($B252,SchedR!$A:$Z,MATCH(Q$1,SchedR!$6:$6,0),FALSE)</f>
        <v>0</v>
      </c>
      <c r="R252" s="21">
        <f>VLOOKUP($B252,SchedR!$A:$Z,MATCH(R$1,SchedR!$6:$6,0),FALSE)</f>
        <v>0</v>
      </c>
      <c r="S252" s="21" t="str">
        <f>VLOOKUP($B252,SchedR!$A:$Z,MATCH(S$1,SchedR!$6:$6,0),FALSE)</f>
        <v>Generators USA</v>
      </c>
      <c r="T252" s="21" t="str">
        <f>VLOOKUP($B252,SchedR!$A:$Z,MATCH(T$1,SchedR!$6:$6,0),FALSE)</f>
        <v>RetailBorrowAuction</v>
      </c>
      <c r="U252" s="21">
        <f>IF(ISERROR(VLOOKUP(S252,Sched!A:A,1,FALSE)),0,1)</f>
        <v>1</v>
      </c>
    </row>
    <row r="253" spans="1:21" x14ac:dyDescent="0.25">
      <c r="A253" s="21">
        <v>101350</v>
      </c>
      <c r="B253" s="21" t="s">
        <v>5132</v>
      </c>
      <c r="C253" s="21" t="s">
        <v>2512</v>
      </c>
      <c r="D253" s="21" t="str">
        <f>VLOOKUP($B253,SchedR!$A:$Z,MATCH(D$1,SchedR!$6:$6,0),FALSE)</f>
        <v>USA</v>
      </c>
      <c r="E253" s="21" t="str">
        <f>VLOOKUP($B253,SchedR!$A:$Z,MATCH(E$1,SchedR!$6:$6,0),FALSE)</f>
        <v>Make</v>
      </c>
      <c r="F253" s="21" t="str">
        <f>VLOOKUP($B253,SchedR!$A:$Z,MATCH(F$1,SchedR!$6:$6,0),FALSE)</f>
        <v>Make</v>
      </c>
      <c r="G253" s="15">
        <f>VLOOKUP($A253,Schid!$A:$J,MATCH(G$1,Schid!$6:$6,0),FALSE)</f>
        <v>28</v>
      </c>
      <c r="H253" s="15">
        <f>VLOOKUP($A253,Schid!$A:$J,MATCH(H$1,Schid!$6:$6,0),FALSE)</f>
        <v>2806</v>
      </c>
      <c r="I253" s="15">
        <f>VLOOKUP($A253,Schid!$A:$J,MATCH(I$1,Schid!$6:$6,0),FALSE)</f>
        <v>2796</v>
      </c>
      <c r="J253" s="21" t="str">
        <f>VLOOKUP($A253,Schid!$A:$J,MATCH(J$1,Schid!$6:$6,0),FALSE)</f>
        <v>Generators</v>
      </c>
      <c r="K253" s="21" t="str">
        <f>VLOOKUP($A253,Schid!$A:$J,MATCH(K$1,Schid!$6:$6,0),FALSE)</f>
        <v>150+ kW Diesel Generators</v>
      </c>
      <c r="L253" s="21" t="str">
        <f>VLOOKUP($A253,Schid!$A:$J,MATCH(L$1,Schid!$6:$6,0),FALSE)</f>
        <v>Magnum (Generac)</v>
      </c>
      <c r="M253" s="21" t="str">
        <f>VLOOKUP($A253,Schid!$A:$J,MATCH(M$1,Schid!$6:$6,0),FALSE)</f>
        <v>Generators|150+ kW Diesel Generators|Magnum (Generac)|</v>
      </c>
      <c r="N253" s="21">
        <f>IF(ISERROR(VLOOKUP(B253,SchedR!A:A,1,FALSE)),0,1)</f>
        <v>1</v>
      </c>
      <c r="O253" s="21">
        <f>VLOOKUP($B253,SchedR!$A:$Z,MATCH(O$1,SchedR!$6:$6,0),FALSE)</f>
        <v>0.95</v>
      </c>
      <c r="P253" s="21">
        <f>VLOOKUP($B253,SchedR!$A:$Z,MATCH(P$1,SchedR!$6:$6,0),FALSE)</f>
        <v>1.33</v>
      </c>
      <c r="Q253" s="21">
        <f>VLOOKUP($B253,SchedR!$A:$Z,MATCH(Q$1,SchedR!$6:$6,0),FALSE)</f>
        <v>0</v>
      </c>
      <c r="R253" s="21">
        <f>VLOOKUP($B253,SchedR!$A:$Z,MATCH(R$1,SchedR!$6:$6,0),FALSE)</f>
        <v>0</v>
      </c>
      <c r="S253" s="21" t="str">
        <f>VLOOKUP($B253,SchedR!$A:$Z,MATCH(S$1,SchedR!$6:$6,0),FALSE)</f>
        <v>Generators USA</v>
      </c>
      <c r="T253" s="21" t="str">
        <f>VLOOKUP($B253,SchedR!$A:$Z,MATCH(T$1,SchedR!$6:$6,0),FALSE)</f>
        <v>RetailBorrowAuction</v>
      </c>
      <c r="U253" s="21">
        <f>IF(ISERROR(VLOOKUP(S253,Sched!A:A,1,FALSE)),0,1)</f>
        <v>1</v>
      </c>
    </row>
    <row r="254" spans="1:21" x14ac:dyDescent="0.25">
      <c r="A254" s="21">
        <v>101346</v>
      </c>
      <c r="B254" s="21" t="s">
        <v>5132</v>
      </c>
      <c r="C254" s="21" t="s">
        <v>2512</v>
      </c>
      <c r="D254" s="21" t="str">
        <f>VLOOKUP($B254,SchedR!$A:$Z,MATCH(D$1,SchedR!$6:$6,0),FALSE)</f>
        <v>USA</v>
      </c>
      <c r="E254" s="21" t="str">
        <f>VLOOKUP($B254,SchedR!$A:$Z,MATCH(E$1,SchedR!$6:$6,0),FALSE)</f>
        <v>Make</v>
      </c>
      <c r="F254" s="21" t="str">
        <f>VLOOKUP($B254,SchedR!$A:$Z,MATCH(F$1,SchedR!$6:$6,0),FALSE)</f>
        <v>Make</v>
      </c>
      <c r="G254" s="15">
        <f>VLOOKUP($A254,Schid!$A:$J,MATCH(G$1,Schid!$6:$6,0),FALSE)</f>
        <v>28</v>
      </c>
      <c r="H254" s="15">
        <f>VLOOKUP($A254,Schid!$A:$J,MATCH(H$1,Schid!$6:$6,0),FALSE)</f>
        <v>2806</v>
      </c>
      <c r="I254" s="15">
        <f>VLOOKUP($A254,Schid!$A:$J,MATCH(I$1,Schid!$6:$6,0),FALSE)</f>
        <v>132</v>
      </c>
      <c r="J254" s="21" t="str">
        <f>VLOOKUP($A254,Schid!$A:$J,MATCH(J$1,Schid!$6:$6,0),FALSE)</f>
        <v>Generators</v>
      </c>
      <c r="K254" s="21" t="str">
        <f>VLOOKUP($A254,Schid!$A:$J,MATCH(K$1,Schid!$6:$6,0),FALSE)</f>
        <v>150+ kW Diesel Generators</v>
      </c>
      <c r="L254" s="21" t="str">
        <f>VLOOKUP($A254,Schid!$A:$J,MATCH(L$1,Schid!$6:$6,0),FALSE)</f>
        <v>Multiquip</v>
      </c>
      <c r="M254" s="21" t="str">
        <f>VLOOKUP($A254,Schid!$A:$J,MATCH(M$1,Schid!$6:$6,0),FALSE)</f>
        <v>Generators|150+ kW Diesel Generators|Multiquip|</v>
      </c>
      <c r="N254" s="21">
        <f>IF(ISERROR(VLOOKUP(B254,SchedR!A:A,1,FALSE)),0,1)</f>
        <v>1</v>
      </c>
      <c r="O254" s="21">
        <f>VLOOKUP($B254,SchedR!$A:$Z,MATCH(O$1,SchedR!$6:$6,0),FALSE)</f>
        <v>0.95</v>
      </c>
      <c r="P254" s="21">
        <f>VLOOKUP($B254,SchedR!$A:$Z,MATCH(P$1,SchedR!$6:$6,0),FALSE)</f>
        <v>1.33</v>
      </c>
      <c r="Q254" s="21">
        <f>VLOOKUP($B254,SchedR!$A:$Z,MATCH(Q$1,SchedR!$6:$6,0),FALSE)</f>
        <v>0</v>
      </c>
      <c r="R254" s="21">
        <f>VLOOKUP($B254,SchedR!$A:$Z,MATCH(R$1,SchedR!$6:$6,0),FALSE)</f>
        <v>0</v>
      </c>
      <c r="S254" s="21" t="str">
        <f>VLOOKUP($B254,SchedR!$A:$Z,MATCH(S$1,SchedR!$6:$6,0),FALSE)</f>
        <v>Generators USA</v>
      </c>
      <c r="T254" s="21" t="str">
        <f>VLOOKUP($B254,SchedR!$A:$Z,MATCH(T$1,SchedR!$6:$6,0),FALSE)</f>
        <v>RetailBorrowAuction</v>
      </c>
      <c r="U254" s="21">
        <f>IF(ISERROR(VLOOKUP(S254,Sched!A:A,1,FALSE)),0,1)</f>
        <v>1</v>
      </c>
    </row>
    <row r="255" spans="1:21" x14ac:dyDescent="0.25">
      <c r="A255" s="21">
        <v>101402</v>
      </c>
      <c r="B255" s="21" t="s">
        <v>5132</v>
      </c>
      <c r="C255" s="21" t="s">
        <v>2512</v>
      </c>
      <c r="D255" s="21" t="str">
        <f>VLOOKUP($B255,SchedR!$A:$Z,MATCH(D$1,SchedR!$6:$6,0),FALSE)</f>
        <v>USA</v>
      </c>
      <c r="E255" s="21" t="str">
        <f>VLOOKUP($B255,SchedR!$A:$Z,MATCH(E$1,SchedR!$6:$6,0),FALSE)</f>
        <v>Make</v>
      </c>
      <c r="F255" s="21" t="str">
        <f>VLOOKUP($B255,SchedR!$A:$Z,MATCH(F$1,SchedR!$6:$6,0),FALSE)</f>
        <v>Make</v>
      </c>
      <c r="G255" s="15">
        <f>VLOOKUP($A255,Schid!$A:$J,MATCH(G$1,Schid!$6:$6,0),FALSE)</f>
        <v>28</v>
      </c>
      <c r="H255" s="15">
        <f>VLOOKUP($A255,Schid!$A:$J,MATCH(H$1,Schid!$6:$6,0),FALSE)</f>
        <v>2808</v>
      </c>
      <c r="I255" s="15">
        <f>VLOOKUP($A255,Schid!$A:$J,MATCH(I$1,Schid!$6:$6,0),FALSE)</f>
        <v>2796</v>
      </c>
      <c r="J255" s="21" t="str">
        <f>VLOOKUP($A255,Schid!$A:$J,MATCH(J$1,Schid!$6:$6,0),FALSE)</f>
        <v>Generators</v>
      </c>
      <c r="K255" s="21" t="str">
        <f>VLOOKUP($A255,Schid!$A:$J,MATCH(K$1,Schid!$6:$6,0),FALSE)</f>
        <v>150+ kW Natural Gas Generators</v>
      </c>
      <c r="L255" s="21" t="str">
        <f>VLOOKUP($A255,Schid!$A:$J,MATCH(L$1,Schid!$6:$6,0),FALSE)</f>
        <v>Magnum (Generac)</v>
      </c>
      <c r="M255" s="21" t="str">
        <f>VLOOKUP($A255,Schid!$A:$J,MATCH(M$1,Schid!$6:$6,0),FALSE)</f>
        <v>Generators|150+ kW Natural Gas Generators|Magnum (Generac)|</v>
      </c>
      <c r="N255" s="21">
        <f>IF(ISERROR(VLOOKUP(B255,SchedR!A:A,1,FALSE)),0,1)</f>
        <v>1</v>
      </c>
      <c r="O255" s="21">
        <f>VLOOKUP($B255,SchedR!$A:$Z,MATCH(O$1,SchedR!$6:$6,0),FALSE)</f>
        <v>0.95</v>
      </c>
      <c r="P255" s="21">
        <f>VLOOKUP($B255,SchedR!$A:$Z,MATCH(P$1,SchedR!$6:$6,0),FALSE)</f>
        <v>1.33</v>
      </c>
      <c r="Q255" s="21">
        <f>VLOOKUP($B255,SchedR!$A:$Z,MATCH(Q$1,SchedR!$6:$6,0),FALSE)</f>
        <v>0</v>
      </c>
      <c r="R255" s="21">
        <f>VLOOKUP($B255,SchedR!$A:$Z,MATCH(R$1,SchedR!$6:$6,0),FALSE)</f>
        <v>0</v>
      </c>
      <c r="S255" s="21" t="str">
        <f>VLOOKUP($B255,SchedR!$A:$Z,MATCH(S$1,SchedR!$6:$6,0),FALSE)</f>
        <v>Generators USA</v>
      </c>
      <c r="T255" s="21" t="str">
        <f>VLOOKUP($B255,SchedR!$A:$Z,MATCH(T$1,SchedR!$6:$6,0),FALSE)</f>
        <v>RetailBorrowAuction</v>
      </c>
      <c r="U255" s="21">
        <f>IF(ISERROR(VLOOKUP(S255,Sched!A:A,1,FALSE)),0,1)</f>
        <v>1</v>
      </c>
    </row>
    <row r="256" spans="1:21" x14ac:dyDescent="0.25">
      <c r="A256" s="21">
        <v>4162</v>
      </c>
      <c r="B256" s="21" t="s">
        <v>5132</v>
      </c>
      <c r="C256" s="21" t="s">
        <v>2512</v>
      </c>
      <c r="D256" s="21" t="str">
        <f>VLOOKUP($B256,SchedR!$A:$Z,MATCH(D$1,SchedR!$6:$6,0),FALSE)</f>
        <v>USA</v>
      </c>
      <c r="E256" s="21" t="str">
        <f>VLOOKUP($B256,SchedR!$A:$Z,MATCH(E$1,SchedR!$6:$6,0),FALSE)</f>
        <v>Make</v>
      </c>
      <c r="F256" s="21" t="str">
        <f>VLOOKUP($B256,SchedR!$A:$Z,MATCH(F$1,SchedR!$6:$6,0),FALSE)</f>
        <v>Make</v>
      </c>
      <c r="G256" s="15">
        <f>VLOOKUP($A256,Schid!$A:$J,MATCH(G$1,Schid!$6:$6,0),FALSE)</f>
        <v>28</v>
      </c>
      <c r="H256" s="15">
        <f>VLOOKUP($A256,Schid!$A:$J,MATCH(H$1,Schid!$6:$6,0),FALSE)</f>
        <v>2001</v>
      </c>
      <c r="I256" s="15">
        <f>VLOOKUP($A256,Schid!$A:$J,MATCH(I$1,Schid!$6:$6,0),FALSE)</f>
        <v>129</v>
      </c>
      <c r="J256" s="21" t="str">
        <f>VLOOKUP($A256,Schid!$A:$J,MATCH(J$1,Schid!$6:$6,0),FALSE)</f>
        <v>Generators</v>
      </c>
      <c r="K256" s="21" t="str">
        <f>VLOOKUP($A256,Schid!$A:$J,MATCH(K$1,Schid!$6:$6,0),FALSE)</f>
        <v>40-149 kW Diesel Generators</v>
      </c>
      <c r="L256" s="21" t="str">
        <f>VLOOKUP($A256,Schid!$A:$J,MATCH(L$1,Schid!$6:$6,0),FALSE)</f>
        <v>Atlas Copco</v>
      </c>
      <c r="M256" s="21" t="str">
        <f>VLOOKUP($A256,Schid!$A:$J,MATCH(M$1,Schid!$6:$6,0),FALSE)</f>
        <v>Generators|40-149 kW Diesel Generators|Atlas Copco|</v>
      </c>
      <c r="N256" s="21">
        <f>IF(ISERROR(VLOOKUP(B256,SchedR!A:A,1,FALSE)),0,1)</f>
        <v>1</v>
      </c>
      <c r="O256" s="21">
        <f>VLOOKUP($B256,SchedR!$A:$Z,MATCH(O$1,SchedR!$6:$6,0),FALSE)</f>
        <v>0.95</v>
      </c>
      <c r="P256" s="21">
        <f>VLOOKUP($B256,SchedR!$A:$Z,MATCH(P$1,SchedR!$6:$6,0),FALSE)</f>
        <v>1.33</v>
      </c>
      <c r="Q256" s="21">
        <f>VLOOKUP($B256,SchedR!$A:$Z,MATCH(Q$1,SchedR!$6:$6,0),FALSE)</f>
        <v>0</v>
      </c>
      <c r="R256" s="21">
        <f>VLOOKUP($B256,SchedR!$A:$Z,MATCH(R$1,SchedR!$6:$6,0),FALSE)</f>
        <v>0</v>
      </c>
      <c r="S256" s="21" t="str">
        <f>VLOOKUP($B256,SchedR!$A:$Z,MATCH(S$1,SchedR!$6:$6,0),FALSE)</f>
        <v>Generators USA</v>
      </c>
      <c r="T256" s="21" t="str">
        <f>VLOOKUP($B256,SchedR!$A:$Z,MATCH(T$1,SchedR!$6:$6,0),FALSE)</f>
        <v>RetailBorrowAuction</v>
      </c>
      <c r="U256" s="21">
        <f>IF(ISERROR(VLOOKUP(S256,Sched!A:A,1,FALSE)),0,1)</f>
        <v>1</v>
      </c>
    </row>
    <row r="257" spans="1:21" x14ac:dyDescent="0.25">
      <c r="A257" s="21">
        <v>104647</v>
      </c>
      <c r="B257" s="21" t="s">
        <v>5132</v>
      </c>
      <c r="C257" s="21" t="s">
        <v>2512</v>
      </c>
      <c r="D257" s="21" t="str">
        <f>VLOOKUP($B257,SchedR!$A:$Z,MATCH(D$1,SchedR!$6:$6,0),FALSE)</f>
        <v>USA</v>
      </c>
      <c r="E257" s="21" t="str">
        <f>VLOOKUP($B257,SchedR!$A:$Z,MATCH(E$1,SchedR!$6:$6,0),FALSE)</f>
        <v>Make</v>
      </c>
      <c r="F257" s="21" t="str">
        <f>VLOOKUP($B257,SchedR!$A:$Z,MATCH(F$1,SchedR!$6:$6,0),FALSE)</f>
        <v>Make</v>
      </c>
      <c r="G257" s="15">
        <f>VLOOKUP($A257,Schid!$A:$J,MATCH(G$1,Schid!$6:$6,0),FALSE)</f>
        <v>28</v>
      </c>
      <c r="H257" s="15">
        <f>VLOOKUP($A257,Schid!$A:$J,MATCH(H$1,Schid!$6:$6,0),FALSE)</f>
        <v>2001</v>
      </c>
      <c r="I257" s="15">
        <f>VLOOKUP($A257,Schid!$A:$J,MATCH(I$1,Schid!$6:$6,0),FALSE)</f>
        <v>82931</v>
      </c>
      <c r="J257" s="21" t="str">
        <f>VLOOKUP($A257,Schid!$A:$J,MATCH(J$1,Schid!$6:$6,0),FALSE)</f>
        <v>Generators</v>
      </c>
      <c r="K257" s="21" t="str">
        <f>VLOOKUP($A257,Schid!$A:$J,MATCH(K$1,Schid!$6:$6,0),FALSE)</f>
        <v>40-149 kW Diesel Generators</v>
      </c>
      <c r="L257" s="21" t="str">
        <f>VLOOKUP($A257,Schid!$A:$J,MATCH(L$1,Schid!$6:$6,0),FALSE)</f>
        <v>IR Doosan</v>
      </c>
      <c r="M257" s="21" t="str">
        <f>VLOOKUP($A257,Schid!$A:$J,MATCH(M$1,Schid!$6:$6,0),FALSE)</f>
        <v>Generators|40-149 kW Diesel Generators|IR Doosan|</v>
      </c>
      <c r="N257" s="21">
        <f>IF(ISERROR(VLOOKUP(B257,SchedR!A:A,1,FALSE)),0,1)</f>
        <v>1</v>
      </c>
      <c r="O257" s="21">
        <f>VLOOKUP($B257,SchedR!$A:$Z,MATCH(O$1,SchedR!$6:$6,0),FALSE)</f>
        <v>0.95</v>
      </c>
      <c r="P257" s="21">
        <f>VLOOKUP($B257,SchedR!$A:$Z,MATCH(P$1,SchedR!$6:$6,0),FALSE)</f>
        <v>1.33</v>
      </c>
      <c r="Q257" s="21">
        <f>VLOOKUP($B257,SchedR!$A:$Z,MATCH(Q$1,SchedR!$6:$6,0),FALSE)</f>
        <v>0</v>
      </c>
      <c r="R257" s="21">
        <f>VLOOKUP($B257,SchedR!$A:$Z,MATCH(R$1,SchedR!$6:$6,0),FALSE)</f>
        <v>0</v>
      </c>
      <c r="S257" s="21" t="str">
        <f>VLOOKUP($B257,SchedR!$A:$Z,MATCH(S$1,SchedR!$6:$6,0),FALSE)</f>
        <v>Generators USA</v>
      </c>
      <c r="T257" s="21" t="str">
        <f>VLOOKUP($B257,SchedR!$A:$Z,MATCH(T$1,SchedR!$6:$6,0),FALSE)</f>
        <v>RetailBorrowAuction</v>
      </c>
      <c r="U257" s="21">
        <f>IF(ISERROR(VLOOKUP(S257,Sched!A:A,1,FALSE)),0,1)</f>
        <v>1</v>
      </c>
    </row>
    <row r="258" spans="1:21" x14ac:dyDescent="0.25">
      <c r="A258" s="21">
        <v>4032</v>
      </c>
      <c r="B258" s="21" t="s">
        <v>5132</v>
      </c>
      <c r="C258" s="21" t="s">
        <v>2512</v>
      </c>
      <c r="D258" s="21" t="str">
        <f>VLOOKUP($B258,SchedR!$A:$Z,MATCH(D$1,SchedR!$6:$6,0),FALSE)</f>
        <v>USA</v>
      </c>
      <c r="E258" s="21" t="str">
        <f>VLOOKUP($B258,SchedR!$A:$Z,MATCH(E$1,SchedR!$6:$6,0),FALSE)</f>
        <v>Make</v>
      </c>
      <c r="F258" s="21" t="str">
        <f>VLOOKUP($B258,SchedR!$A:$Z,MATCH(F$1,SchedR!$6:$6,0),FALSE)</f>
        <v>Make</v>
      </c>
      <c r="G258" s="15">
        <f>VLOOKUP($A258,Schid!$A:$J,MATCH(G$1,Schid!$6:$6,0),FALSE)</f>
        <v>28</v>
      </c>
      <c r="H258" s="15">
        <f>VLOOKUP($A258,Schid!$A:$J,MATCH(H$1,Schid!$6:$6,0),FALSE)</f>
        <v>2001</v>
      </c>
      <c r="I258" s="15">
        <f>VLOOKUP($A258,Schid!$A:$J,MATCH(I$1,Schid!$6:$6,0),FALSE)</f>
        <v>2796</v>
      </c>
      <c r="J258" s="21" t="str">
        <f>VLOOKUP($A258,Schid!$A:$J,MATCH(J$1,Schid!$6:$6,0),FALSE)</f>
        <v>Generators</v>
      </c>
      <c r="K258" s="21" t="str">
        <f>VLOOKUP($A258,Schid!$A:$J,MATCH(K$1,Schid!$6:$6,0),FALSE)</f>
        <v>40-149 kW Diesel Generators</v>
      </c>
      <c r="L258" s="21" t="str">
        <f>VLOOKUP($A258,Schid!$A:$J,MATCH(L$1,Schid!$6:$6,0),FALSE)</f>
        <v>Magnum (Generac)</v>
      </c>
      <c r="M258" s="21" t="str">
        <f>VLOOKUP($A258,Schid!$A:$J,MATCH(M$1,Schid!$6:$6,0),FALSE)</f>
        <v>Generators|40-149 kW Diesel Generators|Magnum (Generac)|</v>
      </c>
      <c r="N258" s="21">
        <f>IF(ISERROR(VLOOKUP(B258,SchedR!A:A,1,FALSE)),0,1)</f>
        <v>1</v>
      </c>
      <c r="O258" s="21">
        <f>VLOOKUP($B258,SchedR!$A:$Z,MATCH(O$1,SchedR!$6:$6,0),FALSE)</f>
        <v>0.95</v>
      </c>
      <c r="P258" s="21">
        <f>VLOOKUP($B258,SchedR!$A:$Z,MATCH(P$1,SchedR!$6:$6,0),FALSE)</f>
        <v>1.33</v>
      </c>
      <c r="Q258" s="21">
        <f>VLOOKUP($B258,SchedR!$A:$Z,MATCH(Q$1,SchedR!$6:$6,0),FALSE)</f>
        <v>0</v>
      </c>
      <c r="R258" s="21">
        <f>VLOOKUP($B258,SchedR!$A:$Z,MATCH(R$1,SchedR!$6:$6,0),FALSE)</f>
        <v>0</v>
      </c>
      <c r="S258" s="21" t="str">
        <f>VLOOKUP($B258,SchedR!$A:$Z,MATCH(S$1,SchedR!$6:$6,0),FALSE)</f>
        <v>Generators USA</v>
      </c>
      <c r="T258" s="21" t="str">
        <f>VLOOKUP($B258,SchedR!$A:$Z,MATCH(T$1,SchedR!$6:$6,0),FALSE)</f>
        <v>RetailBorrowAuction</v>
      </c>
      <c r="U258" s="21">
        <f>IF(ISERROR(VLOOKUP(S258,Sched!A:A,1,FALSE)),0,1)</f>
        <v>1</v>
      </c>
    </row>
    <row r="259" spans="1:21" x14ac:dyDescent="0.25">
      <c r="A259" s="21">
        <v>1020</v>
      </c>
      <c r="B259" s="21" t="s">
        <v>5132</v>
      </c>
      <c r="C259" s="21" t="s">
        <v>2512</v>
      </c>
      <c r="D259" s="21" t="str">
        <f>VLOOKUP($B259,SchedR!$A:$Z,MATCH(D$1,SchedR!$6:$6,0),FALSE)</f>
        <v>USA</v>
      </c>
      <c r="E259" s="21" t="str">
        <f>VLOOKUP($B259,SchedR!$A:$Z,MATCH(E$1,SchedR!$6:$6,0),FALSE)</f>
        <v>Make</v>
      </c>
      <c r="F259" s="21" t="str">
        <f>VLOOKUP($B259,SchedR!$A:$Z,MATCH(F$1,SchedR!$6:$6,0),FALSE)</f>
        <v>Make</v>
      </c>
      <c r="G259" s="15">
        <f>VLOOKUP($A259,Schid!$A:$J,MATCH(G$1,Schid!$6:$6,0),FALSE)</f>
        <v>28</v>
      </c>
      <c r="H259" s="15">
        <f>VLOOKUP($A259,Schid!$A:$J,MATCH(H$1,Schid!$6:$6,0),FALSE)</f>
        <v>2001</v>
      </c>
      <c r="I259" s="15">
        <f>VLOOKUP($A259,Schid!$A:$J,MATCH(I$1,Schid!$6:$6,0),FALSE)</f>
        <v>132</v>
      </c>
      <c r="J259" s="21" t="str">
        <f>VLOOKUP($A259,Schid!$A:$J,MATCH(J$1,Schid!$6:$6,0),FALSE)</f>
        <v>Generators</v>
      </c>
      <c r="K259" s="21" t="str">
        <f>VLOOKUP($A259,Schid!$A:$J,MATCH(K$1,Schid!$6:$6,0),FALSE)</f>
        <v>40-149 kW Diesel Generators</v>
      </c>
      <c r="L259" s="21" t="str">
        <f>VLOOKUP($A259,Schid!$A:$J,MATCH(L$1,Schid!$6:$6,0),FALSE)</f>
        <v>Multiquip</v>
      </c>
      <c r="M259" s="21" t="str">
        <f>VLOOKUP($A259,Schid!$A:$J,MATCH(M$1,Schid!$6:$6,0),FALSE)</f>
        <v>Generators|40-149 kW Diesel Generators|Multiquip|</v>
      </c>
      <c r="N259" s="21">
        <f>IF(ISERROR(VLOOKUP(B259,SchedR!A:A,1,FALSE)),0,1)</f>
        <v>1</v>
      </c>
      <c r="O259" s="21">
        <f>VLOOKUP($B259,SchedR!$A:$Z,MATCH(O$1,SchedR!$6:$6,0),FALSE)</f>
        <v>0.95</v>
      </c>
      <c r="P259" s="21">
        <f>VLOOKUP($B259,SchedR!$A:$Z,MATCH(P$1,SchedR!$6:$6,0),FALSE)</f>
        <v>1.33</v>
      </c>
      <c r="Q259" s="21">
        <f>VLOOKUP($B259,SchedR!$A:$Z,MATCH(Q$1,SchedR!$6:$6,0),FALSE)</f>
        <v>0</v>
      </c>
      <c r="R259" s="21">
        <f>VLOOKUP($B259,SchedR!$A:$Z,MATCH(R$1,SchedR!$6:$6,0),FALSE)</f>
        <v>0</v>
      </c>
      <c r="S259" s="21" t="str">
        <f>VLOOKUP($B259,SchedR!$A:$Z,MATCH(S$1,SchedR!$6:$6,0),FALSE)</f>
        <v>Generators USA</v>
      </c>
      <c r="T259" s="21" t="str">
        <f>VLOOKUP($B259,SchedR!$A:$Z,MATCH(T$1,SchedR!$6:$6,0),FALSE)</f>
        <v>RetailBorrowAuction</v>
      </c>
      <c r="U259" s="21">
        <f>IF(ISERROR(VLOOKUP(S259,Sched!A:A,1,FALSE)),0,1)</f>
        <v>1</v>
      </c>
    </row>
    <row r="260" spans="1:21" x14ac:dyDescent="0.25">
      <c r="A260" s="21">
        <v>86618</v>
      </c>
      <c r="B260" s="21" t="s">
        <v>5132</v>
      </c>
      <c r="C260" s="21" t="s">
        <v>2512</v>
      </c>
      <c r="D260" s="21" t="str">
        <f>VLOOKUP($B260,SchedR!$A:$Z,MATCH(D$1,SchedR!$6:$6,0),FALSE)</f>
        <v>USA</v>
      </c>
      <c r="E260" s="21" t="str">
        <f>VLOOKUP($B260,SchedR!$A:$Z,MATCH(E$1,SchedR!$6:$6,0),FALSE)</f>
        <v>Make</v>
      </c>
      <c r="F260" s="21" t="str">
        <f>VLOOKUP($B260,SchedR!$A:$Z,MATCH(F$1,SchedR!$6:$6,0),FALSE)</f>
        <v>Make</v>
      </c>
      <c r="G260" s="15">
        <f>VLOOKUP($A260,Schid!$A:$J,MATCH(G$1,Schid!$6:$6,0),FALSE)</f>
        <v>28</v>
      </c>
      <c r="H260" s="15">
        <f>VLOOKUP($A260,Schid!$A:$J,MATCH(H$1,Schid!$6:$6,0),FALSE)</f>
        <v>2636</v>
      </c>
      <c r="I260" s="15">
        <f>VLOOKUP($A260,Schid!$A:$J,MATCH(I$1,Schid!$6:$6,0),FALSE)</f>
        <v>2796</v>
      </c>
      <c r="J260" s="21" t="str">
        <f>VLOOKUP($A260,Schid!$A:$J,MATCH(J$1,Schid!$6:$6,0),FALSE)</f>
        <v>Generators</v>
      </c>
      <c r="K260" s="21" t="str">
        <f>VLOOKUP($A260,Schid!$A:$J,MATCH(K$1,Schid!$6:$6,0),FALSE)</f>
        <v>40-149 kW Natural Gas Generators</v>
      </c>
      <c r="L260" s="21" t="str">
        <f>VLOOKUP($A260,Schid!$A:$J,MATCH(L$1,Schid!$6:$6,0),FALSE)</f>
        <v>Magnum (Generac)</v>
      </c>
      <c r="M260" s="21" t="str">
        <f>VLOOKUP($A260,Schid!$A:$J,MATCH(M$1,Schid!$6:$6,0),FALSE)</f>
        <v>Generators|40-149 kW Natural Gas Generators|Magnum (Generac)|</v>
      </c>
      <c r="N260" s="21">
        <f>IF(ISERROR(VLOOKUP(B260,SchedR!A:A,1,FALSE)),0,1)</f>
        <v>1</v>
      </c>
      <c r="O260" s="21">
        <f>VLOOKUP($B260,SchedR!$A:$Z,MATCH(O$1,SchedR!$6:$6,0),FALSE)</f>
        <v>0.95</v>
      </c>
      <c r="P260" s="21">
        <f>VLOOKUP($B260,SchedR!$A:$Z,MATCH(P$1,SchedR!$6:$6,0),FALSE)</f>
        <v>1.33</v>
      </c>
      <c r="Q260" s="21">
        <f>VLOOKUP($B260,SchedR!$A:$Z,MATCH(Q$1,SchedR!$6:$6,0),FALSE)</f>
        <v>0</v>
      </c>
      <c r="R260" s="21">
        <f>VLOOKUP($B260,SchedR!$A:$Z,MATCH(R$1,SchedR!$6:$6,0),FALSE)</f>
        <v>0</v>
      </c>
      <c r="S260" s="21" t="str">
        <f>VLOOKUP($B260,SchedR!$A:$Z,MATCH(S$1,SchedR!$6:$6,0),FALSE)</f>
        <v>Generators USA</v>
      </c>
      <c r="T260" s="21" t="str">
        <f>VLOOKUP($B260,SchedR!$A:$Z,MATCH(T$1,SchedR!$6:$6,0),FALSE)</f>
        <v>RetailBorrowAuction</v>
      </c>
      <c r="U260" s="21">
        <f>IF(ISERROR(VLOOKUP(S260,Sched!A:A,1,FALSE)),0,1)</f>
        <v>1</v>
      </c>
    </row>
    <row r="261" spans="1:21" x14ac:dyDescent="0.25">
      <c r="A261" s="21">
        <v>89894</v>
      </c>
      <c r="B261" s="21" t="s">
        <v>5132</v>
      </c>
      <c r="C261" s="21" t="s">
        <v>2512</v>
      </c>
      <c r="D261" s="21" t="str">
        <f>VLOOKUP($B261,SchedR!$A:$Z,MATCH(D$1,SchedR!$6:$6,0),FALSE)</f>
        <v>USA</v>
      </c>
      <c r="E261" s="21" t="str">
        <f>VLOOKUP($B261,SchedR!$A:$Z,MATCH(E$1,SchedR!$6:$6,0),FALSE)</f>
        <v>Make</v>
      </c>
      <c r="F261" s="21" t="str">
        <f>VLOOKUP($B261,SchedR!$A:$Z,MATCH(F$1,SchedR!$6:$6,0),FALSE)</f>
        <v>Make</v>
      </c>
      <c r="G261" s="15">
        <f>VLOOKUP($A261,Schid!$A:$J,MATCH(G$1,Schid!$6:$6,0),FALSE)</f>
        <v>28</v>
      </c>
      <c r="H261" s="15">
        <f>VLOOKUP($A261,Schid!$A:$J,MATCH(H$1,Schid!$6:$6,0),FALSE)</f>
        <v>2636</v>
      </c>
      <c r="I261" s="15">
        <f>VLOOKUP($A261,Schid!$A:$J,MATCH(I$1,Schid!$6:$6,0),FALSE)</f>
        <v>132</v>
      </c>
      <c r="J261" s="21" t="str">
        <f>VLOOKUP($A261,Schid!$A:$J,MATCH(J$1,Schid!$6:$6,0),FALSE)</f>
        <v>Generators</v>
      </c>
      <c r="K261" s="21" t="str">
        <f>VLOOKUP($A261,Schid!$A:$J,MATCH(K$1,Schid!$6:$6,0),FALSE)</f>
        <v>40-149 kW Natural Gas Generators</v>
      </c>
      <c r="L261" s="21" t="str">
        <f>VLOOKUP($A261,Schid!$A:$J,MATCH(L$1,Schid!$6:$6,0),FALSE)</f>
        <v>Multiquip</v>
      </c>
      <c r="M261" s="21" t="str">
        <f>VLOOKUP($A261,Schid!$A:$J,MATCH(M$1,Schid!$6:$6,0),FALSE)</f>
        <v>Generators|40-149 kW Natural Gas Generators|Multiquip|</v>
      </c>
      <c r="N261" s="21">
        <f>IF(ISERROR(VLOOKUP(B261,SchedR!A:A,1,FALSE)),0,1)</f>
        <v>1</v>
      </c>
      <c r="O261" s="21">
        <f>VLOOKUP($B261,SchedR!$A:$Z,MATCH(O$1,SchedR!$6:$6,0),FALSE)</f>
        <v>0.95</v>
      </c>
      <c r="P261" s="21">
        <f>VLOOKUP($B261,SchedR!$A:$Z,MATCH(P$1,SchedR!$6:$6,0),FALSE)</f>
        <v>1.33</v>
      </c>
      <c r="Q261" s="21">
        <f>VLOOKUP($B261,SchedR!$A:$Z,MATCH(Q$1,SchedR!$6:$6,0),FALSE)</f>
        <v>0</v>
      </c>
      <c r="R261" s="21">
        <f>VLOOKUP($B261,SchedR!$A:$Z,MATCH(R$1,SchedR!$6:$6,0),FALSE)</f>
        <v>0</v>
      </c>
      <c r="S261" s="21" t="str">
        <f>VLOOKUP($B261,SchedR!$A:$Z,MATCH(S$1,SchedR!$6:$6,0),FALSE)</f>
        <v>Generators USA</v>
      </c>
      <c r="T261" s="21" t="str">
        <f>VLOOKUP($B261,SchedR!$A:$Z,MATCH(T$1,SchedR!$6:$6,0),FALSE)</f>
        <v>RetailBorrowAuction</v>
      </c>
      <c r="U261" s="21">
        <f>IF(ISERROR(VLOOKUP(S261,Sched!A:A,1,FALSE)),0,1)</f>
        <v>1</v>
      </c>
    </row>
    <row r="262" spans="1:21" x14ac:dyDescent="0.25">
      <c r="A262" s="21">
        <v>115037</v>
      </c>
      <c r="B262" s="21" t="s">
        <v>5138</v>
      </c>
      <c r="C262" s="21" t="s">
        <v>2512</v>
      </c>
      <c r="D262" s="21" t="str">
        <f>VLOOKUP($B262,SchedR!$A:$Z,MATCH(D$1,SchedR!$6:$6,0),FALSE)</f>
        <v>USA</v>
      </c>
      <c r="E262" s="21" t="str">
        <f>VLOOKUP($B262,SchedR!$A:$Z,MATCH(E$1,SchedR!$6:$6,0),FALSE)</f>
        <v>CatSubcat</v>
      </c>
      <c r="F262" s="21" t="str">
        <f>VLOOKUP($B262,SchedR!$A:$Z,MATCH(F$1,SchedR!$6:$6,0),FALSE)</f>
        <v>SubcatGroup</v>
      </c>
      <c r="G262" s="15">
        <f>VLOOKUP($A262,Schid!$A:$J,MATCH(G$1,Schid!$6:$6,0),FALSE)</f>
        <v>313</v>
      </c>
      <c r="H262" s="15">
        <f>VLOOKUP($A262,Schid!$A:$J,MATCH(H$1,Schid!$6:$6,0),FALSE)</f>
        <v>2845</v>
      </c>
      <c r="I262" s="15" t="str">
        <f>VLOOKUP($A262,Schid!$A:$J,MATCH(I$1,Schid!$6:$6,0),FALSE)</f>
        <v>NULL</v>
      </c>
      <c r="J262" s="21" t="str">
        <f>VLOOKUP($A262,Schid!$A:$J,MATCH(J$1,Schid!$6:$6,0),FALSE)</f>
        <v>Articulating Boom Lifts</v>
      </c>
      <c r="K262" s="21" t="str">
        <f>VLOOKUP($A262,Schid!$A:$J,MATCH(K$1,Schid!$6:$6,0),FALSE)</f>
        <v>80-129 Ft Articulating Booms</v>
      </c>
      <c r="L262" s="21" t="str">
        <f>VLOOKUP($A262,Schid!$A:$J,MATCH(L$1,Schid!$6:$6,0),FALSE)</f>
        <v>NULL</v>
      </c>
      <c r="M262" s="21" t="str">
        <f>VLOOKUP($A262,Schid!$A:$J,MATCH(M$1,Schid!$6:$6,0),FALSE)</f>
        <v>Articulating Boom Lifts|80-129 Ft Articulating Booms||</v>
      </c>
      <c r="N262" s="21">
        <f>IF(ISERROR(VLOOKUP(B262,SchedR!A:A,1,FALSE)),0,1)</f>
        <v>1</v>
      </c>
      <c r="O262" s="21">
        <f>VLOOKUP($B262,SchedR!$A:$Z,MATCH(O$1,SchedR!$6:$6,0),FALSE)</f>
        <v>0.95</v>
      </c>
      <c r="P262" s="21">
        <f>VLOOKUP($B262,SchedR!$A:$Z,MATCH(P$1,SchedR!$6:$6,0),FALSE)</f>
        <v>1.33</v>
      </c>
      <c r="Q262" s="21">
        <f>VLOOKUP($B262,SchedR!$A:$Z,MATCH(Q$1,SchedR!$6:$6,0),FALSE)</f>
        <v>0</v>
      </c>
      <c r="R262" s="21">
        <f>VLOOKUP($B262,SchedR!$A:$Z,MATCH(R$1,SchedR!$6:$6,0),FALSE)</f>
        <v>0</v>
      </c>
      <c r="S262" s="21" t="str">
        <f>VLOOKUP($B262,SchedR!$A:$Z,MATCH(S$1,SchedR!$6:$6,0),FALSE)</f>
        <v>Light Compaction USA</v>
      </c>
      <c r="T262" s="21" t="str">
        <f>VLOOKUP($B262,SchedR!$A:$Z,MATCH(T$1,SchedR!$6:$6,0),FALSE)</f>
        <v>RetailBorrowAuction</v>
      </c>
      <c r="U262" s="21">
        <f>IF(ISERROR(VLOOKUP(S262,Sched!A:A,1,FALSE)),0,1)</f>
        <v>1</v>
      </c>
    </row>
    <row r="263" spans="1:21" x14ac:dyDescent="0.25">
      <c r="A263" s="21">
        <v>67</v>
      </c>
      <c r="B263" s="21" t="s">
        <v>5139</v>
      </c>
      <c r="C263" s="21" t="s">
        <v>2512</v>
      </c>
      <c r="D263" s="21" t="str">
        <f>VLOOKUP($B263,SchedR!$A:$Z,MATCH(D$1,SchedR!$6:$6,0),FALSE)</f>
        <v>USA</v>
      </c>
      <c r="E263" s="21" t="str">
        <f>VLOOKUP($B263,SchedR!$A:$Z,MATCH(E$1,SchedR!$6:$6,0),FALSE)</f>
        <v>CatSubcat</v>
      </c>
      <c r="F263" s="21" t="str">
        <f>VLOOKUP($B263,SchedR!$A:$Z,MATCH(F$1,SchedR!$6:$6,0),FALSE)</f>
        <v>SubcatGroup</v>
      </c>
      <c r="G263" s="15">
        <f>VLOOKUP($A263,Schid!$A:$J,MATCH(G$1,Schid!$6:$6,0),FALSE)</f>
        <v>313</v>
      </c>
      <c r="H263" s="15">
        <f>VLOOKUP($A263,Schid!$A:$J,MATCH(H$1,Schid!$6:$6,0),FALSE)</f>
        <v>353</v>
      </c>
      <c r="I263" s="15" t="str">
        <f>VLOOKUP($A263,Schid!$A:$J,MATCH(I$1,Schid!$6:$6,0),FALSE)</f>
        <v>NULL</v>
      </c>
      <c r="J263" s="21" t="str">
        <f>VLOOKUP($A263,Schid!$A:$J,MATCH(J$1,Schid!$6:$6,0),FALSE)</f>
        <v>Articulating Boom Lifts</v>
      </c>
      <c r="K263" s="21" t="str">
        <f>VLOOKUP($A263,Schid!$A:$J,MATCH(K$1,Schid!$6:$6,0),FALSE)</f>
        <v>40+ Ft Electric Articulating Booms</v>
      </c>
      <c r="L263" s="21" t="str">
        <f>VLOOKUP($A263,Schid!$A:$J,MATCH(L$1,Schid!$6:$6,0),FALSE)</f>
        <v>NULL</v>
      </c>
      <c r="M263" s="21" t="str">
        <f>VLOOKUP($A263,Schid!$A:$J,MATCH(M$1,Schid!$6:$6,0),FALSE)</f>
        <v>Articulating Boom Lifts|40+ Ft Electric Articulating Booms||</v>
      </c>
      <c r="N263" s="21">
        <f>IF(ISERROR(VLOOKUP(B263,SchedR!A:A,1,FALSE)),0,1)</f>
        <v>1</v>
      </c>
      <c r="O263" s="21">
        <f>VLOOKUP($B263,SchedR!$A:$Z,MATCH(O$1,SchedR!$6:$6,0),FALSE)</f>
        <v>0.95</v>
      </c>
      <c r="P263" s="21">
        <f>VLOOKUP($B263,SchedR!$A:$Z,MATCH(P$1,SchedR!$6:$6,0),FALSE)</f>
        <v>1.33</v>
      </c>
      <c r="Q263" s="21">
        <f>VLOOKUP($B263,SchedR!$A:$Z,MATCH(Q$1,SchedR!$6:$6,0),FALSE)</f>
        <v>0</v>
      </c>
      <c r="R263" s="21">
        <f>VLOOKUP($B263,SchedR!$A:$Z,MATCH(R$1,SchedR!$6:$6,0),FALSE)</f>
        <v>0</v>
      </c>
      <c r="S263" s="21" t="str">
        <f>VLOOKUP($B263,SchedR!$A:$Z,MATCH(S$1,SchedR!$6:$6,0),FALSE)</f>
        <v>Light Compaction USA</v>
      </c>
      <c r="T263" s="21" t="str">
        <f>VLOOKUP($B263,SchedR!$A:$Z,MATCH(T$1,SchedR!$6:$6,0),FALSE)</f>
        <v>RetailBorrowAuction</v>
      </c>
      <c r="U263" s="21">
        <f>IF(ISERROR(VLOOKUP(S263,Sched!A:A,1,FALSE)),0,1)</f>
        <v>1</v>
      </c>
    </row>
    <row r="264" spans="1:21" x14ac:dyDescent="0.25">
      <c r="A264" s="21">
        <v>115036</v>
      </c>
      <c r="B264" s="21" t="s">
        <v>5140</v>
      </c>
      <c r="C264" s="21" t="s">
        <v>2512</v>
      </c>
      <c r="D264" s="21" t="str">
        <f>VLOOKUP($B264,SchedR!$A:$Z,MATCH(D$1,SchedR!$6:$6,0),FALSE)</f>
        <v>USA</v>
      </c>
      <c r="E264" s="21" t="str">
        <f>VLOOKUP($B264,SchedR!$A:$Z,MATCH(E$1,SchedR!$6:$6,0),FALSE)</f>
        <v>CatSubcat</v>
      </c>
      <c r="F264" s="21" t="str">
        <f>VLOOKUP($B264,SchedR!$A:$Z,MATCH(F$1,SchedR!$6:$6,0),FALSE)</f>
        <v>SubcatGroup</v>
      </c>
      <c r="G264" s="15">
        <f>VLOOKUP($A264,Schid!$A:$J,MATCH(G$1,Schid!$6:$6,0),FALSE)</f>
        <v>313</v>
      </c>
      <c r="H264" s="15">
        <f>VLOOKUP($A264,Schid!$A:$J,MATCH(H$1,Schid!$6:$6,0),FALSE)</f>
        <v>2844</v>
      </c>
      <c r="I264" s="15" t="str">
        <f>VLOOKUP($A264,Schid!$A:$J,MATCH(I$1,Schid!$6:$6,0),FALSE)</f>
        <v>NULL</v>
      </c>
      <c r="J264" s="21" t="str">
        <f>VLOOKUP($A264,Schid!$A:$J,MATCH(J$1,Schid!$6:$6,0),FALSE)</f>
        <v>Articulating Boom Lifts</v>
      </c>
      <c r="K264" s="21" t="str">
        <f>VLOOKUP($A264,Schid!$A:$J,MATCH(K$1,Schid!$6:$6,0),FALSE)</f>
        <v>50-79 Ft Articulating Booms</v>
      </c>
      <c r="L264" s="21" t="str">
        <f>VLOOKUP($A264,Schid!$A:$J,MATCH(L$1,Schid!$6:$6,0),FALSE)</f>
        <v>NULL</v>
      </c>
      <c r="M264" s="21" t="str">
        <f>VLOOKUP($A264,Schid!$A:$J,MATCH(M$1,Schid!$6:$6,0),FALSE)</f>
        <v>Articulating Boom Lifts|50-79 Ft Articulating Booms||</v>
      </c>
      <c r="N264" s="21">
        <f>IF(ISERROR(VLOOKUP(B264,SchedR!A:A,1,FALSE)),0,1)</f>
        <v>1</v>
      </c>
      <c r="O264" s="21">
        <f>VLOOKUP($B264,SchedR!$A:$Z,MATCH(O$1,SchedR!$6:$6,0),FALSE)</f>
        <v>0.95</v>
      </c>
      <c r="P264" s="21">
        <f>VLOOKUP($B264,SchedR!$A:$Z,MATCH(P$1,SchedR!$6:$6,0),FALSE)</f>
        <v>1.33</v>
      </c>
      <c r="Q264" s="21">
        <f>VLOOKUP($B264,SchedR!$A:$Z,MATCH(Q$1,SchedR!$6:$6,0),FALSE)</f>
        <v>0</v>
      </c>
      <c r="R264" s="21">
        <f>VLOOKUP($B264,SchedR!$A:$Z,MATCH(R$1,SchedR!$6:$6,0),FALSE)</f>
        <v>0</v>
      </c>
      <c r="S264" s="21" t="str">
        <f>VLOOKUP($B264,SchedR!$A:$Z,MATCH(S$1,SchedR!$6:$6,0),FALSE)</f>
        <v>Light Compaction USA</v>
      </c>
      <c r="T264" s="21" t="str">
        <f>VLOOKUP($B264,SchedR!$A:$Z,MATCH(T$1,SchedR!$6:$6,0),FALSE)</f>
        <v>RetailBorrowAuction</v>
      </c>
      <c r="U264" s="21">
        <f>IF(ISERROR(VLOOKUP(S264,Sched!A:A,1,FALSE)),0,1)</f>
        <v>1</v>
      </c>
    </row>
    <row r="265" spans="1:21" x14ac:dyDescent="0.25">
      <c r="A265" s="21">
        <v>217</v>
      </c>
      <c r="B265" s="21" t="s">
        <v>5141</v>
      </c>
      <c r="C265" s="21" t="s">
        <v>2512</v>
      </c>
      <c r="D265" s="21" t="str">
        <f>VLOOKUP($B265,SchedR!$A:$Z,MATCH(D$1,SchedR!$6:$6,0),FALSE)</f>
        <v>USA</v>
      </c>
      <c r="E265" s="21" t="str">
        <f>VLOOKUP($B265,SchedR!$A:$Z,MATCH(E$1,SchedR!$6:$6,0),FALSE)</f>
        <v>CatSubcat</v>
      </c>
      <c r="F265" s="21" t="str">
        <f>VLOOKUP($B265,SchedR!$A:$Z,MATCH(F$1,SchedR!$6:$6,0),FALSE)</f>
        <v>SubcatGroup</v>
      </c>
      <c r="G265" s="15">
        <f>VLOOKUP($A265,Schid!$A:$J,MATCH(G$1,Schid!$6:$6,0),FALSE)</f>
        <v>313</v>
      </c>
      <c r="H265" s="15">
        <f>VLOOKUP($A265,Schid!$A:$J,MATCH(H$1,Schid!$6:$6,0),FALSE)</f>
        <v>347</v>
      </c>
      <c r="I265" s="15" t="str">
        <f>VLOOKUP($A265,Schid!$A:$J,MATCH(I$1,Schid!$6:$6,0),FALSE)</f>
        <v>NULL</v>
      </c>
      <c r="J265" s="21" t="str">
        <f>VLOOKUP($A265,Schid!$A:$J,MATCH(J$1,Schid!$6:$6,0),FALSE)</f>
        <v>Articulating Boom Lifts</v>
      </c>
      <c r="K265" s="21" t="str">
        <f>VLOOKUP($A265,Schid!$A:$J,MATCH(K$1,Schid!$6:$6,0),FALSE)</f>
        <v>0-39 Ft Electric Articulating Booms</v>
      </c>
      <c r="L265" s="21" t="str">
        <f>VLOOKUP($A265,Schid!$A:$J,MATCH(L$1,Schid!$6:$6,0),FALSE)</f>
        <v>NULL</v>
      </c>
      <c r="M265" s="21" t="str">
        <f>VLOOKUP($A265,Schid!$A:$J,MATCH(M$1,Schid!$6:$6,0),FALSE)</f>
        <v>Articulating Boom Lifts|0-39 Ft Electric Articulating Booms||</v>
      </c>
      <c r="N265" s="21">
        <f>IF(ISERROR(VLOOKUP(B265,SchedR!A:A,1,FALSE)),0,1)</f>
        <v>1</v>
      </c>
      <c r="O265" s="21">
        <f>VLOOKUP($B265,SchedR!$A:$Z,MATCH(O$1,SchedR!$6:$6,0),FALSE)</f>
        <v>0.95</v>
      </c>
      <c r="P265" s="21">
        <f>VLOOKUP($B265,SchedR!$A:$Z,MATCH(P$1,SchedR!$6:$6,0),FALSE)</f>
        <v>1.33</v>
      </c>
      <c r="Q265" s="21">
        <f>VLOOKUP($B265,SchedR!$A:$Z,MATCH(Q$1,SchedR!$6:$6,0),FALSE)</f>
        <v>0</v>
      </c>
      <c r="R265" s="21">
        <f>VLOOKUP($B265,SchedR!$A:$Z,MATCH(R$1,SchedR!$6:$6,0),FALSE)</f>
        <v>0</v>
      </c>
      <c r="S265" s="21" t="str">
        <f>VLOOKUP($B265,SchedR!$A:$Z,MATCH(S$1,SchedR!$6:$6,0),FALSE)</f>
        <v>Light Compaction USA</v>
      </c>
      <c r="T265" s="21" t="str">
        <f>VLOOKUP($B265,SchedR!$A:$Z,MATCH(T$1,SchedR!$6:$6,0),FALSE)</f>
        <v>RetailBorrowAuction</v>
      </c>
      <c r="U265" s="21">
        <f>IF(ISERROR(VLOOKUP(S265,Sched!A:A,1,FALSE)),0,1)</f>
        <v>1</v>
      </c>
    </row>
    <row r="266" spans="1:21" x14ac:dyDescent="0.25">
      <c r="A266" s="21">
        <v>115035</v>
      </c>
      <c r="B266" s="21" t="s">
        <v>5142</v>
      </c>
      <c r="C266" s="21" t="s">
        <v>2512</v>
      </c>
      <c r="D266" s="21" t="str">
        <f>VLOOKUP($B266,SchedR!$A:$Z,MATCH(D$1,SchedR!$6:$6,0),FALSE)</f>
        <v>USA</v>
      </c>
      <c r="E266" s="21" t="str">
        <f>VLOOKUP($B266,SchedR!$A:$Z,MATCH(E$1,SchedR!$6:$6,0),FALSE)</f>
        <v>CatSubcat</v>
      </c>
      <c r="F266" s="21" t="str">
        <f>VLOOKUP($B266,SchedR!$A:$Z,MATCH(F$1,SchedR!$6:$6,0),FALSE)</f>
        <v>SubcatGroup</v>
      </c>
      <c r="G266" s="15">
        <f>VLOOKUP($A266,Schid!$A:$J,MATCH(G$1,Schid!$6:$6,0),FALSE)</f>
        <v>313</v>
      </c>
      <c r="H266" s="15">
        <f>VLOOKUP($A266,Schid!$A:$J,MATCH(H$1,Schid!$6:$6,0),FALSE)</f>
        <v>2843</v>
      </c>
      <c r="I266" s="15" t="str">
        <f>VLOOKUP($A266,Schid!$A:$J,MATCH(I$1,Schid!$6:$6,0),FALSE)</f>
        <v>NULL</v>
      </c>
      <c r="J266" s="21" t="str">
        <f>VLOOKUP($A266,Schid!$A:$J,MATCH(J$1,Schid!$6:$6,0),FALSE)</f>
        <v>Articulating Boom Lifts</v>
      </c>
      <c r="K266" s="21" t="str">
        <f>VLOOKUP($A266,Schid!$A:$J,MATCH(K$1,Schid!$6:$6,0),FALSE)</f>
        <v>0-49 Ft Articulating Booms</v>
      </c>
      <c r="L266" s="21" t="str">
        <f>VLOOKUP($A266,Schid!$A:$J,MATCH(L$1,Schid!$6:$6,0),FALSE)</f>
        <v>NULL</v>
      </c>
      <c r="M266" s="21" t="str">
        <f>VLOOKUP($A266,Schid!$A:$J,MATCH(M$1,Schid!$6:$6,0),FALSE)</f>
        <v>Articulating Boom Lifts|0-49 Ft Articulating Booms||</v>
      </c>
      <c r="N266" s="21">
        <f>IF(ISERROR(VLOOKUP(B266,SchedR!A:A,1,FALSE)),0,1)</f>
        <v>1</v>
      </c>
      <c r="O266" s="21">
        <f>VLOOKUP($B266,SchedR!$A:$Z,MATCH(O$1,SchedR!$6:$6,0),FALSE)</f>
        <v>0.95</v>
      </c>
      <c r="P266" s="21">
        <f>VLOOKUP($B266,SchedR!$A:$Z,MATCH(P$1,SchedR!$6:$6,0),FALSE)</f>
        <v>1.33</v>
      </c>
      <c r="Q266" s="21">
        <f>VLOOKUP($B266,SchedR!$A:$Z,MATCH(Q$1,SchedR!$6:$6,0),FALSE)</f>
        <v>0</v>
      </c>
      <c r="R266" s="21">
        <f>VLOOKUP($B266,SchedR!$A:$Z,MATCH(R$1,SchedR!$6:$6,0),FALSE)</f>
        <v>0</v>
      </c>
      <c r="S266" s="21" t="str">
        <f>VLOOKUP($B266,SchedR!$A:$Z,MATCH(S$1,SchedR!$6:$6,0),FALSE)</f>
        <v>Light Compaction USA</v>
      </c>
      <c r="T266" s="21" t="str">
        <f>VLOOKUP($B266,SchedR!$A:$Z,MATCH(T$1,SchedR!$6:$6,0),FALSE)</f>
        <v>RetailBorrowAuction</v>
      </c>
      <c r="U266" s="21">
        <f>IF(ISERROR(VLOOKUP(S266,Sched!A:A,1,FALSE)),0,1)</f>
        <v>1</v>
      </c>
    </row>
  </sheetData>
  <autoFilter ref="A1:U204" xr:uid="{0C599959-12AE-429E-BFDC-6B6D2EFA6F14}">
    <sortState xmlns:xlrd2="http://schemas.microsoft.com/office/spreadsheetml/2017/richdata2" ref="A2:U204">
      <sortCondition descending="1" ref="D3:D204"/>
      <sortCondition ref="B3:B204"/>
      <sortCondition ref="J3:J204"/>
      <sortCondition ref="K3:K204"/>
    </sortState>
  </autoFilter>
  <sortState xmlns:xlrd2="http://schemas.microsoft.com/office/spreadsheetml/2017/richdata2" ref="A3:U204">
    <sortCondition descending="1" ref="D3:D204"/>
    <sortCondition ref="B3:B204"/>
    <sortCondition ref="M3:M20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6E46-8D76-49A5-9529-2C369A761CAD}">
  <sheetPr>
    <tabColor rgb="FF00CC99"/>
  </sheetPr>
  <dimension ref="A1:U258"/>
  <sheetViews>
    <sheetView zoomScaleNormal="100" workbookViewId="0">
      <pane ySplit="1" topLeftCell="A203" activePane="bottomLeft" state="frozen"/>
      <selection activeCell="B131" sqref="B131"/>
      <selection pane="bottomLeft" activeCell="B257" sqref="B257:B258"/>
    </sheetView>
  </sheetViews>
  <sheetFormatPr defaultColWidth="8.85546875" defaultRowHeight="15" x14ac:dyDescent="0.25"/>
  <cols>
    <col min="1" max="1" width="8.7109375" customWidth="1"/>
    <col min="2" max="2" width="63.7109375" bestFit="1" customWidth="1"/>
    <col min="3" max="5" width="8.7109375" customWidth="1"/>
    <col min="6" max="6" width="12.28515625" bestFit="1" customWidth="1"/>
    <col min="7" max="9" width="8.7109375" customWidth="1"/>
    <col min="10" max="10" width="26.85546875" customWidth="1"/>
    <col min="11" max="11" width="33" customWidth="1"/>
    <col min="12" max="12" width="13.7109375" customWidth="1"/>
    <col min="13" max="13" width="15.42578125" customWidth="1"/>
    <col min="14" max="15" width="8.7109375" customWidth="1"/>
  </cols>
  <sheetData>
    <row r="1" spans="1:17" s="1" customFormat="1" x14ac:dyDescent="0.25">
      <c r="A1" s="5" t="s">
        <v>8</v>
      </c>
      <c r="B1" s="5" t="s">
        <v>0</v>
      </c>
      <c r="C1" s="5" t="s">
        <v>1240</v>
      </c>
      <c r="D1" s="22" t="s">
        <v>2916</v>
      </c>
      <c r="E1" s="1" t="s">
        <v>1237</v>
      </c>
      <c r="F1" s="1" t="s">
        <v>1238</v>
      </c>
      <c r="G1" s="1" t="s">
        <v>9</v>
      </c>
      <c r="H1" s="1" t="s">
        <v>11</v>
      </c>
      <c r="I1" s="1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366</v>
      </c>
      <c r="O1" s="1" t="s">
        <v>367</v>
      </c>
      <c r="P1" s="13" t="s">
        <v>3077</v>
      </c>
      <c r="Q1" s="13" t="s">
        <v>3294</v>
      </c>
    </row>
    <row r="2" spans="1:17" s="21" customFormat="1" x14ac:dyDescent="0.25">
      <c r="A2" s="21">
        <v>53</v>
      </c>
      <c r="B2" s="23" t="s">
        <v>5106</v>
      </c>
      <c r="C2" s="21" t="s">
        <v>1241</v>
      </c>
      <c r="D2" s="21" t="str">
        <f>VLOOKUP($B2,SchedR!$A:$Z,MATCH(D$1,SchedR!$6:$6,0),FALSE)</f>
        <v>USA</v>
      </c>
      <c r="E2" s="21" t="str">
        <f>VLOOKUP($B2,SchedR!$A:$Z,MATCH(E$1,SchedR!$6:$6,0),FALSE)</f>
        <v>CatSubcat</v>
      </c>
      <c r="F2" s="21" t="str">
        <f>VLOOKUP($B2,SchedR!$A:$Z,MATCH(F$1,SchedR!$6:$6,0),FALSE)</f>
        <v>SubcatGroup</v>
      </c>
      <c r="G2" s="21">
        <f>VLOOKUP($A2,Schid!$A:$J,MATCH(G$1,Schid!$6:$6,0),FALSE)</f>
        <v>17</v>
      </c>
      <c r="H2" s="21" t="str">
        <f>VLOOKUP($A2,Schid!$A:$J,MATCH(H$1,Schid!$6:$6,0),FALSE)</f>
        <v>NULL</v>
      </c>
      <c r="I2" s="21" t="str">
        <f>VLOOKUP($A2,Schid!$A:$J,MATCH(I$1,Schid!$6:$6,0),FALSE)</f>
        <v>NULL</v>
      </c>
      <c r="J2" s="21" t="str">
        <f>VLOOKUP($A2,Schid!$A:$J,MATCH(J$1,Schid!$6:$6,0),FALSE)</f>
        <v>Aggregate Equipment</v>
      </c>
      <c r="K2" s="21" t="str">
        <f>VLOOKUP($A2,Schid!$A:$J,MATCH(K$1,Schid!$6:$6,0),FALSE)</f>
        <v>NULL</v>
      </c>
      <c r="L2" s="21" t="str">
        <f>VLOOKUP($A2,Schid!$A:$J,MATCH(L$1,Schid!$6:$6,0),FALSE)</f>
        <v>NULL</v>
      </c>
      <c r="M2" s="21" t="str">
        <f>VLOOKUP($A2,Schid!$A:$J,MATCH(M$1,Schid!$6:$6,0),FALSE)</f>
        <v>Aggregate Equipment|||</v>
      </c>
      <c r="N2" s="21">
        <f t="shared" ref="N2:N65" si="0">COUNTIFS(A:A,A2,D:D,D2)</f>
        <v>1</v>
      </c>
      <c r="O2" s="21">
        <f>IF(ISERROR(VLOOKUP(B2,SchedR!A:A,1,FALSE)),0,1)</f>
        <v>1</v>
      </c>
      <c r="P2" s="21">
        <f t="shared" ref="P2:P65" si="1">COUNTIFS($B:$B,$B2,$C:$C,"Y")</f>
        <v>1</v>
      </c>
      <c r="Q2" s="21">
        <f>IF(COUNTIFS(Out!A:A,A2,Out!D:D,D2)=0,1,0)</f>
        <v>1</v>
      </c>
    </row>
    <row r="3" spans="1:17" x14ac:dyDescent="0.25">
      <c r="A3">
        <v>107730</v>
      </c>
      <c r="B3" s="23" t="s">
        <v>5134</v>
      </c>
      <c r="C3" t="s">
        <v>1241</v>
      </c>
      <c r="D3" s="21" t="str">
        <f>VLOOKUP($B3,SchedR!$A:$Z,MATCH(D$1,SchedR!$6:$6,0),FALSE)</f>
        <v>USA</v>
      </c>
      <c r="E3" s="21" t="str">
        <f>VLOOKUP($B3,SchedR!$A:$Z,MATCH(E$1,SchedR!$6:$6,0),FALSE)</f>
        <v>CatSubcat</v>
      </c>
      <c r="F3" s="21" t="str">
        <f>VLOOKUP($B3,SchedR!$A:$Z,MATCH(F$1,SchedR!$6:$6,0),FALSE)</f>
        <v>Make</v>
      </c>
      <c r="G3">
        <f>VLOOKUP($A3,Schid!$A:$J,MATCH(G$1,Schid!$6:$6,0),FALSE)</f>
        <v>30</v>
      </c>
      <c r="H3">
        <f>VLOOKUP($A3,Schid!$A:$J,MATCH(H$1,Schid!$6:$6,0),FALSE)</f>
        <v>373</v>
      </c>
      <c r="I3">
        <f>VLOOKUP($A3,Schid!$A:$J,MATCH(I$1,Schid!$6:$6,0),FALSE)</f>
        <v>7888</v>
      </c>
      <c r="J3" t="str">
        <f>VLOOKUP($A3,Schid!$A:$J,MATCH(J$1,Schid!$6:$6,0),FALSE)</f>
        <v>Air Compressors</v>
      </c>
      <c r="K3" t="str">
        <f>VLOOKUP($A3,Schid!$A:$J,MATCH(K$1,Schid!$6:$6,0),FALSE)</f>
        <v>350-449 CFM Air Compressors</v>
      </c>
      <c r="L3" t="str">
        <f>VLOOKUP($A3,Schid!$A:$J,MATCH(L$1,Schid!$6:$6,0),FALSE)</f>
        <v>Quincy</v>
      </c>
      <c r="M3" t="str">
        <f>VLOOKUP($A3,Schid!$A:$J,MATCH(M$1,Schid!$6:$6,0),FALSE)</f>
        <v>Air Compressors|350-449 CFM Air Compressors|Quincy|</v>
      </c>
      <c r="N3" s="21">
        <f t="shared" si="0"/>
        <v>1</v>
      </c>
      <c r="O3" s="21">
        <f>IF(ISERROR(VLOOKUP(B3,SchedR!A:A,1,FALSE)),0,1)</f>
        <v>1</v>
      </c>
      <c r="P3" s="21">
        <f t="shared" si="1"/>
        <v>1</v>
      </c>
      <c r="Q3" s="21">
        <f>IF(COUNTIFS(Out!A:A,A3,Out!D:D,D3)=0,1,0)</f>
        <v>1</v>
      </c>
    </row>
    <row r="4" spans="1:17" x14ac:dyDescent="0.25">
      <c r="A4">
        <v>724</v>
      </c>
      <c r="B4" s="23" t="s">
        <v>5134</v>
      </c>
      <c r="C4" t="s">
        <v>1242</v>
      </c>
      <c r="D4" s="21" t="str">
        <f>VLOOKUP($B4,SchedR!$A:$Z,MATCH(D$1,SchedR!$6:$6,0),FALSE)</f>
        <v>USA</v>
      </c>
      <c r="E4" s="21" t="str">
        <f>VLOOKUP($B4,SchedR!$A:$Z,MATCH(E$1,SchedR!$6:$6,0),FALSE)</f>
        <v>CatSubcat</v>
      </c>
      <c r="F4" s="21" t="str">
        <f>VLOOKUP($B4,SchedR!$A:$Z,MATCH(F$1,SchedR!$6:$6,0),FALSE)</f>
        <v>Make</v>
      </c>
      <c r="G4">
        <f>VLOOKUP($A4,Schid!$A:$J,MATCH(G$1,Schid!$6:$6,0),FALSE)</f>
        <v>30</v>
      </c>
      <c r="H4">
        <f>VLOOKUP($A4,Schid!$A:$J,MATCH(H$1,Schid!$6:$6,0),FALSE)</f>
        <v>373</v>
      </c>
      <c r="I4">
        <f>VLOOKUP($A4,Schid!$A:$J,MATCH(I$1,Schid!$6:$6,0),FALSE)</f>
        <v>115</v>
      </c>
      <c r="J4" t="str">
        <f>VLOOKUP($A4,Schid!$A:$J,MATCH(J$1,Schid!$6:$6,0),FALSE)</f>
        <v>Air Compressors</v>
      </c>
      <c r="K4" t="str">
        <f>VLOOKUP($A4,Schid!$A:$J,MATCH(K$1,Schid!$6:$6,0),FALSE)</f>
        <v>350-449 CFM Air Compressors</v>
      </c>
      <c r="L4" t="str">
        <f>VLOOKUP($A4,Schid!$A:$J,MATCH(L$1,Schid!$6:$6,0),FALSE)</f>
        <v>Sullair</v>
      </c>
      <c r="M4" t="str">
        <f>VLOOKUP($A4,Schid!$A:$J,MATCH(M$1,Schid!$6:$6,0),FALSE)</f>
        <v>Air Compressors|350-449 CFM Air Compressors|Sullair|</v>
      </c>
      <c r="N4" s="21">
        <f t="shared" si="0"/>
        <v>1</v>
      </c>
      <c r="O4" s="21">
        <f>IF(ISERROR(VLOOKUP(B4,SchedR!A:A,1,FALSE)),0,1)</f>
        <v>1</v>
      </c>
      <c r="P4" s="21">
        <f t="shared" si="1"/>
        <v>1</v>
      </c>
      <c r="Q4" s="21">
        <f>IF(COUNTIFS(Out!A:A,A4,Out!D:D,D4)=0,1,0)</f>
        <v>1</v>
      </c>
    </row>
    <row r="5" spans="1:17" x14ac:dyDescent="0.25">
      <c r="A5">
        <v>107732</v>
      </c>
      <c r="B5" s="23" t="s">
        <v>5134</v>
      </c>
      <c r="C5" t="s">
        <v>1242</v>
      </c>
      <c r="D5" s="21" t="str">
        <f>VLOOKUP($B5,SchedR!$A:$Z,MATCH(D$1,SchedR!$6:$6,0),FALSE)</f>
        <v>USA</v>
      </c>
      <c r="E5" s="21" t="str">
        <f>VLOOKUP($B5,SchedR!$A:$Z,MATCH(E$1,SchedR!$6:$6,0),FALSE)</f>
        <v>CatSubcat</v>
      </c>
      <c r="F5" s="21" t="str">
        <f>VLOOKUP($B5,SchedR!$A:$Z,MATCH(F$1,SchedR!$6:$6,0),FALSE)</f>
        <v>Make</v>
      </c>
      <c r="G5">
        <f>VLOOKUP($A5,Schid!$A:$J,MATCH(G$1,Schid!$6:$6,0),FALSE)</f>
        <v>30</v>
      </c>
      <c r="H5">
        <f>VLOOKUP($A5,Schid!$A:$J,MATCH(H$1,Schid!$6:$6,0),FALSE)</f>
        <v>2788</v>
      </c>
      <c r="I5">
        <f>VLOOKUP($A5,Schid!$A:$J,MATCH(I$1,Schid!$6:$6,0),FALSE)</f>
        <v>7888</v>
      </c>
      <c r="J5" t="str">
        <f>VLOOKUP($A5,Schid!$A:$J,MATCH(J$1,Schid!$6:$6,0),FALSE)</f>
        <v>Air Compressors</v>
      </c>
      <c r="K5" t="str">
        <f>VLOOKUP($A5,Schid!$A:$J,MATCH(K$1,Schid!$6:$6,0),FALSE)</f>
        <v>450+ CFM Air Compressors</v>
      </c>
      <c r="L5" t="str">
        <f>VLOOKUP($A5,Schid!$A:$J,MATCH(L$1,Schid!$6:$6,0),FALSE)</f>
        <v>Quincy</v>
      </c>
      <c r="M5" t="str">
        <f>VLOOKUP($A5,Schid!$A:$J,MATCH(M$1,Schid!$6:$6,0),FALSE)</f>
        <v>Air Compressors|450+ CFM Air Compressors|Quincy|</v>
      </c>
      <c r="N5" s="21">
        <f t="shared" si="0"/>
        <v>1</v>
      </c>
      <c r="O5" s="21">
        <f>IF(ISERROR(VLOOKUP(B5,SchedR!A:A,1,FALSE)),0,1)</f>
        <v>1</v>
      </c>
      <c r="P5" s="21">
        <f t="shared" si="1"/>
        <v>1</v>
      </c>
      <c r="Q5" s="21">
        <f>IF(COUNTIFS(Out!A:A,A5,Out!D:D,D5)=0,1,0)</f>
        <v>1</v>
      </c>
    </row>
    <row r="6" spans="1:17" s="21" customFormat="1" x14ac:dyDescent="0.25">
      <c r="A6" s="21">
        <v>101514</v>
      </c>
      <c r="B6" s="23" t="s">
        <v>5134</v>
      </c>
      <c r="C6" s="21" t="s">
        <v>1242</v>
      </c>
      <c r="D6" s="21" t="str">
        <f>VLOOKUP($B6,SchedR!$A:$Z,MATCH(D$1,SchedR!$6:$6,0),FALSE)</f>
        <v>USA</v>
      </c>
      <c r="E6" s="21" t="str">
        <f>VLOOKUP($B6,SchedR!$A:$Z,MATCH(E$1,SchedR!$6:$6,0),FALSE)</f>
        <v>CatSubcat</v>
      </c>
      <c r="F6" s="21" t="str">
        <f>VLOOKUP($B6,SchedR!$A:$Z,MATCH(F$1,SchedR!$6:$6,0),FALSE)</f>
        <v>Make</v>
      </c>
      <c r="G6" s="21">
        <f>VLOOKUP($A6,Schid!$A:$J,MATCH(G$1,Schid!$6:$6,0),FALSE)</f>
        <v>30</v>
      </c>
      <c r="H6" s="21">
        <f>VLOOKUP($A6,Schid!$A:$J,MATCH(H$1,Schid!$6:$6,0),FALSE)</f>
        <v>2788</v>
      </c>
      <c r="I6" s="21">
        <f>VLOOKUP($A6,Schid!$A:$J,MATCH(I$1,Schid!$6:$6,0),FALSE)</f>
        <v>115</v>
      </c>
      <c r="J6" s="21" t="str">
        <f>VLOOKUP($A6,Schid!$A:$J,MATCH(J$1,Schid!$6:$6,0),FALSE)</f>
        <v>Air Compressors</v>
      </c>
      <c r="K6" s="21" t="str">
        <f>VLOOKUP($A6,Schid!$A:$J,MATCH(K$1,Schid!$6:$6,0),FALSE)</f>
        <v>450+ CFM Air Compressors</v>
      </c>
      <c r="L6" s="21" t="str">
        <f>VLOOKUP($A6,Schid!$A:$J,MATCH(L$1,Schid!$6:$6,0),FALSE)</f>
        <v>Sullair</v>
      </c>
      <c r="M6" s="21" t="str">
        <f>VLOOKUP($A6,Schid!$A:$J,MATCH(M$1,Schid!$6:$6,0),FALSE)</f>
        <v>Air Compressors|450+ CFM Air Compressors|Sullair|</v>
      </c>
      <c r="N6" s="21">
        <f t="shared" si="0"/>
        <v>1</v>
      </c>
      <c r="O6" s="21">
        <f>IF(ISERROR(VLOOKUP(B6,SchedR!A:A,1,FALSE)),0,1)</f>
        <v>1</v>
      </c>
      <c r="P6" s="21">
        <f t="shared" si="1"/>
        <v>1</v>
      </c>
      <c r="Q6" s="21">
        <f>IF(COUNTIFS(Out!A:A,A6,Out!D:D,D6)=0,1,0)</f>
        <v>1</v>
      </c>
    </row>
    <row r="7" spans="1:17" s="21" customFormat="1" x14ac:dyDescent="0.25">
      <c r="A7" s="21">
        <v>87943</v>
      </c>
      <c r="B7" s="23" t="s">
        <v>5134</v>
      </c>
      <c r="C7" s="21" t="s">
        <v>1242</v>
      </c>
      <c r="D7" s="21" t="str">
        <f>VLOOKUP($B7,SchedR!$A:$Z,MATCH(D$1,SchedR!$6:$6,0),FALSE)</f>
        <v>USA</v>
      </c>
      <c r="E7" s="21" t="str">
        <f>VLOOKUP($B7,SchedR!$A:$Z,MATCH(E$1,SchedR!$6:$6,0),FALSE)</f>
        <v>CatSubcat</v>
      </c>
      <c r="F7" s="21" t="str">
        <f>VLOOKUP($B7,SchedR!$A:$Z,MATCH(F$1,SchedR!$6:$6,0),FALSE)</f>
        <v>Make</v>
      </c>
      <c r="G7" s="21">
        <f>VLOOKUP($A7,Schid!$A:$J,MATCH(G$1,Schid!$6:$6,0),FALSE)</f>
        <v>30</v>
      </c>
      <c r="H7" s="21">
        <f>VLOOKUP($A7,Schid!$A:$J,MATCH(H$1,Schid!$6:$6,0),FALSE)</f>
        <v>2663</v>
      </c>
      <c r="I7" s="21">
        <f>VLOOKUP($A7,Schid!$A:$J,MATCH(I$1,Schid!$6:$6,0),FALSE)</f>
        <v>115</v>
      </c>
      <c r="J7" s="21" t="str">
        <f>VLOOKUP($A7,Schid!$A:$J,MATCH(J$1,Schid!$6:$6,0),FALSE)</f>
        <v>Air Compressors</v>
      </c>
      <c r="K7" s="21" t="str">
        <f>VLOOKUP($A7,Schid!$A:$J,MATCH(K$1,Schid!$6:$6,0),FALSE)</f>
        <v>High Pressure Air Compressors</v>
      </c>
      <c r="L7" s="21" t="str">
        <f>VLOOKUP($A7,Schid!$A:$J,MATCH(L$1,Schid!$6:$6,0),FALSE)</f>
        <v>Sullair</v>
      </c>
      <c r="M7" s="21" t="str">
        <f>VLOOKUP($A7,Schid!$A:$J,MATCH(M$1,Schid!$6:$6,0),FALSE)</f>
        <v>Air Compressors|High Pressure Air Compressors|Sullair|</v>
      </c>
      <c r="N7" s="21">
        <f t="shared" si="0"/>
        <v>1</v>
      </c>
      <c r="O7" s="21">
        <f>IF(ISERROR(VLOOKUP(B7,SchedR!A:A,1,FALSE)),0,1)</f>
        <v>1</v>
      </c>
      <c r="P7" s="21">
        <f t="shared" si="1"/>
        <v>1</v>
      </c>
      <c r="Q7" s="21">
        <f>IF(COUNTIFS(Out!A:A,A7,Out!D:D,D7)=0,1,0)</f>
        <v>1</v>
      </c>
    </row>
    <row r="8" spans="1:17" x14ac:dyDescent="0.25">
      <c r="A8">
        <v>459</v>
      </c>
      <c r="B8" s="21" t="s">
        <v>3038</v>
      </c>
      <c r="C8" t="s">
        <v>1241</v>
      </c>
      <c r="D8" s="21" t="str">
        <f>VLOOKUP($B8,SchedR!$A:$Z,MATCH(D$1,SchedR!$6:$6,0),FALSE)</f>
        <v>USA</v>
      </c>
      <c r="E8" s="21" t="str">
        <f>VLOOKUP($B8,SchedR!$A:$Z,MATCH(E$1,SchedR!$6:$6,0),FALSE)</f>
        <v>CatSubcat</v>
      </c>
      <c r="F8" s="21" t="str">
        <f>VLOOKUP($B8,SchedR!$A:$Z,MATCH(F$1,SchedR!$6:$6,0),FALSE)</f>
        <v>SubcatGroup</v>
      </c>
      <c r="G8">
        <f>VLOOKUP($A8,Schid!$A:$J,MATCH(G$1,Schid!$6:$6,0),FALSE)</f>
        <v>30</v>
      </c>
      <c r="H8">
        <f>VLOOKUP($A8,Schid!$A:$J,MATCH(H$1,Schid!$6:$6,0),FALSE)</f>
        <v>363</v>
      </c>
      <c r="I8" t="str">
        <f>VLOOKUP($A8,Schid!$A:$J,MATCH(I$1,Schid!$6:$6,0),FALSE)</f>
        <v>NULL</v>
      </c>
      <c r="J8" t="str">
        <f>VLOOKUP($A8,Schid!$A:$J,MATCH(J$1,Schid!$6:$6,0),FALSE)</f>
        <v>Air Compressors</v>
      </c>
      <c r="K8" t="str">
        <f>VLOOKUP($A8,Schid!$A:$J,MATCH(K$1,Schid!$6:$6,0),FALSE)</f>
        <v>0-24 CFM Portable Air Compressors</v>
      </c>
      <c r="L8" t="str">
        <f>VLOOKUP($A8,Schid!$A:$J,MATCH(L$1,Schid!$6:$6,0),FALSE)</f>
        <v>NULL</v>
      </c>
      <c r="M8" t="str">
        <f>VLOOKUP($A8,Schid!$A:$J,MATCH(M$1,Schid!$6:$6,0),FALSE)</f>
        <v>Air Compressors|0-24 CFM Portable Air Compressors||</v>
      </c>
      <c r="N8" s="21">
        <f t="shared" si="0"/>
        <v>1</v>
      </c>
      <c r="O8" s="21">
        <f>IF(ISERROR(VLOOKUP(B8,SchedR!A:A,1,FALSE)),0,1)</f>
        <v>1</v>
      </c>
      <c r="P8" s="21">
        <f t="shared" si="1"/>
        <v>1</v>
      </c>
      <c r="Q8" s="21">
        <f>IF(COUNTIFS(Out!A:A,A8,Out!D:D,D8)=0,1,0)</f>
        <v>1</v>
      </c>
    </row>
    <row r="9" spans="1:17" x14ac:dyDescent="0.25">
      <c r="A9">
        <v>83860</v>
      </c>
      <c r="B9" s="21" t="s">
        <v>3481</v>
      </c>
      <c r="C9" t="s">
        <v>1241</v>
      </c>
      <c r="D9" s="21" t="str">
        <f>VLOOKUP($B9,SchedR!$A:$Z,MATCH(D$1,SchedR!$6:$6,0),FALSE)</f>
        <v>USA</v>
      </c>
      <c r="E9" s="21" t="str">
        <f>VLOOKUP($B9,SchedR!$A:$Z,MATCH(E$1,SchedR!$6:$6,0),FALSE)</f>
        <v>CatSubcat</v>
      </c>
      <c r="F9" s="21" t="str">
        <f>VLOOKUP($B9,SchedR!$A:$Z,MATCH(F$1,SchedR!$6:$6,0),FALSE)</f>
        <v>Category</v>
      </c>
      <c r="G9">
        <f>VLOOKUP($A9,Schid!$A:$J,MATCH(G$1,Schid!$6:$6,0),FALSE)</f>
        <v>2605</v>
      </c>
      <c r="H9" t="str">
        <f>VLOOKUP($A9,Schid!$A:$J,MATCH(H$1,Schid!$6:$6,0),FALSE)</f>
        <v>NULL</v>
      </c>
      <c r="I9" t="str">
        <f>VLOOKUP($A9,Schid!$A:$J,MATCH(I$1,Schid!$6:$6,0),FALSE)</f>
        <v>NULL</v>
      </c>
      <c r="J9" t="str">
        <f>VLOOKUP($A9,Schid!$A:$J,MATCH(J$1,Schid!$6:$6,0),FALSE)</f>
        <v>All Terrain Cranes</v>
      </c>
      <c r="K9" t="str">
        <f>VLOOKUP($A9,Schid!$A:$J,MATCH(K$1,Schid!$6:$6,0),FALSE)</f>
        <v>NULL</v>
      </c>
      <c r="L9" t="str">
        <f>VLOOKUP($A9,Schid!$A:$J,MATCH(L$1,Schid!$6:$6,0),FALSE)</f>
        <v>NULL</v>
      </c>
      <c r="M9" t="str">
        <f>VLOOKUP($A9,Schid!$A:$J,MATCH(M$1,Schid!$6:$6,0),FALSE)</f>
        <v>All Terrain Cranes|||</v>
      </c>
      <c r="N9" s="21">
        <f t="shared" si="0"/>
        <v>1</v>
      </c>
      <c r="O9" s="21">
        <f>IF(ISERROR(VLOOKUP(B9,SchedR!A:A,1,FALSE)),0,1)</f>
        <v>1</v>
      </c>
      <c r="P9" s="21">
        <f t="shared" si="1"/>
        <v>1</v>
      </c>
      <c r="Q9" s="21">
        <f>IF(COUNTIFS(Out!A:A,A9,Out!D:D,D9)=0,1,0)</f>
        <v>1</v>
      </c>
    </row>
    <row r="10" spans="1:17" s="21" customFormat="1" x14ac:dyDescent="0.25">
      <c r="A10" s="21">
        <v>142905</v>
      </c>
      <c r="B10" s="21" t="s">
        <v>3527</v>
      </c>
      <c r="C10" s="21" t="s">
        <v>1241</v>
      </c>
      <c r="D10" s="21" t="str">
        <f>VLOOKUP($B10,SchedR!$A:$Z,MATCH(D$1,SchedR!$6:$6,0),FALSE)</f>
        <v>USA</v>
      </c>
      <c r="E10" s="21" t="str">
        <f>VLOOKUP($B10,SchedR!$A:$Z,MATCH(E$1,SchedR!$6:$6,0),FALSE)</f>
        <v>Make</v>
      </c>
      <c r="F10" s="21" t="str">
        <f>VLOOKUP($B10,SchedR!$A:$Z,MATCH(F$1,SchedR!$6:$6,0),FALSE)</f>
        <v>Make</v>
      </c>
      <c r="G10" s="21">
        <f>VLOOKUP($A10,Schid!$A:$J,MATCH(G$1,Schid!$6:$6,0),FALSE)</f>
        <v>2515</v>
      </c>
      <c r="H10" s="21">
        <f>VLOOKUP($A10,Schid!$A:$J,MATCH(H$1,Schid!$6:$6,0),FALSE)</f>
        <v>2900</v>
      </c>
      <c r="I10" s="21">
        <f>VLOOKUP($A10,Schid!$A:$J,MATCH(I$1,Schid!$6:$6,0),FALSE)</f>
        <v>109</v>
      </c>
      <c r="J10" s="21" t="str">
        <f>VLOOKUP($A10,Schid!$A:$J,MATCH(J$1,Schid!$6:$6,0),FALSE)</f>
        <v>Articulated Dump Trucks</v>
      </c>
      <c r="K10" s="21" t="str">
        <f>VLOOKUP($A10,Schid!$A:$J,MATCH(K$1,Schid!$6:$6,0),FALSE)</f>
        <v>40+ Ton Articulated Dump Trucks</v>
      </c>
      <c r="L10" s="21" t="str">
        <f>VLOOKUP($A10,Schid!$A:$J,MATCH(L$1,Schid!$6:$6,0),FALSE)</f>
        <v>Komatsu</v>
      </c>
      <c r="M10" s="21" t="str">
        <f>VLOOKUP($A10,Schid!$A:$J,MATCH(M$1,Schid!$6:$6,0),FALSE)</f>
        <v>Articulated Dump Trucks|40+ Ton Articulated Dump Trucks|Komatsu|</v>
      </c>
      <c r="N10" s="21">
        <f t="shared" si="0"/>
        <v>1</v>
      </c>
      <c r="O10" s="21">
        <f>IF(ISERROR(VLOOKUP(B10,SchedR!A:A,1,FALSE)),0,1)</f>
        <v>1</v>
      </c>
      <c r="P10" s="21">
        <f t="shared" si="1"/>
        <v>1</v>
      </c>
      <c r="Q10" s="21">
        <f>IF(COUNTIFS(Out!A:A,A10,Out!D:D,D10)=0,1,0)</f>
        <v>1</v>
      </c>
    </row>
    <row r="11" spans="1:17" s="21" customFormat="1" x14ac:dyDescent="0.25">
      <c r="A11" s="21">
        <v>3761</v>
      </c>
      <c r="B11" s="21" t="s">
        <v>3529</v>
      </c>
      <c r="C11" s="21" t="s">
        <v>1241</v>
      </c>
      <c r="D11" s="21" t="str">
        <f>VLOOKUP($B11,SchedR!$A:$Z,MATCH(D$1,SchedR!$6:$6,0),FALSE)</f>
        <v>USA</v>
      </c>
      <c r="E11" s="21" t="str">
        <f>VLOOKUP($B11,SchedR!$A:$Z,MATCH(E$1,SchedR!$6:$6,0),FALSE)</f>
        <v>Make</v>
      </c>
      <c r="F11" s="21" t="str">
        <f>VLOOKUP($B11,SchedR!$A:$Z,MATCH(F$1,SchedR!$6:$6,0),FALSE)</f>
        <v>Make</v>
      </c>
      <c r="G11" s="21">
        <f>VLOOKUP($A11,Schid!$A:$J,MATCH(G$1,Schid!$6:$6,0),FALSE)</f>
        <v>2515</v>
      </c>
      <c r="H11" s="21">
        <f>VLOOKUP($A11,Schid!$A:$J,MATCH(H$1,Schid!$6:$6,0),FALSE)</f>
        <v>48</v>
      </c>
      <c r="I11" s="21">
        <f>VLOOKUP($A11,Schid!$A:$J,MATCH(I$1,Schid!$6:$6,0),FALSE)</f>
        <v>31</v>
      </c>
      <c r="J11" s="21" t="str">
        <f>VLOOKUP($A11,Schid!$A:$J,MATCH(J$1,Schid!$6:$6,0),FALSE)</f>
        <v>Articulated Dump Trucks</v>
      </c>
      <c r="K11" s="21" t="str">
        <f>VLOOKUP($A11,Schid!$A:$J,MATCH(K$1,Schid!$6:$6,0),FALSE)</f>
        <v>0-39 Ton Articulated Dump Trucks</v>
      </c>
      <c r="L11" s="21" t="str">
        <f>VLOOKUP($A11,Schid!$A:$J,MATCH(L$1,Schid!$6:$6,0),FALSE)</f>
        <v>Caterpillar</v>
      </c>
      <c r="M11" s="21" t="str">
        <f>VLOOKUP($A11,Schid!$A:$J,MATCH(M$1,Schid!$6:$6,0),FALSE)</f>
        <v>Articulated Dump Trucks|0-39 Ton Articulated Dump Trucks|Caterpillar|</v>
      </c>
      <c r="N11" s="21">
        <f t="shared" si="0"/>
        <v>1</v>
      </c>
      <c r="O11" s="21">
        <f>IF(ISERROR(VLOOKUP(B11,SchedR!A:A,1,FALSE)),0,1)</f>
        <v>1</v>
      </c>
      <c r="P11" s="21">
        <f t="shared" si="1"/>
        <v>1</v>
      </c>
      <c r="Q11" s="21">
        <f>IF(COUNTIFS(Out!A:A,A11,Out!D:D,D11)=0,1,0)</f>
        <v>1</v>
      </c>
    </row>
    <row r="12" spans="1:17" x14ac:dyDescent="0.25">
      <c r="A12">
        <v>3227</v>
      </c>
      <c r="B12" s="21" t="s">
        <v>3528</v>
      </c>
      <c r="C12" t="s">
        <v>1241</v>
      </c>
      <c r="D12" s="21" t="str">
        <f>VLOOKUP($B12,SchedR!$A:$Z,MATCH(D$1,SchedR!$6:$6,0),FALSE)</f>
        <v>USA</v>
      </c>
      <c r="E12" s="21" t="str">
        <f>VLOOKUP($B12,SchedR!$A:$Z,MATCH(E$1,SchedR!$6:$6,0),FALSE)</f>
        <v>Make</v>
      </c>
      <c r="F12" s="21" t="str">
        <f>VLOOKUP($B12,SchedR!$A:$Z,MATCH(F$1,SchedR!$6:$6,0),FALSE)</f>
        <v>Make</v>
      </c>
      <c r="G12">
        <f>VLOOKUP($A12,Schid!$A:$J,MATCH(G$1,Schid!$6:$6,0),FALSE)</f>
        <v>2515</v>
      </c>
      <c r="H12">
        <f>VLOOKUP($A12,Schid!$A:$J,MATCH(H$1,Schid!$6:$6,0),FALSE)</f>
        <v>48</v>
      </c>
      <c r="I12">
        <f>VLOOKUP($A12,Schid!$A:$J,MATCH(I$1,Schid!$6:$6,0),FALSE)</f>
        <v>109</v>
      </c>
      <c r="J12" t="str">
        <f>VLOOKUP($A12,Schid!$A:$J,MATCH(J$1,Schid!$6:$6,0),FALSE)</f>
        <v>Articulated Dump Trucks</v>
      </c>
      <c r="K12" t="str">
        <f>VLOOKUP($A12,Schid!$A:$J,MATCH(K$1,Schid!$6:$6,0),FALSE)</f>
        <v>0-39 Ton Articulated Dump Trucks</v>
      </c>
      <c r="L12" t="str">
        <f>VLOOKUP($A12,Schid!$A:$J,MATCH(L$1,Schid!$6:$6,0),FALSE)</f>
        <v>Komatsu</v>
      </c>
      <c r="M12" t="str">
        <f>VLOOKUP($A12,Schid!$A:$J,MATCH(M$1,Schid!$6:$6,0),FALSE)</f>
        <v>Articulated Dump Trucks|0-39 Ton Articulated Dump Trucks|Komatsu|</v>
      </c>
      <c r="N12" s="21">
        <f t="shared" si="0"/>
        <v>1</v>
      </c>
      <c r="O12" s="21">
        <f>IF(ISERROR(VLOOKUP(B12,SchedR!A:A,1,FALSE)),0,1)</f>
        <v>1</v>
      </c>
      <c r="P12" s="21">
        <f t="shared" si="1"/>
        <v>1</v>
      </c>
      <c r="Q12" s="21">
        <f>IF(COUNTIFS(Out!A:A,A12,Out!D:D,D12)=0,1,0)</f>
        <v>1</v>
      </c>
    </row>
    <row r="13" spans="1:17" x14ac:dyDescent="0.25">
      <c r="A13">
        <v>712</v>
      </c>
      <c r="B13" s="21" t="s">
        <v>4960</v>
      </c>
      <c r="C13" t="s">
        <v>1241</v>
      </c>
      <c r="D13" s="21" t="str">
        <f>VLOOKUP($B13,SchedR!$A:$Z,MATCH(D$1,SchedR!$6:$6,0),FALSE)</f>
        <v>USA</v>
      </c>
      <c r="E13" s="21" t="str">
        <f>VLOOKUP($B13,SchedR!$A:$Z,MATCH(E$1,SchedR!$6:$6,0),FALSE)</f>
        <v>Make</v>
      </c>
      <c r="F13" s="21" t="str">
        <f>VLOOKUP($B13,SchedR!$A:$Z,MATCH(F$1,SchedR!$6:$6,0),FALSE)</f>
        <v>Make</v>
      </c>
      <c r="G13">
        <f>VLOOKUP($A13,Schid!$A:$J,MATCH(G$1,Schid!$6:$6,0),FALSE)</f>
        <v>2515</v>
      </c>
      <c r="H13">
        <f>VLOOKUP($A13,Schid!$A:$J,MATCH(H$1,Schid!$6:$6,0),FALSE)</f>
        <v>48</v>
      </c>
      <c r="I13">
        <f>VLOOKUP($A13,Schid!$A:$J,MATCH(I$1,Schid!$6:$6,0),FALSE)</f>
        <v>19</v>
      </c>
      <c r="J13" t="str">
        <f>VLOOKUP($A13,Schid!$A:$J,MATCH(J$1,Schid!$6:$6,0),FALSE)</f>
        <v>Articulated Dump Trucks</v>
      </c>
      <c r="K13" t="str">
        <f>VLOOKUP($A13,Schid!$A:$J,MATCH(K$1,Schid!$6:$6,0),FALSE)</f>
        <v>0-39 Ton Articulated Dump Trucks</v>
      </c>
      <c r="L13" t="str">
        <f>VLOOKUP($A13,Schid!$A:$J,MATCH(L$1,Schid!$6:$6,0),FALSE)</f>
        <v>Volvo</v>
      </c>
      <c r="M13" t="str">
        <f>VLOOKUP($A13,Schid!$A:$J,MATCH(M$1,Schid!$6:$6,0),FALSE)</f>
        <v>Articulated Dump Trucks|0-39 Ton Articulated Dump Trucks|Volvo|</v>
      </c>
      <c r="N13" s="21">
        <f t="shared" si="0"/>
        <v>1</v>
      </c>
      <c r="O13" s="21">
        <f>IF(ISERROR(VLOOKUP(B13,SchedR!A:A,1,FALSE)),0,1)</f>
        <v>1</v>
      </c>
      <c r="P13" s="21">
        <f t="shared" si="1"/>
        <v>1</v>
      </c>
      <c r="Q13" s="21">
        <f>IF(COUNTIFS(Out!A:A,A13,Out!D:D,D13)=0,1,0)</f>
        <v>1</v>
      </c>
    </row>
    <row r="14" spans="1:17" x14ac:dyDescent="0.25">
      <c r="A14" s="21">
        <v>95</v>
      </c>
      <c r="B14" s="21" t="s">
        <v>3409</v>
      </c>
      <c r="C14" t="s">
        <v>1241</v>
      </c>
      <c r="D14" s="21" t="str">
        <f>VLOOKUP($B14,SchedR!$A:$Z,MATCH(D$1,SchedR!$6:$6,0),FALSE)</f>
        <v>USA</v>
      </c>
      <c r="E14" s="21" t="str">
        <f>VLOOKUP($B14,SchedR!$A:$Z,MATCH(E$1,SchedR!$6:$6,0),FALSE)</f>
        <v>CatSubcat</v>
      </c>
      <c r="F14" s="21" t="str">
        <f>VLOOKUP($B14,SchedR!$A:$Z,MATCH(F$1,SchedR!$6:$6,0),FALSE)</f>
        <v>SubcatGroup</v>
      </c>
      <c r="G14">
        <f>VLOOKUP($A14,Schid!$A:$J,MATCH(G$1,Schid!$6:$6,0),FALSE)</f>
        <v>2612</v>
      </c>
      <c r="H14">
        <f>VLOOKUP($A14,Schid!$A:$J,MATCH(H$1,Schid!$6:$6,0),FALSE)</f>
        <v>45</v>
      </c>
      <c r="I14" t="str">
        <f>VLOOKUP($A14,Schid!$A:$J,MATCH(I$1,Schid!$6:$6,0),FALSE)</f>
        <v>NULL</v>
      </c>
      <c r="J14" t="str">
        <f>VLOOKUP($A14,Schid!$A:$J,MATCH(J$1,Schid!$6:$6,0),FALSE)</f>
        <v>Boom Trucks, Bucket Trucks, And Digger Derricks</v>
      </c>
      <c r="K14" t="str">
        <f>VLOOKUP($A14,Schid!$A:$J,MATCH(K$1,Schid!$6:$6,0),FALSE)</f>
        <v>Boom Trucks</v>
      </c>
      <c r="L14" t="str">
        <f>VLOOKUP($A14,Schid!$A:$J,MATCH(L$1,Schid!$6:$6,0),FALSE)</f>
        <v>NULL</v>
      </c>
      <c r="M14" t="str">
        <f>VLOOKUP($A14,Schid!$A:$J,MATCH(M$1,Schid!$6:$6,0),FALSE)</f>
        <v>Boom Trucks, Bucket Trucks, And Digger Derricks|Boom Trucks||</v>
      </c>
      <c r="N14" s="21">
        <f t="shared" si="0"/>
        <v>1</v>
      </c>
      <c r="O14" s="21">
        <f>IF(ISERROR(VLOOKUP(B14,SchedR!A:A,1,FALSE)),0,1)</f>
        <v>1</v>
      </c>
      <c r="P14" s="21">
        <f t="shared" si="1"/>
        <v>1</v>
      </c>
      <c r="Q14" s="21">
        <f>IF(COUNTIFS(Out!A:A,A14,Out!D:D,D14)=0,1,0)</f>
        <v>1</v>
      </c>
    </row>
    <row r="15" spans="1:17" x14ac:dyDescent="0.25">
      <c r="A15">
        <v>90454</v>
      </c>
      <c r="B15" s="21" t="s">
        <v>3479</v>
      </c>
      <c r="C15" t="s">
        <v>1241</v>
      </c>
      <c r="D15" s="21" t="str">
        <f>VLOOKUP($B15,SchedR!$A:$Z,MATCH(D$1,SchedR!$6:$6,0),FALSE)</f>
        <v>USA</v>
      </c>
      <c r="E15" s="21" t="str">
        <f>VLOOKUP($B15,SchedR!$A:$Z,MATCH(E$1,SchedR!$6:$6,0),FALSE)</f>
        <v>CatSubcat</v>
      </c>
      <c r="F15" s="21" t="str">
        <f>VLOOKUP($B15,SchedR!$A:$Z,MATCH(F$1,SchedR!$6:$6,0),FALSE)</f>
        <v>Category</v>
      </c>
      <c r="G15">
        <f>VLOOKUP($A15,Schid!$A:$J,MATCH(G$1,Schid!$6:$6,0),FALSE)</f>
        <v>2750</v>
      </c>
      <c r="H15" t="str">
        <f>VLOOKUP($A15,Schid!$A:$J,MATCH(H$1,Schid!$6:$6,0),FALSE)</f>
        <v>NULL</v>
      </c>
      <c r="I15" t="str">
        <f>VLOOKUP($A15,Schid!$A:$J,MATCH(I$1,Schid!$6:$6,0),FALSE)</f>
        <v>NULL</v>
      </c>
      <c r="J15" t="str">
        <f>VLOOKUP($A15,Schid!$A:$J,MATCH(J$1,Schid!$6:$6,0),FALSE)</f>
        <v>Box Trailers</v>
      </c>
      <c r="K15" t="str">
        <f>VLOOKUP($A15,Schid!$A:$J,MATCH(K$1,Schid!$6:$6,0),FALSE)</f>
        <v>NULL</v>
      </c>
      <c r="L15" t="str">
        <f>VLOOKUP($A15,Schid!$A:$J,MATCH(L$1,Schid!$6:$6,0),FALSE)</f>
        <v>NULL</v>
      </c>
      <c r="M15" t="str">
        <f>VLOOKUP($A15,Schid!$A:$J,MATCH(M$1,Schid!$6:$6,0),FALSE)</f>
        <v>Box Trailers|||</v>
      </c>
      <c r="N15" s="21">
        <f t="shared" si="0"/>
        <v>1</v>
      </c>
      <c r="O15" s="21">
        <f>IF(ISERROR(VLOOKUP(B15,SchedR!A:A,1,FALSE)),0,1)</f>
        <v>1</v>
      </c>
      <c r="P15" s="21">
        <f t="shared" si="1"/>
        <v>1</v>
      </c>
      <c r="Q15" s="21">
        <f>IF(COUNTIFS(Out!A:A,A15,Out!D:D,D15)=0,1,0)</f>
        <v>1</v>
      </c>
    </row>
    <row r="16" spans="1:17" x14ac:dyDescent="0.25">
      <c r="A16">
        <v>86210</v>
      </c>
      <c r="B16" s="21" t="s">
        <v>3408</v>
      </c>
      <c r="C16" t="s">
        <v>1241</v>
      </c>
      <c r="D16" s="21" t="str">
        <f>VLOOKUP($B16,SchedR!$A:$Z,MATCH(D$1,SchedR!$6:$6,0),FALSE)</f>
        <v>USA</v>
      </c>
      <c r="E16" s="21" t="str">
        <f>VLOOKUP($B16,SchedR!$A:$Z,MATCH(E$1,SchedR!$6:$6,0),FALSE)</f>
        <v>CatSubcat</v>
      </c>
      <c r="F16" s="21" t="str">
        <f>VLOOKUP($B16,SchedR!$A:$Z,MATCH(F$1,SchedR!$6:$6,0),FALSE)</f>
        <v>SubcatGroup</v>
      </c>
      <c r="G16">
        <f>VLOOKUP($A16,Schid!$A:$J,MATCH(G$1,Schid!$6:$6,0),FALSE)</f>
        <v>2612</v>
      </c>
      <c r="H16">
        <f>VLOOKUP($A16,Schid!$A:$J,MATCH(H$1,Schid!$6:$6,0),FALSE)</f>
        <v>2632</v>
      </c>
      <c r="I16" t="str">
        <f>VLOOKUP($A16,Schid!$A:$J,MATCH(I$1,Schid!$6:$6,0),FALSE)</f>
        <v>NULL</v>
      </c>
      <c r="J16" t="str">
        <f>VLOOKUP($A16,Schid!$A:$J,MATCH(J$1,Schid!$6:$6,0),FALSE)</f>
        <v>Boom Trucks, Bucket Trucks, And Digger Derricks</v>
      </c>
      <c r="K16" t="str">
        <f>VLOOKUP($A16,Schid!$A:$J,MATCH(K$1,Schid!$6:$6,0),FALSE)</f>
        <v>Bucket Trucks</v>
      </c>
      <c r="L16" t="str">
        <f>VLOOKUP($A16,Schid!$A:$J,MATCH(L$1,Schid!$6:$6,0),FALSE)</f>
        <v>NULL</v>
      </c>
      <c r="M16" t="str">
        <f>VLOOKUP($A16,Schid!$A:$J,MATCH(M$1,Schid!$6:$6,0),FALSE)</f>
        <v>Boom Trucks, Bucket Trucks, And Digger Derricks|Bucket Trucks||</v>
      </c>
      <c r="N16" s="21">
        <f t="shared" si="0"/>
        <v>1</v>
      </c>
      <c r="O16" s="21">
        <f>IF(ISERROR(VLOOKUP(B16,SchedR!A:A,1,FALSE)),0,1)</f>
        <v>1</v>
      </c>
      <c r="P16" s="21">
        <f t="shared" si="1"/>
        <v>1</v>
      </c>
      <c r="Q16" s="21">
        <f>IF(COUNTIFS(Out!A:A,A16,Out!D:D,D16)=0,1,0)</f>
        <v>1</v>
      </c>
    </row>
    <row r="17" spans="1:17" x14ac:dyDescent="0.25">
      <c r="A17">
        <v>83858</v>
      </c>
      <c r="B17" t="s">
        <v>3482</v>
      </c>
      <c r="C17" t="s">
        <v>1241</v>
      </c>
      <c r="D17" s="21" t="str">
        <f>VLOOKUP($B17,SchedR!$A:$Z,MATCH(D$1,SchedR!$6:$6,0),FALSE)</f>
        <v>USA</v>
      </c>
      <c r="E17" s="21" t="str">
        <f>VLOOKUP($B17,SchedR!$A:$Z,MATCH(E$1,SchedR!$6:$6,0),FALSE)</f>
        <v>CatSubcat</v>
      </c>
      <c r="F17" s="21" t="str">
        <f>VLOOKUP($B17,SchedR!$A:$Z,MATCH(F$1,SchedR!$6:$6,0),FALSE)</f>
        <v>Category</v>
      </c>
      <c r="G17">
        <f>VLOOKUP($A17,Schid!$A:$J,MATCH(G$1,Schid!$6:$6,0),FALSE)</f>
        <v>2603</v>
      </c>
      <c r="H17" t="str">
        <f>VLOOKUP($A17,Schid!$A:$J,MATCH(H$1,Schid!$6:$6,0),FALSE)</f>
        <v>NULL</v>
      </c>
      <c r="I17" t="str">
        <f>VLOOKUP($A17,Schid!$A:$J,MATCH(I$1,Schid!$6:$6,0),FALSE)</f>
        <v>NULL</v>
      </c>
      <c r="J17" t="str">
        <f>VLOOKUP($A17,Schid!$A:$J,MATCH(J$1,Schid!$6:$6,0),FALSE)</f>
        <v>Carry Deck And Pick-And-Carry Cranes</v>
      </c>
      <c r="K17" t="str">
        <f>VLOOKUP($A17,Schid!$A:$J,MATCH(K$1,Schid!$6:$6,0),FALSE)</f>
        <v>NULL</v>
      </c>
      <c r="L17" t="str">
        <f>VLOOKUP($A17,Schid!$A:$J,MATCH(L$1,Schid!$6:$6,0),FALSE)</f>
        <v>NULL</v>
      </c>
      <c r="M17" t="str">
        <f>VLOOKUP($A17,Schid!$A:$J,MATCH(M$1,Schid!$6:$6,0),FALSE)</f>
        <v>Carry Deck And Pick-And-Carry Cranes|||</v>
      </c>
      <c r="N17" s="21">
        <f t="shared" si="0"/>
        <v>1</v>
      </c>
      <c r="O17" s="21">
        <f>IF(ISERROR(VLOOKUP(B17,SchedR!A:A,1,FALSE)),0,1)</f>
        <v>1</v>
      </c>
      <c r="P17" s="21">
        <f t="shared" si="1"/>
        <v>1</v>
      </c>
      <c r="Q17" s="21">
        <f>IF(COUNTIFS(Out!A:A,A17,Out!D:D,D17)=0,1,0)</f>
        <v>1</v>
      </c>
    </row>
    <row r="18" spans="1:17" x14ac:dyDescent="0.25">
      <c r="A18">
        <v>151069</v>
      </c>
      <c r="B18" t="s">
        <v>4045</v>
      </c>
      <c r="C18" t="s">
        <v>1241</v>
      </c>
      <c r="D18" s="21" t="str">
        <f>VLOOKUP($B18,SchedR!$A:$Z,MATCH(D$1,SchedR!$6:$6,0),FALSE)</f>
        <v>USA</v>
      </c>
      <c r="E18" s="21" t="str">
        <f>VLOOKUP($B18,SchedR!$A:$Z,MATCH(E$1,SchedR!$6:$6,0),FALSE)</f>
        <v>CatSubcat</v>
      </c>
      <c r="F18" s="21" t="str">
        <f>VLOOKUP($B18,SchedR!$A:$Z,MATCH(F$1,SchedR!$6:$6,0),FALSE)</f>
        <v>Category</v>
      </c>
      <c r="G18">
        <f>VLOOKUP($A18,Schid!$A:$J,MATCH(G$1,Schid!$6:$6,0),FALSE)</f>
        <v>2933</v>
      </c>
      <c r="H18" t="str">
        <f>VLOOKUP($A18,Schid!$A:$J,MATCH(H$1,Schid!$6:$6,0),FALSE)</f>
        <v>NULL</v>
      </c>
      <c r="I18" t="str">
        <f>VLOOKUP($A18,Schid!$A:$J,MATCH(I$1,Schid!$6:$6,0),FALSE)</f>
        <v>NULL</v>
      </c>
      <c r="J18" t="str">
        <f>VLOOKUP($A18,Schid!$A:$J,MATCH(J$1,Schid!$6:$6,0),FALSE)</f>
        <v>Compact And Mini Cranes</v>
      </c>
      <c r="K18" t="str">
        <f>VLOOKUP($A18,Schid!$A:$J,MATCH(K$1,Schid!$6:$6,0),FALSE)</f>
        <v>NULL</v>
      </c>
      <c r="L18" t="str">
        <f>VLOOKUP($A18,Schid!$A:$J,MATCH(L$1,Schid!$6:$6,0),FALSE)</f>
        <v>NULL</v>
      </c>
      <c r="M18" t="str">
        <f>VLOOKUP($A18,Schid!$A:$J,MATCH(M$1,Schid!$6:$6,0),FALSE)</f>
        <v>Compact And Mini Cranes|||</v>
      </c>
      <c r="N18" s="21">
        <f t="shared" si="0"/>
        <v>1</v>
      </c>
      <c r="O18" s="21">
        <f>IF(ISERROR(VLOOKUP(B18,SchedR!A:A,1,FALSE)),0,1)</f>
        <v>1</v>
      </c>
      <c r="P18" s="21">
        <f t="shared" si="1"/>
        <v>1</v>
      </c>
      <c r="Q18" s="21">
        <f>IF(COUNTIFS(Out!A:A,A18,Out!D:D,D18)=0,1,0)</f>
        <v>1</v>
      </c>
    </row>
    <row r="19" spans="1:17" x14ac:dyDescent="0.25">
      <c r="A19">
        <v>101727</v>
      </c>
      <c r="B19" t="s">
        <v>3593</v>
      </c>
      <c r="C19" t="s">
        <v>1242</v>
      </c>
      <c r="D19" s="21" t="s">
        <v>2917</v>
      </c>
      <c r="E19" s="21" t="str">
        <f>VLOOKUP($B19,SchedR!$A:$Z,MATCH(E$1,SchedR!$6:$6,0),FALSE)</f>
        <v>Make</v>
      </c>
      <c r="F19" s="21" t="str">
        <f>VLOOKUP($B19,SchedR!$A:$Z,MATCH(F$1,SchedR!$6:$6,0),FALSE)</f>
        <v>Make</v>
      </c>
      <c r="G19">
        <f>VLOOKUP($A19,Schid!$A:$J,MATCH(G$1,Schid!$6:$6,0),FALSE)</f>
        <v>2509</v>
      </c>
      <c r="H19">
        <f>VLOOKUP($A19,Schid!$A:$J,MATCH(H$1,Schid!$6:$6,0),FALSE)</f>
        <v>2818</v>
      </c>
      <c r="I19">
        <f>VLOOKUP($A19,Schid!$A:$J,MATCH(I$1,Schid!$6:$6,0),FALSE)</f>
        <v>85</v>
      </c>
      <c r="J19" t="str">
        <f>VLOOKUP($A19,Schid!$A:$J,MATCH(J$1,Schid!$6:$6,0),FALSE)</f>
        <v>Compact Track Loaders</v>
      </c>
      <c r="K19" t="str">
        <f>VLOOKUP($A19,Schid!$A:$J,MATCH(K$1,Schid!$6:$6,0),FALSE)</f>
        <v>0-1,399 Lb Compact Track Loaders</v>
      </c>
      <c r="L19" t="str">
        <f>VLOOKUP($A19,Schid!$A:$J,MATCH(L$1,Schid!$6:$6,0),FALSE)</f>
        <v>Bobcat</v>
      </c>
      <c r="M19" t="str">
        <f>VLOOKUP($A19,Schid!$A:$J,MATCH(M$1,Schid!$6:$6,0),FALSE)</f>
        <v>Compact Track Loaders|0-1,399 Lb Compact Track Loaders|Bobcat|</v>
      </c>
      <c r="N19" s="21">
        <f t="shared" si="0"/>
        <v>1</v>
      </c>
      <c r="O19" s="21">
        <f>IF(ISERROR(VLOOKUP(B19,SchedR!A:A,1,FALSE)),0,1)</f>
        <v>1</v>
      </c>
      <c r="P19" s="21">
        <f t="shared" si="1"/>
        <v>1</v>
      </c>
      <c r="Q19" s="21">
        <f>IF(COUNTIFS(Out!A:A,A19,Out!D:D,D19)=0,1,0)</f>
        <v>1</v>
      </c>
    </row>
    <row r="20" spans="1:17" x14ac:dyDescent="0.25">
      <c r="A20">
        <v>101737</v>
      </c>
      <c r="B20" t="s">
        <v>3593</v>
      </c>
      <c r="C20" t="s">
        <v>1241</v>
      </c>
      <c r="D20" s="21" t="s">
        <v>2917</v>
      </c>
      <c r="E20" s="21" t="str">
        <f>VLOOKUP($B20,SchedR!$A:$Z,MATCH(E$1,SchedR!$6:$6,0),FALSE)</f>
        <v>Make</v>
      </c>
      <c r="F20" s="21" t="str">
        <f>VLOOKUP($B20,SchedR!$A:$Z,MATCH(F$1,SchedR!$6:$6,0),FALSE)</f>
        <v>Make</v>
      </c>
      <c r="G20">
        <f>VLOOKUP($A20,Schid!$A:$J,MATCH(G$1,Schid!$6:$6,0),FALSE)</f>
        <v>2509</v>
      </c>
      <c r="H20">
        <f>VLOOKUP($A20,Schid!$A:$J,MATCH(H$1,Schid!$6:$6,0),FALSE)</f>
        <v>2819</v>
      </c>
      <c r="I20">
        <f>VLOOKUP($A20,Schid!$A:$J,MATCH(I$1,Schid!$6:$6,0),FALSE)</f>
        <v>85</v>
      </c>
      <c r="J20" t="str">
        <f>VLOOKUP($A20,Schid!$A:$J,MATCH(J$1,Schid!$6:$6,0),FALSE)</f>
        <v>Compact Track Loaders</v>
      </c>
      <c r="K20" t="str">
        <f>VLOOKUP($A20,Schid!$A:$J,MATCH(K$1,Schid!$6:$6,0),FALSE)</f>
        <v>1,400-1,999 Lb Compact Track Loaders</v>
      </c>
      <c r="L20" t="str">
        <f>VLOOKUP($A20,Schid!$A:$J,MATCH(L$1,Schid!$6:$6,0),FALSE)</f>
        <v>Bobcat</v>
      </c>
      <c r="M20" t="str">
        <f>VLOOKUP($A20,Schid!$A:$J,MATCH(M$1,Schid!$6:$6,0),FALSE)</f>
        <v>Compact Track Loaders|1,400-1,999 Lb Compact Track Loaders|Bobcat|</v>
      </c>
      <c r="N20" s="21">
        <f t="shared" si="0"/>
        <v>1</v>
      </c>
      <c r="O20" s="21">
        <f>IF(ISERROR(VLOOKUP(B20,SchedR!A:A,1,FALSE)),0,1)</f>
        <v>1</v>
      </c>
      <c r="P20" s="21">
        <f t="shared" si="1"/>
        <v>1</v>
      </c>
      <c r="Q20" s="21">
        <f>IF(COUNTIFS(Out!A:A,A20,Out!D:D,D20)=0,1,0)</f>
        <v>1</v>
      </c>
    </row>
    <row r="21" spans="1:17" x14ac:dyDescent="0.25">
      <c r="A21">
        <v>145682</v>
      </c>
      <c r="B21" t="s">
        <v>3596</v>
      </c>
      <c r="C21" t="s">
        <v>1242</v>
      </c>
      <c r="D21" s="21" t="s">
        <v>2917</v>
      </c>
      <c r="E21" s="21" t="str">
        <f>VLOOKUP($B21,SchedR!$A:$Z,MATCH(E$1,SchedR!$6:$6,0),FALSE)</f>
        <v>Make</v>
      </c>
      <c r="F21" s="21" t="str">
        <f>VLOOKUP($B21,SchedR!$A:$Z,MATCH(F$1,SchedR!$6:$6,0),FALSE)</f>
        <v>Make</v>
      </c>
      <c r="G21">
        <f>VLOOKUP($A21,Schid!$A:$J,MATCH(G$1,Schid!$6:$6,0),FALSE)</f>
        <v>2509</v>
      </c>
      <c r="H21">
        <f>VLOOKUP($A21,Schid!$A:$J,MATCH(H$1,Schid!$6:$6,0),FALSE)</f>
        <v>2818</v>
      </c>
      <c r="I21">
        <f>VLOOKUP($A21,Schid!$A:$J,MATCH(I$1,Schid!$6:$6,0),FALSE)</f>
        <v>12</v>
      </c>
      <c r="J21" t="str">
        <f>VLOOKUP($A21,Schid!$A:$J,MATCH(J$1,Schid!$6:$6,0),FALSE)</f>
        <v>Compact Track Loaders</v>
      </c>
      <c r="K21" t="str">
        <f>VLOOKUP($A21,Schid!$A:$J,MATCH(K$1,Schid!$6:$6,0),FALSE)</f>
        <v>0-1,399 Lb Compact Track Loaders</v>
      </c>
      <c r="L21" t="str">
        <f>VLOOKUP($A21,Schid!$A:$J,MATCH(L$1,Schid!$6:$6,0),FALSE)</f>
        <v>Case</v>
      </c>
      <c r="M21" t="str">
        <f>VLOOKUP($A21,Schid!$A:$J,MATCH(M$1,Schid!$6:$6,0),FALSE)</f>
        <v>Compact Track Loaders|0-1,399 Lb Compact Track Loaders|Case|</v>
      </c>
      <c r="N21" s="21">
        <f t="shared" si="0"/>
        <v>1</v>
      </c>
      <c r="O21" s="21">
        <f>IF(ISERROR(VLOOKUP(B21,SchedR!A:A,1,FALSE)),0,1)</f>
        <v>1</v>
      </c>
      <c r="P21" s="21">
        <f t="shared" si="1"/>
        <v>1</v>
      </c>
      <c r="Q21" s="21">
        <f>IF(COUNTIFS(Out!A:A,A21,Out!D:D,D21)=0,1,0)</f>
        <v>1</v>
      </c>
    </row>
    <row r="22" spans="1:17" x14ac:dyDescent="0.25">
      <c r="A22">
        <v>101732</v>
      </c>
      <c r="B22" t="s">
        <v>3596</v>
      </c>
      <c r="C22" t="s">
        <v>1241</v>
      </c>
      <c r="D22" s="21" t="s">
        <v>2917</v>
      </c>
      <c r="E22" s="21" t="str">
        <f>VLOOKUP($B22,SchedR!$A:$Z,MATCH(E$1,SchedR!$6:$6,0),FALSE)</f>
        <v>Make</v>
      </c>
      <c r="F22" s="21" t="str">
        <f>VLOOKUP($B22,SchedR!$A:$Z,MATCH(F$1,SchedR!$6:$6,0),FALSE)</f>
        <v>Make</v>
      </c>
      <c r="G22">
        <f>VLOOKUP($A22,Schid!$A:$J,MATCH(G$1,Schid!$6:$6,0),FALSE)</f>
        <v>2509</v>
      </c>
      <c r="H22">
        <f>VLOOKUP($A22,Schid!$A:$J,MATCH(H$1,Schid!$6:$6,0),FALSE)</f>
        <v>2819</v>
      </c>
      <c r="I22">
        <f>VLOOKUP($A22,Schid!$A:$J,MATCH(I$1,Schid!$6:$6,0),FALSE)</f>
        <v>12</v>
      </c>
      <c r="J22" t="str">
        <f>VLOOKUP($A22,Schid!$A:$J,MATCH(J$1,Schid!$6:$6,0),FALSE)</f>
        <v>Compact Track Loaders</v>
      </c>
      <c r="K22" t="str">
        <f>VLOOKUP($A22,Schid!$A:$J,MATCH(K$1,Schid!$6:$6,0),FALSE)</f>
        <v>1,400-1,999 Lb Compact Track Loaders</v>
      </c>
      <c r="L22" t="str">
        <f>VLOOKUP($A22,Schid!$A:$J,MATCH(L$1,Schid!$6:$6,0),FALSE)</f>
        <v>Case</v>
      </c>
      <c r="M22" t="str">
        <f>VLOOKUP($A22,Schid!$A:$J,MATCH(M$1,Schid!$6:$6,0),FALSE)</f>
        <v>Compact Track Loaders|1,400-1,999 Lb Compact Track Loaders|Case|</v>
      </c>
      <c r="N22" s="21">
        <f t="shared" si="0"/>
        <v>1</v>
      </c>
      <c r="O22" s="21">
        <f>IF(ISERROR(VLOOKUP(B22,SchedR!A:A,1,FALSE)),0,1)</f>
        <v>1</v>
      </c>
      <c r="P22" s="21">
        <f t="shared" si="1"/>
        <v>1</v>
      </c>
      <c r="Q22" s="21">
        <f>IF(COUNTIFS(Out!A:A,A22,Out!D:D,D22)=0,1,0)</f>
        <v>1</v>
      </c>
    </row>
    <row r="23" spans="1:17" x14ac:dyDescent="0.25">
      <c r="A23" s="21">
        <v>101726</v>
      </c>
      <c r="B23" s="21" t="s">
        <v>3594</v>
      </c>
      <c r="C23" t="s">
        <v>1242</v>
      </c>
      <c r="D23" s="21" t="s">
        <v>2917</v>
      </c>
      <c r="E23" s="21" t="str">
        <f>VLOOKUP($B23,SchedR!$A:$Z,MATCH(E$1,SchedR!$6:$6,0),FALSE)</f>
        <v>Make</v>
      </c>
      <c r="F23" s="21" t="str">
        <f>VLOOKUP($B23,SchedR!$A:$Z,MATCH(F$1,SchedR!$6:$6,0),FALSE)</f>
        <v>Make</v>
      </c>
      <c r="G23">
        <f>VLOOKUP($A23,Schid!$A:$J,MATCH(G$1,Schid!$6:$6,0),FALSE)</f>
        <v>2509</v>
      </c>
      <c r="H23">
        <f>VLOOKUP($A23,Schid!$A:$J,MATCH(H$1,Schid!$6:$6,0),FALSE)</f>
        <v>2818</v>
      </c>
      <c r="I23">
        <f>VLOOKUP($A23,Schid!$A:$J,MATCH(I$1,Schid!$6:$6,0),FALSE)</f>
        <v>31</v>
      </c>
      <c r="J23" t="str">
        <f>VLOOKUP($A23,Schid!$A:$J,MATCH(J$1,Schid!$6:$6,0),FALSE)</f>
        <v>Compact Track Loaders</v>
      </c>
      <c r="K23" t="str">
        <f>VLOOKUP($A23,Schid!$A:$J,MATCH(K$1,Schid!$6:$6,0),FALSE)</f>
        <v>0-1,399 Lb Compact Track Loaders</v>
      </c>
      <c r="L23" t="str">
        <f>VLOOKUP($A23,Schid!$A:$J,MATCH(L$1,Schid!$6:$6,0),FALSE)</f>
        <v>Caterpillar</v>
      </c>
      <c r="M23" t="str">
        <f>VLOOKUP($A23,Schid!$A:$J,MATCH(M$1,Schid!$6:$6,0),FALSE)</f>
        <v>Compact Track Loaders|0-1,399 Lb Compact Track Loaders|Caterpillar|</v>
      </c>
      <c r="N23" s="21">
        <f t="shared" si="0"/>
        <v>1</v>
      </c>
      <c r="O23" s="21">
        <f>IF(ISERROR(VLOOKUP(B23,SchedR!A:A,1,FALSE)),0,1)</f>
        <v>1</v>
      </c>
      <c r="P23" s="21">
        <f t="shared" si="1"/>
        <v>1</v>
      </c>
      <c r="Q23" s="21">
        <f>IF(COUNTIFS(Out!A:A,A23,Out!D:D,D23)=0,1,0)</f>
        <v>1</v>
      </c>
    </row>
    <row r="24" spans="1:17" x14ac:dyDescent="0.25">
      <c r="A24" s="21">
        <v>101735</v>
      </c>
      <c r="B24" s="21" t="s">
        <v>3594</v>
      </c>
      <c r="C24" t="s">
        <v>1241</v>
      </c>
      <c r="D24" s="21" t="s">
        <v>2917</v>
      </c>
      <c r="E24" s="21" t="str">
        <f>VLOOKUP($B24,SchedR!$A:$Z,MATCH(E$1,SchedR!$6:$6,0),FALSE)</f>
        <v>Make</v>
      </c>
      <c r="F24" s="21" t="str">
        <f>VLOOKUP($B24,SchedR!$A:$Z,MATCH(F$1,SchedR!$6:$6,0),FALSE)</f>
        <v>Make</v>
      </c>
      <c r="G24">
        <f>VLOOKUP($A24,Schid!$A:$J,MATCH(G$1,Schid!$6:$6,0),FALSE)</f>
        <v>2509</v>
      </c>
      <c r="H24">
        <f>VLOOKUP($A24,Schid!$A:$J,MATCH(H$1,Schid!$6:$6,0),FALSE)</f>
        <v>2819</v>
      </c>
      <c r="I24">
        <f>VLOOKUP($A24,Schid!$A:$J,MATCH(I$1,Schid!$6:$6,0),FALSE)</f>
        <v>31</v>
      </c>
      <c r="J24" t="str">
        <f>VLOOKUP($A24,Schid!$A:$J,MATCH(J$1,Schid!$6:$6,0),FALSE)</f>
        <v>Compact Track Loaders</v>
      </c>
      <c r="K24" t="str">
        <f>VLOOKUP($A24,Schid!$A:$J,MATCH(K$1,Schid!$6:$6,0),FALSE)</f>
        <v>1,400-1,999 Lb Compact Track Loaders</v>
      </c>
      <c r="L24" t="str">
        <f>VLOOKUP($A24,Schid!$A:$J,MATCH(L$1,Schid!$6:$6,0),FALSE)</f>
        <v>Caterpillar</v>
      </c>
      <c r="M24" t="str">
        <f>VLOOKUP($A24,Schid!$A:$J,MATCH(M$1,Schid!$6:$6,0),FALSE)</f>
        <v>Compact Track Loaders|1,400-1,999 Lb Compact Track Loaders|Caterpillar|</v>
      </c>
      <c r="N24" s="21">
        <f t="shared" si="0"/>
        <v>1</v>
      </c>
      <c r="O24" s="21">
        <f>IF(ISERROR(VLOOKUP(B24,SchedR!A:A,1,FALSE)),0,1)</f>
        <v>1</v>
      </c>
      <c r="P24" s="21">
        <f t="shared" si="1"/>
        <v>1</v>
      </c>
      <c r="Q24" s="21">
        <f>IF(COUNTIFS(Out!A:A,A24,Out!D:D,D24)=0,1,0)</f>
        <v>1</v>
      </c>
    </row>
    <row r="25" spans="1:17" x14ac:dyDescent="0.25">
      <c r="A25">
        <v>145680</v>
      </c>
      <c r="B25" s="21" t="s">
        <v>3595</v>
      </c>
      <c r="C25" t="s">
        <v>1242</v>
      </c>
      <c r="D25" s="21" t="s">
        <v>2917</v>
      </c>
      <c r="E25" s="21" t="str">
        <f>VLOOKUP($B25,SchedR!$A:$Z,MATCH(E$1,SchedR!$6:$6,0),FALSE)</f>
        <v>Make</v>
      </c>
      <c r="F25" s="21" t="str">
        <f>VLOOKUP($B25,SchedR!$A:$Z,MATCH(F$1,SchedR!$6:$6,0),FALSE)</f>
        <v>Make</v>
      </c>
      <c r="G25">
        <f>VLOOKUP($A25,Schid!$A:$J,MATCH(G$1,Schid!$6:$6,0),FALSE)</f>
        <v>2509</v>
      </c>
      <c r="H25">
        <f>VLOOKUP($A25,Schid!$A:$J,MATCH(H$1,Schid!$6:$6,0),FALSE)</f>
        <v>2818</v>
      </c>
      <c r="I25">
        <f>VLOOKUP($A25,Schid!$A:$J,MATCH(I$1,Schid!$6:$6,0),FALSE)</f>
        <v>93</v>
      </c>
      <c r="J25" t="str">
        <f>VLOOKUP($A25,Schid!$A:$J,MATCH(J$1,Schid!$6:$6,0),FALSE)</f>
        <v>Compact Track Loaders</v>
      </c>
      <c r="K25" t="str">
        <f>VLOOKUP($A25,Schid!$A:$J,MATCH(K$1,Schid!$6:$6,0),FALSE)</f>
        <v>0-1,399 Lb Compact Track Loaders</v>
      </c>
      <c r="L25" t="str">
        <f>VLOOKUP($A25,Schid!$A:$J,MATCH(L$1,Schid!$6:$6,0),FALSE)</f>
        <v>John Deere</v>
      </c>
      <c r="M25" t="str">
        <f>VLOOKUP($A25,Schid!$A:$J,MATCH(M$1,Schid!$6:$6,0),FALSE)</f>
        <v>Compact Track Loaders|0-1,399 Lb Compact Track Loaders|John Deere|</v>
      </c>
      <c r="N25" s="21">
        <f t="shared" si="0"/>
        <v>1</v>
      </c>
      <c r="O25" s="21">
        <f>IF(ISERROR(VLOOKUP(B25,SchedR!A:A,1,FALSE)),0,1)</f>
        <v>1</v>
      </c>
      <c r="P25" s="21">
        <f t="shared" si="1"/>
        <v>1</v>
      </c>
      <c r="Q25" s="21">
        <f>IF(COUNTIFS(Out!A:A,A25,Out!D:D,D25)=0,1,0)</f>
        <v>1</v>
      </c>
    </row>
    <row r="26" spans="1:17" x14ac:dyDescent="0.25">
      <c r="A26">
        <v>101739</v>
      </c>
      <c r="B26" s="21" t="s">
        <v>3595</v>
      </c>
      <c r="C26" t="s">
        <v>1241</v>
      </c>
      <c r="D26" s="21" t="s">
        <v>2917</v>
      </c>
      <c r="E26" s="21" t="str">
        <f>VLOOKUP($B26,SchedR!$A:$Z,MATCH(E$1,SchedR!$6:$6,0),FALSE)</f>
        <v>Make</v>
      </c>
      <c r="F26" s="21" t="str">
        <f>VLOOKUP($B26,SchedR!$A:$Z,MATCH(F$1,SchedR!$6:$6,0),FALSE)</f>
        <v>Make</v>
      </c>
      <c r="G26">
        <f>VLOOKUP($A26,Schid!$A:$J,MATCH(G$1,Schid!$6:$6,0),FALSE)</f>
        <v>2509</v>
      </c>
      <c r="H26">
        <f>VLOOKUP($A26,Schid!$A:$J,MATCH(H$1,Schid!$6:$6,0),FALSE)</f>
        <v>2819</v>
      </c>
      <c r="I26">
        <f>VLOOKUP($A26,Schid!$A:$J,MATCH(I$1,Schid!$6:$6,0),FALSE)</f>
        <v>93</v>
      </c>
      <c r="J26" t="str">
        <f>VLOOKUP($A26,Schid!$A:$J,MATCH(J$1,Schid!$6:$6,0),FALSE)</f>
        <v>Compact Track Loaders</v>
      </c>
      <c r="K26" t="str">
        <f>VLOOKUP($A26,Schid!$A:$J,MATCH(K$1,Schid!$6:$6,0),FALSE)</f>
        <v>1,400-1,999 Lb Compact Track Loaders</v>
      </c>
      <c r="L26" t="str">
        <f>VLOOKUP($A26,Schid!$A:$J,MATCH(L$1,Schid!$6:$6,0),FALSE)</f>
        <v>John Deere</v>
      </c>
      <c r="M26" t="str">
        <f>VLOOKUP($A26,Schid!$A:$J,MATCH(M$1,Schid!$6:$6,0),FALSE)</f>
        <v>Compact Track Loaders|1,400-1,999 Lb Compact Track Loaders|John Deere|</v>
      </c>
      <c r="N26" s="21">
        <f t="shared" si="0"/>
        <v>1</v>
      </c>
      <c r="O26" s="21">
        <f>IF(ISERROR(VLOOKUP(B26,SchedR!A:A,1,FALSE)),0,1)</f>
        <v>1</v>
      </c>
      <c r="P26" s="21">
        <f t="shared" si="1"/>
        <v>1</v>
      </c>
      <c r="Q26" s="21">
        <f>IF(COUNTIFS(Out!A:A,A26,Out!D:D,D26)=0,1,0)</f>
        <v>1</v>
      </c>
    </row>
    <row r="27" spans="1:17" x14ac:dyDescent="0.25">
      <c r="A27">
        <v>145684</v>
      </c>
      <c r="B27" s="21" t="s">
        <v>3598</v>
      </c>
      <c r="C27" t="s">
        <v>1242</v>
      </c>
      <c r="D27" s="21" t="s">
        <v>2917</v>
      </c>
      <c r="E27" s="21" t="str">
        <f>VLOOKUP($B27,SchedR!$A:$Z,MATCH(E$1,SchedR!$6:$6,0),FALSE)</f>
        <v>Make</v>
      </c>
      <c r="F27" s="21" t="str">
        <f>VLOOKUP($B27,SchedR!$A:$Z,MATCH(F$1,SchedR!$6:$6,0),FALSE)</f>
        <v>Make</v>
      </c>
      <c r="G27">
        <f>VLOOKUP($A27,Schid!$A:$J,MATCH(G$1,Schid!$6:$6,0),FALSE)</f>
        <v>2509</v>
      </c>
      <c r="H27">
        <f>VLOOKUP($A27,Schid!$A:$J,MATCH(H$1,Schid!$6:$6,0),FALSE)</f>
        <v>2818</v>
      </c>
      <c r="I27">
        <f>VLOOKUP($A27,Schid!$A:$J,MATCH(I$1,Schid!$6:$6,0),FALSE)</f>
        <v>83</v>
      </c>
      <c r="J27" t="str">
        <f>VLOOKUP($A27,Schid!$A:$J,MATCH(J$1,Schid!$6:$6,0),FALSE)</f>
        <v>Compact Track Loaders</v>
      </c>
      <c r="K27" t="str">
        <f>VLOOKUP($A27,Schid!$A:$J,MATCH(K$1,Schid!$6:$6,0),FALSE)</f>
        <v>0-1,399 Lb Compact Track Loaders</v>
      </c>
      <c r="L27" t="str">
        <f>VLOOKUP($A27,Schid!$A:$J,MATCH(L$1,Schid!$6:$6,0),FALSE)</f>
        <v>New Holland</v>
      </c>
      <c r="M27" t="str">
        <f>VLOOKUP($A27,Schid!$A:$J,MATCH(M$1,Schid!$6:$6,0),FALSE)</f>
        <v>Compact Track Loaders|0-1,399 Lb Compact Track Loaders|New Holland|</v>
      </c>
      <c r="N27" s="21">
        <f t="shared" si="0"/>
        <v>1</v>
      </c>
      <c r="O27" s="21">
        <f>IF(ISERROR(VLOOKUP(B27,SchedR!A:A,1,FALSE)),0,1)</f>
        <v>1</v>
      </c>
      <c r="P27" s="21">
        <f t="shared" si="1"/>
        <v>1</v>
      </c>
      <c r="Q27" s="21">
        <f>IF(COUNTIFS(Out!A:A,A27,Out!D:D,D27)=0,1,0)</f>
        <v>1</v>
      </c>
    </row>
    <row r="28" spans="1:17" x14ac:dyDescent="0.25">
      <c r="A28">
        <v>101736</v>
      </c>
      <c r="B28" s="21" t="s">
        <v>3598</v>
      </c>
      <c r="C28" t="s">
        <v>1241</v>
      </c>
      <c r="D28" s="21" t="s">
        <v>2917</v>
      </c>
      <c r="E28" s="21" t="str">
        <f>VLOOKUP($B28,SchedR!$A:$Z,MATCH(E$1,SchedR!$6:$6,0),FALSE)</f>
        <v>Make</v>
      </c>
      <c r="F28" s="21" t="str">
        <f>VLOOKUP($B28,SchedR!$A:$Z,MATCH(F$1,SchedR!$6:$6,0),FALSE)</f>
        <v>Make</v>
      </c>
      <c r="G28">
        <f>VLOOKUP($A28,Schid!$A:$J,MATCH(G$1,Schid!$6:$6,0),FALSE)</f>
        <v>2509</v>
      </c>
      <c r="H28">
        <f>VLOOKUP($A28,Schid!$A:$J,MATCH(H$1,Schid!$6:$6,0),FALSE)</f>
        <v>2819</v>
      </c>
      <c r="I28">
        <f>VLOOKUP($A28,Schid!$A:$J,MATCH(I$1,Schid!$6:$6,0),FALSE)</f>
        <v>83</v>
      </c>
      <c r="J28" t="str">
        <f>VLOOKUP($A28,Schid!$A:$J,MATCH(J$1,Schid!$6:$6,0),FALSE)</f>
        <v>Compact Track Loaders</v>
      </c>
      <c r="K28" t="str">
        <f>VLOOKUP($A28,Schid!$A:$J,MATCH(K$1,Schid!$6:$6,0),FALSE)</f>
        <v>1,400-1,999 Lb Compact Track Loaders</v>
      </c>
      <c r="L28" t="str">
        <f>VLOOKUP($A28,Schid!$A:$J,MATCH(L$1,Schid!$6:$6,0),FALSE)</f>
        <v>New Holland</v>
      </c>
      <c r="M28" t="str">
        <f>VLOOKUP($A28,Schid!$A:$J,MATCH(M$1,Schid!$6:$6,0),FALSE)</f>
        <v>Compact Track Loaders|1,400-1,999 Lb Compact Track Loaders|New Holland|</v>
      </c>
      <c r="N28" s="21">
        <f t="shared" si="0"/>
        <v>1</v>
      </c>
      <c r="O28" s="21">
        <f>IF(ISERROR(VLOOKUP(B28,SchedR!A:A,1,FALSE)),0,1)</f>
        <v>1</v>
      </c>
      <c r="P28" s="21">
        <f t="shared" si="1"/>
        <v>1</v>
      </c>
      <c r="Q28" s="21">
        <f>IF(COUNTIFS(Out!A:A,A28,Out!D:D,D28)=0,1,0)</f>
        <v>1</v>
      </c>
    </row>
    <row r="29" spans="1:17" x14ac:dyDescent="0.25">
      <c r="A29">
        <v>101725</v>
      </c>
      <c r="B29" s="21" t="s">
        <v>3597</v>
      </c>
      <c r="C29" t="s">
        <v>1242</v>
      </c>
      <c r="D29" s="21" t="s">
        <v>2917</v>
      </c>
      <c r="E29" s="21" t="str">
        <f>VLOOKUP($B29,SchedR!$A:$Z,MATCH(E$1,SchedR!$6:$6,0),FALSE)</f>
        <v>Make</v>
      </c>
      <c r="F29" s="21" t="str">
        <f>VLOOKUP($B29,SchedR!$A:$Z,MATCH(F$1,SchedR!$6:$6,0),FALSE)</f>
        <v>Make</v>
      </c>
      <c r="G29">
        <f>VLOOKUP($A29,Schid!$A:$J,MATCH(G$1,Schid!$6:$6,0),FALSE)</f>
        <v>2509</v>
      </c>
      <c r="H29">
        <f>VLOOKUP($A29,Schid!$A:$J,MATCH(H$1,Schid!$6:$6,0),FALSE)</f>
        <v>2818</v>
      </c>
      <c r="I29">
        <f>VLOOKUP($A29,Schid!$A:$J,MATCH(I$1,Schid!$6:$6,0),FALSE)</f>
        <v>24</v>
      </c>
      <c r="J29" t="str">
        <f>VLOOKUP($A29,Schid!$A:$J,MATCH(J$1,Schid!$6:$6,0),FALSE)</f>
        <v>Compact Track Loaders</v>
      </c>
      <c r="K29" t="str">
        <f>VLOOKUP($A29,Schid!$A:$J,MATCH(K$1,Schid!$6:$6,0),FALSE)</f>
        <v>0-1,399 Lb Compact Track Loaders</v>
      </c>
      <c r="L29" t="str">
        <f>VLOOKUP($A29,Schid!$A:$J,MATCH(L$1,Schid!$6:$6,0),FALSE)</f>
        <v>Takeuchi</v>
      </c>
      <c r="M29" t="str">
        <f>VLOOKUP($A29,Schid!$A:$J,MATCH(M$1,Schid!$6:$6,0),FALSE)</f>
        <v>Compact Track Loaders|0-1,399 Lb Compact Track Loaders|Takeuchi|</v>
      </c>
      <c r="N29" s="21">
        <f t="shared" si="0"/>
        <v>1</v>
      </c>
      <c r="O29" s="21">
        <f>IF(ISERROR(VLOOKUP(B29,SchedR!A:A,1,FALSE)),0,1)</f>
        <v>1</v>
      </c>
      <c r="P29" s="21">
        <f t="shared" si="1"/>
        <v>1</v>
      </c>
      <c r="Q29" s="21">
        <f>IF(COUNTIFS(Out!A:A,A29,Out!D:D,D29)=0,1,0)</f>
        <v>1</v>
      </c>
    </row>
    <row r="30" spans="1:17" x14ac:dyDescent="0.25">
      <c r="A30" s="21">
        <v>101734</v>
      </c>
      <c r="B30" s="21" t="s">
        <v>3597</v>
      </c>
      <c r="C30" t="s">
        <v>1241</v>
      </c>
      <c r="D30" s="21" t="s">
        <v>2917</v>
      </c>
      <c r="E30" s="21" t="str">
        <f>VLOOKUP($B30,SchedR!$A:$Z,MATCH(E$1,SchedR!$6:$6,0),FALSE)</f>
        <v>Make</v>
      </c>
      <c r="F30" s="21" t="str">
        <f>VLOOKUP($B30,SchedR!$A:$Z,MATCH(F$1,SchedR!$6:$6,0),FALSE)</f>
        <v>Make</v>
      </c>
      <c r="G30">
        <f>VLOOKUP($A30,Schid!$A:$J,MATCH(G$1,Schid!$6:$6,0),FALSE)</f>
        <v>2509</v>
      </c>
      <c r="H30">
        <f>VLOOKUP($A30,Schid!$A:$J,MATCH(H$1,Schid!$6:$6,0),FALSE)</f>
        <v>2819</v>
      </c>
      <c r="I30">
        <f>VLOOKUP($A30,Schid!$A:$J,MATCH(I$1,Schid!$6:$6,0),FALSE)</f>
        <v>24</v>
      </c>
      <c r="J30" t="str">
        <f>VLOOKUP($A30,Schid!$A:$J,MATCH(J$1,Schid!$6:$6,0),FALSE)</f>
        <v>Compact Track Loaders</v>
      </c>
      <c r="K30" t="str">
        <f>VLOOKUP($A30,Schid!$A:$J,MATCH(K$1,Schid!$6:$6,0),FALSE)</f>
        <v>1,400-1,999 Lb Compact Track Loaders</v>
      </c>
      <c r="L30" t="str">
        <f>VLOOKUP($A30,Schid!$A:$J,MATCH(L$1,Schid!$6:$6,0),FALSE)</f>
        <v>Takeuchi</v>
      </c>
      <c r="M30" t="str">
        <f>VLOOKUP($A30,Schid!$A:$J,MATCH(M$1,Schid!$6:$6,0),FALSE)</f>
        <v>Compact Track Loaders|1,400-1,999 Lb Compact Track Loaders|Takeuchi|</v>
      </c>
      <c r="N30" s="21">
        <f t="shared" si="0"/>
        <v>1</v>
      </c>
      <c r="O30" s="21">
        <f>IF(ISERROR(VLOOKUP(B30,SchedR!A:A,1,FALSE)),0,1)</f>
        <v>1</v>
      </c>
      <c r="P30" s="21">
        <f t="shared" si="1"/>
        <v>1</v>
      </c>
      <c r="Q30" s="21">
        <f>IF(COUNTIFS(Out!A:A,A30,Out!D:D,D30)=0,1,0)</f>
        <v>1</v>
      </c>
    </row>
    <row r="31" spans="1:17" x14ac:dyDescent="0.25">
      <c r="A31" s="21">
        <v>451</v>
      </c>
      <c r="B31" s="21" t="s">
        <v>3039</v>
      </c>
      <c r="C31" t="s">
        <v>1241</v>
      </c>
      <c r="D31" s="21" t="str">
        <f>VLOOKUP($B31,SchedR!$A:$Z,MATCH(D$1,SchedR!$6:$6,0),FALSE)</f>
        <v>USA</v>
      </c>
      <c r="E31" s="21" t="str">
        <f>VLOOKUP($B31,SchedR!$A:$Z,MATCH(E$1,SchedR!$6:$6,0),FALSE)</f>
        <v>CatSubcat</v>
      </c>
      <c r="F31" s="21" t="str">
        <f>VLOOKUP($B31,SchedR!$A:$Z,MATCH(F$1,SchedR!$6:$6,0),FALSE)</f>
        <v>SubcatGroup</v>
      </c>
      <c r="G31">
        <f>VLOOKUP($A31,Schid!$A:$J,MATCH(G$1,Schid!$6:$6,0),FALSE)</f>
        <v>9</v>
      </c>
      <c r="H31">
        <f>VLOOKUP($A31,Schid!$A:$J,MATCH(H$1,Schid!$6:$6,0),FALSE)</f>
        <v>68</v>
      </c>
      <c r="I31" t="str">
        <f>VLOOKUP($A31,Schid!$A:$J,MATCH(I$1,Schid!$6:$6,0),FALSE)</f>
        <v>NULL</v>
      </c>
      <c r="J31" t="str">
        <f>VLOOKUP($A31,Schid!$A:$J,MATCH(J$1,Schid!$6:$6,0),FALSE)</f>
        <v>Concrete Equipment</v>
      </c>
      <c r="K31" t="str">
        <f>VLOOKUP($A31,Schid!$A:$J,MATCH(K$1,Schid!$6:$6,0),FALSE)</f>
        <v>Portable Concrete Mixers</v>
      </c>
      <c r="L31" t="str">
        <f>VLOOKUP($A31,Schid!$A:$J,MATCH(L$1,Schid!$6:$6,0),FALSE)</f>
        <v>NULL</v>
      </c>
      <c r="M31" t="str">
        <f>VLOOKUP($A31,Schid!$A:$J,MATCH(M$1,Schid!$6:$6,0),FALSE)</f>
        <v>Concrete Equipment|Portable Concrete Mixers||</v>
      </c>
      <c r="N31" s="21">
        <f t="shared" si="0"/>
        <v>1</v>
      </c>
      <c r="O31" s="21">
        <f>IF(ISERROR(VLOOKUP(B31,SchedR!A:A,1,FALSE)),0,1)</f>
        <v>1</v>
      </c>
      <c r="P31" s="21">
        <f t="shared" si="1"/>
        <v>1</v>
      </c>
      <c r="Q31" s="21">
        <f>IF(COUNTIFS(Out!A:A,A31,Out!D:D,D31)=0,1,0)</f>
        <v>1</v>
      </c>
    </row>
    <row r="32" spans="1:17" x14ac:dyDescent="0.25">
      <c r="A32" s="21">
        <v>478</v>
      </c>
      <c r="B32" s="21" t="s">
        <v>3040</v>
      </c>
      <c r="C32" t="s">
        <v>1241</v>
      </c>
      <c r="D32" s="21" t="str">
        <f>VLOOKUP($B32,SchedR!$A:$Z,MATCH(D$1,SchedR!$6:$6,0),FALSE)</f>
        <v>USA</v>
      </c>
      <c r="E32" s="21" t="str">
        <f>VLOOKUP($B32,SchedR!$A:$Z,MATCH(E$1,SchedR!$6:$6,0),FALSE)</f>
        <v>CatSubcat</v>
      </c>
      <c r="F32" s="21" t="str">
        <f>VLOOKUP($B32,SchedR!$A:$Z,MATCH(F$1,SchedR!$6:$6,0),FALSE)</f>
        <v>SubcatGroup</v>
      </c>
      <c r="G32">
        <f>VLOOKUP($A32,Schid!$A:$J,MATCH(G$1,Schid!$6:$6,0),FALSE)</f>
        <v>9</v>
      </c>
      <c r="H32">
        <f>VLOOKUP($A32,Schid!$A:$J,MATCH(H$1,Schid!$6:$6,0),FALSE)</f>
        <v>66</v>
      </c>
      <c r="I32" t="str">
        <f>VLOOKUP($A32,Schid!$A:$J,MATCH(I$1,Schid!$6:$6,0),FALSE)</f>
        <v>NULL</v>
      </c>
      <c r="J32" t="str">
        <f>VLOOKUP($A32,Schid!$A:$J,MATCH(J$1,Schid!$6:$6,0),FALSE)</f>
        <v>Concrete Equipment</v>
      </c>
      <c r="K32" t="str">
        <f>VLOOKUP($A32,Schid!$A:$J,MATCH(K$1,Schid!$6:$6,0),FALSE)</f>
        <v>Concrete, Masonry, And Tile Saws</v>
      </c>
      <c r="L32" t="str">
        <f>VLOOKUP($A32,Schid!$A:$J,MATCH(L$1,Schid!$6:$6,0),FALSE)</f>
        <v>NULL</v>
      </c>
      <c r="M32" t="str">
        <f>VLOOKUP($A32,Schid!$A:$J,MATCH(M$1,Schid!$6:$6,0),FALSE)</f>
        <v>Concrete Equipment|Concrete, Masonry, And Tile Saws||</v>
      </c>
      <c r="N32" s="21">
        <f t="shared" si="0"/>
        <v>1</v>
      </c>
      <c r="O32" s="21">
        <f>IF(ISERROR(VLOOKUP(B32,SchedR!A:A,1,FALSE)),0,1)</f>
        <v>1</v>
      </c>
      <c r="P32" s="21">
        <f t="shared" si="1"/>
        <v>1</v>
      </c>
      <c r="Q32" s="21">
        <f>IF(COUNTIFS(Out!A:A,A32,Out!D:D,D32)=0,1,0)</f>
        <v>1</v>
      </c>
    </row>
    <row r="33" spans="1:17" x14ac:dyDescent="0.25">
      <c r="A33">
        <v>251</v>
      </c>
      <c r="B33" s="21" t="s">
        <v>3041</v>
      </c>
      <c r="C33" t="s">
        <v>1241</v>
      </c>
      <c r="D33" s="21" t="str">
        <f>VLOOKUP($B33,SchedR!$A:$Z,MATCH(D$1,SchedR!$6:$6,0),FALSE)</f>
        <v>USA</v>
      </c>
      <c r="E33" s="21" t="str">
        <f>VLOOKUP($B33,SchedR!$A:$Z,MATCH(E$1,SchedR!$6:$6,0),FALSE)</f>
        <v>CatSubcat</v>
      </c>
      <c r="F33" s="21" t="str">
        <f>VLOOKUP($B33,SchedR!$A:$Z,MATCH(F$1,SchedR!$6:$6,0),FALSE)</f>
        <v>SubcatGroup</v>
      </c>
      <c r="G33">
        <f>VLOOKUP($A33,Schid!$A:$J,MATCH(G$1,Schid!$6:$6,0),FALSE)</f>
        <v>9</v>
      </c>
      <c r="H33">
        <f>VLOOKUP($A33,Schid!$A:$J,MATCH(H$1,Schid!$6:$6,0),FALSE)</f>
        <v>65</v>
      </c>
      <c r="I33" t="str">
        <f>VLOOKUP($A33,Schid!$A:$J,MATCH(I$1,Schid!$6:$6,0),FALSE)</f>
        <v>NULL</v>
      </c>
      <c r="J33" t="str">
        <f>VLOOKUP($A33,Schid!$A:$J,MATCH(J$1,Schid!$6:$6,0),FALSE)</f>
        <v>Concrete Equipment</v>
      </c>
      <c r="K33" t="str">
        <f>VLOOKUP($A33,Schid!$A:$J,MATCH(K$1,Schid!$6:$6,0),FALSE)</f>
        <v>Concrete Vibrators</v>
      </c>
      <c r="L33" t="str">
        <f>VLOOKUP($A33,Schid!$A:$J,MATCH(L$1,Schid!$6:$6,0),FALSE)</f>
        <v>NULL</v>
      </c>
      <c r="M33" t="str">
        <f>VLOOKUP($A33,Schid!$A:$J,MATCH(M$1,Schid!$6:$6,0),FALSE)</f>
        <v>Concrete Equipment|Concrete Vibrators||</v>
      </c>
      <c r="N33" s="21">
        <f t="shared" si="0"/>
        <v>1</v>
      </c>
      <c r="O33" s="21">
        <f>IF(ISERROR(VLOOKUP(B33,SchedR!A:A,1,FALSE)),0,1)</f>
        <v>1</v>
      </c>
      <c r="P33" s="21">
        <f t="shared" si="1"/>
        <v>1</v>
      </c>
      <c r="Q33" s="21">
        <f>IF(COUNTIFS(Out!A:A,A33,Out!D:D,D33)=0,1,0)</f>
        <v>1</v>
      </c>
    </row>
    <row r="34" spans="1:17" x14ac:dyDescent="0.25">
      <c r="A34">
        <v>319</v>
      </c>
      <c r="B34" s="21" t="s">
        <v>3042</v>
      </c>
      <c r="C34" t="s">
        <v>1241</v>
      </c>
      <c r="D34" s="21" t="str">
        <f>VLOOKUP($B34,SchedR!$A:$Z,MATCH(D$1,SchedR!$6:$6,0),FALSE)</f>
        <v>USA</v>
      </c>
      <c r="E34" s="21" t="str">
        <f>VLOOKUP($B34,SchedR!$A:$Z,MATCH(E$1,SchedR!$6:$6,0),FALSE)</f>
        <v>CatSubcat</v>
      </c>
      <c r="F34" s="21" t="str">
        <f>VLOOKUP($B34,SchedR!$A:$Z,MATCH(F$1,SchedR!$6:$6,0),FALSE)</f>
        <v>SubcatGroup</v>
      </c>
      <c r="G34">
        <f>VLOOKUP($A34,Schid!$A:$J,MATCH(G$1,Schid!$6:$6,0),FALSE)</f>
        <v>9</v>
      </c>
      <c r="H34">
        <f>VLOOKUP($A34,Schid!$A:$J,MATCH(H$1,Schid!$6:$6,0),FALSE)</f>
        <v>446</v>
      </c>
      <c r="I34" t="str">
        <f>VLOOKUP($A34,Schid!$A:$J,MATCH(I$1,Schid!$6:$6,0),FALSE)</f>
        <v>NULL</v>
      </c>
      <c r="J34" t="str">
        <f>VLOOKUP($A34,Schid!$A:$J,MATCH(J$1,Schid!$6:$6,0),FALSE)</f>
        <v>Concrete Equipment</v>
      </c>
      <c r="K34" t="str">
        <f>VLOOKUP($A34,Schid!$A:$J,MATCH(K$1,Schid!$6:$6,0),FALSE)</f>
        <v>Walk-Behind Concrete Saws</v>
      </c>
      <c r="L34" t="str">
        <f>VLOOKUP($A34,Schid!$A:$J,MATCH(L$1,Schid!$6:$6,0),FALSE)</f>
        <v>NULL</v>
      </c>
      <c r="M34" t="str">
        <f>VLOOKUP($A34,Schid!$A:$J,MATCH(M$1,Schid!$6:$6,0),FALSE)</f>
        <v>Concrete Equipment|Walk-Behind Concrete Saws||</v>
      </c>
      <c r="N34" s="21">
        <f t="shared" si="0"/>
        <v>1</v>
      </c>
      <c r="O34" s="21">
        <f>IF(ISERROR(VLOOKUP(B34,SchedR!A:A,1,FALSE)),0,1)</f>
        <v>1</v>
      </c>
      <c r="P34" s="21">
        <f t="shared" si="1"/>
        <v>1</v>
      </c>
      <c r="Q34" s="21">
        <f>IF(COUNTIFS(Out!A:A,A34,Out!D:D,D34)=0,1,0)</f>
        <v>1</v>
      </c>
    </row>
    <row r="35" spans="1:17" x14ac:dyDescent="0.25">
      <c r="A35">
        <v>27306</v>
      </c>
      <c r="B35" t="s">
        <v>3480</v>
      </c>
      <c r="C35" t="s">
        <v>1241</v>
      </c>
      <c r="D35" s="21" t="str">
        <f>VLOOKUP($B35,SchedR!$A:$Z,MATCH(D$1,SchedR!$6:$6,0),FALSE)</f>
        <v>USA</v>
      </c>
      <c r="E35" s="21" t="str">
        <f>VLOOKUP($B35,SchedR!$A:$Z,MATCH(E$1,SchedR!$6:$6,0),FALSE)</f>
        <v>CatSubcat</v>
      </c>
      <c r="F35" s="21" t="str">
        <f>VLOOKUP($B35,SchedR!$A:$Z,MATCH(F$1,SchedR!$6:$6,0),FALSE)</f>
        <v>Category</v>
      </c>
      <c r="G35">
        <f>VLOOKUP($A35,Schid!$A:$J,MATCH(G$1,Schid!$6:$6,0),FALSE)</f>
        <v>2249</v>
      </c>
      <c r="H35" t="str">
        <f>VLOOKUP($A35,Schid!$A:$J,MATCH(H$1,Schid!$6:$6,0),FALSE)</f>
        <v>NULL</v>
      </c>
      <c r="I35" t="str">
        <f>VLOOKUP($A35,Schid!$A:$J,MATCH(I$1,Schid!$6:$6,0),FALSE)</f>
        <v>NULL</v>
      </c>
      <c r="J35" t="str">
        <f>VLOOKUP($A35,Schid!$A:$J,MATCH(J$1,Schid!$6:$6,0),FALSE)</f>
        <v>Construction Hoists</v>
      </c>
      <c r="K35" t="str">
        <f>VLOOKUP($A35,Schid!$A:$J,MATCH(K$1,Schid!$6:$6,0),FALSE)</f>
        <v>NULL</v>
      </c>
      <c r="L35" t="str">
        <f>VLOOKUP($A35,Schid!$A:$J,MATCH(L$1,Schid!$6:$6,0),FALSE)</f>
        <v>NULL</v>
      </c>
      <c r="M35" t="str">
        <f>VLOOKUP($A35,Schid!$A:$J,MATCH(M$1,Schid!$6:$6,0),FALSE)</f>
        <v>Construction Hoists|||</v>
      </c>
      <c r="N35" s="21">
        <f t="shared" si="0"/>
        <v>1</v>
      </c>
      <c r="O35" s="21">
        <f>IF(ISERROR(VLOOKUP(B35,SchedR!A:A,1,FALSE)),0,1)</f>
        <v>1</v>
      </c>
      <c r="P35" s="21">
        <f t="shared" si="1"/>
        <v>1</v>
      </c>
      <c r="Q35" s="21">
        <f>IF(COUNTIFS(Out!A:A,A35,Out!D:D,D35)=0,1,0)</f>
        <v>1</v>
      </c>
    </row>
    <row r="36" spans="1:17" x14ac:dyDescent="0.25">
      <c r="A36" s="21">
        <v>80131</v>
      </c>
      <c r="B36" s="21" t="s">
        <v>3323</v>
      </c>
      <c r="C36" s="21" t="s">
        <v>1241</v>
      </c>
      <c r="D36" s="21" t="str">
        <f>VLOOKUP($B36,SchedR!$A:$Z,MATCH(D$1,SchedR!$6:$6,0),FALSE)</f>
        <v>USA</v>
      </c>
      <c r="E36" s="21" t="str">
        <f>VLOOKUP($B36,SchedR!$A:$Z,MATCH(E$1,SchedR!$6:$6,0),FALSE)</f>
        <v>CatSubcat</v>
      </c>
      <c r="F36" s="21" t="str">
        <f>VLOOKUP($B36,SchedR!$A:$Z,MATCH(F$1,SchedR!$6:$6,0),FALSE)</f>
        <v>Category</v>
      </c>
      <c r="G36" s="21">
        <f>VLOOKUP($A36,Schid!$A:$J,MATCH(G$1,Schid!$6:$6,0),FALSE)</f>
        <v>2577</v>
      </c>
      <c r="H36" s="21" t="str">
        <f>VLOOKUP($A36,Schid!$A:$J,MATCH(H$1,Schid!$6:$6,0),FALSE)</f>
        <v>NULL</v>
      </c>
      <c r="I36" s="21" t="str">
        <f>VLOOKUP($A36,Schid!$A:$J,MATCH(I$1,Schid!$6:$6,0),FALSE)</f>
        <v>NULL</v>
      </c>
      <c r="J36" s="21" t="str">
        <f>VLOOKUP($A36,Schid!$A:$J,MATCH(J$1,Schid!$6:$6,0),FALSE)</f>
        <v>Crane Attachments</v>
      </c>
      <c r="K36" s="21" t="str">
        <f>VLOOKUP($A36,Schid!$A:$J,MATCH(K$1,Schid!$6:$6,0),FALSE)</f>
        <v>NULL</v>
      </c>
      <c r="L36" s="21" t="str">
        <f>VLOOKUP($A36,Schid!$A:$J,MATCH(L$1,Schid!$6:$6,0),FALSE)</f>
        <v>NULL</v>
      </c>
      <c r="M36" s="21" t="str">
        <f>VLOOKUP($A36,Schid!$A:$J,MATCH(M$1,Schid!$6:$6,0),FALSE)</f>
        <v>Crane Attachments|||</v>
      </c>
      <c r="N36" s="21">
        <f t="shared" si="0"/>
        <v>1</v>
      </c>
      <c r="O36" s="21">
        <f>IF(ISERROR(VLOOKUP(B36,SchedR!A:A,1,FALSE)),0,1)</f>
        <v>1</v>
      </c>
      <c r="P36" s="21">
        <f t="shared" si="1"/>
        <v>1</v>
      </c>
      <c r="Q36" s="21">
        <f>IF(COUNTIFS(Out!A:A,A36,Out!D:D,D36)=0,1,0)</f>
        <v>1</v>
      </c>
    </row>
    <row r="37" spans="1:17" x14ac:dyDescent="0.25">
      <c r="A37" s="21">
        <v>37112</v>
      </c>
      <c r="B37" s="21" t="s">
        <v>3312</v>
      </c>
      <c r="C37" s="21" t="s">
        <v>1241</v>
      </c>
      <c r="D37" s="21" t="str">
        <f>VLOOKUP($B37,SchedR!$A:$Z,MATCH(D$1,SchedR!$6:$6,0),FALSE)</f>
        <v>USA</v>
      </c>
      <c r="E37" s="21" t="str">
        <f>VLOOKUP($B37,SchedR!$A:$Z,MATCH(E$1,SchedR!$6:$6,0),FALSE)</f>
        <v>CatSubcat</v>
      </c>
      <c r="F37" s="21" t="str">
        <f>VLOOKUP($B37,SchedR!$A:$Z,MATCH(F$1,SchedR!$6:$6,0),FALSE)</f>
        <v>SubcatGroup</v>
      </c>
      <c r="G37" s="21">
        <f>VLOOKUP($A37,Schid!$A:$J,MATCH(G$1,Schid!$6:$6,0),FALSE)</f>
        <v>2612</v>
      </c>
      <c r="H37" s="21">
        <f>VLOOKUP($A37,Schid!$A:$J,MATCH(H$1,Schid!$6:$6,0),FALSE)</f>
        <v>2142</v>
      </c>
      <c r="I37" s="21" t="str">
        <f>VLOOKUP($A37,Schid!$A:$J,MATCH(I$1,Schid!$6:$6,0),FALSE)</f>
        <v>NULL</v>
      </c>
      <c r="J37" s="21" t="str">
        <f>VLOOKUP($A37,Schid!$A:$J,MATCH(J$1,Schid!$6:$6,0),FALSE)</f>
        <v>Boom Trucks, Bucket Trucks, And Digger Derricks</v>
      </c>
      <c r="K37" s="21" t="str">
        <f>VLOOKUP($A37,Schid!$A:$J,MATCH(K$1,Schid!$6:$6,0),FALSE)</f>
        <v>Digger Derrick Trucks</v>
      </c>
      <c r="L37" s="21" t="str">
        <f>VLOOKUP($A37,Schid!$A:$J,MATCH(L$1,Schid!$6:$6,0),FALSE)</f>
        <v>NULL</v>
      </c>
      <c r="M37" s="21" t="str">
        <f>VLOOKUP($A37,Schid!$A:$J,MATCH(M$1,Schid!$6:$6,0),FALSE)</f>
        <v>Boom Trucks, Bucket Trucks, And Digger Derricks|Digger Derrick Trucks||</v>
      </c>
      <c r="N37" s="21">
        <f t="shared" si="0"/>
        <v>1</v>
      </c>
      <c r="O37" s="21">
        <f>IF(ISERROR(VLOOKUP(B37,SchedR!A:A,1,FALSE)),0,1)</f>
        <v>1</v>
      </c>
      <c r="P37" s="21">
        <f t="shared" si="1"/>
        <v>1</v>
      </c>
      <c r="Q37" s="21">
        <f>IF(COUNTIFS(Out!A:A,A37,Out!D:D,D37)=0,1,0)</f>
        <v>1</v>
      </c>
    </row>
    <row r="38" spans="1:17" x14ac:dyDescent="0.25">
      <c r="A38" s="21">
        <v>151072</v>
      </c>
      <c r="B38" s="21" t="s">
        <v>4048</v>
      </c>
      <c r="C38" s="21" t="s">
        <v>1241</v>
      </c>
      <c r="D38" s="21" t="str">
        <f>VLOOKUP($B38,SchedR!$A:$Z,MATCH(D$1,SchedR!$6:$6,0),FALSE)</f>
        <v>USA</v>
      </c>
      <c r="E38" s="21" t="str">
        <f>VLOOKUP($B38,SchedR!$A:$Z,MATCH(E$1,SchedR!$6:$6,0),FALSE)</f>
        <v>CatSubcat</v>
      </c>
      <c r="F38" s="21" t="str">
        <f>VLOOKUP($B38,SchedR!$A:$Z,MATCH(F$1,SchedR!$6:$6,0),FALSE)</f>
        <v>Category</v>
      </c>
      <c r="G38" s="21">
        <f>VLOOKUP($A38,Schid!$A:$J,MATCH(G$1,Schid!$6:$6,0),FALSE)</f>
        <v>2936</v>
      </c>
      <c r="H38" s="21" t="str">
        <f>VLOOKUP($A38,Schid!$A:$J,MATCH(H$1,Schid!$6:$6,0),FALSE)</f>
        <v>NULL</v>
      </c>
      <c r="I38" s="21" t="str">
        <f>VLOOKUP($A38,Schid!$A:$J,MATCH(I$1,Schid!$6:$6,0),FALSE)</f>
        <v>NULL</v>
      </c>
      <c r="J38" s="21" t="str">
        <f>VLOOKUP($A38,Schid!$A:$J,MATCH(J$1,Schid!$6:$6,0),FALSE)</f>
        <v>Dockside And Offshore Cranes</v>
      </c>
      <c r="K38" s="21" t="str">
        <f>VLOOKUP($A38,Schid!$A:$J,MATCH(K$1,Schid!$6:$6,0),FALSE)</f>
        <v>NULL</v>
      </c>
      <c r="L38" s="21" t="str">
        <f>VLOOKUP($A38,Schid!$A:$J,MATCH(L$1,Schid!$6:$6,0),FALSE)</f>
        <v>NULL</v>
      </c>
      <c r="M38" s="21" t="str">
        <f>VLOOKUP($A38,Schid!$A:$J,MATCH(M$1,Schid!$6:$6,0),FALSE)</f>
        <v>Dockside And Offshore Cranes|||</v>
      </c>
      <c r="N38" s="21">
        <f t="shared" si="0"/>
        <v>1</v>
      </c>
      <c r="O38" s="21">
        <f>IF(ISERROR(VLOOKUP(B38,SchedR!A:A,1,FALSE)),0,1)</f>
        <v>1</v>
      </c>
      <c r="P38" s="21">
        <f t="shared" si="1"/>
        <v>1</v>
      </c>
      <c r="Q38" s="21">
        <f>IF(COUNTIFS(Out!A:A,A38,Out!D:D,D38)=0,1,0)</f>
        <v>1</v>
      </c>
    </row>
    <row r="39" spans="1:17" x14ac:dyDescent="0.25">
      <c r="A39" s="21">
        <v>90456</v>
      </c>
      <c r="B39" s="21" t="s">
        <v>3043</v>
      </c>
      <c r="C39" s="21" t="s">
        <v>1241</v>
      </c>
      <c r="D39" s="21" t="str">
        <f>VLOOKUP($B39,SchedR!$A:$Z,MATCH(D$1,SchedR!$6:$6,0),FALSE)</f>
        <v>USA</v>
      </c>
      <c r="E39" s="21" t="str">
        <f>VLOOKUP($B39,SchedR!$A:$Z,MATCH(E$1,SchedR!$6:$6,0),FALSE)</f>
        <v>CatSubcat</v>
      </c>
      <c r="F39" s="21" t="str">
        <f>VLOOKUP($B39,SchedR!$A:$Z,MATCH(F$1,SchedR!$6:$6,0),FALSE)</f>
        <v>Category</v>
      </c>
      <c r="G39" s="21">
        <f>VLOOKUP($A39,Schid!$A:$J,MATCH(G$1,Schid!$6:$6,0),FALSE)</f>
        <v>2752</v>
      </c>
      <c r="H39" s="21" t="str">
        <f>VLOOKUP($A39,Schid!$A:$J,MATCH(H$1,Schid!$6:$6,0),FALSE)</f>
        <v>NULL</v>
      </c>
      <c r="I39" s="21" t="str">
        <f>VLOOKUP($A39,Schid!$A:$J,MATCH(I$1,Schid!$6:$6,0),FALSE)</f>
        <v>NULL</v>
      </c>
      <c r="J39" s="21" t="str">
        <f>VLOOKUP($A39,Schid!$A:$J,MATCH(J$1,Schid!$6:$6,0),FALSE)</f>
        <v>Dump Trailers</v>
      </c>
      <c r="K39" s="21" t="str">
        <f>VLOOKUP($A39,Schid!$A:$J,MATCH(K$1,Schid!$6:$6,0),FALSE)</f>
        <v>NULL</v>
      </c>
      <c r="L39" s="21" t="str">
        <f>VLOOKUP($A39,Schid!$A:$J,MATCH(L$1,Schid!$6:$6,0),FALSE)</f>
        <v>NULL</v>
      </c>
      <c r="M39" s="21" t="str">
        <f>VLOOKUP($A39,Schid!$A:$J,MATCH(M$1,Schid!$6:$6,0),FALSE)</f>
        <v>Dump Trailers|||</v>
      </c>
      <c r="N39" s="21">
        <f t="shared" si="0"/>
        <v>1</v>
      </c>
      <c r="O39" s="21">
        <f>IF(ISERROR(VLOOKUP(B39,SchedR!A:A,1,FALSE)),0,1)</f>
        <v>1</v>
      </c>
      <c r="P39" s="21">
        <f t="shared" si="1"/>
        <v>1</v>
      </c>
      <c r="Q39" s="21">
        <f>IF(COUNTIFS(Out!A:A,A39,Out!D:D,D39)=0,1,0)</f>
        <v>1</v>
      </c>
    </row>
    <row r="40" spans="1:17" x14ac:dyDescent="0.25">
      <c r="A40" s="21">
        <v>101494</v>
      </c>
      <c r="B40" s="21" t="s">
        <v>3210</v>
      </c>
      <c r="C40" s="21" t="s">
        <v>1242</v>
      </c>
      <c r="D40" s="21" t="str">
        <f>VLOOKUP($B40,SchedR!$A:$Z,MATCH(D$1,SchedR!$6:$6,0),FALSE)</f>
        <v>USA</v>
      </c>
      <c r="E40" s="21" t="str">
        <f>VLOOKUP($B40,SchedR!$A:$Z,MATCH(E$1,SchedR!$6:$6,0),FALSE)</f>
        <v>Make</v>
      </c>
      <c r="F40" s="21" t="str">
        <f>VLOOKUP($B40,SchedR!$A:$Z,MATCH(F$1,SchedR!$6:$6,0),FALSE)</f>
        <v>Make</v>
      </c>
      <c r="G40" s="21">
        <f>VLOOKUP($A40,Schid!$A:$J,MATCH(G$1,Schid!$6:$6,0),FALSE)</f>
        <v>29</v>
      </c>
      <c r="H40" s="21">
        <f>VLOOKUP($A40,Schid!$A:$J,MATCH(H$1,Schid!$6:$6,0),FALSE)</f>
        <v>2804</v>
      </c>
      <c r="I40" s="21">
        <f>VLOOKUP($A40,Schid!$A:$J,MATCH(I$1,Schid!$6:$6,0),FALSE)</f>
        <v>19</v>
      </c>
      <c r="J40" s="21" t="str">
        <f>VLOOKUP($A40,Schid!$A:$J,MATCH(J$1,Schid!$6:$6,0),FALSE)</f>
        <v>Excavators</v>
      </c>
      <c r="K40" s="21" t="str">
        <f>VLOOKUP($A40,Schid!$A:$J,MATCH(K$1,Schid!$6:$6,0),FALSE)</f>
        <v>100,000+ Lb Excavators</v>
      </c>
      <c r="L40" s="21" t="str">
        <f>VLOOKUP($A40,Schid!$A:$J,MATCH(L$1,Schid!$6:$6,0),FALSE)</f>
        <v>Volvo</v>
      </c>
      <c r="M40" s="21" t="str">
        <f>VLOOKUP($A40,Schid!$A:$J,MATCH(M$1,Schid!$6:$6,0),FALSE)</f>
        <v>Excavators|100,000+ Lb Excavators|Volvo|</v>
      </c>
      <c r="N40" s="21">
        <f t="shared" si="0"/>
        <v>1</v>
      </c>
      <c r="O40" s="21">
        <f>IF(ISERROR(VLOOKUP(B40,SchedR!A:A,1,FALSE)),0,1)</f>
        <v>1</v>
      </c>
      <c r="P40" s="21">
        <f t="shared" si="1"/>
        <v>1</v>
      </c>
      <c r="Q40" s="21">
        <f>IF(COUNTIFS(Out!A:A,A40,Out!D:D,D40)=0,1,0)</f>
        <v>1</v>
      </c>
    </row>
    <row r="41" spans="1:17" x14ac:dyDescent="0.25">
      <c r="A41" s="21">
        <v>51994</v>
      </c>
      <c r="B41" s="21" t="s">
        <v>3210</v>
      </c>
      <c r="C41" s="21" t="s">
        <v>1241</v>
      </c>
      <c r="D41" s="21" t="str">
        <f>VLOOKUP($B41,SchedR!$A:$Z,MATCH(D$1,SchedR!$6:$6,0),FALSE)</f>
        <v>USA</v>
      </c>
      <c r="E41" s="21" t="str">
        <f>VLOOKUP($B41,SchedR!$A:$Z,MATCH(E$1,SchedR!$6:$6,0),FALSE)</f>
        <v>Make</v>
      </c>
      <c r="F41" s="21" t="str">
        <f>VLOOKUP($B41,SchedR!$A:$Z,MATCH(F$1,SchedR!$6:$6,0),FALSE)</f>
        <v>Make</v>
      </c>
      <c r="G41" s="21">
        <f>VLOOKUP($A41,Schid!$A:$J,MATCH(G$1,Schid!$6:$6,0),FALSE)</f>
        <v>29</v>
      </c>
      <c r="H41" s="21">
        <f>VLOOKUP($A41,Schid!$A:$J,MATCH(H$1,Schid!$6:$6,0),FALSE)</f>
        <v>2426</v>
      </c>
      <c r="I41" s="21">
        <f>VLOOKUP($A41,Schid!$A:$J,MATCH(I$1,Schid!$6:$6,0),FALSE)</f>
        <v>19</v>
      </c>
      <c r="J41" s="21" t="str">
        <f>VLOOKUP($A41,Schid!$A:$J,MATCH(J$1,Schid!$6:$6,0),FALSE)</f>
        <v>Excavators</v>
      </c>
      <c r="K41" s="21" t="str">
        <f>VLOOKUP($A41,Schid!$A:$J,MATCH(K$1,Schid!$6:$6,0),FALSE)</f>
        <v>75,000-99,999 Lb Excavators</v>
      </c>
      <c r="L41" s="21" t="str">
        <f>VLOOKUP($A41,Schid!$A:$J,MATCH(L$1,Schid!$6:$6,0),FALSE)</f>
        <v>Volvo</v>
      </c>
      <c r="M41" s="21" t="str">
        <f>VLOOKUP($A41,Schid!$A:$J,MATCH(M$1,Schid!$6:$6,0),FALSE)</f>
        <v>Excavators|75,000-99,999 Lb Excavators|Volvo|</v>
      </c>
      <c r="N41" s="21">
        <f t="shared" si="0"/>
        <v>1</v>
      </c>
      <c r="O41" s="21">
        <f>IF(ISERROR(VLOOKUP(B41,SchedR!A:A,1,FALSE)),0,1)</f>
        <v>1</v>
      </c>
      <c r="P41" s="21">
        <f t="shared" si="1"/>
        <v>1</v>
      </c>
      <c r="Q41" s="21">
        <f>IF(COUNTIFS(Out!A:A,A41,Out!D:D,D41)=0,1,0)</f>
        <v>1</v>
      </c>
    </row>
    <row r="42" spans="1:17" x14ac:dyDescent="0.25">
      <c r="A42" s="29">
        <v>52259</v>
      </c>
      <c r="B42" s="29" t="s">
        <v>3511</v>
      </c>
      <c r="C42" s="21" t="s">
        <v>1241</v>
      </c>
      <c r="D42" s="21" t="str">
        <f>VLOOKUP($B42,SchedR!$A:$Z,MATCH(D$1,SchedR!$6:$6,0),FALSE)</f>
        <v>USA</v>
      </c>
      <c r="E42" s="21" t="str">
        <f>VLOOKUP($B42,SchedR!$A:$Z,MATCH(E$1,SchedR!$6:$6,0),FALSE)</f>
        <v>Make</v>
      </c>
      <c r="F42" s="21" t="str">
        <f>VLOOKUP($B42,SchedR!$A:$Z,MATCH(F$1,SchedR!$6:$6,0),FALSE)</f>
        <v>Make</v>
      </c>
      <c r="G42" s="21">
        <f>VLOOKUP($A42,Schid!$A:$J,MATCH(G$1,Schid!$6:$6,0),FALSE)</f>
        <v>29</v>
      </c>
      <c r="H42" s="21">
        <f>VLOOKUP($A42,Schid!$A:$J,MATCH(H$1,Schid!$6:$6,0),FALSE)</f>
        <v>2434</v>
      </c>
      <c r="I42" s="21">
        <f>VLOOKUP($A42,Schid!$A:$J,MATCH(I$1,Schid!$6:$6,0),FALSE)</f>
        <v>19</v>
      </c>
      <c r="J42" s="21" t="str">
        <f>VLOOKUP($A42,Schid!$A:$J,MATCH(J$1,Schid!$6:$6,0),FALSE)</f>
        <v>Excavators</v>
      </c>
      <c r="K42" s="21" t="str">
        <f>VLOOKUP($A42,Schid!$A:$J,MATCH(K$1,Schid!$6:$6,0),FALSE)</f>
        <v>25,000-44,999 Lb Excavators</v>
      </c>
      <c r="L42" s="21" t="str">
        <f>VLOOKUP($A42,Schid!$A:$J,MATCH(L$1,Schid!$6:$6,0),FALSE)</f>
        <v>Volvo</v>
      </c>
      <c r="M42" s="21" t="str">
        <f>VLOOKUP($A42,Schid!$A:$J,MATCH(M$1,Schid!$6:$6,0),FALSE)</f>
        <v>Excavators|25,000-44,999 Lb Excavators|Volvo|</v>
      </c>
      <c r="N42" s="21">
        <f t="shared" si="0"/>
        <v>1</v>
      </c>
      <c r="O42" s="21">
        <f>IF(ISERROR(VLOOKUP(B42,SchedR!A:A,1,FALSE)),0,1)</f>
        <v>1</v>
      </c>
      <c r="P42" s="21">
        <f t="shared" si="1"/>
        <v>1</v>
      </c>
      <c r="Q42" s="21">
        <f>IF(COUNTIFS(Out!A:A,A42,Out!D:D,D42)=0,1,0)</f>
        <v>1</v>
      </c>
    </row>
    <row r="43" spans="1:17" x14ac:dyDescent="0.25">
      <c r="A43" s="21">
        <v>101446</v>
      </c>
      <c r="B43" s="21" t="s">
        <v>3211</v>
      </c>
      <c r="C43" s="21" t="s">
        <v>1242</v>
      </c>
      <c r="D43" s="21" t="str">
        <f>VLOOKUP($B43,SchedR!$A:$Z,MATCH(D$1,SchedR!$6:$6,0),FALSE)</f>
        <v>USA</v>
      </c>
      <c r="E43" s="21" t="str">
        <f>VLOOKUP($B43,SchedR!$A:$Z,MATCH(E$1,SchedR!$6:$6,0),FALSE)</f>
        <v>Make</v>
      </c>
      <c r="F43" s="21" t="str">
        <f>VLOOKUP($B43,SchedR!$A:$Z,MATCH(F$1,SchedR!$6:$6,0),FALSE)</f>
        <v>Make</v>
      </c>
      <c r="G43" s="21">
        <f>VLOOKUP($A43,Schid!$A:$J,MATCH(G$1,Schid!$6:$6,0),FALSE)</f>
        <v>29</v>
      </c>
      <c r="H43" s="21">
        <f>VLOOKUP($A43,Schid!$A:$J,MATCH(H$1,Schid!$6:$6,0),FALSE)</f>
        <v>2801</v>
      </c>
      <c r="I43" s="21">
        <f>VLOOKUP($A43,Schid!$A:$J,MATCH(I$1,Schid!$6:$6,0),FALSE)</f>
        <v>109</v>
      </c>
      <c r="J43" s="21" t="str">
        <f>VLOOKUP($A43,Schid!$A:$J,MATCH(J$1,Schid!$6:$6,0),FALSE)</f>
        <v>Excavators</v>
      </c>
      <c r="K43" s="21" t="str">
        <f>VLOOKUP($A43,Schid!$A:$J,MATCH(K$1,Schid!$6:$6,0),FALSE)</f>
        <v>0-4,999 Lb Mini Excavators</v>
      </c>
      <c r="L43" s="21" t="str">
        <f>VLOOKUP($A43,Schid!$A:$J,MATCH(L$1,Schid!$6:$6,0),FALSE)</f>
        <v>Komatsu</v>
      </c>
      <c r="M43" s="21" t="str">
        <f>VLOOKUP($A43,Schid!$A:$J,MATCH(M$1,Schid!$6:$6,0),FALSE)</f>
        <v>Excavators|0-4,999 Lb Mini Excavators|Komatsu|</v>
      </c>
      <c r="N43" s="21">
        <f t="shared" si="0"/>
        <v>1</v>
      </c>
      <c r="O43" s="21">
        <f>IF(ISERROR(VLOOKUP(B43,SchedR!A:A,1,FALSE)),0,1)</f>
        <v>1</v>
      </c>
      <c r="P43" s="21">
        <f t="shared" si="1"/>
        <v>1</v>
      </c>
      <c r="Q43" s="21">
        <f>IF(COUNTIFS(Out!A:A,A43,Out!D:D,D43)=0,1,0)</f>
        <v>1</v>
      </c>
    </row>
    <row r="44" spans="1:17" x14ac:dyDescent="0.25">
      <c r="A44" s="21">
        <v>101419</v>
      </c>
      <c r="B44" s="21" t="s">
        <v>3211</v>
      </c>
      <c r="C44" s="21" t="s">
        <v>1242</v>
      </c>
      <c r="D44" s="21" t="str">
        <f>VLOOKUP($B44,SchedR!$A:$Z,MATCH(D$1,SchedR!$6:$6,0),FALSE)</f>
        <v>USA</v>
      </c>
      <c r="E44" s="21" t="str">
        <f>VLOOKUP($B44,SchedR!$A:$Z,MATCH(E$1,SchedR!$6:$6,0),FALSE)</f>
        <v>Make</v>
      </c>
      <c r="F44" s="21" t="str">
        <f>VLOOKUP($B44,SchedR!$A:$Z,MATCH(F$1,SchedR!$6:$6,0),FALSE)</f>
        <v>Make</v>
      </c>
      <c r="G44" s="21">
        <f>VLOOKUP($A44,Schid!$A:$J,MATCH(G$1,Schid!$6:$6,0),FALSE)</f>
        <v>29</v>
      </c>
      <c r="H44" s="21">
        <f>VLOOKUP($A44,Schid!$A:$J,MATCH(H$1,Schid!$6:$6,0),FALSE)</f>
        <v>2800</v>
      </c>
      <c r="I44" s="21">
        <f>VLOOKUP($A44,Schid!$A:$J,MATCH(I$1,Schid!$6:$6,0),FALSE)</f>
        <v>109</v>
      </c>
      <c r="J44" s="21" t="str">
        <f>VLOOKUP($A44,Schid!$A:$J,MATCH(J$1,Schid!$6:$6,0),FALSE)</f>
        <v>Excavators</v>
      </c>
      <c r="K44" s="21" t="str">
        <f>VLOOKUP($A44,Schid!$A:$J,MATCH(K$1,Schid!$6:$6,0),FALSE)</f>
        <v>5,000-9,499 Lb Mini Excavators</v>
      </c>
      <c r="L44" s="21" t="str">
        <f>VLOOKUP($A44,Schid!$A:$J,MATCH(L$1,Schid!$6:$6,0),FALSE)</f>
        <v>Komatsu</v>
      </c>
      <c r="M44" s="21" t="str">
        <f>VLOOKUP($A44,Schid!$A:$J,MATCH(M$1,Schid!$6:$6,0),FALSE)</f>
        <v>Excavators|5,000-9,499 Lb Mini Excavators|Komatsu|</v>
      </c>
      <c r="N44" s="21">
        <f t="shared" si="0"/>
        <v>1</v>
      </c>
      <c r="O44" s="21">
        <f>IF(ISERROR(VLOOKUP(B44,SchedR!A:A,1,FALSE)),0,1)</f>
        <v>1</v>
      </c>
      <c r="P44" s="21">
        <f t="shared" si="1"/>
        <v>1</v>
      </c>
      <c r="Q44" s="21">
        <f>IF(COUNTIFS(Out!A:A,A44,Out!D:D,D44)=0,1,0)</f>
        <v>1</v>
      </c>
    </row>
    <row r="45" spans="1:17" x14ac:dyDescent="0.25">
      <c r="A45" s="21">
        <v>51890</v>
      </c>
      <c r="B45" s="21" t="s">
        <v>3211</v>
      </c>
      <c r="C45" s="21" t="s">
        <v>1241</v>
      </c>
      <c r="D45" s="21" t="str">
        <f>VLOOKUP($B45,SchedR!$A:$Z,MATCH(D$1,SchedR!$6:$6,0),FALSE)</f>
        <v>USA</v>
      </c>
      <c r="E45" s="21" t="str">
        <f>VLOOKUP($B45,SchedR!$A:$Z,MATCH(E$1,SchedR!$6:$6,0),FALSE)</f>
        <v>Make</v>
      </c>
      <c r="F45" s="21" t="str">
        <f>VLOOKUP($B45,SchedR!$A:$Z,MATCH(F$1,SchedR!$6:$6,0),FALSE)</f>
        <v>Make</v>
      </c>
      <c r="G45" s="21">
        <f>VLOOKUP($A45,Schid!$A:$J,MATCH(G$1,Schid!$6:$6,0),FALSE)</f>
        <v>29</v>
      </c>
      <c r="H45" s="21">
        <f>VLOOKUP($A45,Schid!$A:$J,MATCH(H$1,Schid!$6:$6,0),FALSE)</f>
        <v>2425</v>
      </c>
      <c r="I45" s="21">
        <f>VLOOKUP($A45,Schid!$A:$J,MATCH(I$1,Schid!$6:$6,0),FALSE)</f>
        <v>109</v>
      </c>
      <c r="J45" s="21" t="str">
        <f>VLOOKUP($A45,Schid!$A:$J,MATCH(J$1,Schid!$6:$6,0),FALSE)</f>
        <v>Excavators</v>
      </c>
      <c r="K45" s="21" t="str">
        <f>VLOOKUP($A45,Schid!$A:$J,MATCH(K$1,Schid!$6:$6,0),FALSE)</f>
        <v>9,500-24,999 Lb Mini Excavators</v>
      </c>
      <c r="L45" s="21" t="str">
        <f>VLOOKUP($A45,Schid!$A:$J,MATCH(L$1,Schid!$6:$6,0),FALSE)</f>
        <v>Komatsu</v>
      </c>
      <c r="M45" s="21" t="str">
        <f>VLOOKUP($A45,Schid!$A:$J,MATCH(M$1,Schid!$6:$6,0),FALSE)</f>
        <v>Excavators|9,500-24,999 Lb Mini Excavators|Komatsu|</v>
      </c>
      <c r="N45" s="21">
        <f t="shared" si="0"/>
        <v>1</v>
      </c>
      <c r="O45" s="21">
        <f>IF(ISERROR(VLOOKUP(B45,SchedR!A:A,1,FALSE)),0,1)</f>
        <v>1</v>
      </c>
      <c r="P45" s="21">
        <f t="shared" si="1"/>
        <v>1</v>
      </c>
      <c r="Q45" s="21">
        <f>IF(COUNTIFS(Out!A:A,A45,Out!D:D,D45)=0,1,0)</f>
        <v>1</v>
      </c>
    </row>
    <row r="46" spans="1:17" x14ac:dyDescent="0.25">
      <c r="A46" s="21">
        <v>134</v>
      </c>
      <c r="B46" s="21" t="s">
        <v>3209</v>
      </c>
      <c r="C46" s="21" t="s">
        <v>1241</v>
      </c>
      <c r="D46" s="21" t="str">
        <f>VLOOKUP($B46,SchedR!$A:$Z,MATCH(D$1,SchedR!$6:$6,0),FALSE)</f>
        <v>USA</v>
      </c>
      <c r="E46" s="21" t="str">
        <f>VLOOKUP($B46,SchedR!$A:$Z,MATCH(E$1,SchedR!$6:$6,0),FALSE)</f>
        <v>CatSubcat</v>
      </c>
      <c r="F46" s="21" t="str">
        <f>VLOOKUP($B46,SchedR!$A:$Z,MATCH(F$1,SchedR!$6:$6,0),FALSE)</f>
        <v>SubcatGroup</v>
      </c>
      <c r="G46" s="21">
        <f>VLOOKUP($A46,Schid!$A:$J,MATCH(G$1,Schid!$6:$6,0),FALSE)</f>
        <v>453</v>
      </c>
      <c r="H46" s="21">
        <f>VLOOKUP($A46,Schid!$A:$J,MATCH(H$1,Schid!$6:$6,0),FALSE)</f>
        <v>464</v>
      </c>
      <c r="I46" s="21" t="str">
        <f>VLOOKUP($A46,Schid!$A:$J,MATCH(I$1,Schid!$6:$6,0),FALSE)</f>
        <v>NULL</v>
      </c>
      <c r="J46" s="21" t="str">
        <f>VLOOKUP($A46,Schid!$A:$J,MATCH(J$1,Schid!$6:$6,0),FALSE)</f>
        <v>Forklift Trucks</v>
      </c>
      <c r="K46" s="21" t="str">
        <f>VLOOKUP($A46,Schid!$A:$J,MATCH(K$1,Schid!$6:$6,0),FALSE)</f>
        <v>Electric Forklift Trucks</v>
      </c>
      <c r="L46" s="21" t="str">
        <f>VLOOKUP($A46,Schid!$A:$J,MATCH(L$1,Schid!$6:$6,0),FALSE)</f>
        <v>NULL</v>
      </c>
      <c r="M46" s="21" t="str">
        <f>VLOOKUP($A46,Schid!$A:$J,MATCH(M$1,Schid!$6:$6,0),FALSE)</f>
        <v>Forklift Trucks|Electric Forklift Trucks||</v>
      </c>
      <c r="N46" s="21">
        <f t="shared" si="0"/>
        <v>1</v>
      </c>
      <c r="O46" s="21">
        <f>IF(ISERROR(VLOOKUP(B46,SchedR!A:A,1,FALSE)),0,1)</f>
        <v>1</v>
      </c>
      <c r="P46" s="21">
        <f t="shared" si="1"/>
        <v>1</v>
      </c>
      <c r="Q46" s="21">
        <f>IF(COUNTIFS(Out!A:A,A46,Out!D:D,D46)=0,1,0)</f>
        <v>1</v>
      </c>
    </row>
    <row r="47" spans="1:17" x14ac:dyDescent="0.25">
      <c r="A47" s="21">
        <v>34</v>
      </c>
      <c r="B47" s="21" t="s">
        <v>3209</v>
      </c>
      <c r="C47" s="21" t="s">
        <v>1242</v>
      </c>
      <c r="D47" s="21" t="str">
        <f>VLOOKUP($B47,SchedR!$A:$Z,MATCH(D$1,SchedR!$6:$6,0),FALSE)</f>
        <v>USA</v>
      </c>
      <c r="E47" s="21" t="str">
        <f>VLOOKUP($B47,SchedR!$A:$Z,MATCH(E$1,SchedR!$6:$6,0),FALSE)</f>
        <v>CatSubcat</v>
      </c>
      <c r="F47" s="21" t="str">
        <f>VLOOKUP($B47,SchedR!$A:$Z,MATCH(F$1,SchedR!$6:$6,0),FALSE)</f>
        <v>SubcatGroup</v>
      </c>
      <c r="G47" s="21">
        <f>VLOOKUP($A47,Schid!$A:$J,MATCH(G$1,Schid!$6:$6,0),FALSE)</f>
        <v>450</v>
      </c>
      <c r="H47" s="21" t="str">
        <f>VLOOKUP($A47,Schid!$A:$J,MATCH(H$1,Schid!$6:$6,0),FALSE)</f>
        <v>NULL</v>
      </c>
      <c r="I47" s="21" t="str">
        <f>VLOOKUP($A47,Schid!$A:$J,MATCH(I$1,Schid!$6:$6,0),FALSE)</f>
        <v>NULL</v>
      </c>
      <c r="J47" s="21" t="str">
        <f>VLOOKUP($A47,Schid!$A:$J,MATCH(J$1,Schid!$6:$6,0),FALSE)</f>
        <v>Warehouse Equipment</v>
      </c>
      <c r="K47" s="21" t="str">
        <f>VLOOKUP($A47,Schid!$A:$J,MATCH(K$1,Schid!$6:$6,0),FALSE)</f>
        <v>NULL</v>
      </c>
      <c r="L47" s="21" t="str">
        <f>VLOOKUP($A47,Schid!$A:$J,MATCH(L$1,Schid!$6:$6,0),FALSE)</f>
        <v>NULL</v>
      </c>
      <c r="M47" s="21" t="str">
        <f>VLOOKUP($A47,Schid!$A:$J,MATCH(M$1,Schid!$6:$6,0),FALSE)</f>
        <v>Warehouse Equipment|||</v>
      </c>
      <c r="N47" s="21">
        <f t="shared" si="0"/>
        <v>1</v>
      </c>
      <c r="O47" s="21">
        <f>IF(ISERROR(VLOOKUP(B47,SchedR!A:A,1,FALSE)),0,1)</f>
        <v>1</v>
      </c>
      <c r="P47" s="21">
        <f t="shared" si="1"/>
        <v>1</v>
      </c>
      <c r="Q47" s="21">
        <f>IF(COUNTIFS(Out!A:A,A47,Out!D:D,D47)=0,1,0)</f>
        <v>1</v>
      </c>
    </row>
    <row r="48" spans="1:17" x14ac:dyDescent="0.25">
      <c r="A48" s="21">
        <v>93323</v>
      </c>
      <c r="B48" s="21" t="s">
        <v>5101</v>
      </c>
      <c r="C48" s="21" t="s">
        <v>1241</v>
      </c>
      <c r="D48" s="21" t="str">
        <f>VLOOKUP($B48,SchedR!$A:$Z,MATCH(D$1,SchedR!$6:$6,0),FALSE)</f>
        <v>USA</v>
      </c>
      <c r="E48" s="21" t="str">
        <f>VLOOKUP($B48,SchedR!$A:$Z,MATCH(E$1,SchedR!$6:$6,0),FALSE)</f>
        <v>Make</v>
      </c>
      <c r="F48" s="21" t="str">
        <f>VLOOKUP($B48,SchedR!$A:$Z,MATCH(F$1,SchedR!$6:$6,0),FALSE)</f>
        <v>Make</v>
      </c>
      <c r="G48" s="21">
        <f>VLOOKUP($A48,Schid!$A:$J,MATCH(G$1,Schid!$6:$6,0),FALSE)</f>
        <v>453</v>
      </c>
      <c r="H48" s="21">
        <f>VLOOKUP($A48,Schid!$A:$J,MATCH(H$1,Schid!$6:$6,0),FALSE)</f>
        <v>2773</v>
      </c>
      <c r="I48" s="21">
        <f>VLOOKUP($A48,Schid!$A:$J,MATCH(I$1,Schid!$6:$6,0),FALSE)</f>
        <v>31</v>
      </c>
      <c r="J48" s="21" t="str">
        <f>VLOOKUP($A48,Schid!$A:$J,MATCH(J$1,Schid!$6:$6,0),FALSE)</f>
        <v>Forklift Trucks</v>
      </c>
      <c r="K48" s="21" t="str">
        <f>VLOOKUP($A48,Schid!$A:$J,MATCH(K$1,Schid!$6:$6,0),FALSE)</f>
        <v>0-19,999 Lb Cushion Tire Forklift Trucks</v>
      </c>
      <c r="L48" s="21" t="str">
        <f>VLOOKUP($A48,Schid!$A:$J,MATCH(L$1,Schid!$6:$6,0),FALSE)</f>
        <v>Caterpillar</v>
      </c>
      <c r="M48" s="21" t="str">
        <f>VLOOKUP($A48,Schid!$A:$J,MATCH(M$1,Schid!$6:$6,0),FALSE)</f>
        <v>Forklift Trucks|0-19,999 Lb Cushion Tire Forklift Trucks|Caterpillar|</v>
      </c>
      <c r="N48" s="21">
        <f t="shared" si="0"/>
        <v>1</v>
      </c>
      <c r="O48" s="21">
        <f>IF(ISERROR(VLOOKUP(B48,SchedR!A:A,1,FALSE)),0,1)</f>
        <v>1</v>
      </c>
      <c r="P48" s="21">
        <f t="shared" si="1"/>
        <v>1</v>
      </c>
      <c r="Q48" s="21">
        <f>IF(COUNTIFS(Out!A:A,A48,Out!D:D,D48)=0,1,0)</f>
        <v>1</v>
      </c>
    </row>
    <row r="49" spans="1:17" s="21" customFormat="1" x14ac:dyDescent="0.25">
      <c r="A49" s="21">
        <v>152544</v>
      </c>
      <c r="B49" s="21" t="s">
        <v>5101</v>
      </c>
      <c r="C49" s="21" t="s">
        <v>1242</v>
      </c>
      <c r="D49" s="21" t="str">
        <f>VLOOKUP($B49,SchedR!$A:$Z,MATCH(D$1,SchedR!$6:$6,0),FALSE)</f>
        <v>USA</v>
      </c>
      <c r="E49" s="21" t="str">
        <f>VLOOKUP($B49,SchedR!$A:$Z,MATCH(E$1,SchedR!$6:$6,0),FALSE)</f>
        <v>Make</v>
      </c>
      <c r="F49" s="21" t="str">
        <f>VLOOKUP($B49,SchedR!$A:$Z,MATCH(F$1,SchedR!$6:$6,0),FALSE)</f>
        <v>Make</v>
      </c>
      <c r="G49" s="21">
        <f>VLOOKUP($A49,Schid!$A:$J,MATCH(G$1,Schid!$6:$6,0),FALSE)</f>
        <v>453</v>
      </c>
      <c r="H49" s="21">
        <f>VLOOKUP($A49,Schid!$A:$J,MATCH(H$1,Schid!$6:$6,0),FALSE)</f>
        <v>2953</v>
      </c>
      <c r="I49" s="21">
        <f>VLOOKUP($A49,Schid!$A:$J,MATCH(I$1,Schid!$6:$6,0),FALSE)</f>
        <v>31</v>
      </c>
      <c r="J49" s="21" t="str">
        <f>VLOOKUP($A49,Schid!$A:$J,MATCH(J$1,Schid!$6:$6,0),FALSE)</f>
        <v>Forklift Trucks</v>
      </c>
      <c r="K49" s="21" t="str">
        <f>VLOOKUP($A49,Schid!$A:$J,MATCH(K$1,Schid!$6:$6,0),FALSE)</f>
        <v>0-19,999 Lb Pneumatic Tire Forklift Trucks</v>
      </c>
      <c r="L49" s="21" t="str">
        <f>VLOOKUP($A49,Schid!$A:$J,MATCH(L$1,Schid!$6:$6,0),FALSE)</f>
        <v>Caterpillar</v>
      </c>
      <c r="M49" s="21" t="str">
        <f>VLOOKUP($A49,Schid!$A:$J,MATCH(M$1,Schid!$6:$6,0),FALSE)</f>
        <v>Forklift Trucks|0-19,999 Lb Pneumatic Tire Forklift Trucks|Caterpillar|</v>
      </c>
      <c r="N49" s="21">
        <f t="shared" si="0"/>
        <v>1</v>
      </c>
      <c r="O49" s="21">
        <f>IF(ISERROR(VLOOKUP(B49,SchedR!A:A,1,FALSE)),0,1)</f>
        <v>1</v>
      </c>
      <c r="P49" s="21">
        <f t="shared" si="1"/>
        <v>1</v>
      </c>
      <c r="Q49" s="21">
        <f>IF(COUNTIFS(Out!A:A,A49,Out!D:D,D49)=0,1,0)</f>
        <v>1</v>
      </c>
    </row>
    <row r="50" spans="1:17" s="21" customFormat="1" x14ac:dyDescent="0.25">
      <c r="A50" s="21">
        <v>123420</v>
      </c>
      <c r="B50" s="21" t="s">
        <v>5101</v>
      </c>
      <c r="C50" s="21" t="s">
        <v>1242</v>
      </c>
      <c r="D50" s="21" t="str">
        <f>VLOOKUP($B50,SchedR!$A:$Z,MATCH(D$1,SchedR!$6:$6,0),FALSE)</f>
        <v>USA</v>
      </c>
      <c r="E50" s="21" t="str">
        <f>VLOOKUP($B50,SchedR!$A:$Z,MATCH(E$1,SchedR!$6:$6,0),FALSE)</f>
        <v>Make</v>
      </c>
      <c r="F50" s="21" t="str">
        <f>VLOOKUP($B50,SchedR!$A:$Z,MATCH(F$1,SchedR!$6:$6,0),FALSE)</f>
        <v>Make</v>
      </c>
      <c r="G50" s="21">
        <f>VLOOKUP($A50,Schid!$A:$J,MATCH(G$1,Schid!$6:$6,0),FALSE)</f>
        <v>453</v>
      </c>
      <c r="H50" s="21">
        <f>VLOOKUP($A50,Schid!$A:$J,MATCH(H$1,Schid!$6:$6,0),FALSE)</f>
        <v>2874</v>
      </c>
      <c r="I50" s="21">
        <f>VLOOKUP($A50,Schid!$A:$J,MATCH(I$1,Schid!$6:$6,0),FALSE)</f>
        <v>31</v>
      </c>
      <c r="J50" s="21" t="str">
        <f>VLOOKUP($A50,Schid!$A:$J,MATCH(J$1,Schid!$6:$6,0),FALSE)</f>
        <v>Forklift Trucks</v>
      </c>
      <c r="K50" s="21" t="str">
        <f>VLOOKUP($A50,Schid!$A:$J,MATCH(K$1,Schid!$6:$6,0),FALSE)</f>
        <v>20,000+ Lb Cushion Tire Forklift Trucks</v>
      </c>
      <c r="L50" s="21" t="str">
        <f>VLOOKUP($A50,Schid!$A:$J,MATCH(L$1,Schid!$6:$6,0),FALSE)</f>
        <v>Caterpillar</v>
      </c>
      <c r="M50" s="21" t="str">
        <f>VLOOKUP($A50,Schid!$A:$J,MATCH(M$1,Schid!$6:$6,0),FALSE)</f>
        <v>Forklift Trucks|20,000+ Lb Cushion Tire Forklift Trucks|Caterpillar|</v>
      </c>
      <c r="N50" s="21">
        <f t="shared" si="0"/>
        <v>1</v>
      </c>
      <c r="O50" s="21">
        <f>IF(ISERROR(VLOOKUP(B50,SchedR!A:A,1,FALSE)),0,1)</f>
        <v>1</v>
      </c>
      <c r="P50" s="21">
        <f t="shared" si="1"/>
        <v>1</v>
      </c>
      <c r="Q50" s="21">
        <f>IF(COUNTIFS(Out!A:A,A50,Out!D:D,D50)=0,1,0)</f>
        <v>1</v>
      </c>
    </row>
    <row r="51" spans="1:17" x14ac:dyDescent="0.25">
      <c r="A51" s="21">
        <v>152605</v>
      </c>
      <c r="B51" s="21" t="s">
        <v>5101</v>
      </c>
      <c r="C51" s="21" t="s">
        <v>1242</v>
      </c>
      <c r="D51" s="21" t="str">
        <f>VLOOKUP($B51,SchedR!$A:$Z,MATCH(D$1,SchedR!$6:$6,0),FALSE)</f>
        <v>USA</v>
      </c>
      <c r="E51" s="21" t="str">
        <f>VLOOKUP($B51,SchedR!$A:$Z,MATCH(E$1,SchedR!$6:$6,0),FALSE)</f>
        <v>Make</v>
      </c>
      <c r="F51" s="21" t="str">
        <f>VLOOKUP($B51,SchedR!$A:$Z,MATCH(F$1,SchedR!$6:$6,0),FALSE)</f>
        <v>Make</v>
      </c>
      <c r="G51" s="21">
        <f>VLOOKUP($A51,Schid!$A:$J,MATCH(G$1,Schid!$6:$6,0),FALSE)</f>
        <v>453</v>
      </c>
      <c r="H51" s="21">
        <f>VLOOKUP($A51,Schid!$A:$J,MATCH(H$1,Schid!$6:$6,0),FALSE)</f>
        <v>2954</v>
      </c>
      <c r="I51" s="21">
        <f>VLOOKUP($A51,Schid!$A:$J,MATCH(I$1,Schid!$6:$6,0),FALSE)</f>
        <v>31</v>
      </c>
      <c r="J51" s="21" t="str">
        <f>VLOOKUP($A51,Schid!$A:$J,MATCH(J$1,Schid!$6:$6,0),FALSE)</f>
        <v>Forklift Trucks</v>
      </c>
      <c r="K51" s="21" t="str">
        <f>VLOOKUP($A51,Schid!$A:$J,MATCH(K$1,Schid!$6:$6,0),FALSE)</f>
        <v>20,000+ Lb Pneumatic Tire Forklift Trucks</v>
      </c>
      <c r="L51" s="21" t="str">
        <f>VLOOKUP($A51,Schid!$A:$J,MATCH(L$1,Schid!$6:$6,0),FALSE)</f>
        <v>Caterpillar</v>
      </c>
      <c r="M51" s="21" t="str">
        <f>VLOOKUP($A51,Schid!$A:$J,MATCH(M$1,Schid!$6:$6,0),FALSE)</f>
        <v>Forklift Trucks|20,000+ Lb Pneumatic Tire Forklift Trucks|Caterpillar|</v>
      </c>
      <c r="N51" s="21">
        <f t="shared" si="0"/>
        <v>1</v>
      </c>
      <c r="O51" s="21">
        <f>IF(ISERROR(VLOOKUP(B51,SchedR!A:A,1,FALSE)),0,1)</f>
        <v>1</v>
      </c>
      <c r="P51" s="21">
        <f t="shared" si="1"/>
        <v>1</v>
      </c>
      <c r="Q51" s="21">
        <f>IF(COUNTIFS(Out!A:A,A51,Out!D:D,D51)=0,1,0)</f>
        <v>1</v>
      </c>
    </row>
    <row r="52" spans="1:17" x14ac:dyDescent="0.25">
      <c r="A52" s="21">
        <v>93328</v>
      </c>
      <c r="B52" s="21" t="s">
        <v>5100</v>
      </c>
      <c r="C52" s="21" t="s">
        <v>1241</v>
      </c>
      <c r="D52" s="21" t="str">
        <f>VLOOKUP($B52,SchedR!$A:$Z,MATCH(D$1,SchedR!$6:$6,0),FALSE)</f>
        <v>USA</v>
      </c>
      <c r="E52" s="21" t="str">
        <f>VLOOKUP($B52,SchedR!$A:$Z,MATCH(E$1,SchedR!$6:$6,0),FALSE)</f>
        <v>Make</v>
      </c>
      <c r="F52" s="21" t="str">
        <f>VLOOKUP($B52,SchedR!$A:$Z,MATCH(F$1,SchedR!$6:$6,0),FALSE)</f>
        <v>Make</v>
      </c>
      <c r="G52" s="21">
        <f>VLOOKUP($A52,Schid!$A:$J,MATCH(G$1,Schid!$6:$6,0),FALSE)</f>
        <v>453</v>
      </c>
      <c r="H52" s="21">
        <f>VLOOKUP($A52,Schid!$A:$J,MATCH(H$1,Schid!$6:$6,0),FALSE)</f>
        <v>2773</v>
      </c>
      <c r="I52" s="21">
        <f>VLOOKUP($A52,Schid!$A:$J,MATCH(I$1,Schid!$6:$6,0),FALSE)</f>
        <v>86</v>
      </c>
      <c r="J52" s="21" t="str">
        <f>VLOOKUP($A52,Schid!$A:$J,MATCH(J$1,Schid!$6:$6,0),FALSE)</f>
        <v>Forklift Trucks</v>
      </c>
      <c r="K52" s="21" t="str">
        <f>VLOOKUP($A52,Schid!$A:$J,MATCH(K$1,Schid!$6:$6,0),FALSE)</f>
        <v>0-19,999 Lb Cushion Tire Forklift Trucks</v>
      </c>
      <c r="L52" s="21" t="str">
        <f>VLOOKUP($A52,Schid!$A:$J,MATCH(L$1,Schid!$6:$6,0),FALSE)</f>
        <v>Hyster</v>
      </c>
      <c r="M52" s="21" t="str">
        <f>VLOOKUP($A52,Schid!$A:$J,MATCH(M$1,Schid!$6:$6,0),FALSE)</f>
        <v>Forklift Trucks|0-19,999 Lb Cushion Tire Forklift Trucks|Hyster|</v>
      </c>
      <c r="N52" s="21">
        <f t="shared" si="0"/>
        <v>1</v>
      </c>
      <c r="O52" s="21">
        <f>IF(ISERROR(VLOOKUP(B52,SchedR!A:A,1,FALSE)),0,1)</f>
        <v>1</v>
      </c>
      <c r="P52" s="21">
        <f t="shared" si="1"/>
        <v>1</v>
      </c>
      <c r="Q52" s="21">
        <f>IF(COUNTIFS(Out!A:A,A52,Out!D:D,D52)=0,1,0)</f>
        <v>1</v>
      </c>
    </row>
    <row r="53" spans="1:17" s="21" customFormat="1" x14ac:dyDescent="0.25">
      <c r="A53" s="21">
        <v>152550</v>
      </c>
      <c r="B53" s="21" t="s">
        <v>5100</v>
      </c>
      <c r="C53" s="21" t="s">
        <v>1242</v>
      </c>
      <c r="D53" s="21" t="str">
        <f>VLOOKUP($B53,SchedR!$A:$Z,MATCH(D$1,SchedR!$6:$6,0),FALSE)</f>
        <v>USA</v>
      </c>
      <c r="E53" s="21" t="str">
        <f>VLOOKUP($B53,SchedR!$A:$Z,MATCH(E$1,SchedR!$6:$6,0),FALSE)</f>
        <v>Make</v>
      </c>
      <c r="F53" s="21" t="str">
        <f>VLOOKUP($B53,SchedR!$A:$Z,MATCH(F$1,SchedR!$6:$6,0),FALSE)</f>
        <v>Make</v>
      </c>
      <c r="G53" s="21">
        <f>VLOOKUP($A53,Schid!$A:$J,MATCH(G$1,Schid!$6:$6,0),FALSE)</f>
        <v>453</v>
      </c>
      <c r="H53" s="21">
        <f>VLOOKUP($A53,Schid!$A:$J,MATCH(H$1,Schid!$6:$6,0),FALSE)</f>
        <v>2953</v>
      </c>
      <c r="I53" s="21">
        <f>VLOOKUP($A53,Schid!$A:$J,MATCH(I$1,Schid!$6:$6,0),FALSE)</f>
        <v>86</v>
      </c>
      <c r="J53" s="21" t="str">
        <f>VLOOKUP($A53,Schid!$A:$J,MATCH(J$1,Schid!$6:$6,0),FALSE)</f>
        <v>Forklift Trucks</v>
      </c>
      <c r="K53" s="21" t="str">
        <f>VLOOKUP($A53,Schid!$A:$J,MATCH(K$1,Schid!$6:$6,0),FALSE)</f>
        <v>0-19,999 Lb Pneumatic Tire Forklift Trucks</v>
      </c>
      <c r="L53" s="21" t="str">
        <f>VLOOKUP($A53,Schid!$A:$J,MATCH(L$1,Schid!$6:$6,0),FALSE)</f>
        <v>Hyster</v>
      </c>
      <c r="M53" s="21" t="str">
        <f>VLOOKUP($A53,Schid!$A:$J,MATCH(M$1,Schid!$6:$6,0),FALSE)</f>
        <v>Forklift Trucks|0-19,999 Lb Pneumatic Tire Forklift Trucks|Hyster|</v>
      </c>
      <c r="N53" s="21">
        <f t="shared" si="0"/>
        <v>1</v>
      </c>
      <c r="O53" s="21">
        <f>IF(ISERROR(VLOOKUP(B53,SchedR!A:A,1,FALSE)),0,1)</f>
        <v>1</v>
      </c>
      <c r="P53" s="21">
        <f t="shared" si="1"/>
        <v>1</v>
      </c>
      <c r="Q53" s="21">
        <f>IF(COUNTIFS(Out!A:A,A53,Out!D:D,D53)=0,1,0)</f>
        <v>1</v>
      </c>
    </row>
    <row r="54" spans="1:17" s="21" customFormat="1" x14ac:dyDescent="0.25">
      <c r="A54" s="21">
        <v>123423</v>
      </c>
      <c r="B54" s="21" t="s">
        <v>5100</v>
      </c>
      <c r="C54" s="21" t="s">
        <v>1242</v>
      </c>
      <c r="D54" s="21" t="str">
        <f>VLOOKUP($B54,SchedR!$A:$Z,MATCH(D$1,SchedR!$6:$6,0),FALSE)</f>
        <v>USA</v>
      </c>
      <c r="E54" s="21" t="str">
        <f>VLOOKUP($B54,SchedR!$A:$Z,MATCH(E$1,SchedR!$6:$6,0),FALSE)</f>
        <v>Make</v>
      </c>
      <c r="F54" s="21" t="str">
        <f>VLOOKUP($B54,SchedR!$A:$Z,MATCH(F$1,SchedR!$6:$6,0),FALSE)</f>
        <v>Make</v>
      </c>
      <c r="G54" s="21">
        <f>VLOOKUP($A54,Schid!$A:$J,MATCH(G$1,Schid!$6:$6,0),FALSE)</f>
        <v>453</v>
      </c>
      <c r="H54" s="21">
        <f>VLOOKUP($A54,Schid!$A:$J,MATCH(H$1,Schid!$6:$6,0),FALSE)</f>
        <v>2874</v>
      </c>
      <c r="I54" s="21">
        <f>VLOOKUP($A54,Schid!$A:$J,MATCH(I$1,Schid!$6:$6,0),FALSE)</f>
        <v>86</v>
      </c>
      <c r="J54" s="21" t="str">
        <f>VLOOKUP($A54,Schid!$A:$J,MATCH(J$1,Schid!$6:$6,0),FALSE)</f>
        <v>Forklift Trucks</v>
      </c>
      <c r="K54" s="21" t="str">
        <f>VLOOKUP($A54,Schid!$A:$J,MATCH(K$1,Schid!$6:$6,0),FALSE)</f>
        <v>20,000+ Lb Cushion Tire Forklift Trucks</v>
      </c>
      <c r="L54" s="21" t="str">
        <f>VLOOKUP($A54,Schid!$A:$J,MATCH(L$1,Schid!$6:$6,0),FALSE)</f>
        <v>Hyster</v>
      </c>
      <c r="M54" s="21" t="str">
        <f>VLOOKUP($A54,Schid!$A:$J,MATCH(M$1,Schid!$6:$6,0),FALSE)</f>
        <v>Forklift Trucks|20,000+ Lb Cushion Tire Forklift Trucks|Hyster|</v>
      </c>
      <c r="N54" s="21">
        <f t="shared" si="0"/>
        <v>1</v>
      </c>
      <c r="O54" s="21">
        <f>IF(ISERROR(VLOOKUP(B54,SchedR!A:A,1,FALSE)),0,1)</f>
        <v>1</v>
      </c>
      <c r="P54" s="21">
        <f t="shared" si="1"/>
        <v>1</v>
      </c>
      <c r="Q54" s="21">
        <f>IF(COUNTIFS(Out!A:A,A54,Out!D:D,D54)=0,1,0)</f>
        <v>1</v>
      </c>
    </row>
    <row r="55" spans="1:17" x14ac:dyDescent="0.25">
      <c r="A55" s="21">
        <v>152609</v>
      </c>
      <c r="B55" s="21" t="s">
        <v>5100</v>
      </c>
      <c r="C55" s="21" t="s">
        <v>1242</v>
      </c>
      <c r="D55" s="21" t="str">
        <f>VLOOKUP($B55,SchedR!$A:$Z,MATCH(D$1,SchedR!$6:$6,0),FALSE)</f>
        <v>USA</v>
      </c>
      <c r="E55" s="21" t="str">
        <f>VLOOKUP($B55,SchedR!$A:$Z,MATCH(E$1,SchedR!$6:$6,0),FALSE)</f>
        <v>Make</v>
      </c>
      <c r="F55" s="21" t="str">
        <f>VLOOKUP($B55,SchedR!$A:$Z,MATCH(F$1,SchedR!$6:$6,0),FALSE)</f>
        <v>Make</v>
      </c>
      <c r="G55" s="21">
        <f>VLOOKUP($A55,Schid!$A:$J,MATCH(G$1,Schid!$6:$6,0),FALSE)</f>
        <v>453</v>
      </c>
      <c r="H55" s="21">
        <f>VLOOKUP($A55,Schid!$A:$J,MATCH(H$1,Schid!$6:$6,0),FALSE)</f>
        <v>2954</v>
      </c>
      <c r="I55" s="21">
        <f>VLOOKUP($A55,Schid!$A:$J,MATCH(I$1,Schid!$6:$6,0),FALSE)</f>
        <v>86</v>
      </c>
      <c r="J55" s="21" t="str">
        <f>VLOOKUP($A55,Schid!$A:$J,MATCH(J$1,Schid!$6:$6,0),FALSE)</f>
        <v>Forklift Trucks</v>
      </c>
      <c r="K55" s="21" t="str">
        <f>VLOOKUP($A55,Schid!$A:$J,MATCH(K$1,Schid!$6:$6,0),FALSE)</f>
        <v>20,000+ Lb Pneumatic Tire Forklift Trucks</v>
      </c>
      <c r="L55" s="21" t="str">
        <f>VLOOKUP($A55,Schid!$A:$J,MATCH(L$1,Schid!$6:$6,0),FALSE)</f>
        <v>Hyster</v>
      </c>
      <c r="M55" s="21" t="str">
        <f>VLOOKUP($A55,Schid!$A:$J,MATCH(M$1,Schid!$6:$6,0),FALSE)</f>
        <v>Forklift Trucks|20,000+ Lb Pneumatic Tire Forklift Trucks|Hyster|</v>
      </c>
      <c r="N55" s="21">
        <f t="shared" si="0"/>
        <v>1</v>
      </c>
      <c r="O55" s="21">
        <f>IF(ISERROR(VLOOKUP(B55,SchedR!A:A,1,FALSE)),0,1)</f>
        <v>1</v>
      </c>
      <c r="P55" s="21">
        <f t="shared" si="1"/>
        <v>1</v>
      </c>
      <c r="Q55" s="21">
        <f>IF(COUNTIFS(Out!A:A,A55,Out!D:D,D55)=0,1,0)</f>
        <v>1</v>
      </c>
    </row>
    <row r="56" spans="1:17" s="21" customFormat="1" x14ac:dyDescent="0.25">
      <c r="A56" s="21">
        <v>93326</v>
      </c>
      <c r="B56" s="21" t="s">
        <v>5098</v>
      </c>
      <c r="C56" s="21" t="s">
        <v>1241</v>
      </c>
      <c r="D56" s="21" t="str">
        <f>VLOOKUP($B56,SchedR!$A:$Z,MATCH(D$1,SchedR!$6:$6,0),FALSE)</f>
        <v>USA</v>
      </c>
      <c r="E56" s="21" t="str">
        <f>VLOOKUP($B56,SchedR!$A:$Z,MATCH(E$1,SchedR!$6:$6,0),FALSE)</f>
        <v>Make</v>
      </c>
      <c r="F56" s="21" t="str">
        <f>VLOOKUP($B56,SchedR!$A:$Z,MATCH(F$1,SchedR!$6:$6,0),FALSE)</f>
        <v>Make</v>
      </c>
      <c r="G56" s="21">
        <f>VLOOKUP($A56,Schid!$A:$J,MATCH(G$1,Schid!$6:$6,0),FALSE)</f>
        <v>453</v>
      </c>
      <c r="H56" s="21">
        <f>VLOOKUP($A56,Schid!$A:$J,MATCH(H$1,Schid!$6:$6,0),FALSE)</f>
        <v>2773</v>
      </c>
      <c r="I56" s="21">
        <f>VLOOKUP($A56,Schid!$A:$J,MATCH(I$1,Schid!$6:$6,0),FALSE)</f>
        <v>61</v>
      </c>
      <c r="J56" s="21" t="str">
        <f>VLOOKUP($A56,Schid!$A:$J,MATCH(J$1,Schid!$6:$6,0),FALSE)</f>
        <v>Forklift Trucks</v>
      </c>
      <c r="K56" s="21" t="str">
        <f>VLOOKUP($A56,Schid!$A:$J,MATCH(K$1,Schid!$6:$6,0),FALSE)</f>
        <v>0-19,999 Lb Cushion Tire Forklift Trucks</v>
      </c>
      <c r="L56" s="21" t="str">
        <f>VLOOKUP($A56,Schid!$A:$J,MATCH(L$1,Schid!$6:$6,0),FALSE)</f>
        <v>Toyota</v>
      </c>
      <c r="M56" s="21" t="str">
        <f>VLOOKUP($A56,Schid!$A:$J,MATCH(M$1,Schid!$6:$6,0),FALSE)</f>
        <v>Forklift Trucks|0-19,999 Lb Cushion Tire Forklift Trucks|Toyota|</v>
      </c>
      <c r="N56" s="21">
        <f t="shared" si="0"/>
        <v>1</v>
      </c>
      <c r="O56" s="21">
        <f>IF(ISERROR(VLOOKUP(B56,SchedR!A:A,1,FALSE)),0,1)</f>
        <v>1</v>
      </c>
      <c r="P56" s="21">
        <f t="shared" si="1"/>
        <v>1</v>
      </c>
      <c r="Q56" s="21">
        <f>IF(COUNTIFS(Out!A:A,A56,Out!D:D,D56)=0,1,0)</f>
        <v>1</v>
      </c>
    </row>
    <row r="57" spans="1:17" s="21" customFormat="1" x14ac:dyDescent="0.25">
      <c r="A57" s="21">
        <v>152547</v>
      </c>
      <c r="B57" s="21" t="s">
        <v>5098</v>
      </c>
      <c r="C57" s="21" t="s">
        <v>1242</v>
      </c>
      <c r="D57" s="21" t="str">
        <f>VLOOKUP($B57,SchedR!$A:$Z,MATCH(D$1,SchedR!$6:$6,0),FALSE)</f>
        <v>USA</v>
      </c>
      <c r="E57" s="21" t="str">
        <f>VLOOKUP($B57,SchedR!$A:$Z,MATCH(E$1,SchedR!$6:$6,0),FALSE)</f>
        <v>Make</v>
      </c>
      <c r="F57" s="21" t="str">
        <f>VLOOKUP($B57,SchedR!$A:$Z,MATCH(F$1,SchedR!$6:$6,0),FALSE)</f>
        <v>Make</v>
      </c>
      <c r="G57" s="21">
        <f>VLOOKUP($A57,Schid!$A:$J,MATCH(G$1,Schid!$6:$6,0),FALSE)</f>
        <v>453</v>
      </c>
      <c r="H57" s="21">
        <f>VLOOKUP($A57,Schid!$A:$J,MATCH(H$1,Schid!$6:$6,0),FALSE)</f>
        <v>2953</v>
      </c>
      <c r="I57" s="21">
        <f>VLOOKUP($A57,Schid!$A:$J,MATCH(I$1,Schid!$6:$6,0),FALSE)</f>
        <v>61</v>
      </c>
      <c r="J57" s="21" t="str">
        <f>VLOOKUP($A57,Schid!$A:$J,MATCH(J$1,Schid!$6:$6,0),FALSE)</f>
        <v>Forklift Trucks</v>
      </c>
      <c r="K57" s="21" t="str">
        <f>VLOOKUP($A57,Schid!$A:$J,MATCH(K$1,Schid!$6:$6,0),FALSE)</f>
        <v>0-19,999 Lb Pneumatic Tire Forklift Trucks</v>
      </c>
      <c r="L57" s="21" t="str">
        <f>VLOOKUP($A57,Schid!$A:$J,MATCH(L$1,Schid!$6:$6,0),FALSE)</f>
        <v>Toyota</v>
      </c>
      <c r="M57" s="21" t="str">
        <f>VLOOKUP($A57,Schid!$A:$J,MATCH(M$1,Schid!$6:$6,0),FALSE)</f>
        <v>Forklift Trucks|0-19,999 Lb Pneumatic Tire Forklift Trucks|Toyota|</v>
      </c>
      <c r="N57" s="21">
        <f t="shared" si="0"/>
        <v>1</v>
      </c>
      <c r="O57" s="21">
        <f>IF(ISERROR(VLOOKUP(B57,SchedR!A:A,1,FALSE)),0,1)</f>
        <v>1</v>
      </c>
      <c r="P57" s="21">
        <f t="shared" si="1"/>
        <v>1</v>
      </c>
      <c r="Q57" s="21">
        <f>IF(COUNTIFS(Out!A:A,A57,Out!D:D,D57)=0,1,0)</f>
        <v>1</v>
      </c>
    </row>
    <row r="58" spans="1:17" s="21" customFormat="1" x14ac:dyDescent="0.25">
      <c r="A58" s="21">
        <v>123422</v>
      </c>
      <c r="B58" s="21" t="s">
        <v>5098</v>
      </c>
      <c r="C58" s="21" t="s">
        <v>1242</v>
      </c>
      <c r="D58" s="21" t="str">
        <f>VLOOKUP($B58,SchedR!$A:$Z,MATCH(D$1,SchedR!$6:$6,0),FALSE)</f>
        <v>USA</v>
      </c>
      <c r="E58" s="21" t="str">
        <f>VLOOKUP($B58,SchedR!$A:$Z,MATCH(E$1,SchedR!$6:$6,0),FALSE)</f>
        <v>Make</v>
      </c>
      <c r="F58" s="21" t="str">
        <f>VLOOKUP($B58,SchedR!$A:$Z,MATCH(F$1,SchedR!$6:$6,0),FALSE)</f>
        <v>Make</v>
      </c>
      <c r="G58" s="21">
        <f>VLOOKUP($A58,Schid!$A:$J,MATCH(G$1,Schid!$6:$6,0),FALSE)</f>
        <v>453</v>
      </c>
      <c r="H58" s="21">
        <f>VLOOKUP($A58,Schid!$A:$J,MATCH(H$1,Schid!$6:$6,0),FALSE)</f>
        <v>2874</v>
      </c>
      <c r="I58" s="21">
        <f>VLOOKUP($A58,Schid!$A:$J,MATCH(I$1,Schid!$6:$6,0),FALSE)</f>
        <v>61</v>
      </c>
      <c r="J58" s="21" t="str">
        <f>VLOOKUP($A58,Schid!$A:$J,MATCH(J$1,Schid!$6:$6,0),FALSE)</f>
        <v>Forklift Trucks</v>
      </c>
      <c r="K58" s="21" t="str">
        <f>VLOOKUP($A58,Schid!$A:$J,MATCH(K$1,Schid!$6:$6,0),FALSE)</f>
        <v>20,000+ Lb Cushion Tire Forklift Trucks</v>
      </c>
      <c r="L58" s="21" t="str">
        <f>VLOOKUP($A58,Schid!$A:$J,MATCH(L$1,Schid!$6:$6,0),FALSE)</f>
        <v>Toyota</v>
      </c>
      <c r="M58" s="21" t="str">
        <f>VLOOKUP($A58,Schid!$A:$J,MATCH(M$1,Schid!$6:$6,0),FALSE)</f>
        <v>Forklift Trucks|20,000+ Lb Cushion Tire Forklift Trucks|Toyota|</v>
      </c>
      <c r="N58" s="21">
        <f t="shared" si="0"/>
        <v>1</v>
      </c>
      <c r="O58" s="21">
        <f>IF(ISERROR(VLOOKUP(B58,SchedR!A:A,1,FALSE)),0,1)</f>
        <v>1</v>
      </c>
      <c r="P58" s="21">
        <f t="shared" si="1"/>
        <v>1</v>
      </c>
      <c r="Q58" s="21">
        <f>IF(COUNTIFS(Out!A:A,A58,Out!D:D,D58)=0,1,0)</f>
        <v>1</v>
      </c>
    </row>
    <row r="59" spans="1:17" s="21" customFormat="1" x14ac:dyDescent="0.25">
      <c r="A59" s="21">
        <v>152607</v>
      </c>
      <c r="B59" s="21" t="s">
        <v>5098</v>
      </c>
      <c r="C59" s="21" t="s">
        <v>1242</v>
      </c>
      <c r="D59" s="21" t="str">
        <f>VLOOKUP($B59,SchedR!$A:$Z,MATCH(D$1,SchedR!$6:$6,0),FALSE)</f>
        <v>USA</v>
      </c>
      <c r="E59" s="21" t="str">
        <f>VLOOKUP($B59,SchedR!$A:$Z,MATCH(E$1,SchedR!$6:$6,0),FALSE)</f>
        <v>Make</v>
      </c>
      <c r="F59" s="21" t="str">
        <f>VLOOKUP($B59,SchedR!$A:$Z,MATCH(F$1,SchedR!$6:$6,0),FALSE)</f>
        <v>Make</v>
      </c>
      <c r="G59" s="21">
        <f>VLOOKUP($A59,Schid!$A:$J,MATCH(G$1,Schid!$6:$6,0),FALSE)</f>
        <v>453</v>
      </c>
      <c r="H59" s="21">
        <f>VLOOKUP($A59,Schid!$A:$J,MATCH(H$1,Schid!$6:$6,0),FALSE)</f>
        <v>2954</v>
      </c>
      <c r="I59" s="21">
        <f>VLOOKUP($A59,Schid!$A:$J,MATCH(I$1,Schid!$6:$6,0),FALSE)</f>
        <v>61</v>
      </c>
      <c r="J59" s="21" t="str">
        <f>VLOOKUP($A59,Schid!$A:$J,MATCH(J$1,Schid!$6:$6,0),FALSE)</f>
        <v>Forklift Trucks</v>
      </c>
      <c r="K59" s="21" t="str">
        <f>VLOOKUP($A59,Schid!$A:$J,MATCH(K$1,Schid!$6:$6,0),FALSE)</f>
        <v>20,000+ Lb Pneumatic Tire Forklift Trucks</v>
      </c>
      <c r="L59" s="21" t="str">
        <f>VLOOKUP($A59,Schid!$A:$J,MATCH(L$1,Schid!$6:$6,0),FALSE)</f>
        <v>Toyota</v>
      </c>
      <c r="M59" s="21" t="str">
        <f>VLOOKUP($A59,Schid!$A:$J,MATCH(M$1,Schid!$6:$6,0),FALSE)</f>
        <v>Forklift Trucks|20,000+ Lb Pneumatic Tire Forklift Trucks|Toyota|</v>
      </c>
      <c r="N59" s="21">
        <f t="shared" si="0"/>
        <v>1</v>
      </c>
      <c r="O59" s="21">
        <f>IF(ISERROR(VLOOKUP(B59,SchedR!A:A,1,FALSE)),0,1)</f>
        <v>1</v>
      </c>
      <c r="P59" s="21">
        <f t="shared" si="1"/>
        <v>1</v>
      </c>
      <c r="Q59" s="21">
        <f>IF(COUNTIFS(Out!A:A,A59,Out!D:D,D59)=0,1,0)</f>
        <v>1</v>
      </c>
    </row>
    <row r="60" spans="1:17" s="21" customFormat="1" x14ac:dyDescent="0.25">
      <c r="A60" s="21">
        <v>93339</v>
      </c>
      <c r="B60" s="21" t="s">
        <v>5099</v>
      </c>
      <c r="C60" s="21" t="s">
        <v>1241</v>
      </c>
      <c r="D60" s="21" t="str">
        <f>VLOOKUP($B60,SchedR!$A:$Z,MATCH(D$1,SchedR!$6:$6,0),FALSE)</f>
        <v>USA</v>
      </c>
      <c r="E60" s="21" t="str">
        <f>VLOOKUP($B60,SchedR!$A:$Z,MATCH(E$1,SchedR!$6:$6,0),FALSE)</f>
        <v>Make</v>
      </c>
      <c r="F60" s="21" t="str">
        <f>VLOOKUP($B60,SchedR!$A:$Z,MATCH(F$1,SchedR!$6:$6,0),FALSE)</f>
        <v>Make</v>
      </c>
      <c r="G60" s="21">
        <f>VLOOKUP($A60,Schid!$A:$J,MATCH(G$1,Schid!$6:$6,0),FALSE)</f>
        <v>453</v>
      </c>
      <c r="H60" s="21">
        <f>VLOOKUP($A60,Schid!$A:$J,MATCH(H$1,Schid!$6:$6,0),FALSE)</f>
        <v>2773</v>
      </c>
      <c r="I60" s="21">
        <f>VLOOKUP($A60,Schid!$A:$J,MATCH(I$1,Schid!$6:$6,0),FALSE)</f>
        <v>1176</v>
      </c>
      <c r="J60" s="21" t="str">
        <f>VLOOKUP($A60,Schid!$A:$J,MATCH(J$1,Schid!$6:$6,0),FALSE)</f>
        <v>Forklift Trucks</v>
      </c>
      <c r="K60" s="21" t="str">
        <f>VLOOKUP($A60,Schid!$A:$J,MATCH(K$1,Schid!$6:$6,0),FALSE)</f>
        <v>0-19,999 Lb Cushion Tire Forklift Trucks</v>
      </c>
      <c r="L60" s="21" t="str">
        <f>VLOOKUP($A60,Schid!$A:$J,MATCH(L$1,Schid!$6:$6,0),FALSE)</f>
        <v>Yale</v>
      </c>
      <c r="M60" s="21" t="str">
        <f>VLOOKUP($A60,Schid!$A:$J,MATCH(M$1,Schid!$6:$6,0),FALSE)</f>
        <v>Forklift Trucks|0-19,999 Lb Cushion Tire Forklift Trucks|Yale|</v>
      </c>
      <c r="N60" s="21">
        <f t="shared" si="0"/>
        <v>1</v>
      </c>
      <c r="O60" s="21">
        <f>IF(ISERROR(VLOOKUP(B60,SchedR!A:A,1,FALSE)),0,1)</f>
        <v>1</v>
      </c>
      <c r="P60" s="21">
        <f t="shared" si="1"/>
        <v>1</v>
      </c>
      <c r="Q60" s="21">
        <f>IF(COUNTIFS(Out!A:A,A60,Out!D:D,D60)=0,1,0)</f>
        <v>1</v>
      </c>
    </row>
    <row r="61" spans="1:17" s="21" customFormat="1" x14ac:dyDescent="0.25">
      <c r="A61" s="21">
        <v>152556</v>
      </c>
      <c r="B61" s="21" t="s">
        <v>5099</v>
      </c>
      <c r="C61" s="21" t="s">
        <v>1242</v>
      </c>
      <c r="D61" s="21" t="str">
        <f>VLOOKUP($B61,SchedR!$A:$Z,MATCH(D$1,SchedR!$6:$6,0),FALSE)</f>
        <v>USA</v>
      </c>
      <c r="E61" s="21" t="str">
        <f>VLOOKUP($B61,SchedR!$A:$Z,MATCH(E$1,SchedR!$6:$6,0),FALSE)</f>
        <v>Make</v>
      </c>
      <c r="F61" s="21" t="str">
        <f>VLOOKUP($B61,SchedR!$A:$Z,MATCH(F$1,SchedR!$6:$6,0),FALSE)</f>
        <v>Make</v>
      </c>
      <c r="G61" s="21">
        <f>VLOOKUP($A61,Schid!$A:$J,MATCH(G$1,Schid!$6:$6,0),FALSE)</f>
        <v>453</v>
      </c>
      <c r="H61" s="21">
        <f>VLOOKUP($A61,Schid!$A:$J,MATCH(H$1,Schid!$6:$6,0),FALSE)</f>
        <v>2953</v>
      </c>
      <c r="I61" s="21">
        <f>VLOOKUP($A61,Schid!$A:$J,MATCH(I$1,Schid!$6:$6,0),FALSE)</f>
        <v>1176</v>
      </c>
      <c r="J61" s="21" t="str">
        <f>VLOOKUP($A61,Schid!$A:$J,MATCH(J$1,Schid!$6:$6,0),FALSE)</f>
        <v>Forklift Trucks</v>
      </c>
      <c r="K61" s="21" t="str">
        <f>VLOOKUP($A61,Schid!$A:$J,MATCH(K$1,Schid!$6:$6,0),FALSE)</f>
        <v>0-19,999 Lb Pneumatic Tire Forklift Trucks</v>
      </c>
      <c r="L61" s="21" t="str">
        <f>VLOOKUP($A61,Schid!$A:$J,MATCH(L$1,Schid!$6:$6,0),FALSE)</f>
        <v>Yale</v>
      </c>
      <c r="M61" s="21" t="str">
        <f>VLOOKUP($A61,Schid!$A:$J,MATCH(M$1,Schid!$6:$6,0),FALSE)</f>
        <v>Forklift Trucks|0-19,999 Lb Pneumatic Tire Forklift Trucks|Yale|</v>
      </c>
      <c r="N61" s="21">
        <f t="shared" si="0"/>
        <v>1</v>
      </c>
      <c r="O61" s="21">
        <f>IF(ISERROR(VLOOKUP(B61,SchedR!A:A,1,FALSE)),0,1)</f>
        <v>1</v>
      </c>
      <c r="P61" s="21">
        <f t="shared" si="1"/>
        <v>1</v>
      </c>
      <c r="Q61" s="21">
        <f>IF(COUNTIFS(Out!A:A,A61,Out!D:D,D61)=0,1,0)</f>
        <v>1</v>
      </c>
    </row>
    <row r="62" spans="1:17" s="21" customFormat="1" x14ac:dyDescent="0.25">
      <c r="A62" s="21">
        <v>123426</v>
      </c>
      <c r="B62" s="21" t="s">
        <v>5099</v>
      </c>
      <c r="C62" s="21" t="s">
        <v>1242</v>
      </c>
      <c r="D62" s="21" t="str">
        <f>VLOOKUP($B62,SchedR!$A:$Z,MATCH(D$1,SchedR!$6:$6,0),FALSE)</f>
        <v>USA</v>
      </c>
      <c r="E62" s="21" t="str">
        <f>VLOOKUP($B62,SchedR!$A:$Z,MATCH(E$1,SchedR!$6:$6,0),FALSE)</f>
        <v>Make</v>
      </c>
      <c r="F62" s="21" t="str">
        <f>VLOOKUP($B62,SchedR!$A:$Z,MATCH(F$1,SchedR!$6:$6,0),FALSE)</f>
        <v>Make</v>
      </c>
      <c r="G62" s="21">
        <f>VLOOKUP($A62,Schid!$A:$J,MATCH(G$1,Schid!$6:$6,0),FALSE)</f>
        <v>453</v>
      </c>
      <c r="H62" s="21">
        <f>VLOOKUP($A62,Schid!$A:$J,MATCH(H$1,Schid!$6:$6,0),FALSE)</f>
        <v>2874</v>
      </c>
      <c r="I62" s="21">
        <f>VLOOKUP($A62,Schid!$A:$J,MATCH(I$1,Schid!$6:$6,0),FALSE)</f>
        <v>1176</v>
      </c>
      <c r="J62" s="21" t="str">
        <f>VLOOKUP($A62,Schid!$A:$J,MATCH(J$1,Schid!$6:$6,0),FALSE)</f>
        <v>Forklift Trucks</v>
      </c>
      <c r="K62" s="21" t="str">
        <f>VLOOKUP($A62,Schid!$A:$J,MATCH(K$1,Schid!$6:$6,0),FALSE)</f>
        <v>20,000+ Lb Cushion Tire Forklift Trucks</v>
      </c>
      <c r="L62" s="21" t="str">
        <f>VLOOKUP($A62,Schid!$A:$J,MATCH(L$1,Schid!$6:$6,0),FALSE)</f>
        <v>Yale</v>
      </c>
      <c r="M62" s="21" t="str">
        <f>VLOOKUP($A62,Schid!$A:$J,MATCH(M$1,Schid!$6:$6,0),FALSE)</f>
        <v>Forklift Trucks|20,000+ Lb Cushion Tire Forklift Trucks|Yale|</v>
      </c>
      <c r="N62" s="21">
        <f t="shared" si="0"/>
        <v>1</v>
      </c>
      <c r="O62" s="21">
        <f>IF(ISERROR(VLOOKUP(B62,SchedR!A:A,1,FALSE)),0,1)</f>
        <v>1</v>
      </c>
      <c r="P62" s="21">
        <f t="shared" si="1"/>
        <v>1</v>
      </c>
      <c r="Q62" s="21">
        <f>IF(COUNTIFS(Out!A:A,A62,Out!D:D,D62)=0,1,0)</f>
        <v>1</v>
      </c>
    </row>
    <row r="63" spans="1:17" s="21" customFormat="1" x14ac:dyDescent="0.25">
      <c r="A63" s="21">
        <v>152612</v>
      </c>
      <c r="B63" s="21" t="s">
        <v>5099</v>
      </c>
      <c r="C63" s="21" t="s">
        <v>1242</v>
      </c>
      <c r="D63" s="21" t="str">
        <f>VLOOKUP($B63,SchedR!$A:$Z,MATCH(D$1,SchedR!$6:$6,0),FALSE)</f>
        <v>USA</v>
      </c>
      <c r="E63" s="21" t="str">
        <f>VLOOKUP($B63,SchedR!$A:$Z,MATCH(E$1,SchedR!$6:$6,0),FALSE)</f>
        <v>Make</v>
      </c>
      <c r="F63" s="21" t="str">
        <f>VLOOKUP($B63,SchedR!$A:$Z,MATCH(F$1,SchedR!$6:$6,0),FALSE)</f>
        <v>Make</v>
      </c>
      <c r="G63" s="21">
        <f>VLOOKUP($A63,Schid!$A:$J,MATCH(G$1,Schid!$6:$6,0),FALSE)</f>
        <v>453</v>
      </c>
      <c r="H63" s="21">
        <f>VLOOKUP($A63,Schid!$A:$J,MATCH(H$1,Schid!$6:$6,0),FALSE)</f>
        <v>2954</v>
      </c>
      <c r="I63" s="21">
        <f>VLOOKUP($A63,Schid!$A:$J,MATCH(I$1,Schid!$6:$6,0),FALSE)</f>
        <v>1176</v>
      </c>
      <c r="J63" s="21" t="str">
        <f>VLOOKUP($A63,Schid!$A:$J,MATCH(J$1,Schid!$6:$6,0),FALSE)</f>
        <v>Forklift Trucks</v>
      </c>
      <c r="K63" s="21" t="str">
        <f>VLOOKUP($A63,Schid!$A:$J,MATCH(K$1,Schid!$6:$6,0),FALSE)</f>
        <v>20,000+ Lb Pneumatic Tire Forklift Trucks</v>
      </c>
      <c r="L63" s="21" t="str">
        <f>VLOOKUP($A63,Schid!$A:$J,MATCH(L$1,Schid!$6:$6,0),FALSE)</f>
        <v>Yale</v>
      </c>
      <c r="M63" s="21" t="str">
        <f>VLOOKUP($A63,Schid!$A:$J,MATCH(M$1,Schid!$6:$6,0),FALSE)</f>
        <v>Forklift Trucks|20,000+ Lb Pneumatic Tire Forklift Trucks|Yale|</v>
      </c>
      <c r="N63" s="21">
        <f t="shared" si="0"/>
        <v>1</v>
      </c>
      <c r="O63" s="21">
        <f>IF(ISERROR(VLOOKUP(B63,SchedR!A:A,1,FALSE)),0,1)</f>
        <v>1</v>
      </c>
      <c r="P63" s="21">
        <f t="shared" si="1"/>
        <v>1</v>
      </c>
      <c r="Q63" s="21">
        <f>IF(COUNTIFS(Out!A:A,A63,Out!D:D,D63)=0,1,0)</f>
        <v>1</v>
      </c>
    </row>
    <row r="64" spans="1:17" s="21" customFormat="1" x14ac:dyDescent="0.25">
      <c r="A64" s="21">
        <v>90455</v>
      </c>
      <c r="B64" s="21" t="s">
        <v>3397</v>
      </c>
      <c r="C64" s="21" t="s">
        <v>1241</v>
      </c>
      <c r="D64" s="21" t="str">
        <f>VLOOKUP($B64,SchedR!$A:$Z,MATCH(D$1,SchedR!$6:$6,0),FALSE)</f>
        <v>USA</v>
      </c>
      <c r="E64" s="21" t="str">
        <f>VLOOKUP($B64,SchedR!$A:$Z,MATCH(E$1,SchedR!$6:$6,0),FALSE)</f>
        <v>CatSubcat</v>
      </c>
      <c r="F64" s="21" t="str">
        <f>VLOOKUP($B64,SchedR!$A:$Z,MATCH(F$1,SchedR!$6:$6,0),FALSE)</f>
        <v>Category</v>
      </c>
      <c r="G64" s="21">
        <f>VLOOKUP($A64,Schid!$A:$J,MATCH(G$1,Schid!$6:$6,0),FALSE)</f>
        <v>2751</v>
      </c>
      <c r="H64" s="21" t="str">
        <f>VLOOKUP($A64,Schid!$A:$J,MATCH(H$1,Schid!$6:$6,0),FALSE)</f>
        <v>NULL</v>
      </c>
      <c r="I64" s="21" t="str">
        <f>VLOOKUP($A64,Schid!$A:$J,MATCH(I$1,Schid!$6:$6,0),FALSE)</f>
        <v>NULL</v>
      </c>
      <c r="J64" s="21" t="str">
        <f>VLOOKUP($A64,Schid!$A:$J,MATCH(J$1,Schid!$6:$6,0),FALSE)</f>
        <v>Fuel, Tank, And Vacuum Trailers</v>
      </c>
      <c r="K64" s="21" t="str">
        <f>VLOOKUP($A64,Schid!$A:$J,MATCH(K$1,Schid!$6:$6,0),FALSE)</f>
        <v>NULL</v>
      </c>
      <c r="L64" s="21" t="str">
        <f>VLOOKUP($A64,Schid!$A:$J,MATCH(L$1,Schid!$6:$6,0),FALSE)</f>
        <v>NULL</v>
      </c>
      <c r="M64" s="21" t="str">
        <f>VLOOKUP($A64,Schid!$A:$J,MATCH(M$1,Schid!$6:$6,0),FALSE)</f>
        <v>Fuel, Tank, And Vacuum Trailers|||</v>
      </c>
      <c r="N64" s="21">
        <f t="shared" si="0"/>
        <v>1</v>
      </c>
      <c r="O64" s="21">
        <f>IF(ISERROR(VLOOKUP(B64,SchedR!A:A,1,FALSE)),0,1)</f>
        <v>1</v>
      </c>
      <c r="P64" s="21">
        <f t="shared" si="1"/>
        <v>1</v>
      </c>
      <c r="Q64" s="21">
        <f>IF(COUNTIFS(Out!A:A,A64,Out!D:D,D64)=0,1,0)</f>
        <v>1</v>
      </c>
    </row>
    <row r="65" spans="1:17" x14ac:dyDescent="0.25">
      <c r="A65" s="21">
        <v>74707</v>
      </c>
      <c r="B65" s="29" t="s">
        <v>5128</v>
      </c>
      <c r="C65" s="21" t="s">
        <v>1242</v>
      </c>
      <c r="D65" s="21" t="str">
        <f>VLOOKUP($B65,SchedR!$A:$Z,MATCH(D$1,SchedR!$6:$6,0),FALSE)</f>
        <v>USA</v>
      </c>
      <c r="E65" s="21" t="str">
        <f>VLOOKUP($B65,SchedR!$A:$Z,MATCH(E$1,SchedR!$6:$6,0),FALSE)</f>
        <v>Make</v>
      </c>
      <c r="F65" s="21" t="str">
        <f>VLOOKUP($B65,SchedR!$A:$Z,MATCH(F$1,SchedR!$6:$6,0),FALSE)</f>
        <v>Make</v>
      </c>
      <c r="G65" s="21">
        <f>VLOOKUP($A65,Schid!$A:$J,MATCH(G$1,Schid!$6:$6,0),FALSE)</f>
        <v>33</v>
      </c>
      <c r="H65" s="21" t="str">
        <f>VLOOKUP($A65,Schid!$A:$J,MATCH(H$1,Schid!$6:$6,0),FALSE)</f>
        <v>NULL</v>
      </c>
      <c r="I65" s="21" t="str">
        <f>VLOOKUP($A65,Schid!$A:$J,MATCH(I$1,Schid!$6:$6,0),FALSE)</f>
        <v>NULL</v>
      </c>
      <c r="J65" s="21" t="str">
        <f>VLOOKUP($A65,Schid!$A:$J,MATCH(J$1,Schid!$6:$6,0),FALSE)</f>
        <v>Engines</v>
      </c>
      <c r="K65" s="21" t="str">
        <f>VLOOKUP($A65,Schid!$A:$J,MATCH(K$1,Schid!$6:$6,0),FALSE)</f>
        <v>NULL</v>
      </c>
      <c r="L65" s="21" t="str">
        <f>VLOOKUP($A65,Schid!$A:$J,MATCH(L$1,Schid!$6:$6,0),FALSE)</f>
        <v>NULL</v>
      </c>
      <c r="M65" s="21" t="str">
        <f>VLOOKUP($A65,Schid!$A:$J,MATCH(M$1,Schid!$6:$6,0),FALSE)</f>
        <v>Engines|||</v>
      </c>
      <c r="N65" s="21">
        <f t="shared" si="0"/>
        <v>1</v>
      </c>
      <c r="O65" s="21">
        <f>IF(ISERROR(VLOOKUP(B65,SchedR!A:A,1,FALSE)),0,1)</f>
        <v>1</v>
      </c>
      <c r="P65" s="21">
        <f t="shared" si="1"/>
        <v>1</v>
      </c>
      <c r="Q65" s="21">
        <f>IF(COUNTIFS(Out!A:A,A65,Out!D:D,D65)=0,1,0)</f>
        <v>1</v>
      </c>
    </row>
    <row r="66" spans="1:17" x14ac:dyDescent="0.25">
      <c r="A66" s="21">
        <v>101341</v>
      </c>
      <c r="B66" s="29" t="s">
        <v>5128</v>
      </c>
      <c r="C66" s="21" t="s">
        <v>1241</v>
      </c>
      <c r="D66" s="21" t="str">
        <f>VLOOKUP($B66,SchedR!$A:$Z,MATCH(D$1,SchedR!$6:$6,0),FALSE)</f>
        <v>USA</v>
      </c>
      <c r="E66" s="21" t="str">
        <f>VLOOKUP($B66,SchedR!$A:$Z,MATCH(E$1,SchedR!$6:$6,0),FALSE)</f>
        <v>Make</v>
      </c>
      <c r="F66" s="21" t="str">
        <f>VLOOKUP($B66,SchedR!$A:$Z,MATCH(F$1,SchedR!$6:$6,0),FALSE)</f>
        <v>Make</v>
      </c>
      <c r="G66" s="21">
        <f>VLOOKUP($A66,Schid!$A:$J,MATCH(G$1,Schid!$6:$6,0),FALSE)</f>
        <v>28</v>
      </c>
      <c r="H66" s="21">
        <f>VLOOKUP($A66,Schid!$A:$J,MATCH(H$1,Schid!$6:$6,0),FALSE)</f>
        <v>2806</v>
      </c>
      <c r="I66" s="21">
        <f>VLOOKUP($A66,Schid!$A:$J,MATCH(I$1,Schid!$6:$6,0),FALSE)</f>
        <v>31</v>
      </c>
      <c r="J66" s="21" t="str">
        <f>VLOOKUP($A66,Schid!$A:$J,MATCH(J$1,Schid!$6:$6,0),FALSE)</f>
        <v>Generators</v>
      </c>
      <c r="K66" s="21" t="str">
        <f>VLOOKUP($A66,Schid!$A:$J,MATCH(K$1,Schid!$6:$6,0),FALSE)</f>
        <v>150+ kW Diesel Generators</v>
      </c>
      <c r="L66" s="21" t="str">
        <f>VLOOKUP($A66,Schid!$A:$J,MATCH(L$1,Schid!$6:$6,0),FALSE)</f>
        <v>Caterpillar</v>
      </c>
      <c r="M66" s="21" t="str">
        <f>VLOOKUP($A66,Schid!$A:$J,MATCH(M$1,Schid!$6:$6,0),FALSE)</f>
        <v>Generators|150+ kW Diesel Generators|Caterpillar|</v>
      </c>
      <c r="N66" s="21">
        <f t="shared" ref="N66:N129" si="2">COUNTIFS(A:A,A66,D:D,D66)</f>
        <v>1</v>
      </c>
      <c r="O66" s="21">
        <f>IF(ISERROR(VLOOKUP(B66,SchedR!A:A,1,FALSE)),0,1)</f>
        <v>1</v>
      </c>
      <c r="P66" s="21">
        <f t="shared" ref="P66:P129" si="3">COUNTIFS($B:$B,$B66,$C:$C,"Y")</f>
        <v>1</v>
      </c>
      <c r="Q66" s="21">
        <f>IF(COUNTIFS(Out!A:A,A66,Out!D:D,D66)=0,1,0)</f>
        <v>1</v>
      </c>
    </row>
    <row r="67" spans="1:17" s="21" customFormat="1" x14ac:dyDescent="0.25">
      <c r="A67" s="21">
        <v>101401</v>
      </c>
      <c r="B67" s="29" t="s">
        <v>5128</v>
      </c>
      <c r="C67" s="21" t="s">
        <v>1242</v>
      </c>
      <c r="D67" s="21" t="str">
        <f>VLOOKUP($B67,SchedR!$A:$Z,MATCH(D$1,SchedR!$6:$6,0),FALSE)</f>
        <v>USA</v>
      </c>
      <c r="E67" s="21" t="str">
        <f>VLOOKUP($B67,SchedR!$A:$Z,MATCH(E$1,SchedR!$6:$6,0),FALSE)</f>
        <v>Make</v>
      </c>
      <c r="F67" s="21" t="str">
        <f>VLOOKUP($B67,SchedR!$A:$Z,MATCH(F$1,SchedR!$6:$6,0),FALSE)</f>
        <v>Make</v>
      </c>
      <c r="G67" s="21">
        <f>VLOOKUP($A67,Schid!$A:$J,MATCH(G$1,Schid!$6:$6,0),FALSE)</f>
        <v>28</v>
      </c>
      <c r="H67" s="21">
        <f>VLOOKUP($A67,Schid!$A:$J,MATCH(H$1,Schid!$6:$6,0),FALSE)</f>
        <v>2808</v>
      </c>
      <c r="I67" s="21">
        <f>VLOOKUP($A67,Schid!$A:$J,MATCH(I$1,Schid!$6:$6,0),FALSE)</f>
        <v>31</v>
      </c>
      <c r="J67" s="21" t="str">
        <f>VLOOKUP($A67,Schid!$A:$J,MATCH(J$1,Schid!$6:$6,0),FALSE)</f>
        <v>Generators</v>
      </c>
      <c r="K67" s="21" t="str">
        <f>VLOOKUP($A67,Schid!$A:$J,MATCH(K$1,Schid!$6:$6,0),FALSE)</f>
        <v>150+ kW Natural Gas Generators</v>
      </c>
      <c r="L67" s="21" t="str">
        <f>VLOOKUP($A67,Schid!$A:$J,MATCH(L$1,Schid!$6:$6,0),FALSE)</f>
        <v>Caterpillar</v>
      </c>
      <c r="M67" s="21" t="str">
        <f>VLOOKUP($A67,Schid!$A:$J,MATCH(M$1,Schid!$6:$6,0),FALSE)</f>
        <v>Generators|150+ kW Natural Gas Generators|Caterpillar|</v>
      </c>
      <c r="N67" s="21">
        <f t="shared" si="2"/>
        <v>1</v>
      </c>
      <c r="O67" s="21">
        <f>IF(ISERROR(VLOOKUP(B67,SchedR!A:A,1,FALSE)),0,1)</f>
        <v>1</v>
      </c>
      <c r="P67" s="21">
        <f t="shared" si="3"/>
        <v>1</v>
      </c>
      <c r="Q67" s="21">
        <f>IF(COUNTIFS(Out!A:A,A67,Out!D:D,D67)=0,1,0)</f>
        <v>1</v>
      </c>
    </row>
    <row r="68" spans="1:17" s="21" customFormat="1" x14ac:dyDescent="0.25">
      <c r="A68" s="21">
        <v>5511</v>
      </c>
      <c r="B68" s="29" t="s">
        <v>5128</v>
      </c>
      <c r="C68" s="21" t="s">
        <v>1242</v>
      </c>
      <c r="D68" s="21" t="str">
        <f>VLOOKUP($B68,SchedR!$A:$Z,MATCH(D$1,SchedR!$6:$6,0),FALSE)</f>
        <v>USA</v>
      </c>
      <c r="E68" s="21" t="str">
        <f>VLOOKUP($B68,SchedR!$A:$Z,MATCH(E$1,SchedR!$6:$6,0),FALSE)</f>
        <v>Make</v>
      </c>
      <c r="F68" s="21" t="str">
        <f>VLOOKUP($B68,SchedR!$A:$Z,MATCH(F$1,SchedR!$6:$6,0),FALSE)</f>
        <v>Make</v>
      </c>
      <c r="G68" s="21">
        <f>VLOOKUP($A68,Schid!$A:$J,MATCH(G$1,Schid!$6:$6,0),FALSE)</f>
        <v>28</v>
      </c>
      <c r="H68" s="21">
        <f>VLOOKUP($A68,Schid!$A:$J,MATCH(H$1,Schid!$6:$6,0),FALSE)</f>
        <v>2001</v>
      </c>
      <c r="I68" s="21">
        <f>VLOOKUP($A68,Schid!$A:$J,MATCH(I$1,Schid!$6:$6,0),FALSE)</f>
        <v>31</v>
      </c>
      <c r="J68" s="21" t="str">
        <f>VLOOKUP($A68,Schid!$A:$J,MATCH(J$1,Schid!$6:$6,0),FALSE)</f>
        <v>Generators</v>
      </c>
      <c r="K68" s="21" t="str">
        <f>VLOOKUP($A68,Schid!$A:$J,MATCH(K$1,Schid!$6:$6,0),FALSE)</f>
        <v>40-149 kW Diesel Generators</v>
      </c>
      <c r="L68" s="21" t="str">
        <f>VLOOKUP($A68,Schid!$A:$J,MATCH(L$1,Schid!$6:$6,0),FALSE)</f>
        <v>Caterpillar</v>
      </c>
      <c r="M68" s="21" t="str">
        <f>VLOOKUP($A68,Schid!$A:$J,MATCH(M$1,Schid!$6:$6,0),FALSE)</f>
        <v>Generators|40-149 kW Diesel Generators|Caterpillar|</v>
      </c>
      <c r="N68" s="21">
        <f t="shared" si="2"/>
        <v>1</v>
      </c>
      <c r="O68" s="21">
        <f>IF(ISERROR(VLOOKUP(B68,SchedR!A:A,1,FALSE)),0,1)</f>
        <v>1</v>
      </c>
      <c r="P68" s="21">
        <f t="shared" si="3"/>
        <v>1</v>
      </c>
      <c r="Q68" s="21">
        <f>IF(COUNTIFS(Out!A:A,A68,Out!D:D,D68)=0,1,0)</f>
        <v>1</v>
      </c>
    </row>
    <row r="69" spans="1:17" x14ac:dyDescent="0.25">
      <c r="A69" s="21">
        <v>86617</v>
      </c>
      <c r="B69" s="29" t="s">
        <v>5128</v>
      </c>
      <c r="C69" s="21" t="s">
        <v>1242</v>
      </c>
      <c r="D69" s="21" t="str">
        <f>VLOOKUP($B69,SchedR!$A:$Z,MATCH(D$1,SchedR!$6:$6,0),FALSE)</f>
        <v>USA</v>
      </c>
      <c r="E69" s="21" t="str">
        <f>VLOOKUP($B69,SchedR!$A:$Z,MATCH(E$1,SchedR!$6:$6,0),FALSE)</f>
        <v>Make</v>
      </c>
      <c r="F69" s="21" t="str">
        <f>VLOOKUP($B69,SchedR!$A:$Z,MATCH(F$1,SchedR!$6:$6,0),FALSE)</f>
        <v>Make</v>
      </c>
      <c r="G69" s="21">
        <f>VLOOKUP($A69,Schid!$A:$J,MATCH(G$1,Schid!$6:$6,0),FALSE)</f>
        <v>28</v>
      </c>
      <c r="H69" s="21">
        <f>VLOOKUP($A69,Schid!$A:$J,MATCH(H$1,Schid!$6:$6,0),FALSE)</f>
        <v>2636</v>
      </c>
      <c r="I69" s="21">
        <f>VLOOKUP($A69,Schid!$A:$J,MATCH(I$1,Schid!$6:$6,0),FALSE)</f>
        <v>31</v>
      </c>
      <c r="J69" s="21" t="str">
        <f>VLOOKUP($A69,Schid!$A:$J,MATCH(J$1,Schid!$6:$6,0),FALSE)</f>
        <v>Generators</v>
      </c>
      <c r="K69" s="21" t="str">
        <f>VLOOKUP($A69,Schid!$A:$J,MATCH(K$1,Schid!$6:$6,0),FALSE)</f>
        <v>40-149 kW Natural Gas Generators</v>
      </c>
      <c r="L69" s="21" t="str">
        <f>VLOOKUP($A69,Schid!$A:$J,MATCH(L$1,Schid!$6:$6,0),FALSE)</f>
        <v>Caterpillar</v>
      </c>
      <c r="M69" s="21" t="str">
        <f>VLOOKUP($A69,Schid!$A:$J,MATCH(M$1,Schid!$6:$6,0),FALSE)</f>
        <v>Generators|40-149 kW Natural Gas Generators|Caterpillar|</v>
      </c>
      <c r="N69" s="21">
        <f t="shared" si="2"/>
        <v>1</v>
      </c>
      <c r="O69" s="21">
        <f>IF(ISERROR(VLOOKUP(B69,SchedR!A:A,1,FALSE)),0,1)</f>
        <v>1</v>
      </c>
      <c r="P69" s="21">
        <f t="shared" si="3"/>
        <v>1</v>
      </c>
      <c r="Q69" s="21">
        <f>IF(COUNTIFS(Out!A:A,A69,Out!D:D,D69)=0,1,0)</f>
        <v>1</v>
      </c>
    </row>
    <row r="70" spans="1:17" x14ac:dyDescent="0.25">
      <c r="A70" s="21">
        <v>119643</v>
      </c>
      <c r="B70" s="29" t="s">
        <v>5128</v>
      </c>
      <c r="C70" s="21" t="s">
        <v>1242</v>
      </c>
      <c r="D70" s="21" t="str">
        <f>VLOOKUP($B70,SchedR!$A:$Z,MATCH(D$1,SchedR!$6:$6,0),FALSE)</f>
        <v>USA</v>
      </c>
      <c r="E70" s="21" t="str">
        <f>VLOOKUP($B70,SchedR!$A:$Z,MATCH(E$1,SchedR!$6:$6,0),FALSE)</f>
        <v>Make</v>
      </c>
      <c r="F70" s="21" t="str">
        <f>VLOOKUP($B70,SchedR!$A:$Z,MATCH(F$1,SchedR!$6:$6,0),FALSE)</f>
        <v>Make</v>
      </c>
      <c r="G70" s="21">
        <f>VLOOKUP($A70,Schid!$A:$J,MATCH(G$1,Schid!$6:$6,0),FALSE)</f>
        <v>28</v>
      </c>
      <c r="H70" s="21">
        <f>VLOOKUP($A70,Schid!$A:$J,MATCH(H$1,Schid!$6:$6,0),FALSE)</f>
        <v>2867</v>
      </c>
      <c r="I70" s="21" t="str">
        <f>VLOOKUP($A70,Schid!$A:$J,MATCH(I$1,Schid!$6:$6,0),FALSE)</f>
        <v>NULL</v>
      </c>
      <c r="J70" s="21" t="str">
        <f>VLOOKUP($A70,Schid!$A:$J,MATCH(J$1,Schid!$6:$6,0),FALSE)</f>
        <v>Generators</v>
      </c>
      <c r="K70" s="21" t="str">
        <f>VLOOKUP($A70,Schid!$A:$J,MATCH(K$1,Schid!$6:$6,0),FALSE)</f>
        <v>Stationary Generators</v>
      </c>
      <c r="L70" s="21" t="str">
        <f>VLOOKUP($A70,Schid!$A:$J,MATCH(L$1,Schid!$6:$6,0),FALSE)</f>
        <v>NULL</v>
      </c>
      <c r="M70" s="21" t="str">
        <f>VLOOKUP($A70,Schid!$A:$J,MATCH(M$1,Schid!$6:$6,0),FALSE)</f>
        <v>Generators|Stationary Generators||</v>
      </c>
      <c r="N70" s="21">
        <f t="shared" si="2"/>
        <v>1</v>
      </c>
      <c r="O70" s="21">
        <f>IF(ISERROR(VLOOKUP(B70,SchedR!A:A,1,FALSE)),0,1)</f>
        <v>1</v>
      </c>
      <c r="P70" s="21">
        <f t="shared" si="3"/>
        <v>1</v>
      </c>
      <c r="Q70" s="21">
        <f>IF(COUNTIFS(Out!A:A,A70,Out!D:D,D70)=0,1,0)</f>
        <v>1</v>
      </c>
    </row>
    <row r="71" spans="1:17" x14ac:dyDescent="0.25">
      <c r="A71" s="21">
        <v>120327</v>
      </c>
      <c r="B71" s="29" t="s">
        <v>5128</v>
      </c>
      <c r="C71" s="21" t="s">
        <v>1242</v>
      </c>
      <c r="D71" s="21" t="str">
        <f>VLOOKUP($B71,SchedR!$A:$Z,MATCH(D$1,SchedR!$6:$6,0),FALSE)</f>
        <v>USA</v>
      </c>
      <c r="E71" s="21" t="str">
        <f>VLOOKUP($B71,SchedR!$A:$Z,MATCH(E$1,SchedR!$6:$6,0),FALSE)</f>
        <v>Make</v>
      </c>
      <c r="F71" s="21" t="str">
        <f>VLOOKUP($B71,SchedR!$A:$Z,MATCH(F$1,SchedR!$6:$6,0),FALSE)</f>
        <v>Make</v>
      </c>
      <c r="G71" s="21">
        <f>VLOOKUP($A71,Schid!$A:$J,MATCH(G$1,Schid!$6:$6,0),FALSE)</f>
        <v>28</v>
      </c>
      <c r="H71" s="21">
        <f>VLOOKUP($A71,Schid!$A:$J,MATCH(H$1,Schid!$6:$6,0),FALSE)</f>
        <v>2867</v>
      </c>
      <c r="I71" s="21">
        <f>VLOOKUP($A71,Schid!$A:$J,MATCH(I$1,Schid!$6:$6,0),FALSE)</f>
        <v>31</v>
      </c>
      <c r="J71" s="21" t="str">
        <f>VLOOKUP($A71,Schid!$A:$J,MATCH(J$1,Schid!$6:$6,0),FALSE)</f>
        <v>Generators</v>
      </c>
      <c r="K71" s="21" t="str">
        <f>VLOOKUP($A71,Schid!$A:$J,MATCH(K$1,Schid!$6:$6,0),FALSE)</f>
        <v>Stationary Generators</v>
      </c>
      <c r="L71" s="21" t="str">
        <f>VLOOKUP($A71,Schid!$A:$J,MATCH(L$1,Schid!$6:$6,0),FALSE)</f>
        <v>Caterpillar</v>
      </c>
      <c r="M71" s="21" t="str">
        <f>VLOOKUP($A71,Schid!$A:$J,MATCH(M$1,Schid!$6:$6,0),FALSE)</f>
        <v>Generators|Stationary Generators|Caterpillar|</v>
      </c>
      <c r="N71" s="21">
        <f t="shared" si="2"/>
        <v>1</v>
      </c>
      <c r="O71" s="21">
        <f>IF(ISERROR(VLOOKUP(B71,SchedR!A:A,1,FALSE)),0,1)</f>
        <v>1</v>
      </c>
      <c r="P71" s="21">
        <f t="shared" si="3"/>
        <v>1</v>
      </c>
      <c r="Q71" s="21">
        <f>IF(COUNTIFS(Out!A:A,A71,Out!D:D,D71)=0,1,0)</f>
        <v>1</v>
      </c>
    </row>
    <row r="72" spans="1:17" x14ac:dyDescent="0.25">
      <c r="A72" s="21">
        <v>119410</v>
      </c>
      <c r="B72" s="21" t="s">
        <v>5129</v>
      </c>
      <c r="C72" s="21" t="s">
        <v>1241</v>
      </c>
      <c r="D72" s="21" t="str">
        <f>VLOOKUP($B72,SchedR!$A:$Z,MATCH(D$1,SchedR!$6:$6,0),FALSE)</f>
        <v>USA</v>
      </c>
      <c r="E72" s="21" t="str">
        <f>VLOOKUP($B72,SchedR!$A:$Z,MATCH(E$1,SchedR!$6:$6,0),FALSE)</f>
        <v>Make</v>
      </c>
      <c r="F72" s="21" t="str">
        <f>VLOOKUP($B72,SchedR!$A:$Z,MATCH(F$1,SchedR!$6:$6,0),FALSE)</f>
        <v>Make</v>
      </c>
      <c r="G72" s="21">
        <f>VLOOKUP($A72,Schid!$A:$J,MATCH(G$1,Schid!$6:$6,0),FALSE)</f>
        <v>28</v>
      </c>
      <c r="H72" s="21">
        <f>VLOOKUP($A72,Schid!$A:$J,MATCH(H$1,Schid!$6:$6,0),FALSE)</f>
        <v>2864</v>
      </c>
      <c r="I72" s="21">
        <f>VLOOKUP($A72,Schid!$A:$J,MATCH(I$1,Schid!$6:$6,0),FALSE)</f>
        <v>31</v>
      </c>
      <c r="J72" s="21" t="str">
        <f>VLOOKUP($A72,Schid!$A:$J,MATCH(J$1,Schid!$6:$6,0),FALSE)</f>
        <v>Generators</v>
      </c>
      <c r="K72" s="21" t="str">
        <f>VLOOKUP($A72,Schid!$A:$J,MATCH(K$1,Schid!$6:$6,0),FALSE)</f>
        <v>5-39 kW Diesel Generators</v>
      </c>
      <c r="L72" s="21" t="str">
        <f>VLOOKUP($A72,Schid!$A:$J,MATCH(L$1,Schid!$6:$6,0),FALSE)</f>
        <v>Caterpillar</v>
      </c>
      <c r="M72" s="21" t="str">
        <f>VLOOKUP($A72,Schid!$A:$J,MATCH(M$1,Schid!$6:$6,0),FALSE)</f>
        <v>Generators|5-39 kW Diesel Generators|Caterpillar|</v>
      </c>
      <c r="N72" s="21">
        <f t="shared" si="2"/>
        <v>1</v>
      </c>
      <c r="O72" s="21">
        <f>IF(ISERROR(VLOOKUP(B72,SchedR!A:A,1,FALSE)),0,1)</f>
        <v>1</v>
      </c>
      <c r="P72" s="21">
        <f t="shared" si="3"/>
        <v>1</v>
      </c>
      <c r="Q72" s="21">
        <f>IF(COUNTIFS(Out!A:A,A72,Out!D:D,D72)=0,1,0)</f>
        <v>1</v>
      </c>
    </row>
    <row r="73" spans="1:17" x14ac:dyDescent="0.25">
      <c r="A73" s="21">
        <v>119486</v>
      </c>
      <c r="B73" s="21" t="s">
        <v>5129</v>
      </c>
      <c r="C73" s="21" t="s">
        <v>1242</v>
      </c>
      <c r="D73" s="21" t="str">
        <f>VLOOKUP($B73,SchedR!$A:$Z,MATCH(D$1,SchedR!$6:$6,0),FALSE)</f>
        <v>USA</v>
      </c>
      <c r="E73" s="21" t="str">
        <f>VLOOKUP($B73,SchedR!$A:$Z,MATCH(E$1,SchedR!$6:$6,0),FALSE)</f>
        <v>Make</v>
      </c>
      <c r="F73" s="21" t="str">
        <f>VLOOKUP($B73,SchedR!$A:$Z,MATCH(F$1,SchedR!$6:$6,0),FALSE)</f>
        <v>Make</v>
      </c>
      <c r="G73" s="21">
        <f>VLOOKUP($A73,Schid!$A:$J,MATCH(G$1,Schid!$6:$6,0),FALSE)</f>
        <v>28</v>
      </c>
      <c r="H73" s="21">
        <f>VLOOKUP($A73,Schid!$A:$J,MATCH(H$1,Schid!$6:$6,0),FALSE)</f>
        <v>2865</v>
      </c>
      <c r="I73" s="21">
        <f>VLOOKUP($A73,Schid!$A:$J,MATCH(I$1,Schid!$6:$6,0),FALSE)</f>
        <v>31</v>
      </c>
      <c r="J73" s="21" t="str">
        <f>VLOOKUP($A73,Schid!$A:$J,MATCH(J$1,Schid!$6:$6,0),FALSE)</f>
        <v>Generators</v>
      </c>
      <c r="K73" s="21" t="str">
        <f>VLOOKUP($A73,Schid!$A:$J,MATCH(K$1,Schid!$6:$6,0),FALSE)</f>
        <v>5-39 kW Natural Gas Generators</v>
      </c>
      <c r="L73" s="21" t="str">
        <f>VLOOKUP($A73,Schid!$A:$J,MATCH(L$1,Schid!$6:$6,0),FALSE)</f>
        <v>Caterpillar</v>
      </c>
      <c r="M73" s="21" t="str">
        <f>VLOOKUP($A73,Schid!$A:$J,MATCH(M$1,Schid!$6:$6,0),FALSE)</f>
        <v>Generators|5-39 kW Natural Gas Generators|Caterpillar|</v>
      </c>
      <c r="N73" s="21">
        <f t="shared" si="2"/>
        <v>1</v>
      </c>
      <c r="O73" s="21">
        <f>IF(ISERROR(VLOOKUP(B73,SchedR!A:A,1,FALSE)),0,1)</f>
        <v>1</v>
      </c>
      <c r="P73" s="21">
        <f t="shared" si="3"/>
        <v>1</v>
      </c>
      <c r="Q73" s="21">
        <f>IF(COUNTIFS(Out!A:A,A73,Out!D:D,D73)=0,1,0)</f>
        <v>1</v>
      </c>
    </row>
    <row r="74" spans="1:17" s="21" customFormat="1" x14ac:dyDescent="0.25">
      <c r="A74" s="29">
        <v>118222</v>
      </c>
      <c r="B74" s="21" t="s">
        <v>5130</v>
      </c>
      <c r="C74" s="29" t="s">
        <v>1242</v>
      </c>
      <c r="D74" s="21" t="str">
        <f>VLOOKUP($B74,SchedR!$A:$Z,MATCH(D$1,SchedR!$6:$6,0),FALSE)</f>
        <v>USA</v>
      </c>
      <c r="E74" s="21" t="str">
        <f>VLOOKUP($B74,SchedR!$A:$Z,MATCH(E$1,SchedR!$6:$6,0),FALSE)</f>
        <v>Make</v>
      </c>
      <c r="F74" s="21" t="str">
        <f>VLOOKUP($B74,SchedR!$A:$Z,MATCH(F$1,SchedR!$6:$6,0),FALSE)</f>
        <v>Make</v>
      </c>
      <c r="G74" s="21">
        <f>VLOOKUP($A74,Schid!$A:$J,MATCH(G$1,Schid!$6:$6,0),FALSE)</f>
        <v>28</v>
      </c>
      <c r="H74" s="21">
        <f>VLOOKUP($A74,Schid!$A:$J,MATCH(H$1,Schid!$6:$6,0),FALSE)</f>
        <v>2864</v>
      </c>
      <c r="I74" s="21">
        <f>VLOOKUP($A74,Schid!$A:$J,MATCH(I$1,Schid!$6:$6,0),FALSE)</f>
        <v>112</v>
      </c>
      <c r="J74" s="21" t="str">
        <f>VLOOKUP($A74,Schid!$A:$J,MATCH(J$1,Schid!$6:$6,0),FALSE)</f>
        <v>Generators</v>
      </c>
      <c r="K74" s="21" t="str">
        <f>VLOOKUP($A74,Schid!$A:$J,MATCH(K$1,Schid!$6:$6,0),FALSE)</f>
        <v>5-39 kW Diesel Generators</v>
      </c>
      <c r="L74" s="21" t="str">
        <f>VLOOKUP($A74,Schid!$A:$J,MATCH(L$1,Schid!$6:$6,0),FALSE)</f>
        <v>Airman (MMD)</v>
      </c>
      <c r="M74" s="21" t="str">
        <f>VLOOKUP($A74,Schid!$A:$J,MATCH(M$1,Schid!$6:$6,0),FALSE)</f>
        <v>Generators|5-39 kW Diesel Generators|Airman (MMD)|</v>
      </c>
      <c r="N74" s="21">
        <f t="shared" si="2"/>
        <v>1</v>
      </c>
      <c r="O74" s="21">
        <f>IF(ISERROR(VLOOKUP(B74,SchedR!A:A,1,FALSE)),0,1)</f>
        <v>1</v>
      </c>
      <c r="P74" s="21">
        <f t="shared" si="3"/>
        <v>1</v>
      </c>
      <c r="Q74" s="21">
        <f>IF(COUNTIFS(Out!A:A,A74,Out!D:D,D74)=0,1,0)</f>
        <v>1</v>
      </c>
    </row>
    <row r="75" spans="1:17" x14ac:dyDescent="0.25">
      <c r="A75" s="29">
        <v>118220</v>
      </c>
      <c r="B75" s="21" t="s">
        <v>5130</v>
      </c>
      <c r="C75" s="29" t="s">
        <v>1241</v>
      </c>
      <c r="D75" s="21" t="str">
        <f>VLOOKUP($B75,SchedR!$A:$Z,MATCH(D$1,SchedR!$6:$6,0),FALSE)</f>
        <v>USA</v>
      </c>
      <c r="E75" s="21" t="str">
        <f>VLOOKUP($B75,SchedR!$A:$Z,MATCH(E$1,SchedR!$6:$6,0),FALSE)</f>
        <v>Make</v>
      </c>
      <c r="F75" s="21" t="str">
        <f>VLOOKUP($B75,SchedR!$A:$Z,MATCH(F$1,SchedR!$6:$6,0),FALSE)</f>
        <v>Make</v>
      </c>
      <c r="G75" s="21">
        <f>VLOOKUP($A75,Schid!$A:$J,MATCH(G$1,Schid!$6:$6,0),FALSE)</f>
        <v>28</v>
      </c>
      <c r="H75" s="21">
        <f>VLOOKUP($A75,Schid!$A:$J,MATCH(H$1,Schid!$6:$6,0),FALSE)</f>
        <v>2864</v>
      </c>
      <c r="I75" s="21">
        <f>VLOOKUP($A75,Schid!$A:$J,MATCH(I$1,Schid!$6:$6,0),FALSE)</f>
        <v>90</v>
      </c>
      <c r="J75" s="21" t="str">
        <f>VLOOKUP($A75,Schid!$A:$J,MATCH(J$1,Schid!$6:$6,0),FALSE)</f>
        <v>Generators</v>
      </c>
      <c r="K75" s="21" t="str">
        <f>VLOOKUP($A75,Schid!$A:$J,MATCH(K$1,Schid!$6:$6,0),FALSE)</f>
        <v>5-39 kW Diesel Generators</v>
      </c>
      <c r="L75" s="21" t="str">
        <f>VLOOKUP($A75,Schid!$A:$J,MATCH(L$1,Schid!$6:$6,0),FALSE)</f>
        <v>Wacker Neuson</v>
      </c>
      <c r="M75" s="21" t="str">
        <f>VLOOKUP($A75,Schid!$A:$J,MATCH(M$1,Schid!$6:$6,0),FALSE)</f>
        <v>Generators|5-39 kW Diesel Generators|Wacker Neuson|</v>
      </c>
      <c r="N75" s="21">
        <f t="shared" si="2"/>
        <v>1</v>
      </c>
      <c r="O75" s="21">
        <f>IF(ISERROR(VLOOKUP(B75,SchedR!A:A,1,FALSE)),0,1)</f>
        <v>1</v>
      </c>
      <c r="P75" s="21">
        <f t="shared" si="3"/>
        <v>1</v>
      </c>
      <c r="Q75" s="21">
        <f>IF(COUNTIFS(Out!A:A,A75,Out!D:D,D75)=0,1,0)</f>
        <v>1</v>
      </c>
    </row>
    <row r="76" spans="1:17" x14ac:dyDescent="0.25">
      <c r="A76" s="29">
        <v>118201</v>
      </c>
      <c r="B76" s="21" t="s">
        <v>5131</v>
      </c>
      <c r="C76" s="29" t="s">
        <v>1241</v>
      </c>
      <c r="D76" s="21" t="str">
        <f>VLOOKUP($B76,SchedR!$A:$Z,MATCH(D$1,SchedR!$6:$6,0),FALSE)</f>
        <v>USA</v>
      </c>
      <c r="E76" s="21" t="str">
        <f>VLOOKUP($B76,SchedR!$A:$Z,MATCH(E$1,SchedR!$6:$6,0),FALSE)</f>
        <v>Make</v>
      </c>
      <c r="F76" s="21" t="str">
        <f>VLOOKUP($B76,SchedR!$A:$Z,MATCH(F$1,SchedR!$6:$6,0),FALSE)</f>
        <v>Make</v>
      </c>
      <c r="G76" s="21">
        <f>VLOOKUP($A76,Schid!$A:$J,MATCH(G$1,Schid!$6:$6,0),FALSE)</f>
        <v>28</v>
      </c>
      <c r="H76" s="21">
        <f>VLOOKUP($A76,Schid!$A:$J,MATCH(H$1,Schid!$6:$6,0),FALSE)</f>
        <v>2864</v>
      </c>
      <c r="I76" s="21" t="str">
        <f>VLOOKUP($A76,Schid!$A:$J,MATCH(I$1,Schid!$6:$6,0),FALSE)</f>
        <v>NULL</v>
      </c>
      <c r="J76" s="21" t="str">
        <f>VLOOKUP($A76,Schid!$A:$J,MATCH(J$1,Schid!$6:$6,0),FALSE)</f>
        <v>Generators</v>
      </c>
      <c r="K76" s="21" t="str">
        <f>VLOOKUP($A76,Schid!$A:$J,MATCH(K$1,Schid!$6:$6,0),FALSE)</f>
        <v>5-39 kW Diesel Generators</v>
      </c>
      <c r="L76" s="21" t="str">
        <f>VLOOKUP($A76,Schid!$A:$J,MATCH(L$1,Schid!$6:$6,0),FALSE)</f>
        <v>NULL</v>
      </c>
      <c r="M76" s="21" t="str">
        <f>VLOOKUP($A76,Schid!$A:$J,MATCH(M$1,Schid!$6:$6,0),FALSE)</f>
        <v>Generators|5-39 kW Diesel Generators||</v>
      </c>
      <c r="N76" s="21">
        <f t="shared" si="2"/>
        <v>1</v>
      </c>
      <c r="O76" s="21">
        <f>IF(ISERROR(VLOOKUP(B76,SchedR!A:A,1,FALSE)),0,1)</f>
        <v>1</v>
      </c>
      <c r="P76" s="21">
        <f t="shared" si="3"/>
        <v>1</v>
      </c>
      <c r="Q76" s="21">
        <f>IF(COUNTIFS(Out!A:A,A76,Out!D:D,D76)=0,1,0)</f>
        <v>1</v>
      </c>
    </row>
    <row r="77" spans="1:17" x14ac:dyDescent="0.25">
      <c r="A77" s="29">
        <v>118202</v>
      </c>
      <c r="B77" s="21" t="s">
        <v>5131</v>
      </c>
      <c r="C77" s="29" t="s">
        <v>1242</v>
      </c>
      <c r="D77" s="21" t="str">
        <f>VLOOKUP($B77,SchedR!$A:$Z,MATCH(D$1,SchedR!$6:$6,0),FALSE)</f>
        <v>USA</v>
      </c>
      <c r="E77" s="21" t="str">
        <f>VLOOKUP($B77,SchedR!$A:$Z,MATCH(E$1,SchedR!$6:$6,0),FALSE)</f>
        <v>Make</v>
      </c>
      <c r="F77" s="21" t="str">
        <f>VLOOKUP($B77,SchedR!$A:$Z,MATCH(F$1,SchedR!$6:$6,0),FALSE)</f>
        <v>Make</v>
      </c>
      <c r="G77" s="21">
        <f>VLOOKUP($A77,Schid!$A:$J,MATCH(G$1,Schid!$6:$6,0),FALSE)</f>
        <v>28</v>
      </c>
      <c r="H77" s="21">
        <f>VLOOKUP($A77,Schid!$A:$J,MATCH(H$1,Schid!$6:$6,0),FALSE)</f>
        <v>2865</v>
      </c>
      <c r="I77" s="21" t="str">
        <f>VLOOKUP($A77,Schid!$A:$J,MATCH(I$1,Schid!$6:$6,0),FALSE)</f>
        <v>NULL</v>
      </c>
      <c r="J77" s="21" t="str">
        <f>VLOOKUP($A77,Schid!$A:$J,MATCH(J$1,Schid!$6:$6,0),FALSE)</f>
        <v>Generators</v>
      </c>
      <c r="K77" s="21" t="str">
        <f>VLOOKUP($A77,Schid!$A:$J,MATCH(K$1,Schid!$6:$6,0),FALSE)</f>
        <v>5-39 kW Natural Gas Generators</v>
      </c>
      <c r="L77" s="21" t="str">
        <f>VLOOKUP($A77,Schid!$A:$J,MATCH(L$1,Schid!$6:$6,0),FALSE)</f>
        <v>NULL</v>
      </c>
      <c r="M77" s="21" t="str">
        <f>VLOOKUP($A77,Schid!$A:$J,MATCH(M$1,Schid!$6:$6,0),FALSE)</f>
        <v>Generators|5-39 kW Natural Gas Generators||</v>
      </c>
      <c r="N77" s="21">
        <f t="shared" si="2"/>
        <v>1</v>
      </c>
      <c r="O77" s="21">
        <f>IF(ISERROR(VLOOKUP(B77,SchedR!A:A,1,FALSE)),0,1)</f>
        <v>1</v>
      </c>
      <c r="P77" s="21">
        <f t="shared" si="3"/>
        <v>1</v>
      </c>
      <c r="Q77" s="21">
        <f>IF(COUNTIFS(Out!A:A,A77,Out!D:D,D77)=0,1,0)</f>
        <v>1</v>
      </c>
    </row>
    <row r="78" spans="1:17" x14ac:dyDescent="0.25">
      <c r="A78" s="21">
        <v>320</v>
      </c>
      <c r="B78" s="21" t="s">
        <v>3208</v>
      </c>
      <c r="C78" s="21" t="s">
        <v>1241</v>
      </c>
      <c r="D78" s="21" t="str">
        <f>VLOOKUP($B78,SchedR!$A:$Z,MATCH(D$1,SchedR!$6:$6,0),FALSE)</f>
        <v>USA</v>
      </c>
      <c r="E78" s="21" t="str">
        <f>VLOOKUP($B78,SchedR!$A:$Z,MATCH(E$1,SchedR!$6:$6,0),FALSE)</f>
        <v>CatSubcat</v>
      </c>
      <c r="F78" s="21" t="str">
        <f>VLOOKUP($B78,SchedR!$A:$Z,MATCH(F$1,SchedR!$6:$6,0),FALSE)</f>
        <v>SubcatGroup</v>
      </c>
      <c r="G78" s="21">
        <f>VLOOKUP($A78,Schid!$A:$J,MATCH(G$1,Schid!$6:$6,0),FALSE)</f>
        <v>28</v>
      </c>
      <c r="H78" s="21">
        <f>VLOOKUP($A78,Schid!$A:$J,MATCH(H$1,Schid!$6:$6,0),FALSE)</f>
        <v>2057</v>
      </c>
      <c r="I78" s="21" t="str">
        <f>VLOOKUP($A78,Schid!$A:$J,MATCH(I$1,Schid!$6:$6,0),FALSE)</f>
        <v>NULL</v>
      </c>
      <c r="J78" s="21" t="str">
        <f>VLOOKUP($A78,Schid!$A:$J,MATCH(J$1,Schid!$6:$6,0),FALSE)</f>
        <v>Generators</v>
      </c>
      <c r="K78" s="21" t="str">
        <f>VLOOKUP($A78,Schid!$A:$J,MATCH(K$1,Schid!$6:$6,0),FALSE)</f>
        <v>0-19 kW Gas Generators</v>
      </c>
      <c r="L78" s="21" t="str">
        <f>VLOOKUP($A78,Schid!$A:$J,MATCH(L$1,Schid!$6:$6,0),FALSE)</f>
        <v>NULL</v>
      </c>
      <c r="M78" s="21" t="str">
        <f>VLOOKUP($A78,Schid!$A:$J,MATCH(M$1,Schid!$6:$6,0),FALSE)</f>
        <v>Generators|0-19 kW Gas Generators||</v>
      </c>
      <c r="N78" s="21">
        <f t="shared" si="2"/>
        <v>1</v>
      </c>
      <c r="O78" s="21">
        <f>IF(ISERROR(VLOOKUP(B78,SchedR!A:A,1,FALSE)),0,1)</f>
        <v>1</v>
      </c>
      <c r="P78" s="21">
        <f t="shared" si="3"/>
        <v>1</v>
      </c>
      <c r="Q78" s="21">
        <f>IF(COUNTIFS(Out!A:A,A78,Out!D:D,D78)=0,1,0)</f>
        <v>1</v>
      </c>
    </row>
    <row r="79" spans="1:17" x14ac:dyDescent="0.25">
      <c r="A79" s="21">
        <v>104301</v>
      </c>
      <c r="B79" s="21" t="s">
        <v>3416</v>
      </c>
      <c r="C79" s="21" t="s">
        <v>1242</v>
      </c>
      <c r="D79" s="21" t="str">
        <f>VLOOKUP($B79,SchedR!$A:$Z,MATCH(D$1,SchedR!$6:$6,0),FALSE)</f>
        <v>USA</v>
      </c>
      <c r="E79" s="21" t="str">
        <f>VLOOKUP($B79,SchedR!$A:$Z,MATCH(E$1,SchedR!$6:$6,0),FALSE)</f>
        <v>CatSubcat</v>
      </c>
      <c r="F79" s="21" t="str">
        <f>VLOOKUP($B79,SchedR!$A:$Z,MATCH(F$1,SchedR!$6:$6,0),FALSE)</f>
        <v>SubcatGroup</v>
      </c>
      <c r="G79" s="21">
        <f>VLOOKUP($A79,Schid!$A:$J,MATCH(G$1,Schid!$6:$6,0),FALSE)</f>
        <v>2839</v>
      </c>
      <c r="H79" s="21" t="str">
        <f>VLOOKUP($A79,Schid!$A:$J,MATCH(H$1,Schid!$6:$6,0),FALSE)</f>
        <v>NULL</v>
      </c>
      <c r="I79" s="21" t="str">
        <f>VLOOKUP($A79,Schid!$A:$J,MATCH(I$1,Schid!$6:$6,0),FALSE)</f>
        <v>NULL</v>
      </c>
      <c r="J79" s="21" t="str">
        <f>VLOOKUP($A79,Schid!$A:$J,MATCH(J$1,Schid!$6:$6,0),FALSE)</f>
        <v>Heavy Haul Trucks</v>
      </c>
      <c r="K79" s="21" t="str">
        <f>VLOOKUP($A79,Schid!$A:$J,MATCH(K$1,Schid!$6:$6,0),FALSE)</f>
        <v>NULL</v>
      </c>
      <c r="L79" s="21" t="str">
        <f>VLOOKUP($A79,Schid!$A:$J,MATCH(L$1,Schid!$6:$6,0),FALSE)</f>
        <v>NULL</v>
      </c>
      <c r="M79" s="21" t="str">
        <f>VLOOKUP($A79,Schid!$A:$J,MATCH(M$1,Schid!$6:$6,0),FALSE)</f>
        <v>Heavy Haul Trucks|||</v>
      </c>
      <c r="N79" s="21">
        <f t="shared" si="2"/>
        <v>1</v>
      </c>
      <c r="O79" s="21">
        <f>IF(ISERROR(VLOOKUP(B79,SchedR!A:A,1,FALSE)),0,1)</f>
        <v>1</v>
      </c>
      <c r="P79" s="21">
        <f t="shared" si="3"/>
        <v>1</v>
      </c>
      <c r="Q79" s="21">
        <f>IF(COUNTIFS(Out!A:A,A79,Out!D:D,D79)=0,1,0)</f>
        <v>1</v>
      </c>
    </row>
    <row r="80" spans="1:17" x14ac:dyDescent="0.25">
      <c r="A80" s="21">
        <v>520</v>
      </c>
      <c r="B80" s="21" t="s">
        <v>3416</v>
      </c>
      <c r="C80" s="21" t="s">
        <v>1241</v>
      </c>
      <c r="D80" s="21" t="str">
        <f>VLOOKUP($B80,SchedR!$A:$Z,MATCH(D$1,SchedR!$6:$6,0),FALSE)</f>
        <v>USA</v>
      </c>
      <c r="E80" s="21" t="str">
        <f>VLOOKUP($B80,SchedR!$A:$Z,MATCH(E$1,SchedR!$6:$6,0),FALSE)</f>
        <v>CatSubcat</v>
      </c>
      <c r="F80" s="21" t="str">
        <f>VLOOKUP($B80,SchedR!$A:$Z,MATCH(F$1,SchedR!$6:$6,0),FALSE)</f>
        <v>SubcatGroup</v>
      </c>
      <c r="G80" s="21">
        <f>VLOOKUP($A80,Schid!$A:$J,MATCH(G$1,Schid!$6:$6,0),FALSE)</f>
        <v>2616</v>
      </c>
      <c r="H80" s="21">
        <f>VLOOKUP($A80,Schid!$A:$J,MATCH(H$1,Schid!$6:$6,0),FALSE)</f>
        <v>2021</v>
      </c>
      <c r="I80" s="21" t="str">
        <f>VLOOKUP($A80,Schid!$A:$J,MATCH(I$1,Schid!$6:$6,0),FALSE)</f>
        <v>NULL</v>
      </c>
      <c r="J80" s="21" t="str">
        <f>VLOOKUP($A80,Schid!$A:$J,MATCH(J$1,Schid!$6:$6,0),FALSE)</f>
        <v>Truck Tractors</v>
      </c>
      <c r="K80" s="21" t="str">
        <f>VLOOKUP($A80,Schid!$A:$J,MATCH(K$1,Schid!$6:$6,0),FALSE)</f>
        <v>TriA Truck Tractors</v>
      </c>
      <c r="L80" s="21" t="str">
        <f>VLOOKUP($A80,Schid!$A:$J,MATCH(L$1,Schid!$6:$6,0),FALSE)</f>
        <v>NULL</v>
      </c>
      <c r="M80" s="21" t="str">
        <f>VLOOKUP($A80,Schid!$A:$J,MATCH(M$1,Schid!$6:$6,0),FALSE)</f>
        <v>Truck Tractors|TriA Truck Tractors||</v>
      </c>
      <c r="N80" s="21">
        <f t="shared" si="2"/>
        <v>1</v>
      </c>
      <c r="O80" s="21">
        <f>IF(ISERROR(VLOOKUP(B80,SchedR!A:A,1,FALSE)),0,1)</f>
        <v>1</v>
      </c>
      <c r="P80" s="21">
        <f t="shared" si="3"/>
        <v>1</v>
      </c>
      <c r="Q80" s="21">
        <f>IF(COUNTIFS(Out!A:A,A80,Out!D:D,D80)=0,1,0)</f>
        <v>1</v>
      </c>
    </row>
    <row r="81" spans="1:17" x14ac:dyDescent="0.25">
      <c r="A81" s="21">
        <v>267</v>
      </c>
      <c r="B81" s="21" t="s">
        <v>3416</v>
      </c>
      <c r="C81" s="21" t="s">
        <v>1242</v>
      </c>
      <c r="D81" s="21" t="str">
        <f>VLOOKUP($B81,SchedR!$A:$Z,MATCH(D$1,SchedR!$6:$6,0),FALSE)</f>
        <v>USA</v>
      </c>
      <c r="E81" s="21" t="str">
        <f>VLOOKUP($B81,SchedR!$A:$Z,MATCH(E$1,SchedR!$6:$6,0),FALSE)</f>
        <v>CatSubcat</v>
      </c>
      <c r="F81" s="21" t="str">
        <f>VLOOKUP($B81,SchedR!$A:$Z,MATCH(F$1,SchedR!$6:$6,0),FALSE)</f>
        <v>SubcatGroup</v>
      </c>
      <c r="G81" s="21">
        <f>VLOOKUP($A81,Schid!$A:$J,MATCH(G$1,Schid!$6:$6,0),FALSE)</f>
        <v>2616</v>
      </c>
      <c r="H81" s="21">
        <f>VLOOKUP($A81,Schid!$A:$J,MATCH(H$1,Schid!$6:$6,0),FALSE)</f>
        <v>281</v>
      </c>
      <c r="I81" s="21" t="str">
        <f>VLOOKUP($A81,Schid!$A:$J,MATCH(I$1,Schid!$6:$6,0),FALSE)</f>
        <v>NULL</v>
      </c>
      <c r="J81" s="21" t="str">
        <f>VLOOKUP($A81,Schid!$A:$J,MATCH(J$1,Schid!$6:$6,0),FALSE)</f>
        <v>Truck Tractors</v>
      </c>
      <c r="K81" s="21" t="str">
        <f>VLOOKUP($A81,Schid!$A:$J,MATCH(K$1,Schid!$6:$6,0),FALSE)</f>
        <v>Winch Trucks</v>
      </c>
      <c r="L81" s="21" t="str">
        <f>VLOOKUP($A81,Schid!$A:$J,MATCH(L$1,Schid!$6:$6,0),FALSE)</f>
        <v>NULL</v>
      </c>
      <c r="M81" s="21" t="str">
        <f>VLOOKUP($A81,Schid!$A:$J,MATCH(M$1,Schid!$6:$6,0),FALSE)</f>
        <v>Truck Tractors|Winch Trucks||</v>
      </c>
      <c r="N81" s="21">
        <f t="shared" si="2"/>
        <v>1</v>
      </c>
      <c r="O81" s="21">
        <f>IF(ISERROR(VLOOKUP(B81,SchedR!A:A,1,FALSE)),0,1)</f>
        <v>1</v>
      </c>
      <c r="P81" s="21">
        <f t="shared" si="3"/>
        <v>1</v>
      </c>
      <c r="Q81" s="21">
        <f>IF(COUNTIFS(Out!A:A,A81,Out!D:D,D81)=0,1,0)</f>
        <v>1</v>
      </c>
    </row>
    <row r="82" spans="1:17" x14ac:dyDescent="0.25">
      <c r="A82" s="21">
        <v>285</v>
      </c>
      <c r="B82" s="21" t="s">
        <v>3503</v>
      </c>
      <c r="C82" s="21" t="s">
        <v>1241</v>
      </c>
      <c r="D82" s="21" t="str">
        <f>VLOOKUP($B82,SchedR!$A:$Z,MATCH(D$1,SchedR!$6:$6,0),FALSE)</f>
        <v>USA</v>
      </c>
      <c r="E82" s="21" t="str">
        <f>VLOOKUP($B82,SchedR!$A:$Z,MATCH(E$1,SchedR!$6:$6,0),FALSE)</f>
        <v>CatSubcat</v>
      </c>
      <c r="F82" s="21" t="str">
        <f>VLOOKUP($B82,SchedR!$A:$Z,MATCH(F$1,SchedR!$6:$6,0),FALSE)</f>
        <v>SubcatGroup</v>
      </c>
      <c r="G82" s="21">
        <f>VLOOKUP($A82,Schid!$A:$J,MATCH(G$1,Schid!$6:$6,0),FALSE)</f>
        <v>2525</v>
      </c>
      <c r="H82" s="21">
        <f>VLOOKUP($A82,Schid!$A:$J,MATCH(H$1,Schid!$6:$6,0),FALSE)</f>
        <v>1990</v>
      </c>
      <c r="I82" s="21" t="str">
        <f>VLOOKUP($A82,Schid!$A:$J,MATCH(I$1,Schid!$6:$6,0),FALSE)</f>
        <v>NULL</v>
      </c>
      <c r="J82" s="21" t="str">
        <f>VLOOKUP($A82,Schid!$A:$J,MATCH(J$1,Schid!$6:$6,0),FALSE)</f>
        <v>HVAC</v>
      </c>
      <c r="K82" s="21" t="str">
        <f>VLOOKUP($A82,Schid!$A:$J,MATCH(K$1,Schid!$6:$6,0),FALSE)</f>
        <v>Air Conditioners</v>
      </c>
      <c r="L82" s="21" t="str">
        <f>VLOOKUP($A82,Schid!$A:$J,MATCH(L$1,Schid!$6:$6,0),FALSE)</f>
        <v>NULL</v>
      </c>
      <c r="M82" s="21" t="str">
        <f>VLOOKUP($A82,Schid!$A:$J,MATCH(M$1,Schid!$6:$6,0),FALSE)</f>
        <v>HVAC|Air Conditioners||</v>
      </c>
      <c r="N82" s="21">
        <f t="shared" si="2"/>
        <v>1</v>
      </c>
      <c r="O82" s="21">
        <f>IF(ISERROR(VLOOKUP(B82,SchedR!A:A,1,FALSE)),0,1)</f>
        <v>1</v>
      </c>
      <c r="P82" s="21">
        <f t="shared" si="3"/>
        <v>1</v>
      </c>
      <c r="Q82" s="21">
        <f>IF(COUNTIFS(Out!A:A,A82,Out!D:D,D82)=0,1,0)</f>
        <v>1</v>
      </c>
    </row>
    <row r="83" spans="1:17" s="21" customFormat="1" x14ac:dyDescent="0.25">
      <c r="A83" s="21">
        <v>120</v>
      </c>
      <c r="B83" s="21" t="s">
        <v>3503</v>
      </c>
      <c r="C83" s="21" t="s">
        <v>1242</v>
      </c>
      <c r="D83" s="21" t="str">
        <f>VLOOKUP($B83,SchedR!$A:$Z,MATCH(D$1,SchedR!$6:$6,0),FALSE)</f>
        <v>USA</v>
      </c>
      <c r="E83" s="21" t="str">
        <f>VLOOKUP($B83,SchedR!$A:$Z,MATCH(E$1,SchedR!$6:$6,0),FALSE)</f>
        <v>CatSubcat</v>
      </c>
      <c r="F83" s="21" t="str">
        <f>VLOOKUP($B83,SchedR!$A:$Z,MATCH(F$1,SchedR!$6:$6,0),FALSE)</f>
        <v>SubcatGroup</v>
      </c>
      <c r="G83" s="21">
        <f>VLOOKUP($A83,Schid!$A:$J,MATCH(G$1,Schid!$6:$6,0),FALSE)</f>
        <v>2525</v>
      </c>
      <c r="H83" s="21">
        <f>VLOOKUP($A83,Schid!$A:$J,MATCH(H$1,Schid!$6:$6,0),FALSE)</f>
        <v>2058</v>
      </c>
      <c r="I83" s="21" t="str">
        <f>VLOOKUP($A83,Schid!$A:$J,MATCH(I$1,Schid!$6:$6,0),FALSE)</f>
        <v>NULL</v>
      </c>
      <c r="J83" s="21" t="str">
        <f>VLOOKUP($A83,Schid!$A:$J,MATCH(J$1,Schid!$6:$6,0),FALSE)</f>
        <v>HVAC</v>
      </c>
      <c r="K83" s="21" t="str">
        <f>VLOOKUP($A83,Schid!$A:$J,MATCH(K$1,Schid!$6:$6,0),FALSE)</f>
        <v>Chillers</v>
      </c>
      <c r="L83" s="21" t="str">
        <f>VLOOKUP($A83,Schid!$A:$J,MATCH(L$1,Schid!$6:$6,0),FALSE)</f>
        <v>NULL</v>
      </c>
      <c r="M83" s="21" t="str">
        <f>VLOOKUP($A83,Schid!$A:$J,MATCH(M$1,Schid!$6:$6,0),FALSE)</f>
        <v>HVAC|Chillers||</v>
      </c>
      <c r="N83" s="21">
        <f t="shared" si="2"/>
        <v>1</v>
      </c>
      <c r="O83" s="21">
        <f>IF(ISERROR(VLOOKUP(B83,SchedR!A:A,1,FALSE)),0,1)</f>
        <v>1</v>
      </c>
      <c r="P83" s="21">
        <f t="shared" si="3"/>
        <v>1</v>
      </c>
      <c r="Q83" s="21">
        <f>IF(COUNTIFS(Out!A:A,A83,Out!D:D,D83)=0,1,0)</f>
        <v>1</v>
      </c>
    </row>
    <row r="84" spans="1:17" x14ac:dyDescent="0.25">
      <c r="A84" s="21">
        <v>110215</v>
      </c>
      <c r="B84" s="21" t="s">
        <v>3503</v>
      </c>
      <c r="C84" s="21" t="s">
        <v>1242</v>
      </c>
      <c r="D84" s="21" t="str">
        <f>VLOOKUP($B84,SchedR!$A:$Z,MATCH(D$1,SchedR!$6:$6,0),FALSE)</f>
        <v>USA</v>
      </c>
      <c r="E84" s="21" t="str">
        <f>VLOOKUP($B84,SchedR!$A:$Z,MATCH(E$1,SchedR!$6:$6,0),FALSE)</f>
        <v>CatSubcat</v>
      </c>
      <c r="F84" s="21" t="str">
        <f>VLOOKUP($B84,SchedR!$A:$Z,MATCH(F$1,SchedR!$6:$6,0),FALSE)</f>
        <v>SubcatGroup</v>
      </c>
      <c r="G84" s="21">
        <f>VLOOKUP($A84,Schid!$A:$J,MATCH(G$1,Schid!$6:$6,0),FALSE)</f>
        <v>2525</v>
      </c>
      <c r="H84" s="21">
        <f>VLOOKUP($A84,Schid!$A:$J,MATCH(H$1,Schid!$6:$6,0),FALSE)</f>
        <v>2842</v>
      </c>
      <c r="I84" s="21" t="str">
        <f>VLOOKUP($A84,Schid!$A:$J,MATCH(I$1,Schid!$6:$6,0),FALSE)</f>
        <v>NULL</v>
      </c>
      <c r="J84" s="21" t="str">
        <f>VLOOKUP($A84,Schid!$A:$J,MATCH(J$1,Schid!$6:$6,0),FALSE)</f>
        <v>HVAC</v>
      </c>
      <c r="K84" s="21" t="str">
        <f>VLOOKUP($A84,Schid!$A:$J,MATCH(K$1,Schid!$6:$6,0),FALSE)</f>
        <v>Cooling Towers</v>
      </c>
      <c r="L84" s="21" t="str">
        <f>VLOOKUP($A84,Schid!$A:$J,MATCH(L$1,Schid!$6:$6,0),FALSE)</f>
        <v>NULL</v>
      </c>
      <c r="M84" s="21" t="str">
        <f>VLOOKUP($A84,Schid!$A:$J,MATCH(M$1,Schid!$6:$6,0),FALSE)</f>
        <v>HVAC|Cooling Towers||</v>
      </c>
      <c r="N84" s="21">
        <f t="shared" si="2"/>
        <v>1</v>
      </c>
      <c r="O84" s="21">
        <f>IF(ISERROR(VLOOKUP(B84,SchedR!A:A,1,FALSE)),0,1)</f>
        <v>1</v>
      </c>
      <c r="P84" s="21">
        <f t="shared" si="3"/>
        <v>1</v>
      </c>
      <c r="Q84" s="21">
        <f>IF(COUNTIFS(Out!A:A,A84,Out!D:D,D84)=0,1,0)</f>
        <v>1</v>
      </c>
    </row>
    <row r="85" spans="1:17" x14ac:dyDescent="0.25">
      <c r="A85" s="21">
        <v>87622</v>
      </c>
      <c r="B85" s="21" t="s">
        <v>3502</v>
      </c>
      <c r="C85" s="21" t="s">
        <v>1241</v>
      </c>
      <c r="D85" s="21" t="str">
        <f>VLOOKUP($B85,SchedR!$A:$Z,MATCH(D$1,SchedR!$6:$6,0),FALSE)</f>
        <v>USA</v>
      </c>
      <c r="E85" s="21" t="str">
        <f>VLOOKUP($B85,SchedR!$A:$Z,MATCH(E$1,SchedR!$6:$6,0),FALSE)</f>
        <v>CatSubcat</v>
      </c>
      <c r="F85" s="21" t="str">
        <f>VLOOKUP($B85,SchedR!$A:$Z,MATCH(F$1,SchedR!$6:$6,0),FALSE)</f>
        <v>SubcatGroup</v>
      </c>
      <c r="G85" s="21">
        <f>VLOOKUP($A85,Schid!$A:$J,MATCH(G$1,Schid!$6:$6,0),FALSE)</f>
        <v>2525</v>
      </c>
      <c r="H85" s="21">
        <f>VLOOKUP($A85,Schid!$A:$J,MATCH(H$1,Schid!$6:$6,0),FALSE)</f>
        <v>2666</v>
      </c>
      <c r="I85" s="21" t="str">
        <f>VLOOKUP($A85,Schid!$A:$J,MATCH(I$1,Schid!$6:$6,0),FALSE)</f>
        <v>NULL</v>
      </c>
      <c r="J85" s="21" t="str">
        <f>VLOOKUP($A85,Schid!$A:$J,MATCH(J$1,Schid!$6:$6,0),FALSE)</f>
        <v>HVAC</v>
      </c>
      <c r="K85" s="21" t="str">
        <f>VLOOKUP($A85,Schid!$A:$J,MATCH(K$1,Schid!$6:$6,0),FALSE)</f>
        <v>Blowers</v>
      </c>
      <c r="L85" s="21" t="str">
        <f>VLOOKUP($A85,Schid!$A:$J,MATCH(L$1,Schid!$6:$6,0),FALSE)</f>
        <v>NULL</v>
      </c>
      <c r="M85" s="21" t="str">
        <f>VLOOKUP($A85,Schid!$A:$J,MATCH(M$1,Schid!$6:$6,0),FALSE)</f>
        <v>HVAC|Blowers||</v>
      </c>
      <c r="N85" s="21">
        <f t="shared" si="2"/>
        <v>1</v>
      </c>
      <c r="O85" s="21">
        <f>IF(ISERROR(VLOOKUP(B85,SchedR!A:A,1,FALSE)),0,1)</f>
        <v>1</v>
      </c>
      <c r="P85" s="21">
        <f t="shared" si="3"/>
        <v>1</v>
      </c>
      <c r="Q85" s="21">
        <f>IF(COUNTIFS(Out!A:A,A85,Out!D:D,D85)=0,1,0)</f>
        <v>1</v>
      </c>
    </row>
    <row r="86" spans="1:17" x14ac:dyDescent="0.25">
      <c r="A86" s="21">
        <v>87621</v>
      </c>
      <c r="B86" s="21" t="s">
        <v>3502</v>
      </c>
      <c r="C86" s="21" t="s">
        <v>1242</v>
      </c>
      <c r="D86" s="21" t="str">
        <f>VLOOKUP($B86,SchedR!$A:$Z,MATCH(D$1,SchedR!$6:$6,0),FALSE)</f>
        <v>USA</v>
      </c>
      <c r="E86" s="21" t="str">
        <f>VLOOKUP($B86,SchedR!$A:$Z,MATCH(E$1,SchedR!$6:$6,0),FALSE)</f>
        <v>CatSubcat</v>
      </c>
      <c r="F86" s="21" t="str">
        <f>VLOOKUP($B86,SchedR!$A:$Z,MATCH(F$1,SchedR!$6:$6,0),FALSE)</f>
        <v>SubcatGroup</v>
      </c>
      <c r="G86" s="21">
        <f>VLOOKUP($A86,Schid!$A:$J,MATCH(G$1,Schid!$6:$6,0),FALSE)</f>
        <v>2525</v>
      </c>
      <c r="H86" s="21">
        <f>VLOOKUP($A86,Schid!$A:$J,MATCH(H$1,Schid!$6:$6,0),FALSE)</f>
        <v>2665</v>
      </c>
      <c r="I86" s="21" t="str">
        <f>VLOOKUP($A86,Schid!$A:$J,MATCH(I$1,Schid!$6:$6,0),FALSE)</f>
        <v>NULL</v>
      </c>
      <c r="J86" s="21" t="str">
        <f>VLOOKUP($A86,Schid!$A:$J,MATCH(J$1,Schid!$6:$6,0),FALSE)</f>
        <v>HVAC</v>
      </c>
      <c r="K86" s="21" t="str">
        <f>VLOOKUP($A86,Schid!$A:$J,MATCH(K$1,Schid!$6:$6,0),FALSE)</f>
        <v>Fans</v>
      </c>
      <c r="L86" s="21" t="str">
        <f>VLOOKUP($A86,Schid!$A:$J,MATCH(L$1,Schid!$6:$6,0),FALSE)</f>
        <v>NULL</v>
      </c>
      <c r="M86" s="21" t="str">
        <f>VLOOKUP($A86,Schid!$A:$J,MATCH(M$1,Schid!$6:$6,0),FALSE)</f>
        <v>HVAC|Fans||</v>
      </c>
      <c r="N86" s="21">
        <f t="shared" si="2"/>
        <v>1</v>
      </c>
      <c r="O86" s="21">
        <f>IF(ISERROR(VLOOKUP(B86,SchedR!A:A,1,FALSE)),0,1)</f>
        <v>1</v>
      </c>
      <c r="P86" s="21">
        <f t="shared" si="3"/>
        <v>1</v>
      </c>
      <c r="Q86" s="21">
        <f>IF(COUNTIFS(Out!A:A,A86,Out!D:D,D86)=0,1,0)</f>
        <v>1</v>
      </c>
    </row>
    <row r="87" spans="1:17" x14ac:dyDescent="0.25">
      <c r="A87" s="21">
        <v>88171</v>
      </c>
      <c r="B87" s="21" t="s">
        <v>3501</v>
      </c>
      <c r="C87" s="21" t="s">
        <v>1241</v>
      </c>
      <c r="D87" s="21" t="str">
        <f>VLOOKUP($B87,SchedR!$A:$Z,MATCH(D$1,SchedR!$6:$6,0),FALSE)</f>
        <v>USA</v>
      </c>
      <c r="E87" s="21" t="str">
        <f>VLOOKUP($B87,SchedR!$A:$Z,MATCH(E$1,SchedR!$6:$6,0),FALSE)</f>
        <v>CatSubcat</v>
      </c>
      <c r="F87" s="21" t="str">
        <f>VLOOKUP($B87,SchedR!$A:$Z,MATCH(F$1,SchedR!$6:$6,0),FALSE)</f>
        <v>SubcatGroup</v>
      </c>
      <c r="G87" s="21">
        <f>VLOOKUP($A87,Schid!$A:$J,MATCH(G$1,Schid!$6:$6,0),FALSE)</f>
        <v>2525</v>
      </c>
      <c r="H87" s="21">
        <f>VLOOKUP($A87,Schid!$A:$J,MATCH(H$1,Schid!$6:$6,0),FALSE)</f>
        <v>2738</v>
      </c>
      <c r="I87" s="21" t="str">
        <f>VLOOKUP($A87,Schid!$A:$J,MATCH(I$1,Schid!$6:$6,0),FALSE)</f>
        <v>NULL</v>
      </c>
      <c r="J87" s="21" t="str">
        <f>VLOOKUP($A87,Schid!$A:$J,MATCH(J$1,Schid!$6:$6,0),FALSE)</f>
        <v>HVAC</v>
      </c>
      <c r="K87" s="21" t="str">
        <f>VLOOKUP($A87,Schid!$A:$J,MATCH(K$1,Schid!$6:$6,0),FALSE)</f>
        <v>Dehumidifiers</v>
      </c>
      <c r="L87" s="21" t="str">
        <f>VLOOKUP($A87,Schid!$A:$J,MATCH(L$1,Schid!$6:$6,0),FALSE)</f>
        <v>NULL</v>
      </c>
      <c r="M87" s="21" t="str">
        <f>VLOOKUP($A87,Schid!$A:$J,MATCH(M$1,Schid!$6:$6,0),FALSE)</f>
        <v>HVAC|Dehumidifiers||</v>
      </c>
      <c r="N87" s="21">
        <f t="shared" si="2"/>
        <v>1</v>
      </c>
      <c r="O87" s="21">
        <f>IF(ISERROR(VLOOKUP(B87,SchedR!A:A,1,FALSE)),0,1)</f>
        <v>1</v>
      </c>
      <c r="P87" s="21">
        <f t="shared" si="3"/>
        <v>1</v>
      </c>
      <c r="Q87" s="21">
        <f>IF(COUNTIFS(Out!A:A,A87,Out!D:D,D87)=0,1,0)</f>
        <v>1</v>
      </c>
    </row>
    <row r="88" spans="1:17" x14ac:dyDescent="0.25">
      <c r="A88" s="21">
        <v>87624</v>
      </c>
      <c r="B88" s="21" t="s">
        <v>3091</v>
      </c>
      <c r="C88" s="21" t="s">
        <v>1241</v>
      </c>
      <c r="D88" s="21" t="str">
        <f>VLOOKUP($B88,SchedR!$A:$Z,MATCH(D$1,SchedR!$6:$6,0),FALSE)</f>
        <v>USA</v>
      </c>
      <c r="E88" s="21" t="str">
        <f>VLOOKUP($B88,SchedR!$A:$Z,MATCH(E$1,SchedR!$6:$6,0),FALSE)</f>
        <v>CatSubcat</v>
      </c>
      <c r="F88" s="21" t="str">
        <f>VLOOKUP($B88,SchedR!$A:$Z,MATCH(F$1,SchedR!$6:$6,0),FALSE)</f>
        <v>SubcatGroup</v>
      </c>
      <c r="G88" s="21">
        <f>VLOOKUP($A88,Schid!$A:$J,MATCH(G$1,Schid!$6:$6,0),FALSE)</f>
        <v>2525</v>
      </c>
      <c r="H88" s="21">
        <f>VLOOKUP($A88,Schid!$A:$J,MATCH(H$1,Schid!$6:$6,0),FALSE)</f>
        <v>2668</v>
      </c>
      <c r="I88" s="21" t="str">
        <f>VLOOKUP($A88,Schid!$A:$J,MATCH(I$1,Schid!$6:$6,0),FALSE)</f>
        <v>NULL</v>
      </c>
      <c r="J88" s="21" t="str">
        <f>VLOOKUP($A88,Schid!$A:$J,MATCH(J$1,Schid!$6:$6,0),FALSE)</f>
        <v>HVAC</v>
      </c>
      <c r="K88" s="21" t="str">
        <f>VLOOKUP($A88,Schid!$A:$J,MATCH(K$1,Schid!$6:$6,0),FALSE)</f>
        <v>Ground Heaters</v>
      </c>
      <c r="L88" s="21" t="str">
        <f>VLOOKUP($A88,Schid!$A:$J,MATCH(L$1,Schid!$6:$6,0),FALSE)</f>
        <v>NULL</v>
      </c>
      <c r="M88" s="21" t="str">
        <f>VLOOKUP($A88,Schid!$A:$J,MATCH(M$1,Schid!$6:$6,0),FALSE)</f>
        <v>HVAC|Ground Heaters||</v>
      </c>
      <c r="N88" s="21">
        <f t="shared" si="2"/>
        <v>1</v>
      </c>
      <c r="O88" s="21">
        <f>IF(ISERROR(VLOOKUP(B88,SchedR!A:A,1,FALSE)),0,1)</f>
        <v>1</v>
      </c>
      <c r="P88" s="21">
        <f t="shared" si="3"/>
        <v>1</v>
      </c>
      <c r="Q88" s="21">
        <f>IF(COUNTIFS(Out!A:A,A88,Out!D:D,D88)=0,1,0)</f>
        <v>1</v>
      </c>
    </row>
    <row r="89" spans="1:17" x14ac:dyDescent="0.25">
      <c r="A89" s="21">
        <v>154466</v>
      </c>
      <c r="B89" s="21" t="s">
        <v>5095</v>
      </c>
      <c r="C89" s="21" t="s">
        <v>1241</v>
      </c>
      <c r="D89" s="21" t="str">
        <f>VLOOKUP($B89,SchedR!$A:$Z,MATCH(D$1,SchedR!$6:$6,0),FALSE)</f>
        <v>USA</v>
      </c>
      <c r="E89" s="21" t="str">
        <f>VLOOKUP($B89,SchedR!$A:$Z,MATCH(E$1,SchedR!$6:$6,0),FALSE)</f>
        <v>CatSubcat</v>
      </c>
      <c r="F89" s="21" t="str">
        <f>VLOOKUP($B89,SchedR!$A:$Z,MATCH(F$1,SchedR!$6:$6,0),FALSE)</f>
        <v>SubcatGroup</v>
      </c>
      <c r="G89" s="21">
        <f>VLOOKUP($A89,Schid!$A:$J,MATCH(G$1,Schid!$6:$6,0),FALSE)</f>
        <v>2977</v>
      </c>
      <c r="H89" s="21">
        <f>VLOOKUP($A89,Schid!$A:$J,MATCH(H$1,Schid!$6:$6,0),FALSE)</f>
        <v>2981</v>
      </c>
      <c r="I89" s="21" t="str">
        <f>VLOOKUP($A89,Schid!$A:$J,MATCH(I$1,Schid!$6:$6,0),FALSE)</f>
        <v>NULL</v>
      </c>
      <c r="J89" s="21" t="str">
        <f>VLOOKUP($A89,Schid!$A:$J,MATCH(J$1,Schid!$6:$6,0),FALSE)</f>
        <v>Lighting Equipment</v>
      </c>
      <c r="K89" s="21" t="str">
        <f>VLOOKUP($A89,Schid!$A:$J,MATCH(K$1,Schid!$6:$6,0),FALSE)</f>
        <v>Drop Lights</v>
      </c>
      <c r="L89" s="21" t="str">
        <f>VLOOKUP($A89,Schid!$A:$J,MATCH(L$1,Schid!$6:$6,0),FALSE)</f>
        <v>NULL</v>
      </c>
      <c r="M89" s="21" t="str">
        <f>VLOOKUP($A89,Schid!$A:$J,MATCH(M$1,Schid!$6:$6,0),FALSE)</f>
        <v>Lighting Equipment|Drop Lights||</v>
      </c>
      <c r="N89" s="21">
        <f t="shared" si="2"/>
        <v>1</v>
      </c>
      <c r="O89" s="21">
        <f>IF(ISERROR(VLOOKUP(B89,SchedR!A:A,1,FALSE)),0,1)</f>
        <v>1</v>
      </c>
      <c r="P89" s="21">
        <f t="shared" si="3"/>
        <v>1</v>
      </c>
      <c r="Q89" s="21">
        <f>IF(COUNTIFS(Out!A:A,A89,Out!D:D,D89)=0,1,0)</f>
        <v>1</v>
      </c>
    </row>
    <row r="90" spans="1:17" x14ac:dyDescent="0.25">
      <c r="A90" s="21">
        <v>154468</v>
      </c>
      <c r="B90" s="21" t="s">
        <v>5096</v>
      </c>
      <c r="C90" s="21" t="s">
        <v>1241</v>
      </c>
      <c r="D90" s="21" t="str">
        <f>VLOOKUP($B90,SchedR!$A:$Z,MATCH(D$1,SchedR!$6:$6,0),FALSE)</f>
        <v>USA</v>
      </c>
      <c r="E90" s="21" t="str">
        <f>VLOOKUP($B90,SchedR!$A:$Z,MATCH(E$1,SchedR!$6:$6,0),FALSE)</f>
        <v>CatSubcat</v>
      </c>
      <c r="F90" s="21" t="str">
        <f>VLOOKUP($B90,SchedR!$A:$Z,MATCH(F$1,SchedR!$6:$6,0),FALSE)</f>
        <v>SubcatGroup</v>
      </c>
      <c r="G90" s="21">
        <f>VLOOKUP($A90,Schid!$A:$J,MATCH(G$1,Schid!$6:$6,0),FALSE)</f>
        <v>2977</v>
      </c>
      <c r="H90" s="21">
        <f>VLOOKUP($A90,Schid!$A:$J,MATCH(H$1,Schid!$6:$6,0),FALSE)</f>
        <v>2983</v>
      </c>
      <c r="I90" s="21" t="str">
        <f>VLOOKUP($A90,Schid!$A:$J,MATCH(I$1,Schid!$6:$6,0),FALSE)</f>
        <v>NULL</v>
      </c>
      <c r="J90" s="21" t="str">
        <f>VLOOKUP($A90,Schid!$A:$J,MATCH(J$1,Schid!$6:$6,0),FALSE)</f>
        <v>Lighting Equipment</v>
      </c>
      <c r="K90" s="21" t="str">
        <f>VLOOKUP($A90,Schid!$A:$J,MATCH(K$1,Schid!$6:$6,0),FALSE)</f>
        <v>Light Stands</v>
      </c>
      <c r="L90" s="21" t="str">
        <f>VLOOKUP($A90,Schid!$A:$J,MATCH(L$1,Schid!$6:$6,0),FALSE)</f>
        <v>NULL</v>
      </c>
      <c r="M90" s="21" t="str">
        <f>VLOOKUP($A90,Schid!$A:$J,MATCH(M$1,Schid!$6:$6,0),FALSE)</f>
        <v>Lighting Equipment|Light Stands||</v>
      </c>
      <c r="N90" s="21">
        <f t="shared" si="2"/>
        <v>1</v>
      </c>
      <c r="O90" s="21">
        <f>IF(ISERROR(VLOOKUP(B90,SchedR!A:A,1,FALSE)),0,1)</f>
        <v>1</v>
      </c>
      <c r="P90" s="21">
        <f t="shared" si="3"/>
        <v>1</v>
      </c>
      <c r="Q90" s="21">
        <f>IF(COUNTIFS(Out!A:A,A90,Out!D:D,D90)=0,1,0)</f>
        <v>1</v>
      </c>
    </row>
    <row r="91" spans="1:17" x14ac:dyDescent="0.25">
      <c r="A91" s="21">
        <v>145288</v>
      </c>
      <c r="B91" s="21" t="s">
        <v>3564</v>
      </c>
      <c r="C91" s="21" t="s">
        <v>1241</v>
      </c>
      <c r="D91" s="21" t="str">
        <f>VLOOKUP($B91,SchedR!$A:$Z,MATCH(D$1,SchedR!$6:$6,0),FALSE)</f>
        <v>USA</v>
      </c>
      <c r="E91" s="21" t="str">
        <f>VLOOKUP($B91,SchedR!$A:$Z,MATCH(E$1,SchedR!$6:$6,0),FALSE)</f>
        <v>CatSubcat</v>
      </c>
      <c r="F91" s="21" t="str">
        <f>VLOOKUP($B91,SchedR!$A:$Z,MATCH(F$1,SchedR!$6:$6,0),FALSE)</f>
        <v>SubcatGroup</v>
      </c>
      <c r="G91" s="21">
        <f>VLOOKUP($A91,Schid!$A:$J,MATCH(G$1,Schid!$6:$6,0),FALSE)</f>
        <v>2901</v>
      </c>
      <c r="H91" s="21" t="str">
        <f>VLOOKUP($A91,Schid!$A:$J,MATCH(H$1,Schid!$6:$6,0),FALSE)</f>
        <v>NULL</v>
      </c>
      <c r="I91" s="21" t="str">
        <f>VLOOKUP($A91,Schid!$A:$J,MATCH(I$1,Schid!$6:$6,0),FALSE)</f>
        <v>NULL</v>
      </c>
      <c r="J91" s="21" t="str">
        <f>VLOOKUP($A91,Schid!$A:$J,MATCH(J$1,Schid!$6:$6,0),FALSE)</f>
        <v>Oil And Gas Equipment</v>
      </c>
      <c r="K91" s="21" t="str">
        <f>VLOOKUP($A91,Schid!$A:$J,MATCH(K$1,Schid!$6:$6,0),FALSE)</f>
        <v>NULL</v>
      </c>
      <c r="L91" s="21" t="str">
        <f>VLOOKUP($A91,Schid!$A:$J,MATCH(L$1,Schid!$6:$6,0),FALSE)</f>
        <v>NULL</v>
      </c>
      <c r="M91" s="21" t="str">
        <f>VLOOKUP($A91,Schid!$A:$J,MATCH(M$1,Schid!$6:$6,0),FALSE)</f>
        <v>Oil And Gas Equipment|||</v>
      </c>
      <c r="N91" s="21">
        <f t="shared" si="2"/>
        <v>1</v>
      </c>
      <c r="O91" s="21">
        <f>IF(ISERROR(VLOOKUP(B91,SchedR!A:A,1,FALSE)),0,1)</f>
        <v>1</v>
      </c>
      <c r="P91" s="21">
        <f t="shared" si="3"/>
        <v>1</v>
      </c>
      <c r="Q91" s="21">
        <f>IF(COUNTIFS(Out!A:A,A91,Out!D:D,D91)=0,1,0)</f>
        <v>1</v>
      </c>
    </row>
    <row r="92" spans="1:17" x14ac:dyDescent="0.25">
      <c r="A92" s="21">
        <v>151075</v>
      </c>
      <c r="B92" s="21" t="s">
        <v>4047</v>
      </c>
      <c r="C92" s="21" t="s">
        <v>1241</v>
      </c>
      <c r="D92" s="21" t="str">
        <f>VLOOKUP($B92,SchedR!$A:$Z,MATCH(D$1,SchedR!$6:$6,0),FALSE)</f>
        <v>USA</v>
      </c>
      <c r="E92" s="21" t="str">
        <f>VLOOKUP($B92,SchedR!$A:$Z,MATCH(E$1,SchedR!$6:$6,0),FALSE)</f>
        <v>CatSubcat</v>
      </c>
      <c r="F92" s="21" t="str">
        <f>VLOOKUP($B92,SchedR!$A:$Z,MATCH(F$1,SchedR!$6:$6,0),FALSE)</f>
        <v>Category</v>
      </c>
      <c r="G92" s="21">
        <f>VLOOKUP($A92,Schid!$A:$J,MATCH(G$1,Schid!$6:$6,0),FALSE)</f>
        <v>2939</v>
      </c>
      <c r="H92" s="21" t="str">
        <f>VLOOKUP($A92,Schid!$A:$J,MATCH(H$1,Schid!$6:$6,0),FALSE)</f>
        <v>NULL</v>
      </c>
      <c r="I92" s="21" t="str">
        <f>VLOOKUP($A92,Schid!$A:$J,MATCH(I$1,Schid!$6:$6,0),FALSE)</f>
        <v>NULL</v>
      </c>
      <c r="J92" s="21" t="str">
        <f>VLOOKUP($A92,Schid!$A:$J,MATCH(J$1,Schid!$6:$6,0),FALSE)</f>
        <v>Overhead Cranes</v>
      </c>
      <c r="K92" s="21" t="str">
        <f>VLOOKUP($A92,Schid!$A:$J,MATCH(K$1,Schid!$6:$6,0),FALSE)</f>
        <v>NULL</v>
      </c>
      <c r="L92" s="21" t="str">
        <f>VLOOKUP($A92,Schid!$A:$J,MATCH(L$1,Schid!$6:$6,0),FALSE)</f>
        <v>NULL</v>
      </c>
      <c r="M92" s="21" t="str">
        <f>VLOOKUP($A92,Schid!$A:$J,MATCH(M$1,Schid!$6:$6,0),FALSE)</f>
        <v>Overhead Cranes|||</v>
      </c>
      <c r="N92" s="21">
        <f t="shared" si="2"/>
        <v>1</v>
      </c>
      <c r="O92" s="21">
        <f>IF(ISERROR(VLOOKUP(B92,SchedR!A:A,1,FALSE)),0,1)</f>
        <v>1</v>
      </c>
      <c r="P92" s="21">
        <f t="shared" si="3"/>
        <v>1</v>
      </c>
      <c r="Q92" s="21">
        <f>IF(COUNTIFS(Out!A:A,A92,Out!D:D,D92)=0,1,0)</f>
        <v>1</v>
      </c>
    </row>
    <row r="93" spans="1:17" x14ac:dyDescent="0.25">
      <c r="A93" s="21">
        <v>86342</v>
      </c>
      <c r="B93" s="21" t="s">
        <v>3507</v>
      </c>
      <c r="C93" s="21" t="s">
        <v>1241</v>
      </c>
      <c r="D93" s="21" t="str">
        <f>VLOOKUP($B93,SchedR!$A:$Z,MATCH(D$1,SchedR!$6:$6,0),FALSE)</f>
        <v>USA</v>
      </c>
      <c r="E93" s="21" t="str">
        <f>VLOOKUP($B93,SchedR!$A:$Z,MATCH(E$1,SchedR!$6:$6,0),FALSE)</f>
        <v>CatSubcat</v>
      </c>
      <c r="F93" s="21" t="str">
        <f>VLOOKUP($B93,SchedR!$A:$Z,MATCH(F$1,SchedR!$6:$6,0),FALSE)</f>
        <v>SubcatGroup</v>
      </c>
      <c r="G93" s="21">
        <f>VLOOKUP($A93,Schid!$A:$J,MATCH(G$1,Schid!$6:$6,0),FALSE)</f>
        <v>35</v>
      </c>
      <c r="H93" s="21">
        <f>VLOOKUP($A93,Schid!$A:$J,MATCH(H$1,Schid!$6:$6,0),FALSE)</f>
        <v>2643</v>
      </c>
      <c r="I93" s="21" t="str">
        <f>VLOOKUP($A93,Schid!$A:$J,MATCH(I$1,Schid!$6:$6,0),FALSE)</f>
        <v>NULL</v>
      </c>
      <c r="J93" s="21" t="str">
        <f>VLOOKUP($A93,Schid!$A:$J,MATCH(J$1,Schid!$6:$6,0),FALSE)</f>
        <v>Pumps</v>
      </c>
      <c r="K93" s="21" t="str">
        <f>VLOOKUP($A93,Schid!$A:$J,MATCH(K$1,Schid!$6:$6,0),FALSE)</f>
        <v>Diaphragm Pumps</v>
      </c>
      <c r="L93" s="21" t="str">
        <f>VLOOKUP($A93,Schid!$A:$J,MATCH(L$1,Schid!$6:$6,0),FALSE)</f>
        <v>NULL</v>
      </c>
      <c r="M93" s="21" t="str">
        <f>VLOOKUP($A93,Schid!$A:$J,MATCH(M$1,Schid!$6:$6,0),FALSE)</f>
        <v>Pumps|Diaphragm Pumps||</v>
      </c>
      <c r="N93" s="21">
        <f t="shared" si="2"/>
        <v>1</v>
      </c>
      <c r="O93" s="21">
        <f>IF(ISERROR(VLOOKUP(B93,SchedR!A:A,1,FALSE)),0,1)</f>
        <v>1</v>
      </c>
      <c r="P93" s="21">
        <f t="shared" si="3"/>
        <v>1</v>
      </c>
      <c r="Q93" s="21">
        <f>IF(COUNTIFS(Out!A:A,A93,Out!D:D,D93)=0,1,0)</f>
        <v>1</v>
      </c>
    </row>
    <row r="94" spans="1:17" x14ac:dyDescent="0.25">
      <c r="A94" s="21">
        <v>489</v>
      </c>
      <c r="B94" s="21" t="s">
        <v>3508</v>
      </c>
      <c r="C94" s="21" t="s">
        <v>1241</v>
      </c>
      <c r="D94" s="21" t="str">
        <f>VLOOKUP($B94,SchedR!$A:$Z,MATCH(D$1,SchedR!$6:$6,0),FALSE)</f>
        <v>USA</v>
      </c>
      <c r="E94" s="21" t="str">
        <f>VLOOKUP($B94,SchedR!$A:$Z,MATCH(E$1,SchedR!$6:$6,0),FALSE)</f>
        <v>CatSubcat</v>
      </c>
      <c r="F94" s="21" t="str">
        <f>VLOOKUP($B94,SchedR!$A:$Z,MATCH(F$1,SchedR!$6:$6,0),FALSE)</f>
        <v>SubcatGroup</v>
      </c>
      <c r="G94" s="21">
        <f>VLOOKUP($A94,Schid!$A:$J,MATCH(G$1,Schid!$6:$6,0),FALSE)</f>
        <v>35</v>
      </c>
      <c r="H94" s="21">
        <f>VLOOKUP($A94,Schid!$A:$J,MATCH(H$1,Schid!$6:$6,0),FALSE)</f>
        <v>145</v>
      </c>
      <c r="I94" s="21" t="str">
        <f>VLOOKUP($A94,Schid!$A:$J,MATCH(I$1,Schid!$6:$6,0),FALSE)</f>
        <v>NULL</v>
      </c>
      <c r="J94" s="21" t="str">
        <f>VLOOKUP($A94,Schid!$A:$J,MATCH(J$1,Schid!$6:$6,0),FALSE)</f>
        <v>Pumps</v>
      </c>
      <c r="K94" s="21" t="str">
        <f>VLOOKUP($A94,Schid!$A:$J,MATCH(K$1,Schid!$6:$6,0),FALSE)</f>
        <v>Electric Submersible Pumps</v>
      </c>
      <c r="L94" s="21" t="str">
        <f>VLOOKUP($A94,Schid!$A:$J,MATCH(L$1,Schid!$6:$6,0),FALSE)</f>
        <v>NULL</v>
      </c>
      <c r="M94" s="21" t="str">
        <f>VLOOKUP($A94,Schid!$A:$J,MATCH(M$1,Schid!$6:$6,0),FALSE)</f>
        <v>Pumps|Electric Submersible Pumps||</v>
      </c>
      <c r="N94" s="21">
        <f t="shared" si="2"/>
        <v>1</v>
      </c>
      <c r="O94" s="21">
        <f>IF(ISERROR(VLOOKUP(B94,SchedR!A:A,1,FALSE)),0,1)</f>
        <v>1</v>
      </c>
      <c r="P94" s="21">
        <f t="shared" si="3"/>
        <v>1</v>
      </c>
      <c r="Q94" s="21">
        <f>IF(COUNTIFS(Out!A:A,A94,Out!D:D,D94)=0,1,0)</f>
        <v>1</v>
      </c>
    </row>
    <row r="95" spans="1:17" x14ac:dyDescent="0.25">
      <c r="A95" s="21">
        <v>26526</v>
      </c>
      <c r="B95" s="21" t="s">
        <v>3414</v>
      </c>
      <c r="C95" s="21" t="s">
        <v>1241</v>
      </c>
      <c r="D95" s="21" t="str">
        <f>VLOOKUP($B95,SchedR!$A:$Z,MATCH(D$1,SchedR!$6:$6,0),FALSE)</f>
        <v>USA</v>
      </c>
      <c r="E95" s="21" t="str">
        <f>VLOOKUP($B95,SchedR!$A:$Z,MATCH(E$1,SchedR!$6:$6,0),FALSE)</f>
        <v>CatSubcat</v>
      </c>
      <c r="F95" s="21" t="str">
        <f>VLOOKUP($B95,SchedR!$A:$Z,MATCH(F$1,SchedR!$6:$6,0),FALSE)</f>
        <v>SubcatGroup</v>
      </c>
      <c r="G95" s="21">
        <f>VLOOKUP($A95,Schid!$A:$J,MATCH(G$1,Schid!$6:$6,0),FALSE)</f>
        <v>2750</v>
      </c>
      <c r="H95" s="21">
        <f>VLOOKUP($A95,Schid!$A:$J,MATCH(H$1,Schid!$6:$6,0),FALSE)</f>
        <v>2245</v>
      </c>
      <c r="I95" s="21" t="str">
        <f>VLOOKUP($A95,Schid!$A:$J,MATCH(I$1,Schid!$6:$6,0),FALSE)</f>
        <v>NULL</v>
      </c>
      <c r="J95" s="21" t="str">
        <f>VLOOKUP($A95,Schid!$A:$J,MATCH(J$1,Schid!$6:$6,0),FALSE)</f>
        <v>Box Trailers</v>
      </c>
      <c r="K95" s="21" t="str">
        <f>VLOOKUP($A95,Schid!$A:$J,MATCH(K$1,Schid!$6:$6,0),FALSE)</f>
        <v>Reefer Trailers</v>
      </c>
      <c r="L95" s="21" t="str">
        <f>VLOOKUP($A95,Schid!$A:$J,MATCH(L$1,Schid!$6:$6,0),FALSE)</f>
        <v>NULL</v>
      </c>
      <c r="M95" s="21" t="str">
        <f>VLOOKUP($A95,Schid!$A:$J,MATCH(M$1,Schid!$6:$6,0),FALSE)</f>
        <v>Box Trailers|Reefer Trailers||</v>
      </c>
      <c r="N95" s="21">
        <f t="shared" si="2"/>
        <v>1</v>
      </c>
      <c r="O95" s="21">
        <f>IF(ISERROR(VLOOKUP(B95,SchedR!A:A,1,FALSE)),0,1)</f>
        <v>1</v>
      </c>
      <c r="P95" s="21">
        <f t="shared" si="3"/>
        <v>1</v>
      </c>
      <c r="Q95" s="21">
        <f>IF(COUNTIFS(Out!A:A,A95,Out!D:D,D95)=0,1,0)</f>
        <v>1</v>
      </c>
    </row>
    <row r="96" spans="1:17" x14ac:dyDescent="0.25">
      <c r="A96" s="21">
        <v>82357</v>
      </c>
      <c r="B96" s="21" t="s">
        <v>3324</v>
      </c>
      <c r="C96" s="21" t="s">
        <v>1241</v>
      </c>
      <c r="D96" s="21" t="str">
        <f>VLOOKUP($B96,SchedR!$A:$Z,MATCH(D$1,SchedR!$6:$6,0),FALSE)</f>
        <v>USA</v>
      </c>
      <c r="E96" s="21" t="str">
        <f>VLOOKUP($B96,SchedR!$A:$Z,MATCH(E$1,SchedR!$6:$6,0),FALSE)</f>
        <v>CatSubcat</v>
      </c>
      <c r="F96" s="21" t="str">
        <f>VLOOKUP($B96,SchedR!$A:$Z,MATCH(F$1,SchedR!$6:$6,0),FALSE)</f>
        <v>Category</v>
      </c>
      <c r="G96" s="21">
        <f>VLOOKUP($A96,Schid!$A:$J,MATCH(G$1,Schid!$6:$6,0),FALSE)</f>
        <v>2599</v>
      </c>
      <c r="H96" s="21" t="str">
        <f>VLOOKUP($A96,Schid!$A:$J,MATCH(H$1,Schid!$6:$6,0),FALSE)</f>
        <v>NULL</v>
      </c>
      <c r="I96" s="21" t="str">
        <f>VLOOKUP($A96,Schid!$A:$J,MATCH(I$1,Schid!$6:$6,0),FALSE)</f>
        <v>NULL</v>
      </c>
      <c r="J96" s="21" t="str">
        <f>VLOOKUP($A96,Schid!$A:$J,MATCH(J$1,Schid!$6:$6,0),FALSE)</f>
        <v>Off-Highway Haul Trucks</v>
      </c>
      <c r="K96" s="21" t="str">
        <f>VLOOKUP($A96,Schid!$A:$J,MATCH(K$1,Schid!$6:$6,0),FALSE)</f>
        <v>NULL</v>
      </c>
      <c r="L96" s="21" t="str">
        <f>VLOOKUP($A96,Schid!$A:$J,MATCH(L$1,Schid!$6:$6,0),FALSE)</f>
        <v>NULL</v>
      </c>
      <c r="M96" s="21" t="str">
        <f>VLOOKUP($A96,Schid!$A:$J,MATCH(M$1,Schid!$6:$6,0),FALSE)</f>
        <v>Off-Highway Haul Trucks|||</v>
      </c>
      <c r="N96" s="21">
        <f t="shared" si="2"/>
        <v>1</v>
      </c>
      <c r="O96" s="21">
        <f>IF(ISERROR(VLOOKUP(B96,SchedR!A:A,1,FALSE)),0,1)</f>
        <v>1</v>
      </c>
      <c r="P96" s="21">
        <f t="shared" si="3"/>
        <v>1</v>
      </c>
      <c r="Q96" s="21">
        <f>IF(COUNTIFS(Out!A:A,A96,Out!D:D,D96)=0,1,0)</f>
        <v>1</v>
      </c>
    </row>
    <row r="97" spans="1:17" x14ac:dyDescent="0.25">
      <c r="A97" s="21">
        <v>148471</v>
      </c>
      <c r="B97" s="21" t="s">
        <v>3324</v>
      </c>
      <c r="C97" s="21" t="s">
        <v>1242</v>
      </c>
      <c r="D97" s="21" t="str">
        <f>VLOOKUP($B97,SchedR!$A:$Z,MATCH(D$1,SchedR!$6:$6,0),FALSE)</f>
        <v>USA</v>
      </c>
      <c r="E97" s="21" t="str">
        <f>VLOOKUP($B97,SchedR!$A:$Z,MATCH(E$1,SchedR!$6:$6,0),FALSE)</f>
        <v>CatSubcat</v>
      </c>
      <c r="F97" s="21" t="str">
        <f>VLOOKUP($B97,SchedR!$A:$Z,MATCH(F$1,SchedR!$6:$6,0),FALSE)</f>
        <v>Category</v>
      </c>
      <c r="G97" s="21">
        <f>VLOOKUP($A97,Schid!$A:$J,MATCH(G$1,Schid!$6:$6,0),FALSE)</f>
        <v>2920</v>
      </c>
      <c r="H97" s="21">
        <f>VLOOKUP($A97,Schid!$A:$J,MATCH(H$1,Schid!$6:$6,0),FALSE)</f>
        <v>2921</v>
      </c>
      <c r="I97" s="21" t="str">
        <f>VLOOKUP($A97,Schid!$A:$J,MATCH(I$1,Schid!$6:$6,0),FALSE)</f>
        <v>NULL</v>
      </c>
      <c r="J97" s="21" t="str">
        <f>VLOOKUP($A97,Schid!$A:$J,MATCH(J$1,Schid!$6:$6,0),FALSE)</f>
        <v>Off-Highway Water Trucks</v>
      </c>
      <c r="K97" s="21" t="str">
        <f>VLOOKUP($A97,Schid!$A:$J,MATCH(K$1,Schid!$6:$6,0),FALSE)</f>
        <v>Off-Highway Rigid Water Trucks</v>
      </c>
      <c r="L97" s="21" t="str">
        <f>VLOOKUP($A97,Schid!$A:$J,MATCH(L$1,Schid!$6:$6,0),FALSE)</f>
        <v>NULL</v>
      </c>
      <c r="M97" s="21" t="str">
        <f>VLOOKUP($A97,Schid!$A:$J,MATCH(M$1,Schid!$6:$6,0),FALSE)</f>
        <v>Off-Highway Water Trucks|Off-Highway Rigid Water Trucks||</v>
      </c>
      <c r="N97" s="21">
        <f t="shared" si="2"/>
        <v>1</v>
      </c>
      <c r="O97" s="21">
        <f>IF(ISERROR(VLOOKUP(B97,SchedR!A:A,1,FALSE)),0,1)</f>
        <v>1</v>
      </c>
      <c r="P97" s="21">
        <f t="shared" si="3"/>
        <v>1</v>
      </c>
      <c r="Q97" s="21">
        <f>IF(COUNTIFS(Out!A:A,A97,Out!D:D,D97)=0,1,0)</f>
        <v>1</v>
      </c>
    </row>
    <row r="98" spans="1:17" x14ac:dyDescent="0.25">
      <c r="A98" s="21">
        <v>151079</v>
      </c>
      <c r="B98" s="21" t="s">
        <v>4046</v>
      </c>
      <c r="C98" t="s">
        <v>1241</v>
      </c>
      <c r="D98" s="21" t="str">
        <f>VLOOKUP($B98,SchedR!$A:$Z,MATCH(D$1,SchedR!$6:$6,0),FALSE)</f>
        <v>USA</v>
      </c>
      <c r="E98" s="21" t="str">
        <f>VLOOKUP($B98,SchedR!$A:$Z,MATCH(E$1,SchedR!$6:$6,0),FALSE)</f>
        <v>CatSubcat</v>
      </c>
      <c r="F98" s="21" t="str">
        <f>VLOOKUP($B98,SchedR!$A:$Z,MATCH(F$1,SchedR!$6:$6,0),FALSE)</f>
        <v>Category</v>
      </c>
      <c r="G98" s="21">
        <f>VLOOKUP($A98,Schid!$A:$J,MATCH(G$1,Schid!$6:$6,0),FALSE)</f>
        <v>2943</v>
      </c>
      <c r="H98" s="21" t="str">
        <f>VLOOKUP($A98,Schid!$A:$J,MATCH(H$1,Schid!$6:$6,0),FALSE)</f>
        <v>NULL</v>
      </c>
      <c r="I98" s="21" t="str">
        <f>VLOOKUP($A98,Schid!$A:$J,MATCH(I$1,Schid!$6:$6,0),FALSE)</f>
        <v>NULL</v>
      </c>
      <c r="J98" s="21" t="str">
        <f>VLOOKUP($A98,Schid!$A:$J,MATCH(J$1,Schid!$6:$6,0),FALSE)</f>
        <v>Ring Cranes</v>
      </c>
      <c r="K98" s="21" t="str">
        <f>VLOOKUP($A98,Schid!$A:$J,MATCH(K$1,Schid!$6:$6,0),FALSE)</f>
        <v>NULL</v>
      </c>
      <c r="L98" s="21" t="str">
        <f>VLOOKUP($A98,Schid!$A:$J,MATCH(L$1,Schid!$6:$6,0),FALSE)</f>
        <v>NULL</v>
      </c>
      <c r="M98" s="21" t="str">
        <f>VLOOKUP($A98,Schid!$A:$J,MATCH(M$1,Schid!$6:$6,0),FALSE)</f>
        <v>Ring Cranes|||</v>
      </c>
      <c r="N98" s="21">
        <f t="shared" si="2"/>
        <v>1</v>
      </c>
      <c r="O98" s="21">
        <f>IF(ISERROR(VLOOKUP(B98,SchedR!A:A,1,FALSE)),0,1)</f>
        <v>1</v>
      </c>
      <c r="P98" s="21">
        <f t="shared" si="3"/>
        <v>1</v>
      </c>
      <c r="Q98" s="21">
        <f>IF(COUNTIFS(Out!A:A,A98,Out!D:D,D98)=0,1,0)</f>
        <v>1</v>
      </c>
    </row>
    <row r="99" spans="1:17" x14ac:dyDescent="0.25">
      <c r="A99" s="21">
        <v>360</v>
      </c>
      <c r="B99" s="21" t="s">
        <v>3325</v>
      </c>
      <c r="C99" t="s">
        <v>1241</v>
      </c>
      <c r="D99" s="21" t="str">
        <f>VLOOKUP($B99,SchedR!$A:$Z,MATCH(D$1,SchedR!$6:$6,0),FALSE)</f>
        <v>USA</v>
      </c>
      <c r="E99" s="21" t="str">
        <f>VLOOKUP($B99,SchedR!$A:$Z,MATCH(E$1,SchedR!$6:$6,0),FALSE)</f>
        <v>CatSubcat</v>
      </c>
      <c r="F99" s="21" t="str">
        <f>VLOOKUP($B99,SchedR!$A:$Z,MATCH(F$1,SchedR!$6:$6,0),FALSE)</f>
        <v>SubcatGroup</v>
      </c>
      <c r="G99" s="21">
        <f>VLOOKUP($A99,Schid!$A:$J,MATCH(G$1,Schid!$6:$6,0),FALSE)</f>
        <v>315</v>
      </c>
      <c r="H99" s="21">
        <f>VLOOKUP($A99,Schid!$A:$J,MATCH(H$1,Schid!$6:$6,0),FALSE)</f>
        <v>356</v>
      </c>
      <c r="I99" s="21" t="str">
        <f>VLOOKUP($A99,Schid!$A:$J,MATCH(I$1,Schid!$6:$6,0),FALSE)</f>
        <v>NULL</v>
      </c>
      <c r="J99" s="21" t="str">
        <f>VLOOKUP($A99,Schid!$A:$J,MATCH(J$1,Schid!$6:$6,0),FALSE)</f>
        <v>Scissor Lifts</v>
      </c>
      <c r="K99" s="21" t="str">
        <f>VLOOKUP($A99,Schid!$A:$J,MATCH(K$1,Schid!$6:$6,0),FALSE)</f>
        <v>0-18 Ft Electric Scissor Lifts</v>
      </c>
      <c r="L99" s="21" t="str">
        <f>VLOOKUP($A99,Schid!$A:$J,MATCH(L$1,Schid!$6:$6,0),FALSE)</f>
        <v>NULL</v>
      </c>
      <c r="M99" s="21" t="str">
        <f>VLOOKUP($A99,Schid!$A:$J,MATCH(M$1,Schid!$6:$6,0),FALSE)</f>
        <v>Scissor Lifts|0-18 Ft Electric Scissor Lifts||</v>
      </c>
      <c r="N99" s="21">
        <f t="shared" si="2"/>
        <v>1</v>
      </c>
      <c r="O99" s="21">
        <f>IF(ISERROR(VLOOKUP(B99,SchedR!A:A,1,FALSE)),0,1)</f>
        <v>1</v>
      </c>
      <c r="P99" s="21">
        <f t="shared" si="3"/>
        <v>1</v>
      </c>
      <c r="Q99" s="21">
        <f>IF(COUNTIFS(Out!A:A,A99,Out!D:D,D99)=0,1,0)</f>
        <v>1</v>
      </c>
    </row>
    <row r="100" spans="1:17" x14ac:dyDescent="0.25">
      <c r="A100" s="21">
        <v>148473</v>
      </c>
      <c r="B100" s="21" t="s">
        <v>3326</v>
      </c>
      <c r="C100" t="s">
        <v>1242</v>
      </c>
      <c r="D100" s="21" t="str">
        <f>VLOOKUP($B100,SchedR!$A:$Z,MATCH(D$1,SchedR!$6:$6,0),FALSE)</f>
        <v>USA</v>
      </c>
      <c r="E100" s="21" t="str">
        <f>VLOOKUP($B100,SchedR!$A:$Z,MATCH(E$1,SchedR!$6:$6,0),FALSE)</f>
        <v>CatSubcat</v>
      </c>
      <c r="F100" s="21" t="str">
        <f>VLOOKUP($B100,SchedR!$A:$Z,MATCH(F$1,SchedR!$6:$6,0),FALSE)</f>
        <v>Category</v>
      </c>
      <c r="G100" s="21">
        <f>VLOOKUP($A100,Schid!$A:$J,MATCH(G$1,Schid!$6:$6,0),FALSE)</f>
        <v>2920</v>
      </c>
      <c r="H100" s="21">
        <f>VLOOKUP($A100,Schid!$A:$J,MATCH(H$1,Schid!$6:$6,0),FALSE)</f>
        <v>2923</v>
      </c>
      <c r="I100" s="21" t="str">
        <f>VLOOKUP($A100,Schid!$A:$J,MATCH(I$1,Schid!$6:$6,0),FALSE)</f>
        <v>NULL</v>
      </c>
      <c r="J100" s="21" t="str">
        <f>VLOOKUP($A100,Schid!$A:$J,MATCH(J$1,Schid!$6:$6,0),FALSE)</f>
        <v>Off-Highway Water Trucks</v>
      </c>
      <c r="K100" s="21" t="str">
        <f>VLOOKUP($A100,Schid!$A:$J,MATCH(K$1,Schid!$6:$6,0),FALSE)</f>
        <v>Water Wagons</v>
      </c>
      <c r="L100" s="21" t="str">
        <f>VLOOKUP($A100,Schid!$A:$J,MATCH(L$1,Schid!$6:$6,0),FALSE)</f>
        <v>NULL</v>
      </c>
      <c r="M100" s="21" t="str">
        <f>VLOOKUP($A100,Schid!$A:$J,MATCH(M$1,Schid!$6:$6,0),FALSE)</f>
        <v>Off-Highway Water Trucks|Water Wagons||</v>
      </c>
      <c r="N100" s="21">
        <f t="shared" si="2"/>
        <v>1</v>
      </c>
      <c r="O100" s="21">
        <f>IF(ISERROR(VLOOKUP(B100,SchedR!A:A,1,FALSE)),0,1)</f>
        <v>1</v>
      </c>
      <c r="P100" s="21">
        <f t="shared" si="3"/>
        <v>1</v>
      </c>
      <c r="Q100" s="21">
        <f>IF(COUNTIFS(Out!A:A,A100,Out!D:D,D100)=0,1,0)</f>
        <v>1</v>
      </c>
    </row>
    <row r="101" spans="1:17" x14ac:dyDescent="0.25">
      <c r="A101" s="21">
        <v>59</v>
      </c>
      <c r="B101" s="21" t="s">
        <v>3326</v>
      </c>
      <c r="C101" s="21" t="s">
        <v>1241</v>
      </c>
      <c r="D101" s="21" t="str">
        <f>VLOOKUP($B101,SchedR!$A:$Z,MATCH(D$1,SchedR!$6:$6,0),FALSE)</f>
        <v>USA</v>
      </c>
      <c r="E101" s="21" t="str">
        <f>VLOOKUP($B101,SchedR!$A:$Z,MATCH(E$1,SchedR!$6:$6,0),FALSE)</f>
        <v>CatSubcat</v>
      </c>
      <c r="F101" s="21" t="str">
        <f>VLOOKUP($B101,SchedR!$A:$Z,MATCH(F$1,SchedR!$6:$6,0),FALSE)</f>
        <v>Category</v>
      </c>
      <c r="G101" s="21">
        <f>VLOOKUP($A101,Schid!$A:$J,MATCH(G$1,Schid!$6:$6,0),FALSE)</f>
        <v>164</v>
      </c>
      <c r="H101" s="21" t="str">
        <f>VLOOKUP($A101,Schid!$A:$J,MATCH(H$1,Schid!$6:$6,0),FALSE)</f>
        <v>NULL</v>
      </c>
      <c r="I101" s="21" t="str">
        <f>VLOOKUP($A101,Schid!$A:$J,MATCH(I$1,Schid!$6:$6,0),FALSE)</f>
        <v>NULL</v>
      </c>
      <c r="J101" s="21" t="str">
        <f>VLOOKUP($A101,Schid!$A:$J,MATCH(J$1,Schid!$6:$6,0),FALSE)</f>
        <v>Scrapers</v>
      </c>
      <c r="K101" s="21" t="str">
        <f>VLOOKUP($A101,Schid!$A:$J,MATCH(K$1,Schid!$6:$6,0),FALSE)</f>
        <v>NULL</v>
      </c>
      <c r="L101" s="21" t="str">
        <f>VLOOKUP($A101,Schid!$A:$J,MATCH(L$1,Schid!$6:$6,0),FALSE)</f>
        <v>NULL</v>
      </c>
      <c r="M101" s="21" t="str">
        <f>VLOOKUP($A101,Schid!$A:$J,MATCH(M$1,Schid!$6:$6,0),FALSE)</f>
        <v>Scrapers|||</v>
      </c>
      <c r="N101" s="21">
        <f t="shared" si="2"/>
        <v>1</v>
      </c>
      <c r="O101" s="21">
        <f>IF(ISERROR(VLOOKUP(B101,SchedR!A:A,1,FALSE)),0,1)</f>
        <v>1</v>
      </c>
      <c r="P101" s="21">
        <f t="shared" si="3"/>
        <v>1</v>
      </c>
      <c r="Q101" s="21">
        <f>IF(COUNTIFS(Out!A:A,A101,Out!D:D,D101)=0,1,0)</f>
        <v>1</v>
      </c>
    </row>
    <row r="102" spans="1:17" s="21" customFormat="1" x14ac:dyDescent="0.25">
      <c r="A102" s="21">
        <v>71816</v>
      </c>
      <c r="B102" s="21" t="s">
        <v>3316</v>
      </c>
      <c r="C102" s="21" t="s">
        <v>1241</v>
      </c>
      <c r="D102" s="21" t="str">
        <f>VLOOKUP($B102,SchedR!$A:$Z,MATCH(D$1,SchedR!$6:$6,0),FALSE)</f>
        <v>USA</v>
      </c>
      <c r="E102" s="21" t="str">
        <f>VLOOKUP($B102,SchedR!$A:$Z,MATCH(E$1,SchedR!$6:$6,0),FALSE)</f>
        <v>CatSubcat</v>
      </c>
      <c r="F102" s="21" t="str">
        <f>VLOOKUP($B102,SchedR!$A:$Z,MATCH(F$1,SchedR!$6:$6,0),FALSE)</f>
        <v>Category</v>
      </c>
      <c r="G102" s="21">
        <f>VLOOKUP($A102,Schid!$A:$J,MATCH(G$1,Schid!$6:$6,0),FALSE)</f>
        <v>2555</v>
      </c>
      <c r="H102" s="21" t="str">
        <f>VLOOKUP($A102,Schid!$A:$J,MATCH(H$1,Schid!$6:$6,0),FALSE)</f>
        <v>NULL</v>
      </c>
      <c r="I102" s="21" t="str">
        <f>VLOOKUP($A102,Schid!$A:$J,MATCH(I$1,Schid!$6:$6,0),FALSE)</f>
        <v>NULL</v>
      </c>
      <c r="J102" s="21" t="str">
        <f>VLOOKUP($A102,Schid!$A:$J,MATCH(J$1,Schid!$6:$6,0),FALSE)</f>
        <v>Site Services Equipment</v>
      </c>
      <c r="K102" s="21" t="str">
        <f>VLOOKUP($A102,Schid!$A:$J,MATCH(K$1,Schid!$6:$6,0),FALSE)</f>
        <v>NULL</v>
      </c>
      <c r="L102" s="21" t="str">
        <f>VLOOKUP($A102,Schid!$A:$J,MATCH(L$1,Schid!$6:$6,0),FALSE)</f>
        <v>NULL</v>
      </c>
      <c r="M102" s="21" t="str">
        <f>VLOOKUP($A102,Schid!$A:$J,MATCH(M$1,Schid!$6:$6,0),FALSE)</f>
        <v>Site Services Equipment|||</v>
      </c>
      <c r="N102" s="21">
        <f t="shared" si="2"/>
        <v>1</v>
      </c>
      <c r="O102" s="21">
        <f>IF(ISERROR(VLOOKUP(B102,SchedR!A:A,1,FALSE)),0,1)</f>
        <v>1</v>
      </c>
      <c r="P102" s="21">
        <f t="shared" si="3"/>
        <v>1</v>
      </c>
      <c r="Q102" s="21">
        <f>IF(COUNTIFS(Out!A:A,A102,Out!D:D,D102)=0,1,0)</f>
        <v>1</v>
      </c>
    </row>
    <row r="103" spans="1:17" x14ac:dyDescent="0.25">
      <c r="A103" s="21">
        <v>101587</v>
      </c>
      <c r="B103" s="21" t="s">
        <v>5102</v>
      </c>
      <c r="C103" s="21" t="s">
        <v>1241</v>
      </c>
      <c r="D103" s="21" t="str">
        <f>VLOOKUP($B103,SchedR!$A:$Z,MATCH(D$1,SchedR!$6:$6,0),FALSE)</f>
        <v>USA</v>
      </c>
      <c r="E103" s="21" t="str">
        <f>VLOOKUP($B103,SchedR!$A:$Z,MATCH(E$1,SchedR!$6:$6,0),FALSE)</f>
        <v>Make</v>
      </c>
      <c r="F103" s="21" t="str">
        <f>VLOOKUP($B103,SchedR!$A:$Z,MATCH(F$1,SchedR!$6:$6,0),FALSE)</f>
        <v>Make</v>
      </c>
      <c r="G103" s="21">
        <f>VLOOKUP($A103,Schid!$A:$J,MATCH(G$1,Schid!$6:$6,0),FALSE)</f>
        <v>360</v>
      </c>
      <c r="H103" s="21">
        <f>VLOOKUP($A103,Schid!$A:$J,MATCH(H$1,Schid!$6:$6,0),FALSE)</f>
        <v>2810</v>
      </c>
      <c r="I103" s="21">
        <f>VLOOKUP($A103,Schid!$A:$J,MATCH(I$1,Schid!$6:$6,0),FALSE)</f>
        <v>85</v>
      </c>
      <c r="J103" s="21" t="str">
        <f>VLOOKUP($A103,Schid!$A:$J,MATCH(J$1,Schid!$6:$6,0),FALSE)</f>
        <v>Skid Steer Loaders</v>
      </c>
      <c r="K103" s="21" t="str">
        <f>VLOOKUP($A103,Schid!$A:$J,MATCH(K$1,Schid!$6:$6,0),FALSE)</f>
        <v>3,000+ Lb Skid Steer Loaders</v>
      </c>
      <c r="L103" s="21" t="str">
        <f>VLOOKUP($A103,Schid!$A:$J,MATCH(L$1,Schid!$6:$6,0),FALSE)</f>
        <v>Bobcat</v>
      </c>
      <c r="M103" s="21" t="str">
        <f>VLOOKUP($A103,Schid!$A:$J,MATCH(M$1,Schid!$6:$6,0),FALSE)</f>
        <v>Skid Steer Loaders|3,000+ Lb Skid Steer Loaders|Bobcat|</v>
      </c>
      <c r="N103" s="21">
        <f t="shared" si="2"/>
        <v>1</v>
      </c>
      <c r="O103" s="21">
        <f>IF(ISERROR(VLOOKUP(B103,SchedR!A:A,1,FALSE)),0,1)</f>
        <v>1</v>
      </c>
      <c r="P103" s="21">
        <f t="shared" si="3"/>
        <v>1</v>
      </c>
      <c r="Q103" s="21">
        <f>IF(COUNTIFS(Out!A:A,A103,Out!D:D,D103)=0,1,0)</f>
        <v>1</v>
      </c>
    </row>
    <row r="104" spans="1:17" x14ac:dyDescent="0.25">
      <c r="A104" s="21">
        <v>101583</v>
      </c>
      <c r="B104" s="21" t="s">
        <v>3574</v>
      </c>
      <c r="C104" s="21" t="s">
        <v>1241</v>
      </c>
      <c r="D104" s="21" t="str">
        <f>VLOOKUP($B104,SchedR!$A:$Z,MATCH(D$1,SchedR!$6:$6,0),FALSE)</f>
        <v>USA</v>
      </c>
      <c r="E104" s="21" t="str">
        <f>VLOOKUP($B104,SchedR!$A:$Z,MATCH(E$1,SchedR!$6:$6,0),FALSE)</f>
        <v>Make</v>
      </c>
      <c r="F104" s="21" t="str">
        <f>VLOOKUP($B104,SchedR!$A:$Z,MATCH(F$1,SchedR!$6:$6,0),FALSE)</f>
        <v>Make</v>
      </c>
      <c r="G104" s="21">
        <f>VLOOKUP($A104,Schid!$A:$J,MATCH(G$1,Schid!$6:$6,0),FALSE)</f>
        <v>360</v>
      </c>
      <c r="H104" s="21">
        <f>VLOOKUP($A104,Schid!$A:$J,MATCH(H$1,Schid!$6:$6,0),FALSE)</f>
        <v>2810</v>
      </c>
      <c r="I104" s="21">
        <f>VLOOKUP($A104,Schid!$A:$J,MATCH(I$1,Schid!$6:$6,0),FALSE)</f>
        <v>12</v>
      </c>
      <c r="J104" s="21" t="str">
        <f>VLOOKUP($A104,Schid!$A:$J,MATCH(J$1,Schid!$6:$6,0),FALSE)</f>
        <v>Skid Steer Loaders</v>
      </c>
      <c r="K104" s="21" t="str">
        <f>VLOOKUP($A104,Schid!$A:$J,MATCH(K$1,Schid!$6:$6,0),FALSE)</f>
        <v>3,000+ Lb Skid Steer Loaders</v>
      </c>
      <c r="L104" s="21" t="str">
        <f>VLOOKUP($A104,Schid!$A:$J,MATCH(L$1,Schid!$6:$6,0),FALSE)</f>
        <v>Case</v>
      </c>
      <c r="M104" s="21" t="str">
        <f>VLOOKUP($A104,Schid!$A:$J,MATCH(M$1,Schid!$6:$6,0),FALSE)</f>
        <v>Skid Steer Loaders|3,000+ Lb Skid Steer Loaders|Case|</v>
      </c>
      <c r="N104" s="21">
        <f t="shared" si="2"/>
        <v>1</v>
      </c>
      <c r="O104" s="21">
        <f>IF(ISERROR(VLOOKUP(B104,SchedR!A:A,1,FALSE)),0,1)</f>
        <v>1</v>
      </c>
      <c r="P104" s="21">
        <f t="shared" si="3"/>
        <v>1</v>
      </c>
      <c r="Q104" s="21">
        <f>IF(COUNTIFS(Out!A:A,A104,Out!D:D,D104)=0,1,0)</f>
        <v>1</v>
      </c>
    </row>
    <row r="105" spans="1:17" x14ac:dyDescent="0.25">
      <c r="A105" s="21">
        <v>101585</v>
      </c>
      <c r="B105" s="21" t="s">
        <v>3571</v>
      </c>
      <c r="C105" s="21" t="s">
        <v>1241</v>
      </c>
      <c r="D105" s="21" t="str">
        <f>VLOOKUP($B105,SchedR!$A:$Z,MATCH(D$1,SchedR!$6:$6,0),FALSE)</f>
        <v>USA</v>
      </c>
      <c r="E105" s="21" t="str">
        <f>VLOOKUP($B105,SchedR!$A:$Z,MATCH(E$1,SchedR!$6:$6,0),FALSE)</f>
        <v>Make</v>
      </c>
      <c r="F105" s="21" t="str">
        <f>VLOOKUP($B105,SchedR!$A:$Z,MATCH(F$1,SchedR!$6:$6,0),FALSE)</f>
        <v>Make</v>
      </c>
      <c r="G105" s="21">
        <f>VLOOKUP($A105,Schid!$A:$J,MATCH(G$1,Schid!$6:$6,0),FALSE)</f>
        <v>360</v>
      </c>
      <c r="H105" s="21">
        <f>VLOOKUP($A105,Schid!$A:$J,MATCH(H$1,Schid!$6:$6,0),FALSE)</f>
        <v>2810</v>
      </c>
      <c r="I105" s="21">
        <f>VLOOKUP($A105,Schid!$A:$J,MATCH(I$1,Schid!$6:$6,0),FALSE)</f>
        <v>31</v>
      </c>
      <c r="J105" s="21" t="str">
        <f>VLOOKUP($A105,Schid!$A:$J,MATCH(J$1,Schid!$6:$6,0),FALSE)</f>
        <v>Skid Steer Loaders</v>
      </c>
      <c r="K105" s="21" t="str">
        <f>VLOOKUP($A105,Schid!$A:$J,MATCH(K$1,Schid!$6:$6,0),FALSE)</f>
        <v>3,000+ Lb Skid Steer Loaders</v>
      </c>
      <c r="L105" s="21" t="str">
        <f>VLOOKUP($A105,Schid!$A:$J,MATCH(L$1,Schid!$6:$6,0),FALSE)</f>
        <v>Caterpillar</v>
      </c>
      <c r="M105" s="21" t="str">
        <f>VLOOKUP($A105,Schid!$A:$J,MATCH(M$1,Schid!$6:$6,0),FALSE)</f>
        <v>Skid Steer Loaders|3,000+ Lb Skid Steer Loaders|Caterpillar|</v>
      </c>
      <c r="N105" s="21">
        <f t="shared" si="2"/>
        <v>1</v>
      </c>
      <c r="O105" s="21">
        <f>IF(ISERROR(VLOOKUP(B105,SchedR!A:A,1,FALSE)),0,1)</f>
        <v>1</v>
      </c>
      <c r="P105" s="21">
        <f t="shared" si="3"/>
        <v>1</v>
      </c>
      <c r="Q105" s="21">
        <f>IF(COUNTIFS(Out!A:A,A105,Out!D:D,D105)=0,1,0)</f>
        <v>1</v>
      </c>
    </row>
    <row r="106" spans="1:17" x14ac:dyDescent="0.25">
      <c r="A106" s="21">
        <v>101588</v>
      </c>
      <c r="B106" s="21" t="s">
        <v>3572</v>
      </c>
      <c r="C106" s="21" t="s">
        <v>1241</v>
      </c>
      <c r="D106" s="21" t="str">
        <f>VLOOKUP($B106,SchedR!$A:$Z,MATCH(D$1,SchedR!$6:$6,0),FALSE)</f>
        <v>USA</v>
      </c>
      <c r="E106" s="21" t="str">
        <f>VLOOKUP($B106,SchedR!$A:$Z,MATCH(E$1,SchedR!$6:$6,0),FALSE)</f>
        <v>Make</v>
      </c>
      <c r="F106" s="21" t="str">
        <f>VLOOKUP($B106,SchedR!$A:$Z,MATCH(F$1,SchedR!$6:$6,0),FALSE)</f>
        <v>Make</v>
      </c>
      <c r="G106" s="21">
        <f>VLOOKUP($A106,Schid!$A:$J,MATCH(G$1,Schid!$6:$6,0),FALSE)</f>
        <v>360</v>
      </c>
      <c r="H106" s="21">
        <f>VLOOKUP($A106,Schid!$A:$J,MATCH(H$1,Schid!$6:$6,0),FALSE)</f>
        <v>2810</v>
      </c>
      <c r="I106" s="21">
        <f>VLOOKUP($A106,Schid!$A:$J,MATCH(I$1,Schid!$6:$6,0),FALSE)</f>
        <v>93</v>
      </c>
      <c r="J106" s="21" t="str">
        <f>VLOOKUP($A106,Schid!$A:$J,MATCH(J$1,Schid!$6:$6,0),FALSE)</f>
        <v>Skid Steer Loaders</v>
      </c>
      <c r="K106" s="21" t="str">
        <f>VLOOKUP($A106,Schid!$A:$J,MATCH(K$1,Schid!$6:$6,0),FALSE)</f>
        <v>3,000+ Lb Skid Steer Loaders</v>
      </c>
      <c r="L106" s="21" t="str">
        <f>VLOOKUP($A106,Schid!$A:$J,MATCH(L$1,Schid!$6:$6,0),FALSE)</f>
        <v>John Deere</v>
      </c>
      <c r="M106" s="21" t="str">
        <f>VLOOKUP($A106,Schid!$A:$J,MATCH(M$1,Schid!$6:$6,0),FALSE)</f>
        <v>Skid Steer Loaders|3,000+ Lb Skid Steer Loaders|John Deere|</v>
      </c>
      <c r="N106" s="21">
        <f t="shared" si="2"/>
        <v>1</v>
      </c>
      <c r="O106" s="21">
        <f>IF(ISERROR(VLOOKUP(B106,SchedR!A:A,1,FALSE)),0,1)</f>
        <v>1</v>
      </c>
      <c r="P106" s="21">
        <f t="shared" si="3"/>
        <v>1</v>
      </c>
      <c r="Q106" s="21">
        <f>IF(COUNTIFS(Out!A:A,A106,Out!D:D,D106)=0,1,0)</f>
        <v>1</v>
      </c>
    </row>
    <row r="107" spans="1:17" x14ac:dyDescent="0.25">
      <c r="A107" s="21">
        <v>101586</v>
      </c>
      <c r="B107" s="21" t="s">
        <v>3573</v>
      </c>
      <c r="C107" s="21" t="s">
        <v>1241</v>
      </c>
      <c r="D107" s="21" t="str">
        <f>VLOOKUP($B107,SchedR!$A:$Z,MATCH(D$1,SchedR!$6:$6,0),FALSE)</f>
        <v>USA</v>
      </c>
      <c r="E107" s="21" t="str">
        <f>VLOOKUP($B107,SchedR!$A:$Z,MATCH(E$1,SchedR!$6:$6,0),FALSE)</f>
        <v>Make</v>
      </c>
      <c r="F107" s="21" t="str">
        <f>VLOOKUP($B107,SchedR!$A:$Z,MATCH(F$1,SchedR!$6:$6,0),FALSE)</f>
        <v>Make</v>
      </c>
      <c r="G107" s="21">
        <f>VLOOKUP($A107,Schid!$A:$J,MATCH(G$1,Schid!$6:$6,0),FALSE)</f>
        <v>360</v>
      </c>
      <c r="H107" s="21">
        <f>VLOOKUP($A107,Schid!$A:$J,MATCH(H$1,Schid!$6:$6,0),FALSE)</f>
        <v>2810</v>
      </c>
      <c r="I107" s="21">
        <f>VLOOKUP($A107,Schid!$A:$J,MATCH(I$1,Schid!$6:$6,0),FALSE)</f>
        <v>83</v>
      </c>
      <c r="J107" s="21" t="str">
        <f>VLOOKUP($A107,Schid!$A:$J,MATCH(J$1,Schid!$6:$6,0),FALSE)</f>
        <v>Skid Steer Loaders</v>
      </c>
      <c r="K107" s="21" t="str">
        <f>VLOOKUP($A107,Schid!$A:$J,MATCH(K$1,Schid!$6:$6,0),FALSE)</f>
        <v>3,000+ Lb Skid Steer Loaders</v>
      </c>
      <c r="L107" s="21" t="str">
        <f>VLOOKUP($A107,Schid!$A:$J,MATCH(L$1,Schid!$6:$6,0),FALSE)</f>
        <v>New Holland</v>
      </c>
      <c r="M107" s="21" t="str">
        <f>VLOOKUP($A107,Schid!$A:$J,MATCH(M$1,Schid!$6:$6,0),FALSE)</f>
        <v>Skid Steer Loaders|3,000+ Lb Skid Steer Loaders|New Holland|</v>
      </c>
      <c r="N107" s="21">
        <f t="shared" si="2"/>
        <v>1</v>
      </c>
      <c r="O107" s="21">
        <f>IF(ISERROR(VLOOKUP(B107,SchedR!A:A,1,FALSE)),0,1)</f>
        <v>1</v>
      </c>
      <c r="P107" s="21">
        <f t="shared" si="3"/>
        <v>1</v>
      </c>
      <c r="Q107" s="21">
        <f>IF(COUNTIFS(Out!A:A,A107,Out!D:D,D107)=0,1,0)</f>
        <v>1</v>
      </c>
    </row>
    <row r="108" spans="1:17" s="21" customFormat="1" x14ac:dyDescent="0.25">
      <c r="A108" s="21">
        <v>101032</v>
      </c>
      <c r="B108" s="21" t="s">
        <v>5104</v>
      </c>
      <c r="C108" s="21" t="s">
        <v>1241</v>
      </c>
      <c r="D108" s="21" t="str">
        <f>VLOOKUP($B108,SchedR!$A:$Z,MATCH(D$1,SchedR!$6:$6,0),FALSE)</f>
        <v>USA</v>
      </c>
      <c r="E108" s="21" t="str">
        <f>VLOOKUP($B108,SchedR!$A:$Z,MATCH(E$1,SchedR!$6:$6,0),FALSE)</f>
        <v>CatSubcat</v>
      </c>
      <c r="F108" s="21" t="str">
        <f>VLOOKUP($B108,SchedR!$A:$Z,MATCH(F$1,SchedR!$6:$6,0),FALSE)</f>
        <v>SubcatGroup</v>
      </c>
      <c r="G108" s="21">
        <f>VLOOKUP($A108,Schid!$A:$J,MATCH(G$1,Schid!$6:$6,0),FALSE)</f>
        <v>360</v>
      </c>
      <c r="H108" s="21">
        <f>VLOOKUP($A108,Schid!$A:$J,MATCH(H$1,Schid!$6:$6,0),FALSE)</f>
        <v>2810</v>
      </c>
      <c r="I108" s="21" t="str">
        <f>VLOOKUP($A108,Schid!$A:$J,MATCH(I$1,Schid!$6:$6,0),FALSE)</f>
        <v>NULL</v>
      </c>
      <c r="J108" s="21" t="str">
        <f>VLOOKUP($A108,Schid!$A:$J,MATCH(J$1,Schid!$6:$6,0),FALSE)</f>
        <v>Skid Steer Loaders</v>
      </c>
      <c r="K108" s="21" t="str">
        <f>VLOOKUP($A108,Schid!$A:$J,MATCH(K$1,Schid!$6:$6,0),FALSE)</f>
        <v>3,000+ Lb Skid Steer Loaders</v>
      </c>
      <c r="L108" s="21" t="str">
        <f>VLOOKUP($A108,Schid!$A:$J,MATCH(L$1,Schid!$6:$6,0),FALSE)</f>
        <v>NULL</v>
      </c>
      <c r="M108" s="21" t="str">
        <f>VLOOKUP($A108,Schid!$A:$J,MATCH(M$1,Schid!$6:$6,0),FALSE)</f>
        <v>Skid Steer Loaders|3,000+ Lb Skid Steer Loaders||</v>
      </c>
      <c r="N108" s="21">
        <f t="shared" si="2"/>
        <v>1</v>
      </c>
      <c r="O108" s="21">
        <f>IF(ISERROR(VLOOKUP(B108,SchedR!A:A,1,FALSE)),0,1)</f>
        <v>1</v>
      </c>
      <c r="P108" s="21">
        <f t="shared" si="3"/>
        <v>1</v>
      </c>
      <c r="Q108" s="21">
        <f>IF(COUNTIFS(Out!A:A,A108,Out!D:D,D108)=0,1,0)</f>
        <v>1</v>
      </c>
    </row>
    <row r="109" spans="1:17" s="21" customFormat="1" x14ac:dyDescent="0.25">
      <c r="A109" s="21">
        <v>101031</v>
      </c>
      <c r="B109" s="21" t="s">
        <v>5105</v>
      </c>
      <c r="C109" s="21" t="s">
        <v>1241</v>
      </c>
      <c r="D109" s="21" t="str">
        <f>VLOOKUP($B109,SchedR!$A:$Z,MATCH(D$1,SchedR!$6:$6,0),FALSE)</f>
        <v>USA</v>
      </c>
      <c r="E109" s="21" t="str">
        <f>VLOOKUP($B109,SchedR!$A:$Z,MATCH(E$1,SchedR!$6:$6,0),FALSE)</f>
        <v>CatSubcat</v>
      </c>
      <c r="F109" s="21" t="str">
        <f>VLOOKUP($B109,SchedR!$A:$Z,MATCH(F$1,SchedR!$6:$6,0),FALSE)</f>
        <v>SubcatGroup</v>
      </c>
      <c r="G109" s="21">
        <f>VLOOKUP($A109,Schid!$A:$J,MATCH(G$1,Schid!$6:$6,0),FALSE)</f>
        <v>360</v>
      </c>
      <c r="H109" s="21">
        <f>VLOOKUP($A109,Schid!$A:$J,MATCH(H$1,Schid!$6:$6,0),FALSE)</f>
        <v>2809</v>
      </c>
      <c r="I109" s="21" t="str">
        <f>VLOOKUP($A109,Schid!$A:$J,MATCH(I$1,Schid!$6:$6,0),FALSE)</f>
        <v>NULL</v>
      </c>
      <c r="J109" s="21" t="str">
        <f>VLOOKUP($A109,Schid!$A:$J,MATCH(J$1,Schid!$6:$6,0),FALSE)</f>
        <v>Skid Steer Loaders</v>
      </c>
      <c r="K109" s="21" t="str">
        <f>VLOOKUP($A109,Schid!$A:$J,MATCH(K$1,Schid!$6:$6,0),FALSE)</f>
        <v>0-1,099 Lb Skid Steer Loaders</v>
      </c>
      <c r="L109" s="21" t="str">
        <f>VLOOKUP($A109,Schid!$A:$J,MATCH(L$1,Schid!$6:$6,0),FALSE)</f>
        <v>NULL</v>
      </c>
      <c r="M109" s="21" t="str">
        <f>VLOOKUP($A109,Schid!$A:$J,MATCH(M$1,Schid!$6:$6,0),FALSE)</f>
        <v>Skid Steer Loaders|0-1,099 Lb Skid Steer Loaders||</v>
      </c>
      <c r="N109" s="21">
        <f t="shared" si="2"/>
        <v>1</v>
      </c>
      <c r="O109" s="21">
        <f>IF(ISERROR(VLOOKUP(B109,SchedR!A:A,1,FALSE)),0,1)</f>
        <v>1</v>
      </c>
      <c r="P109" s="21">
        <f t="shared" si="3"/>
        <v>1</v>
      </c>
      <c r="Q109" s="21">
        <f>IF(COUNTIFS(Out!A:A,A109,Out!D:D,D109)=0,1,0)</f>
        <v>1</v>
      </c>
    </row>
    <row r="110" spans="1:17" s="21" customFormat="1" x14ac:dyDescent="0.25">
      <c r="A110" s="21">
        <v>101577</v>
      </c>
      <c r="B110" s="21" t="s">
        <v>5103</v>
      </c>
      <c r="C110" s="21" t="s">
        <v>1241</v>
      </c>
      <c r="D110" s="21" t="str">
        <f>VLOOKUP($B110,SchedR!$A:$Z,MATCH(D$1,SchedR!$6:$6,0),FALSE)</f>
        <v>USA</v>
      </c>
      <c r="E110" s="21" t="str">
        <f>VLOOKUP($B110,SchedR!$A:$Z,MATCH(E$1,SchedR!$6:$6,0),FALSE)</f>
        <v>Make</v>
      </c>
      <c r="F110" s="21" t="str">
        <f>VLOOKUP($B110,SchedR!$A:$Z,MATCH(F$1,SchedR!$6:$6,0),FALSE)</f>
        <v>Make</v>
      </c>
      <c r="G110" s="21">
        <f>VLOOKUP($A110,Schid!$A:$J,MATCH(G$1,Schid!$6:$6,0),FALSE)</f>
        <v>360</v>
      </c>
      <c r="H110" s="21">
        <f>VLOOKUP($A110,Schid!$A:$J,MATCH(H$1,Schid!$6:$6,0),FALSE)</f>
        <v>2809</v>
      </c>
      <c r="I110" s="21">
        <f>VLOOKUP($A110,Schid!$A:$J,MATCH(I$1,Schid!$6:$6,0),FALSE)</f>
        <v>85</v>
      </c>
      <c r="J110" s="21" t="str">
        <f>VLOOKUP($A110,Schid!$A:$J,MATCH(J$1,Schid!$6:$6,0),FALSE)</f>
        <v>Skid Steer Loaders</v>
      </c>
      <c r="K110" s="21" t="str">
        <f>VLOOKUP($A110,Schid!$A:$J,MATCH(K$1,Schid!$6:$6,0),FALSE)</f>
        <v>0-1,099 Lb Skid Steer Loaders</v>
      </c>
      <c r="L110" s="21" t="str">
        <f>VLOOKUP($A110,Schid!$A:$J,MATCH(L$1,Schid!$6:$6,0),FALSE)</f>
        <v>Bobcat</v>
      </c>
      <c r="M110" s="21" t="str">
        <f>VLOOKUP($A110,Schid!$A:$J,MATCH(M$1,Schid!$6:$6,0),FALSE)</f>
        <v>Skid Steer Loaders|0-1,099 Lb Skid Steer Loaders|Bobcat|</v>
      </c>
      <c r="N110" s="21">
        <f t="shared" si="2"/>
        <v>1</v>
      </c>
      <c r="O110" s="21">
        <f>IF(ISERROR(VLOOKUP(B110,SchedR!A:A,1,FALSE)),0,1)</f>
        <v>1</v>
      </c>
      <c r="P110" s="21">
        <f t="shared" si="3"/>
        <v>1</v>
      </c>
      <c r="Q110" s="21">
        <f>IF(COUNTIFS(Out!A:A,A110,Out!D:D,D110)=0,1,0)</f>
        <v>1</v>
      </c>
    </row>
    <row r="111" spans="1:17" x14ac:dyDescent="0.25">
      <c r="A111" s="21">
        <v>101575</v>
      </c>
      <c r="B111" s="21" t="s">
        <v>3575</v>
      </c>
      <c r="C111" s="21" t="s">
        <v>1241</v>
      </c>
      <c r="D111" s="21" t="str">
        <f>VLOOKUP($B111,SchedR!$A:$Z,MATCH(D$1,SchedR!$6:$6,0),FALSE)</f>
        <v>USA</v>
      </c>
      <c r="E111" s="21" t="str">
        <f>VLOOKUP($B111,SchedR!$A:$Z,MATCH(E$1,SchedR!$6:$6,0),FALSE)</f>
        <v>Make</v>
      </c>
      <c r="F111" s="21" t="str">
        <f>VLOOKUP($B111,SchedR!$A:$Z,MATCH(F$1,SchedR!$6:$6,0),FALSE)</f>
        <v>Make</v>
      </c>
      <c r="G111" s="21">
        <f>VLOOKUP($A111,Schid!$A:$J,MATCH(G$1,Schid!$6:$6,0),FALSE)</f>
        <v>360</v>
      </c>
      <c r="H111" s="21">
        <f>VLOOKUP($A111,Schid!$A:$J,MATCH(H$1,Schid!$6:$6,0),FALSE)</f>
        <v>2809</v>
      </c>
      <c r="I111" s="21">
        <f>VLOOKUP($A111,Schid!$A:$J,MATCH(I$1,Schid!$6:$6,0),FALSE)</f>
        <v>12</v>
      </c>
      <c r="J111" s="21" t="str">
        <f>VLOOKUP($A111,Schid!$A:$J,MATCH(J$1,Schid!$6:$6,0),FALSE)</f>
        <v>Skid Steer Loaders</v>
      </c>
      <c r="K111" s="21" t="str">
        <f>VLOOKUP($A111,Schid!$A:$J,MATCH(K$1,Schid!$6:$6,0),FALSE)</f>
        <v>0-1,099 Lb Skid Steer Loaders</v>
      </c>
      <c r="L111" s="21" t="str">
        <f>VLOOKUP($A111,Schid!$A:$J,MATCH(L$1,Schid!$6:$6,0),FALSE)</f>
        <v>Case</v>
      </c>
      <c r="M111" s="21" t="str">
        <f>VLOOKUP($A111,Schid!$A:$J,MATCH(M$1,Schid!$6:$6,0),FALSE)</f>
        <v>Skid Steer Loaders|0-1,099 Lb Skid Steer Loaders|Case|</v>
      </c>
      <c r="N111" s="21">
        <f t="shared" si="2"/>
        <v>1</v>
      </c>
      <c r="O111" s="21">
        <f>IF(ISERROR(VLOOKUP(B111,SchedR!A:A,1,FALSE)),0,1)</f>
        <v>1</v>
      </c>
      <c r="P111" s="21">
        <f t="shared" si="3"/>
        <v>1</v>
      </c>
      <c r="Q111" s="21">
        <f>IF(COUNTIFS(Out!A:A,A111,Out!D:D,D111)=0,1,0)</f>
        <v>1</v>
      </c>
    </row>
    <row r="112" spans="1:17" x14ac:dyDescent="0.25">
      <c r="A112" s="21">
        <v>145676</v>
      </c>
      <c r="B112" s="21" t="s">
        <v>3599</v>
      </c>
      <c r="C112" s="21" t="s">
        <v>1241</v>
      </c>
      <c r="D112" s="21" t="str">
        <f>VLOOKUP($B112,SchedR!$A:$Z,MATCH(D$1,SchedR!$6:$6,0),FALSE)</f>
        <v>USA</v>
      </c>
      <c r="E112" s="21" t="str">
        <f>VLOOKUP($B112,SchedR!$A:$Z,MATCH(E$1,SchedR!$6:$6,0),FALSE)</f>
        <v>Make</v>
      </c>
      <c r="F112" s="21" t="str">
        <f>VLOOKUP($B112,SchedR!$A:$Z,MATCH(F$1,SchedR!$6:$6,0),FALSE)</f>
        <v>Make</v>
      </c>
      <c r="G112" s="21">
        <f>VLOOKUP($A112,Schid!$A:$J,MATCH(G$1,Schid!$6:$6,0),FALSE)</f>
        <v>360</v>
      </c>
      <c r="H112" s="21">
        <f>VLOOKUP($A112,Schid!$A:$J,MATCH(H$1,Schid!$6:$6,0),FALSE)</f>
        <v>2809</v>
      </c>
      <c r="I112" s="21">
        <f>VLOOKUP($A112,Schid!$A:$J,MATCH(I$1,Schid!$6:$6,0),FALSE)</f>
        <v>31</v>
      </c>
      <c r="J112" s="21" t="str">
        <f>VLOOKUP($A112,Schid!$A:$J,MATCH(J$1,Schid!$6:$6,0),FALSE)</f>
        <v>Skid Steer Loaders</v>
      </c>
      <c r="K112" s="21" t="str">
        <f>VLOOKUP($A112,Schid!$A:$J,MATCH(K$1,Schid!$6:$6,0),FALSE)</f>
        <v>0-1,099 Lb Skid Steer Loaders</v>
      </c>
      <c r="L112" s="21" t="str">
        <f>VLOOKUP($A112,Schid!$A:$J,MATCH(L$1,Schid!$6:$6,0),FALSE)</f>
        <v>Caterpillar</v>
      </c>
      <c r="M112" s="21" t="str">
        <f>VLOOKUP($A112,Schid!$A:$J,MATCH(M$1,Schid!$6:$6,0),FALSE)</f>
        <v>Skid Steer Loaders|0-1,099 Lb Skid Steer Loaders|Caterpillar|</v>
      </c>
      <c r="N112" s="21">
        <f t="shared" si="2"/>
        <v>1</v>
      </c>
      <c r="O112" s="21">
        <f>IF(ISERROR(VLOOKUP(B112,SchedR!A:A,1,FALSE)),0,1)</f>
        <v>1</v>
      </c>
      <c r="P112" s="21">
        <f t="shared" si="3"/>
        <v>1</v>
      </c>
      <c r="Q112" s="21">
        <f>IF(COUNTIFS(Out!A:A,A112,Out!D:D,D112)=0,1,0)</f>
        <v>1</v>
      </c>
    </row>
    <row r="113" spans="1:17" x14ac:dyDescent="0.25">
      <c r="A113" s="21">
        <v>145678</v>
      </c>
      <c r="B113" s="21" t="s">
        <v>3600</v>
      </c>
      <c r="C113" s="21" t="s">
        <v>1241</v>
      </c>
      <c r="D113" s="21" t="str">
        <f>VLOOKUP($B113,SchedR!$A:$Z,MATCH(D$1,SchedR!$6:$6,0),FALSE)</f>
        <v>USA</v>
      </c>
      <c r="E113" s="21" t="str">
        <f>VLOOKUP($B113,SchedR!$A:$Z,MATCH(E$1,SchedR!$6:$6,0),FALSE)</f>
        <v>Make</v>
      </c>
      <c r="F113" s="21" t="str">
        <f>VLOOKUP($B113,SchedR!$A:$Z,MATCH(F$1,SchedR!$6:$6,0),FALSE)</f>
        <v>Make</v>
      </c>
      <c r="G113" s="21">
        <f>VLOOKUP($A113,Schid!$A:$J,MATCH(G$1,Schid!$6:$6,0),FALSE)</f>
        <v>360</v>
      </c>
      <c r="H113" s="21">
        <f>VLOOKUP($A113,Schid!$A:$J,MATCH(H$1,Schid!$6:$6,0),FALSE)</f>
        <v>2809</v>
      </c>
      <c r="I113" s="21">
        <f>VLOOKUP($A113,Schid!$A:$J,MATCH(I$1,Schid!$6:$6,0),FALSE)</f>
        <v>93</v>
      </c>
      <c r="J113" s="21" t="str">
        <f>VLOOKUP($A113,Schid!$A:$J,MATCH(J$1,Schid!$6:$6,0),FALSE)</f>
        <v>Skid Steer Loaders</v>
      </c>
      <c r="K113" s="21" t="str">
        <f>VLOOKUP($A113,Schid!$A:$J,MATCH(K$1,Schid!$6:$6,0),FALSE)</f>
        <v>0-1,099 Lb Skid Steer Loaders</v>
      </c>
      <c r="L113" s="21" t="str">
        <f>VLOOKUP($A113,Schid!$A:$J,MATCH(L$1,Schid!$6:$6,0),FALSE)</f>
        <v>John Deere</v>
      </c>
      <c r="M113" s="21" t="str">
        <f>VLOOKUP($A113,Schid!$A:$J,MATCH(M$1,Schid!$6:$6,0),FALSE)</f>
        <v>Skid Steer Loaders|0-1,099 Lb Skid Steer Loaders|John Deere|</v>
      </c>
      <c r="N113" s="21">
        <f t="shared" si="2"/>
        <v>1</v>
      </c>
      <c r="O113" s="21">
        <f>IF(ISERROR(VLOOKUP(B113,SchedR!A:A,1,FALSE)),0,1)</f>
        <v>1</v>
      </c>
      <c r="P113" s="21">
        <f t="shared" si="3"/>
        <v>1</v>
      </c>
      <c r="Q113" s="21">
        <f>IF(COUNTIFS(Out!A:A,A113,Out!D:D,D113)=0,1,0)</f>
        <v>1</v>
      </c>
    </row>
    <row r="114" spans="1:17" x14ac:dyDescent="0.25">
      <c r="A114" s="21">
        <v>101576</v>
      </c>
      <c r="B114" s="21" t="s">
        <v>3576</v>
      </c>
      <c r="C114" t="s">
        <v>1241</v>
      </c>
      <c r="D114" s="21" t="str">
        <f>VLOOKUP($B114,SchedR!$A:$Z,MATCH(D$1,SchedR!$6:$6,0),FALSE)</f>
        <v>USA</v>
      </c>
      <c r="E114" s="21" t="str">
        <f>VLOOKUP($B114,SchedR!$A:$Z,MATCH(E$1,SchedR!$6:$6,0),FALSE)</f>
        <v>Make</v>
      </c>
      <c r="F114" s="21" t="str">
        <f>VLOOKUP($B114,SchedR!$A:$Z,MATCH(F$1,SchedR!$6:$6,0),FALSE)</f>
        <v>Make</v>
      </c>
      <c r="G114" s="21">
        <f>VLOOKUP($A114,Schid!$A:$J,MATCH(G$1,Schid!$6:$6,0),FALSE)</f>
        <v>360</v>
      </c>
      <c r="H114" s="21">
        <f>VLOOKUP($A114,Schid!$A:$J,MATCH(H$1,Schid!$6:$6,0),FALSE)</f>
        <v>2809</v>
      </c>
      <c r="I114" s="21">
        <f>VLOOKUP($A114,Schid!$A:$J,MATCH(I$1,Schid!$6:$6,0),FALSE)</f>
        <v>83</v>
      </c>
      <c r="J114" s="21" t="str">
        <f>VLOOKUP($A114,Schid!$A:$J,MATCH(J$1,Schid!$6:$6,0),FALSE)</f>
        <v>Skid Steer Loaders</v>
      </c>
      <c r="K114" s="21" t="str">
        <f>VLOOKUP($A114,Schid!$A:$J,MATCH(K$1,Schid!$6:$6,0),FALSE)</f>
        <v>0-1,099 Lb Skid Steer Loaders</v>
      </c>
      <c r="L114" s="21" t="str">
        <f>VLOOKUP($A114,Schid!$A:$J,MATCH(L$1,Schid!$6:$6,0),FALSE)</f>
        <v>New Holland</v>
      </c>
      <c r="M114" s="21" t="str">
        <f>VLOOKUP($A114,Schid!$A:$J,MATCH(M$1,Schid!$6:$6,0),FALSE)</f>
        <v>Skid Steer Loaders|0-1,099 Lb Skid Steer Loaders|New Holland|</v>
      </c>
      <c r="N114" s="21">
        <f t="shared" si="2"/>
        <v>1</v>
      </c>
      <c r="O114" s="21">
        <f>IF(ISERROR(VLOOKUP(B114,SchedR!A:A,1,FALSE)),0,1)</f>
        <v>1</v>
      </c>
      <c r="P114" s="21">
        <f t="shared" si="3"/>
        <v>1</v>
      </c>
      <c r="Q114" s="21">
        <f>IF(COUNTIFS(Out!A:A,A114,Out!D:D,D114)=0,1,0)</f>
        <v>1</v>
      </c>
    </row>
    <row r="115" spans="1:17" x14ac:dyDescent="0.25">
      <c r="A115" s="21">
        <v>516</v>
      </c>
      <c r="B115" s="21" t="s">
        <v>3509</v>
      </c>
      <c r="C115" t="s">
        <v>1241</v>
      </c>
      <c r="D115" s="21" t="str">
        <f>VLOOKUP($B115,SchedR!$A:$Z,MATCH(D$1,SchedR!$6:$6,0),FALSE)</f>
        <v>USA</v>
      </c>
      <c r="E115" s="21" t="str">
        <f>VLOOKUP($B115,SchedR!$A:$Z,MATCH(E$1,SchedR!$6:$6,0),FALSE)</f>
        <v>CatSubcat</v>
      </c>
      <c r="F115" s="21" t="str">
        <f>VLOOKUP($B115,SchedR!$A:$Z,MATCH(F$1,SchedR!$6:$6,0),FALSE)</f>
        <v>SubcatGroup</v>
      </c>
      <c r="G115" s="21">
        <f>VLOOKUP($A115,Schid!$A:$J,MATCH(G$1,Schid!$6:$6,0),FALSE)</f>
        <v>2554</v>
      </c>
      <c r="H115" s="21">
        <f>VLOOKUP($A115,Schid!$A:$J,MATCH(H$1,Schid!$6:$6,0),FALSE)</f>
        <v>218</v>
      </c>
      <c r="I115" s="21" t="str">
        <f>VLOOKUP($A115,Schid!$A:$J,MATCH(I$1,Schid!$6:$6,0),FALSE)</f>
        <v>NULL</v>
      </c>
      <c r="J115" s="21" t="str">
        <f>VLOOKUP($A115,Schid!$A:$J,MATCH(J$1,Schid!$6:$6,0),FALSE)</f>
        <v>Surface Treatment</v>
      </c>
      <c r="K115" s="21" t="str">
        <f>VLOOKUP($A115,Schid!$A:$J,MATCH(K$1,Schid!$6:$6,0),FALSE)</f>
        <v>Vacuums</v>
      </c>
      <c r="L115" s="21" t="str">
        <f>VLOOKUP($A115,Schid!$A:$J,MATCH(L$1,Schid!$6:$6,0),FALSE)</f>
        <v>NULL</v>
      </c>
      <c r="M115" s="21" t="str">
        <f>VLOOKUP($A115,Schid!$A:$J,MATCH(M$1,Schid!$6:$6,0),FALSE)</f>
        <v>Surface Treatment|Vacuums||</v>
      </c>
      <c r="N115" s="21">
        <f t="shared" si="2"/>
        <v>1</v>
      </c>
      <c r="O115" s="21">
        <f>IF(ISERROR(VLOOKUP(B115,SchedR!A:A,1,FALSE)),0,1)</f>
        <v>1</v>
      </c>
      <c r="P115" s="21">
        <f t="shared" si="3"/>
        <v>1</v>
      </c>
      <c r="Q115" s="21">
        <f>IF(COUNTIFS(Out!A:A,A115,Out!D:D,D115)=0,1,0)</f>
        <v>1</v>
      </c>
    </row>
    <row r="116" spans="1:17" x14ac:dyDescent="0.25">
      <c r="A116" s="21">
        <v>101678</v>
      </c>
      <c r="B116" s="21" t="s">
        <v>3466</v>
      </c>
      <c r="C116" t="s">
        <v>1241</v>
      </c>
      <c r="D116" s="21" t="str">
        <f>VLOOKUP($B116,SchedR!$A:$Z,MATCH(D$1,SchedR!$6:$6,0),FALSE)</f>
        <v>USA</v>
      </c>
      <c r="E116" s="21" t="str">
        <f>VLOOKUP($B116,SchedR!$A:$Z,MATCH(E$1,SchedR!$6:$6,0),FALSE)</f>
        <v>Make</v>
      </c>
      <c r="F116" s="21" t="str">
        <f>VLOOKUP($B116,SchedR!$A:$Z,MATCH(F$1,SchedR!$6:$6,0),FALSE)</f>
        <v>Make</v>
      </c>
      <c r="G116" s="21">
        <f>VLOOKUP($A116,Schid!$A:$J,MATCH(G$1,Schid!$6:$6,0),FALSE)</f>
        <v>451</v>
      </c>
      <c r="H116" s="21">
        <f>VLOOKUP($A116,Schid!$A:$J,MATCH(H$1,Schid!$6:$6,0),FALSE)</f>
        <v>2814</v>
      </c>
      <c r="I116" s="21">
        <f>VLOOKUP($A116,Schid!$A:$J,MATCH(I$1,Schid!$6:$6,0),FALSE)</f>
        <v>104</v>
      </c>
      <c r="J116" s="21" t="str">
        <f>VLOOKUP($A116,Schid!$A:$J,MATCH(J$1,Schid!$6:$6,0),FALSE)</f>
        <v>Telehandlers</v>
      </c>
      <c r="K116" s="21" t="str">
        <f>VLOOKUP($A116,Schid!$A:$J,MATCH(K$1,Schid!$6:$6,0),FALSE)</f>
        <v>10,000-10,999 Lb Telehandlers</v>
      </c>
      <c r="L116" s="21" t="str">
        <f>VLOOKUP($A116,Schid!$A:$J,MATCH(L$1,Schid!$6:$6,0),FALSE)</f>
        <v>Gehl</v>
      </c>
      <c r="M116" s="21" t="str">
        <f>VLOOKUP($A116,Schid!$A:$J,MATCH(M$1,Schid!$6:$6,0),FALSE)</f>
        <v>Telehandlers|10,000-10,999 Lb Telehandlers|Gehl|</v>
      </c>
      <c r="N116" s="21">
        <f t="shared" si="2"/>
        <v>1</v>
      </c>
      <c r="O116" s="21">
        <f>IF(ISERROR(VLOOKUP(B116,SchedR!A:A,1,FALSE)),0,1)</f>
        <v>1</v>
      </c>
      <c r="P116" s="21">
        <f t="shared" si="3"/>
        <v>1</v>
      </c>
      <c r="Q116" s="21">
        <f>IF(COUNTIFS(Out!A:A,A116,Out!D:D,D116)=0,1,0)</f>
        <v>1</v>
      </c>
    </row>
    <row r="117" spans="1:17" x14ac:dyDescent="0.25">
      <c r="A117" s="21">
        <v>101698</v>
      </c>
      <c r="B117" s="21" t="s">
        <v>3466</v>
      </c>
      <c r="C117" t="s">
        <v>1242</v>
      </c>
      <c r="D117" s="21" t="str">
        <f>VLOOKUP($B117,SchedR!$A:$Z,MATCH(D$1,SchedR!$6:$6,0),FALSE)</f>
        <v>USA</v>
      </c>
      <c r="E117" s="21" t="str">
        <f>VLOOKUP($B117,SchedR!$A:$Z,MATCH(E$1,SchedR!$6:$6,0),FALSE)</f>
        <v>Make</v>
      </c>
      <c r="F117" s="21" t="str">
        <f>VLOOKUP($B117,SchedR!$A:$Z,MATCH(F$1,SchedR!$6:$6,0),FALSE)</f>
        <v>Make</v>
      </c>
      <c r="G117" s="21">
        <f>VLOOKUP($A117,Schid!$A:$J,MATCH(G$1,Schid!$6:$6,0),FALSE)</f>
        <v>451</v>
      </c>
      <c r="H117" s="21">
        <f>VLOOKUP($A117,Schid!$A:$J,MATCH(H$1,Schid!$6:$6,0),FALSE)</f>
        <v>2815</v>
      </c>
      <c r="I117" s="21">
        <f>VLOOKUP($A117,Schid!$A:$J,MATCH(I$1,Schid!$6:$6,0),FALSE)</f>
        <v>104</v>
      </c>
      <c r="J117" s="21" t="str">
        <f>VLOOKUP($A117,Schid!$A:$J,MATCH(J$1,Schid!$6:$6,0),FALSE)</f>
        <v>Telehandlers</v>
      </c>
      <c r="K117" s="21" t="str">
        <f>VLOOKUP($A117,Schid!$A:$J,MATCH(K$1,Schid!$6:$6,0),FALSE)</f>
        <v>11,000+ Lb Telehandlers</v>
      </c>
      <c r="L117" s="21" t="str">
        <f>VLOOKUP($A117,Schid!$A:$J,MATCH(L$1,Schid!$6:$6,0),FALSE)</f>
        <v>Gehl</v>
      </c>
      <c r="M117" s="21" t="str">
        <f>VLOOKUP($A117,Schid!$A:$J,MATCH(M$1,Schid!$6:$6,0),FALSE)</f>
        <v>Telehandlers|11,000+ Lb Telehandlers|Gehl|</v>
      </c>
      <c r="N117" s="21">
        <f t="shared" si="2"/>
        <v>1</v>
      </c>
      <c r="O117" s="21">
        <f>IF(ISERROR(VLOOKUP(B117,SchedR!A:A,1,FALSE)),0,1)</f>
        <v>1</v>
      </c>
      <c r="P117" s="21">
        <f t="shared" si="3"/>
        <v>1</v>
      </c>
      <c r="Q117" s="21">
        <f>IF(COUNTIFS(Out!A:A,A117,Out!D:D,D117)=0,1,0)</f>
        <v>1</v>
      </c>
    </row>
    <row r="118" spans="1:17" x14ac:dyDescent="0.25">
      <c r="A118" s="21">
        <v>101679</v>
      </c>
      <c r="B118" s="21" t="s">
        <v>3044</v>
      </c>
      <c r="C118" t="s">
        <v>1241</v>
      </c>
      <c r="D118" s="21" t="str">
        <f>VLOOKUP($B118,SchedR!$A:$Z,MATCH(D$1,SchedR!$6:$6,0),FALSE)</f>
        <v>USA</v>
      </c>
      <c r="E118" s="21" t="str">
        <f>VLOOKUP($B118,SchedR!$A:$Z,MATCH(E$1,SchedR!$6:$6,0),FALSE)</f>
        <v>Make</v>
      </c>
      <c r="F118" s="21" t="str">
        <f>VLOOKUP($B118,SchedR!$A:$Z,MATCH(F$1,SchedR!$6:$6,0),FALSE)</f>
        <v>Make</v>
      </c>
      <c r="G118" s="21">
        <f>VLOOKUP($A118,Schid!$A:$J,MATCH(G$1,Schid!$6:$6,0),FALSE)</f>
        <v>451</v>
      </c>
      <c r="H118" s="21">
        <f>VLOOKUP($A118,Schid!$A:$J,MATCH(H$1,Schid!$6:$6,0),FALSE)</f>
        <v>2814</v>
      </c>
      <c r="I118" s="21">
        <f>VLOOKUP($A118,Schid!$A:$J,MATCH(I$1,Schid!$6:$6,0),FALSE)</f>
        <v>140</v>
      </c>
      <c r="J118" s="21" t="str">
        <f>VLOOKUP($A118,Schid!$A:$J,MATCH(J$1,Schid!$6:$6,0),FALSE)</f>
        <v>Telehandlers</v>
      </c>
      <c r="K118" s="21" t="str">
        <f>VLOOKUP($A118,Schid!$A:$J,MATCH(K$1,Schid!$6:$6,0),FALSE)</f>
        <v>10,000-10,999 Lb Telehandlers</v>
      </c>
      <c r="L118" s="21" t="str">
        <f>VLOOKUP($A118,Schid!$A:$J,MATCH(L$1,Schid!$6:$6,0),FALSE)</f>
        <v>JCB</v>
      </c>
      <c r="M118" s="21" t="str">
        <f>VLOOKUP($A118,Schid!$A:$J,MATCH(M$1,Schid!$6:$6,0),FALSE)</f>
        <v>Telehandlers|10,000-10,999 Lb Telehandlers|JCB|</v>
      </c>
      <c r="N118" s="21">
        <f t="shared" si="2"/>
        <v>1</v>
      </c>
      <c r="O118" s="21">
        <f>IF(ISERROR(VLOOKUP(B118,SchedR!A:A,1,FALSE)),0,1)</f>
        <v>1</v>
      </c>
      <c r="P118" s="21">
        <f t="shared" si="3"/>
        <v>1</v>
      </c>
      <c r="Q118" s="21">
        <f>IF(COUNTIFS(Out!A:A,A118,Out!D:D,D118)=0,1,0)</f>
        <v>1</v>
      </c>
    </row>
    <row r="119" spans="1:17" x14ac:dyDescent="0.25">
      <c r="A119" s="21">
        <v>101699</v>
      </c>
      <c r="B119" s="21" t="s">
        <v>3044</v>
      </c>
      <c r="C119" t="s">
        <v>1242</v>
      </c>
      <c r="D119" s="21" t="str">
        <f>VLOOKUP($B119,SchedR!$A:$Z,MATCH(D$1,SchedR!$6:$6,0),FALSE)</f>
        <v>USA</v>
      </c>
      <c r="E119" s="21" t="str">
        <f>VLOOKUP($B119,SchedR!$A:$Z,MATCH(E$1,SchedR!$6:$6,0),FALSE)</f>
        <v>Make</v>
      </c>
      <c r="F119" s="21" t="str">
        <f>VLOOKUP($B119,SchedR!$A:$Z,MATCH(F$1,SchedR!$6:$6,0),FALSE)</f>
        <v>Make</v>
      </c>
      <c r="G119" s="21">
        <f>VLOOKUP($A119,Schid!$A:$J,MATCH(G$1,Schid!$6:$6,0),FALSE)</f>
        <v>451</v>
      </c>
      <c r="H119" s="21">
        <f>VLOOKUP($A119,Schid!$A:$J,MATCH(H$1,Schid!$6:$6,0),FALSE)</f>
        <v>2815</v>
      </c>
      <c r="I119" s="21">
        <f>VLOOKUP($A119,Schid!$A:$J,MATCH(I$1,Schid!$6:$6,0),FALSE)</f>
        <v>140</v>
      </c>
      <c r="J119" s="21" t="str">
        <f>VLOOKUP($A119,Schid!$A:$J,MATCH(J$1,Schid!$6:$6,0),FALSE)</f>
        <v>Telehandlers</v>
      </c>
      <c r="K119" s="21" t="str">
        <f>VLOOKUP($A119,Schid!$A:$J,MATCH(K$1,Schid!$6:$6,0),FALSE)</f>
        <v>11,000+ Lb Telehandlers</v>
      </c>
      <c r="L119" s="21" t="str">
        <f>VLOOKUP($A119,Schid!$A:$J,MATCH(L$1,Schid!$6:$6,0),FALSE)</f>
        <v>JCB</v>
      </c>
      <c r="M119" s="21" t="str">
        <f>VLOOKUP($A119,Schid!$A:$J,MATCH(M$1,Schid!$6:$6,0),FALSE)</f>
        <v>Telehandlers|11,000+ Lb Telehandlers|JCB|</v>
      </c>
      <c r="N119" s="21">
        <f t="shared" si="2"/>
        <v>1</v>
      </c>
      <c r="O119" s="21">
        <f>IF(ISERROR(VLOOKUP(B119,SchedR!A:A,1,FALSE)),0,1)</f>
        <v>1</v>
      </c>
      <c r="P119" s="21">
        <f t="shared" si="3"/>
        <v>1</v>
      </c>
      <c r="Q119" s="21">
        <f>IF(COUNTIFS(Out!A:A,A119,Out!D:D,D119)=0,1,0)</f>
        <v>1</v>
      </c>
    </row>
    <row r="120" spans="1:17" x14ac:dyDescent="0.25">
      <c r="A120" s="21">
        <v>101670</v>
      </c>
      <c r="B120" s="21" t="s">
        <v>3318</v>
      </c>
      <c r="C120" t="s">
        <v>1241</v>
      </c>
      <c r="D120" s="21" t="str">
        <f>VLOOKUP($B120,SchedR!$A:$Z,MATCH(D$1,SchedR!$6:$6,0),FALSE)</f>
        <v>USA</v>
      </c>
      <c r="E120" s="21" t="str">
        <f>VLOOKUP($B120,SchedR!$A:$Z,MATCH(E$1,SchedR!$6:$6,0),FALSE)</f>
        <v>Make</v>
      </c>
      <c r="F120" s="21" t="str">
        <f>VLOOKUP($B120,SchedR!$A:$Z,MATCH(F$1,SchedR!$6:$6,0),FALSE)</f>
        <v>Make</v>
      </c>
      <c r="G120" s="21">
        <f>VLOOKUP($A120,Schid!$A:$J,MATCH(G$1,Schid!$6:$6,0),FALSE)</f>
        <v>451</v>
      </c>
      <c r="H120" s="21">
        <f>VLOOKUP($A120,Schid!$A:$J,MATCH(H$1,Schid!$6:$6,0),FALSE)</f>
        <v>2814</v>
      </c>
      <c r="I120" s="21">
        <f>VLOOKUP($A120,Schid!$A:$J,MATCH(I$1,Schid!$6:$6,0),FALSE)</f>
        <v>13</v>
      </c>
      <c r="J120" s="21" t="str">
        <f>VLOOKUP($A120,Schid!$A:$J,MATCH(J$1,Schid!$6:$6,0),FALSE)</f>
        <v>Telehandlers</v>
      </c>
      <c r="K120" s="21" t="str">
        <f>VLOOKUP($A120,Schid!$A:$J,MATCH(K$1,Schid!$6:$6,0),FALSE)</f>
        <v>10,000-10,999 Lb Telehandlers</v>
      </c>
      <c r="L120" s="21" t="str">
        <f>VLOOKUP($A120,Schid!$A:$J,MATCH(L$1,Schid!$6:$6,0),FALSE)</f>
        <v>SkyTrak</v>
      </c>
      <c r="M120" s="21" t="str">
        <f>VLOOKUP($A120,Schid!$A:$J,MATCH(M$1,Schid!$6:$6,0),FALSE)</f>
        <v>Telehandlers|10,000-10,999 Lb Telehandlers|SkyTrak|</v>
      </c>
      <c r="N120" s="21">
        <f t="shared" si="2"/>
        <v>1</v>
      </c>
      <c r="O120" s="21">
        <f>IF(ISERROR(VLOOKUP(B120,SchedR!A:A,1,FALSE)),0,1)</f>
        <v>1</v>
      </c>
      <c r="P120" s="21">
        <f t="shared" si="3"/>
        <v>1</v>
      </c>
      <c r="Q120" s="21">
        <f>IF(COUNTIFS(Out!A:A,A120,Out!D:D,D120)=0,1,0)</f>
        <v>1</v>
      </c>
    </row>
    <row r="121" spans="1:17" x14ac:dyDescent="0.25">
      <c r="A121" s="21">
        <v>141806</v>
      </c>
      <c r="B121" s="21" t="s">
        <v>3318</v>
      </c>
      <c r="C121" s="21" t="s">
        <v>1242</v>
      </c>
      <c r="D121" s="21" t="str">
        <f>VLOOKUP($B121,SchedR!$A:$Z,MATCH(D$1,SchedR!$6:$6,0),FALSE)</f>
        <v>USA</v>
      </c>
      <c r="E121" s="21" t="str">
        <f>VLOOKUP($B121,SchedR!$A:$Z,MATCH(E$1,SchedR!$6:$6,0),FALSE)</f>
        <v>Make</v>
      </c>
      <c r="F121" s="21" t="str">
        <f>VLOOKUP($B121,SchedR!$A:$Z,MATCH(F$1,SchedR!$6:$6,0),FALSE)</f>
        <v>Make</v>
      </c>
      <c r="G121" s="21">
        <f>VLOOKUP($A121,Schid!$A:$J,MATCH(G$1,Schid!$6:$6,0),FALSE)</f>
        <v>451</v>
      </c>
      <c r="H121" s="21">
        <f>VLOOKUP($A121,Schid!$A:$J,MATCH(H$1,Schid!$6:$6,0),FALSE)</f>
        <v>2815</v>
      </c>
      <c r="I121" s="21">
        <f>VLOOKUP($A121,Schid!$A:$J,MATCH(I$1,Schid!$6:$6,0),FALSE)</f>
        <v>13</v>
      </c>
      <c r="J121" s="21" t="str">
        <f>VLOOKUP($A121,Schid!$A:$J,MATCH(J$1,Schid!$6:$6,0),FALSE)</f>
        <v>Telehandlers</v>
      </c>
      <c r="K121" s="21" t="str">
        <f>VLOOKUP($A121,Schid!$A:$J,MATCH(K$1,Schid!$6:$6,0),FALSE)</f>
        <v>11,000+ Lb Telehandlers</v>
      </c>
      <c r="L121" s="21" t="str">
        <f>VLOOKUP($A121,Schid!$A:$J,MATCH(L$1,Schid!$6:$6,0),FALSE)</f>
        <v>SkyTrak</v>
      </c>
      <c r="M121" s="21" t="str">
        <f>VLOOKUP($A121,Schid!$A:$J,MATCH(M$1,Schid!$6:$6,0),FALSE)</f>
        <v>Telehandlers|11,000+ Lb Telehandlers|SkyTrak|</v>
      </c>
      <c r="N121" s="21">
        <f t="shared" si="2"/>
        <v>1</v>
      </c>
      <c r="O121" s="21">
        <f>IF(ISERROR(VLOOKUP(B121,SchedR!A:A,1,FALSE)),0,1)</f>
        <v>1</v>
      </c>
      <c r="P121" s="21">
        <f t="shared" si="3"/>
        <v>1</v>
      </c>
      <c r="Q121" s="21">
        <f>IF(COUNTIFS(Out!A:A,A121,Out!D:D,D121)=0,1,0)</f>
        <v>1</v>
      </c>
    </row>
    <row r="122" spans="1:17" x14ac:dyDescent="0.25">
      <c r="A122" s="21">
        <v>101686</v>
      </c>
      <c r="B122" s="21" t="s">
        <v>3045</v>
      </c>
      <c r="C122" s="21" t="s">
        <v>1241</v>
      </c>
      <c r="D122" s="21" t="str">
        <f>VLOOKUP($B122,SchedR!$A:$Z,MATCH(D$1,SchedR!$6:$6,0),FALSE)</f>
        <v>USA</v>
      </c>
      <c r="E122" s="21" t="str">
        <f>VLOOKUP($B122,SchedR!$A:$Z,MATCH(E$1,SchedR!$6:$6,0),FALSE)</f>
        <v>Make</v>
      </c>
      <c r="F122" s="21" t="str">
        <f>VLOOKUP($B122,SchedR!$A:$Z,MATCH(F$1,SchedR!$6:$6,0),FALSE)</f>
        <v>Make</v>
      </c>
      <c r="G122" s="21">
        <f>VLOOKUP($A122,Schid!$A:$J,MATCH(G$1,Schid!$6:$6,0),FALSE)</f>
        <v>451</v>
      </c>
      <c r="H122" s="21">
        <f>VLOOKUP($A122,Schid!$A:$J,MATCH(H$1,Schid!$6:$6,0),FALSE)</f>
        <v>2814</v>
      </c>
      <c r="I122" s="21">
        <f>VLOOKUP($A122,Schid!$A:$J,MATCH(I$1,Schid!$6:$6,0),FALSE)</f>
        <v>14640</v>
      </c>
      <c r="J122" s="21" t="str">
        <f>VLOOKUP($A122,Schid!$A:$J,MATCH(J$1,Schid!$6:$6,0),FALSE)</f>
        <v>Telehandlers</v>
      </c>
      <c r="K122" s="21" t="str">
        <f>VLOOKUP($A122,Schid!$A:$J,MATCH(K$1,Schid!$6:$6,0),FALSE)</f>
        <v>10,000-10,999 Lb Telehandlers</v>
      </c>
      <c r="L122" s="21" t="str">
        <f>VLOOKUP($A122,Schid!$A:$J,MATCH(L$1,Schid!$6:$6,0),FALSE)</f>
        <v>Xtreme</v>
      </c>
      <c r="M122" s="21" t="str">
        <f>VLOOKUP($A122,Schid!$A:$J,MATCH(M$1,Schid!$6:$6,0),FALSE)</f>
        <v>Telehandlers|10,000-10,999 Lb Telehandlers|Xtreme|</v>
      </c>
      <c r="N122" s="21">
        <f t="shared" si="2"/>
        <v>1</v>
      </c>
      <c r="O122" s="21">
        <f>IF(ISERROR(VLOOKUP(B122,SchedR!A:A,1,FALSE)),0,1)</f>
        <v>1</v>
      </c>
      <c r="P122" s="21">
        <f t="shared" si="3"/>
        <v>1</v>
      </c>
      <c r="Q122" s="21">
        <f>IF(COUNTIFS(Out!A:A,A122,Out!D:D,D122)=0,1,0)</f>
        <v>1</v>
      </c>
    </row>
    <row r="123" spans="1:17" x14ac:dyDescent="0.25">
      <c r="A123" s="21">
        <v>101704</v>
      </c>
      <c r="B123" s="21" t="s">
        <v>3045</v>
      </c>
      <c r="C123" s="21" t="s">
        <v>1242</v>
      </c>
      <c r="D123" s="21" t="str">
        <f>VLOOKUP($B123,SchedR!$A:$Z,MATCH(D$1,SchedR!$6:$6,0),FALSE)</f>
        <v>USA</v>
      </c>
      <c r="E123" s="21" t="str">
        <f>VLOOKUP($B123,SchedR!$A:$Z,MATCH(E$1,SchedR!$6:$6,0),FALSE)</f>
        <v>Make</v>
      </c>
      <c r="F123" s="21" t="str">
        <f>VLOOKUP($B123,SchedR!$A:$Z,MATCH(F$1,SchedR!$6:$6,0),FALSE)</f>
        <v>Make</v>
      </c>
      <c r="G123" s="21">
        <f>VLOOKUP($A123,Schid!$A:$J,MATCH(G$1,Schid!$6:$6,0),FALSE)</f>
        <v>451</v>
      </c>
      <c r="H123" s="21">
        <f>VLOOKUP($A123,Schid!$A:$J,MATCH(H$1,Schid!$6:$6,0),FALSE)</f>
        <v>2815</v>
      </c>
      <c r="I123" s="21">
        <f>VLOOKUP($A123,Schid!$A:$J,MATCH(I$1,Schid!$6:$6,0),FALSE)</f>
        <v>14640</v>
      </c>
      <c r="J123" s="21" t="str">
        <f>VLOOKUP($A123,Schid!$A:$J,MATCH(J$1,Schid!$6:$6,0),FALSE)</f>
        <v>Telehandlers</v>
      </c>
      <c r="K123" s="21" t="str">
        <f>VLOOKUP($A123,Schid!$A:$J,MATCH(K$1,Schid!$6:$6,0),FALSE)</f>
        <v>11,000+ Lb Telehandlers</v>
      </c>
      <c r="L123" s="21" t="str">
        <f>VLOOKUP($A123,Schid!$A:$J,MATCH(L$1,Schid!$6:$6,0),FALSE)</f>
        <v>Xtreme</v>
      </c>
      <c r="M123" s="21" t="str">
        <f>VLOOKUP($A123,Schid!$A:$J,MATCH(M$1,Schid!$6:$6,0),FALSE)</f>
        <v>Telehandlers|11,000+ Lb Telehandlers|Xtreme|</v>
      </c>
      <c r="N123" s="21">
        <f t="shared" si="2"/>
        <v>1</v>
      </c>
      <c r="O123" s="21">
        <f>IF(ISERROR(VLOOKUP(B123,SchedR!A:A,1,FALSE)),0,1)</f>
        <v>1</v>
      </c>
      <c r="P123" s="21">
        <f t="shared" si="3"/>
        <v>1</v>
      </c>
      <c r="Q123" s="21">
        <f>IF(COUNTIFS(Out!A:A,A123,Out!D:D,D123)=0,1,0)</f>
        <v>1</v>
      </c>
    </row>
    <row r="124" spans="1:17" x14ac:dyDescent="0.25">
      <c r="A124" s="21">
        <v>861</v>
      </c>
      <c r="B124" s="21" t="s">
        <v>3417</v>
      </c>
      <c r="C124" t="s">
        <v>1241</v>
      </c>
      <c r="D124" s="21" t="str">
        <f>VLOOKUP($B124,SchedR!$A:$Z,MATCH(D$1,SchedR!$6:$6,0),FALSE)</f>
        <v>USA</v>
      </c>
      <c r="E124" s="21" t="str">
        <f>VLOOKUP($B124,SchedR!$A:$Z,MATCH(E$1,SchedR!$6:$6,0),FALSE)</f>
        <v>Make</v>
      </c>
      <c r="F124" s="21" t="str">
        <f>VLOOKUP($B124,SchedR!$A:$Z,MATCH(F$1,SchedR!$6:$6,0),FALSE)</f>
        <v>Make</v>
      </c>
      <c r="G124" s="21">
        <f>VLOOKUP($A124,Schid!$A:$J,MATCH(G$1,Schid!$6:$6,0),FALSE)</f>
        <v>451</v>
      </c>
      <c r="H124" s="21">
        <f>VLOOKUP($A124,Schid!$A:$J,MATCH(H$1,Schid!$6:$6,0),FALSE)</f>
        <v>466</v>
      </c>
      <c r="I124" s="21">
        <f>VLOOKUP($A124,Schid!$A:$J,MATCH(I$1,Schid!$6:$6,0),FALSE)</f>
        <v>104</v>
      </c>
      <c r="J124" s="21" t="str">
        <f>VLOOKUP($A124,Schid!$A:$J,MATCH(J$1,Schid!$6:$6,0),FALSE)</f>
        <v>Telehandlers</v>
      </c>
      <c r="K124" s="21" t="str">
        <f>VLOOKUP($A124,Schid!$A:$J,MATCH(K$1,Schid!$6:$6,0),FALSE)</f>
        <v>0-6,999 Lb Telehandlers</v>
      </c>
      <c r="L124" s="21" t="str">
        <f>VLOOKUP($A124,Schid!$A:$J,MATCH(L$1,Schid!$6:$6,0),FALSE)</f>
        <v>Gehl</v>
      </c>
      <c r="M124" s="21" t="str">
        <f>VLOOKUP($A124,Schid!$A:$J,MATCH(M$1,Schid!$6:$6,0),FALSE)</f>
        <v>Telehandlers|0-6,999 Lb Telehandlers|Gehl|</v>
      </c>
      <c r="N124" s="21">
        <f t="shared" si="2"/>
        <v>1</v>
      </c>
      <c r="O124" s="21">
        <f>IF(ISERROR(VLOOKUP(B124,SchedR!A:A,1,FALSE)),0,1)</f>
        <v>1</v>
      </c>
      <c r="P124" s="21">
        <f t="shared" si="3"/>
        <v>1</v>
      </c>
      <c r="Q124" s="21">
        <f>IF(COUNTIFS(Out!A:A,A124,Out!D:D,D124)=0,1,0)</f>
        <v>1</v>
      </c>
    </row>
    <row r="125" spans="1:17" x14ac:dyDescent="0.25">
      <c r="A125" s="21">
        <v>101652</v>
      </c>
      <c r="B125" s="21" t="s">
        <v>3417</v>
      </c>
      <c r="C125" t="s">
        <v>1242</v>
      </c>
      <c r="D125" s="21" t="str">
        <f>VLOOKUP($B125,SchedR!$A:$Z,MATCH(D$1,SchedR!$6:$6,0),FALSE)</f>
        <v>USA</v>
      </c>
      <c r="E125" s="21" t="str">
        <f>VLOOKUP($B125,SchedR!$A:$Z,MATCH(E$1,SchedR!$6:$6,0),FALSE)</f>
        <v>Make</v>
      </c>
      <c r="F125" s="21" t="str">
        <f>VLOOKUP($B125,SchedR!$A:$Z,MATCH(F$1,SchedR!$6:$6,0),FALSE)</f>
        <v>Make</v>
      </c>
      <c r="G125" s="21">
        <f>VLOOKUP($A125,Schid!$A:$J,MATCH(G$1,Schid!$6:$6,0),FALSE)</f>
        <v>451</v>
      </c>
      <c r="H125" s="21">
        <f>VLOOKUP($A125,Schid!$A:$J,MATCH(H$1,Schid!$6:$6,0),FALSE)</f>
        <v>2813</v>
      </c>
      <c r="I125" s="21">
        <f>VLOOKUP($A125,Schid!$A:$J,MATCH(I$1,Schid!$6:$6,0),FALSE)</f>
        <v>104</v>
      </c>
      <c r="J125" s="21" t="str">
        <f>VLOOKUP($A125,Schid!$A:$J,MATCH(J$1,Schid!$6:$6,0),FALSE)</f>
        <v>Telehandlers</v>
      </c>
      <c r="K125" s="21" t="str">
        <f>VLOOKUP($A125,Schid!$A:$J,MATCH(K$1,Schid!$6:$6,0),FALSE)</f>
        <v>7,000-9,999 Lb Telehandlers</v>
      </c>
      <c r="L125" s="21" t="str">
        <f>VLOOKUP($A125,Schid!$A:$J,MATCH(L$1,Schid!$6:$6,0),FALSE)</f>
        <v>Gehl</v>
      </c>
      <c r="M125" s="21" t="str">
        <f>VLOOKUP($A125,Schid!$A:$J,MATCH(M$1,Schid!$6:$6,0),FALSE)</f>
        <v>Telehandlers|7,000-9,999 Lb Telehandlers|Gehl|</v>
      </c>
      <c r="N125" s="21">
        <f t="shared" si="2"/>
        <v>1</v>
      </c>
      <c r="O125" s="21">
        <f>IF(ISERROR(VLOOKUP(B125,SchedR!A:A,1,FALSE)),0,1)</f>
        <v>1</v>
      </c>
      <c r="P125" s="21">
        <f t="shared" si="3"/>
        <v>1</v>
      </c>
      <c r="Q125" s="21">
        <f>IF(COUNTIFS(Out!A:A,A125,Out!D:D,D125)=0,1,0)</f>
        <v>1</v>
      </c>
    </row>
    <row r="126" spans="1:17" x14ac:dyDescent="0.25">
      <c r="A126" s="21">
        <v>4495</v>
      </c>
      <c r="B126" s="21" t="s">
        <v>3418</v>
      </c>
      <c r="C126" t="s">
        <v>1241</v>
      </c>
      <c r="D126" s="21" t="str">
        <f>VLOOKUP($B126,SchedR!$A:$Z,MATCH(D$1,SchedR!$6:$6,0),FALSE)</f>
        <v>USA</v>
      </c>
      <c r="E126" s="21" t="str">
        <f>VLOOKUP($B126,SchedR!$A:$Z,MATCH(E$1,SchedR!$6:$6,0),FALSE)</f>
        <v>Make</v>
      </c>
      <c r="F126" s="21" t="str">
        <f>VLOOKUP($B126,SchedR!$A:$Z,MATCH(F$1,SchedR!$6:$6,0),FALSE)</f>
        <v>Make</v>
      </c>
      <c r="G126" s="21">
        <f>VLOOKUP($A126,Schid!$A:$J,MATCH(G$1,Schid!$6:$6,0),FALSE)</f>
        <v>451</v>
      </c>
      <c r="H126" s="21">
        <f>VLOOKUP($A126,Schid!$A:$J,MATCH(H$1,Schid!$6:$6,0),FALSE)</f>
        <v>466</v>
      </c>
      <c r="I126" s="21">
        <f>VLOOKUP($A126,Schid!$A:$J,MATCH(I$1,Schid!$6:$6,0),FALSE)</f>
        <v>13</v>
      </c>
      <c r="J126" s="21" t="str">
        <f>VLOOKUP($A126,Schid!$A:$J,MATCH(J$1,Schid!$6:$6,0),FALSE)</f>
        <v>Telehandlers</v>
      </c>
      <c r="K126" s="21" t="str">
        <f>VLOOKUP($A126,Schid!$A:$J,MATCH(K$1,Schid!$6:$6,0),FALSE)</f>
        <v>0-6,999 Lb Telehandlers</v>
      </c>
      <c r="L126" s="21" t="str">
        <f>VLOOKUP($A126,Schid!$A:$J,MATCH(L$1,Schid!$6:$6,0),FALSE)</f>
        <v>SkyTrak</v>
      </c>
      <c r="M126" s="21" t="str">
        <f>VLOOKUP($A126,Schid!$A:$J,MATCH(M$1,Schid!$6:$6,0),FALSE)</f>
        <v>Telehandlers|0-6,999 Lb Telehandlers|SkyTrak|</v>
      </c>
      <c r="N126" s="21">
        <f t="shared" si="2"/>
        <v>1</v>
      </c>
      <c r="O126" s="21">
        <f>IF(ISERROR(VLOOKUP(B126,SchedR!A:A,1,FALSE)),0,1)</f>
        <v>1</v>
      </c>
      <c r="P126" s="21">
        <f t="shared" si="3"/>
        <v>1</v>
      </c>
      <c r="Q126" s="21">
        <f>IF(COUNTIFS(Out!A:A,A126,Out!D:D,D126)=0,1,0)</f>
        <v>1</v>
      </c>
    </row>
    <row r="127" spans="1:17" x14ac:dyDescent="0.25">
      <c r="A127" s="21">
        <v>101638</v>
      </c>
      <c r="B127" s="21" t="s">
        <v>3418</v>
      </c>
      <c r="C127" t="s">
        <v>1242</v>
      </c>
      <c r="D127" s="21" t="str">
        <f>VLOOKUP($B127,SchedR!$A:$Z,MATCH(D$1,SchedR!$6:$6,0),FALSE)</f>
        <v>USA</v>
      </c>
      <c r="E127" s="21" t="str">
        <f>VLOOKUP($B127,SchedR!$A:$Z,MATCH(E$1,SchedR!$6:$6,0),FALSE)</f>
        <v>Make</v>
      </c>
      <c r="F127" s="21" t="str">
        <f>VLOOKUP($B127,SchedR!$A:$Z,MATCH(F$1,SchedR!$6:$6,0),FALSE)</f>
        <v>Make</v>
      </c>
      <c r="G127" s="21">
        <f>VLOOKUP($A127,Schid!$A:$J,MATCH(G$1,Schid!$6:$6,0),FALSE)</f>
        <v>451</v>
      </c>
      <c r="H127" s="21">
        <f>VLOOKUP($A127,Schid!$A:$J,MATCH(H$1,Schid!$6:$6,0),FALSE)</f>
        <v>2813</v>
      </c>
      <c r="I127" s="21">
        <f>VLOOKUP($A127,Schid!$A:$J,MATCH(I$1,Schid!$6:$6,0),FALSE)</f>
        <v>13</v>
      </c>
      <c r="J127" s="21" t="str">
        <f>VLOOKUP($A127,Schid!$A:$J,MATCH(J$1,Schid!$6:$6,0),FALSE)</f>
        <v>Telehandlers</v>
      </c>
      <c r="K127" s="21" t="str">
        <f>VLOOKUP($A127,Schid!$A:$J,MATCH(K$1,Schid!$6:$6,0),FALSE)</f>
        <v>7,000-9,999 Lb Telehandlers</v>
      </c>
      <c r="L127" s="21" t="str">
        <f>VLOOKUP($A127,Schid!$A:$J,MATCH(L$1,Schid!$6:$6,0),FALSE)</f>
        <v>SkyTrak</v>
      </c>
      <c r="M127" s="21" t="str">
        <f>VLOOKUP($A127,Schid!$A:$J,MATCH(M$1,Schid!$6:$6,0),FALSE)</f>
        <v>Telehandlers|7,000-9,999 Lb Telehandlers|SkyTrak|</v>
      </c>
      <c r="N127" s="21">
        <f t="shared" si="2"/>
        <v>1</v>
      </c>
      <c r="O127" s="21">
        <f>IF(ISERROR(VLOOKUP(B127,SchedR!A:A,1,FALSE)),0,1)</f>
        <v>1</v>
      </c>
      <c r="P127" s="21">
        <f t="shared" si="3"/>
        <v>1</v>
      </c>
      <c r="Q127" s="21">
        <f>IF(COUNTIFS(Out!A:A,A127,Out!D:D,D127)=0,1,0)</f>
        <v>1</v>
      </c>
    </row>
    <row r="128" spans="1:17" x14ac:dyDescent="0.25">
      <c r="A128" s="21">
        <v>31</v>
      </c>
      <c r="B128" s="21" t="s">
        <v>3315</v>
      </c>
      <c r="C128" s="21" t="s">
        <v>1242</v>
      </c>
      <c r="D128" s="21" t="str">
        <f>VLOOKUP($B128,SchedR!$A:$Z,MATCH(D$1,SchedR!$6:$6,0),FALSE)</f>
        <v>USA</v>
      </c>
      <c r="E128" s="21" t="str">
        <f>VLOOKUP($B128,SchedR!$A:$Z,MATCH(E$1,SchedR!$6:$6,0),FALSE)</f>
        <v>CatSubcat</v>
      </c>
      <c r="F128" s="21" t="str">
        <f>VLOOKUP($B128,SchedR!$A:$Z,MATCH(F$1,SchedR!$6:$6,0),FALSE)</f>
        <v>Category</v>
      </c>
      <c r="G128" s="21">
        <f>VLOOKUP($A128,Schid!$A:$J,MATCH(G$1,Schid!$6:$6,0),FALSE)</f>
        <v>13</v>
      </c>
      <c r="H128" s="21" t="str">
        <f>VLOOKUP($A128,Schid!$A:$J,MATCH(H$1,Schid!$6:$6,0),FALSE)</f>
        <v>NULL</v>
      </c>
      <c r="I128" s="21" t="str">
        <f>VLOOKUP($A128,Schid!$A:$J,MATCH(I$1,Schid!$6:$6,0),FALSE)</f>
        <v>NULL</v>
      </c>
      <c r="J128" s="21" t="str">
        <f>VLOOKUP($A128,Schid!$A:$J,MATCH(J$1,Schid!$6:$6,0),FALSE)</f>
        <v>Air Tools</v>
      </c>
      <c r="K128" s="21" t="str">
        <f>VLOOKUP($A128,Schid!$A:$J,MATCH(K$1,Schid!$6:$6,0),FALSE)</f>
        <v>NULL</v>
      </c>
      <c r="L128" s="21" t="str">
        <f>VLOOKUP($A128,Schid!$A:$J,MATCH(L$1,Schid!$6:$6,0),FALSE)</f>
        <v>NULL</v>
      </c>
      <c r="M128" s="21" t="str">
        <f>VLOOKUP($A128,Schid!$A:$J,MATCH(M$1,Schid!$6:$6,0),FALSE)</f>
        <v>Air Tools|||</v>
      </c>
      <c r="N128" s="21">
        <f t="shared" si="2"/>
        <v>1</v>
      </c>
      <c r="O128" s="21">
        <f>IF(ISERROR(VLOOKUP(B128,SchedR!A:A,1,FALSE)),0,1)</f>
        <v>1</v>
      </c>
      <c r="P128" s="21">
        <f t="shared" si="3"/>
        <v>1</v>
      </c>
      <c r="Q128" s="21">
        <f>IF(COUNTIFS(Out!A:A,A128,Out!D:D,D128)=0,1,0)</f>
        <v>1</v>
      </c>
    </row>
    <row r="129" spans="1:17" x14ac:dyDescent="0.25">
      <c r="A129" s="21">
        <v>49</v>
      </c>
      <c r="B129" s="21" t="s">
        <v>3315</v>
      </c>
      <c r="C129" s="21" t="s">
        <v>1241</v>
      </c>
      <c r="D129" s="21" t="str">
        <f>VLOOKUP($B129,SchedR!$A:$Z,MATCH(D$1,SchedR!$6:$6,0),FALSE)</f>
        <v>USA</v>
      </c>
      <c r="E129" s="21" t="str">
        <f>VLOOKUP($B129,SchedR!$A:$Z,MATCH(E$1,SchedR!$6:$6,0),FALSE)</f>
        <v>CatSubcat</v>
      </c>
      <c r="F129" s="21" t="str">
        <f>VLOOKUP($B129,SchedR!$A:$Z,MATCH(F$1,SchedR!$6:$6,0),FALSE)</f>
        <v>Category</v>
      </c>
      <c r="G129" s="21">
        <f>VLOOKUP($A129,Schid!$A:$J,MATCH(G$1,Schid!$6:$6,0),FALSE)</f>
        <v>10</v>
      </c>
      <c r="H129" s="21" t="str">
        <f>VLOOKUP($A129,Schid!$A:$J,MATCH(H$1,Schid!$6:$6,0),FALSE)</f>
        <v>NULL</v>
      </c>
      <c r="I129" s="21" t="str">
        <f>VLOOKUP($A129,Schid!$A:$J,MATCH(I$1,Schid!$6:$6,0),FALSE)</f>
        <v>NULL</v>
      </c>
      <c r="J129" s="21" t="str">
        <f>VLOOKUP($A129,Schid!$A:$J,MATCH(J$1,Schid!$6:$6,0),FALSE)</f>
        <v>Electric Tools</v>
      </c>
      <c r="K129" s="21" t="str">
        <f>VLOOKUP($A129,Schid!$A:$J,MATCH(K$1,Schid!$6:$6,0),FALSE)</f>
        <v>NULL</v>
      </c>
      <c r="L129" s="21" t="str">
        <f>VLOOKUP($A129,Schid!$A:$J,MATCH(L$1,Schid!$6:$6,0),FALSE)</f>
        <v>NULL</v>
      </c>
      <c r="M129" s="21" t="str">
        <f>VLOOKUP($A129,Schid!$A:$J,MATCH(M$1,Schid!$6:$6,0),FALSE)</f>
        <v>Electric Tools|||</v>
      </c>
      <c r="N129" s="21">
        <f t="shared" si="2"/>
        <v>1</v>
      </c>
      <c r="O129" s="21">
        <f>IF(ISERROR(VLOOKUP(B129,SchedR!A:A,1,FALSE)),0,1)</f>
        <v>1</v>
      </c>
      <c r="P129" s="21">
        <f t="shared" si="3"/>
        <v>1</v>
      </c>
      <c r="Q129" s="21">
        <f>IF(COUNTIFS(Out!A:A,A129,Out!D:D,D129)=0,1,0)</f>
        <v>1</v>
      </c>
    </row>
    <row r="130" spans="1:17" x14ac:dyDescent="0.25">
      <c r="A130" s="21">
        <v>38</v>
      </c>
      <c r="B130" s="21" t="s">
        <v>3315</v>
      </c>
      <c r="C130" s="21" t="s">
        <v>1242</v>
      </c>
      <c r="D130" s="21" t="str">
        <f>VLOOKUP($B130,SchedR!$A:$Z,MATCH(D$1,SchedR!$6:$6,0),FALSE)</f>
        <v>USA</v>
      </c>
      <c r="E130" s="21" t="str">
        <f>VLOOKUP($B130,SchedR!$A:$Z,MATCH(E$1,SchedR!$6:$6,0),FALSE)</f>
        <v>CatSubcat</v>
      </c>
      <c r="F130" s="21" t="str">
        <f>VLOOKUP($B130,SchedR!$A:$Z,MATCH(F$1,SchedR!$6:$6,0),FALSE)</f>
        <v>Category</v>
      </c>
      <c r="G130" s="21">
        <f>VLOOKUP($A130,Schid!$A:$J,MATCH(G$1,Schid!$6:$6,0),FALSE)</f>
        <v>2089</v>
      </c>
      <c r="H130" s="21" t="str">
        <f>VLOOKUP($A130,Schid!$A:$J,MATCH(H$1,Schid!$6:$6,0),FALSE)</f>
        <v>NULL</v>
      </c>
      <c r="I130" s="21" t="str">
        <f>VLOOKUP($A130,Schid!$A:$J,MATCH(I$1,Schid!$6:$6,0),FALSE)</f>
        <v>NULL</v>
      </c>
      <c r="J130" s="21" t="str">
        <f>VLOOKUP($A130,Schid!$A:$J,MATCH(J$1,Schid!$6:$6,0),FALSE)</f>
        <v>Hydraulic Tools</v>
      </c>
      <c r="K130" s="21" t="str">
        <f>VLOOKUP($A130,Schid!$A:$J,MATCH(K$1,Schid!$6:$6,0),FALSE)</f>
        <v>NULL</v>
      </c>
      <c r="L130" s="21" t="str">
        <f>VLOOKUP($A130,Schid!$A:$J,MATCH(L$1,Schid!$6:$6,0),FALSE)</f>
        <v>NULL</v>
      </c>
      <c r="M130" s="21" t="str">
        <f>VLOOKUP($A130,Schid!$A:$J,MATCH(M$1,Schid!$6:$6,0),FALSE)</f>
        <v>Hydraulic Tools|||</v>
      </c>
      <c r="N130" s="21">
        <f t="shared" ref="N130:N193" si="4">COUNTIFS(A:A,A130,D:D,D130)</f>
        <v>1</v>
      </c>
      <c r="O130" s="21">
        <f>IF(ISERROR(VLOOKUP(B130,SchedR!A:A,1,FALSE)),0,1)</f>
        <v>1</v>
      </c>
      <c r="P130" s="21">
        <f t="shared" ref="P130:P193" si="5">COUNTIFS($B:$B,$B130,$C:$C,"Y")</f>
        <v>1</v>
      </c>
      <c r="Q130" s="21">
        <f>IF(COUNTIFS(Out!A:A,A130,Out!D:D,D130)=0,1,0)</f>
        <v>1</v>
      </c>
    </row>
    <row r="131" spans="1:17" x14ac:dyDescent="0.25">
      <c r="A131" s="21">
        <v>83862</v>
      </c>
      <c r="B131" s="21" t="s">
        <v>3319</v>
      </c>
      <c r="C131" s="21" t="s">
        <v>1241</v>
      </c>
      <c r="D131" s="21" t="str">
        <f>VLOOKUP($B131,SchedR!$A:$Z,MATCH(D$1,SchedR!$6:$6,0),FALSE)</f>
        <v>USA</v>
      </c>
      <c r="E131" s="21" t="str">
        <f>VLOOKUP($B131,SchedR!$A:$Z,MATCH(E$1,SchedR!$6:$6,0),FALSE)</f>
        <v>CatSubcat</v>
      </c>
      <c r="F131" s="21" t="str">
        <f>VLOOKUP($B131,SchedR!$A:$Z,MATCH(F$1,SchedR!$6:$6,0),FALSE)</f>
        <v>Category</v>
      </c>
      <c r="G131" s="21">
        <f>VLOOKUP($A131,Schid!$A:$J,MATCH(G$1,Schid!$6:$6,0),FALSE)</f>
        <v>2607</v>
      </c>
      <c r="H131" s="21" t="str">
        <f>VLOOKUP($A131,Schid!$A:$J,MATCH(H$1,Schid!$6:$6,0),FALSE)</f>
        <v>NULL</v>
      </c>
      <c r="I131" s="21" t="str">
        <f>VLOOKUP($A131,Schid!$A:$J,MATCH(I$1,Schid!$6:$6,0),FALSE)</f>
        <v>NULL</v>
      </c>
      <c r="J131" s="21" t="str">
        <f>VLOOKUP($A131,Schid!$A:$J,MATCH(J$1,Schid!$6:$6,0),FALSE)</f>
        <v>Tower Cranes</v>
      </c>
      <c r="K131" s="21" t="str">
        <f>VLOOKUP($A131,Schid!$A:$J,MATCH(K$1,Schid!$6:$6,0),FALSE)</f>
        <v>NULL</v>
      </c>
      <c r="L131" s="21" t="str">
        <f>VLOOKUP($A131,Schid!$A:$J,MATCH(L$1,Schid!$6:$6,0),FALSE)</f>
        <v>NULL</v>
      </c>
      <c r="M131" s="21" t="str">
        <f>VLOOKUP($A131,Schid!$A:$J,MATCH(M$1,Schid!$6:$6,0),FALSE)</f>
        <v>Tower Cranes|||</v>
      </c>
      <c r="N131" s="21">
        <f t="shared" si="4"/>
        <v>1</v>
      </c>
      <c r="O131" s="21">
        <f>IF(ISERROR(VLOOKUP(B131,SchedR!A:A,1,FALSE)),0,1)</f>
        <v>1</v>
      </c>
      <c r="P131" s="21">
        <f t="shared" si="5"/>
        <v>1</v>
      </c>
      <c r="Q131" s="21">
        <f>IF(COUNTIFS(Out!A:A,A131,Out!D:D,D131)=0,1,0)</f>
        <v>1</v>
      </c>
    </row>
    <row r="132" spans="1:17" x14ac:dyDescent="0.25">
      <c r="A132" s="21">
        <v>2936</v>
      </c>
      <c r="B132" s="21" t="s">
        <v>5110</v>
      </c>
      <c r="C132" s="21" t="s">
        <v>1241</v>
      </c>
      <c r="D132" s="21" t="str">
        <f>VLOOKUP($B132,SchedR!$A:$Z,MATCH(D$1,SchedR!$6:$6,0),FALSE)</f>
        <v>USA</v>
      </c>
      <c r="E132" s="21" t="str">
        <f>VLOOKUP($B132,SchedR!$A:$Z,MATCH(E$1,SchedR!$6:$6,0),FALSE)</f>
        <v>Make</v>
      </c>
      <c r="F132" s="21" t="str">
        <f>VLOOKUP($B132,SchedR!$A:$Z,MATCH(F$1,SchedR!$6:$6,0),FALSE)</f>
        <v>Make</v>
      </c>
      <c r="G132" s="21">
        <f>VLOOKUP($A132,Schid!$A:$J,MATCH(G$1,Schid!$6:$6,0),FALSE)</f>
        <v>2616</v>
      </c>
      <c r="H132" s="21">
        <f>VLOOKUP($A132,Schid!$A:$J,MATCH(H$1,Schid!$6:$6,0),FALSE)</f>
        <v>2060</v>
      </c>
      <c r="I132" s="21">
        <f>VLOOKUP($A132,Schid!$A:$J,MATCH(I$1,Schid!$6:$6,0),FALSE)</f>
        <v>120</v>
      </c>
      <c r="J132" s="21" t="str">
        <f>VLOOKUP($A132,Schid!$A:$J,MATCH(J$1,Schid!$6:$6,0),FALSE)</f>
        <v>Truck Tractors</v>
      </c>
      <c r="K132" s="21" t="str">
        <f>VLOOKUP($A132,Schid!$A:$J,MATCH(K$1,Schid!$6:$6,0),FALSE)</f>
        <v>SA Truck Tractors</v>
      </c>
      <c r="L132" s="21" t="str">
        <f>VLOOKUP($A132,Schid!$A:$J,MATCH(L$1,Schid!$6:$6,0),FALSE)</f>
        <v>Freightliner</v>
      </c>
      <c r="M132" s="21" t="str">
        <f>VLOOKUP($A132,Schid!$A:$J,MATCH(M$1,Schid!$6:$6,0),FALSE)</f>
        <v>Truck Tractors|SA Truck Tractors|Freightliner|</v>
      </c>
      <c r="N132" s="21">
        <f t="shared" si="4"/>
        <v>1</v>
      </c>
      <c r="O132" s="21">
        <f>IF(ISERROR(VLOOKUP(B132,SchedR!A:A,1,FALSE)),0,1)</f>
        <v>1</v>
      </c>
      <c r="P132" s="21">
        <f t="shared" si="5"/>
        <v>1</v>
      </c>
      <c r="Q132" s="21">
        <f>IF(COUNTIFS(Out!A:A,A132,Out!D:D,D132)=0,1,0)</f>
        <v>1</v>
      </c>
    </row>
    <row r="133" spans="1:17" x14ac:dyDescent="0.25">
      <c r="A133" s="21">
        <v>2863</v>
      </c>
      <c r="B133" s="21" t="s">
        <v>5111</v>
      </c>
      <c r="C133" s="21" t="s">
        <v>1241</v>
      </c>
      <c r="D133" s="21" t="str">
        <f>VLOOKUP($B133,SchedR!$A:$Z,MATCH(D$1,SchedR!$6:$6,0),FALSE)</f>
        <v>USA</v>
      </c>
      <c r="E133" s="21" t="str">
        <f>VLOOKUP($B133,SchedR!$A:$Z,MATCH(E$1,SchedR!$6:$6,0),FALSE)</f>
        <v>Make</v>
      </c>
      <c r="F133" s="21" t="str">
        <f>VLOOKUP($B133,SchedR!$A:$Z,MATCH(F$1,SchedR!$6:$6,0),FALSE)</f>
        <v>Make</v>
      </c>
      <c r="G133" s="21">
        <f>VLOOKUP($A133,Schid!$A:$J,MATCH(G$1,Schid!$6:$6,0),FALSE)</f>
        <v>2616</v>
      </c>
      <c r="H133" s="21">
        <f>VLOOKUP($A133,Schid!$A:$J,MATCH(H$1,Schid!$6:$6,0),FALSE)</f>
        <v>2060</v>
      </c>
      <c r="I133" s="21">
        <f>VLOOKUP($A133,Schid!$A:$J,MATCH(I$1,Schid!$6:$6,0),FALSE)</f>
        <v>60</v>
      </c>
      <c r="J133" s="21" t="str">
        <f>VLOOKUP($A133,Schid!$A:$J,MATCH(J$1,Schid!$6:$6,0),FALSE)</f>
        <v>Truck Tractors</v>
      </c>
      <c r="K133" s="21" t="str">
        <f>VLOOKUP($A133,Schid!$A:$J,MATCH(K$1,Schid!$6:$6,0),FALSE)</f>
        <v>SA Truck Tractors</v>
      </c>
      <c r="L133" s="21" t="str">
        <f>VLOOKUP($A133,Schid!$A:$J,MATCH(L$1,Schid!$6:$6,0),FALSE)</f>
        <v>International</v>
      </c>
      <c r="M133" s="21" t="str">
        <f>VLOOKUP($A133,Schid!$A:$J,MATCH(M$1,Schid!$6:$6,0),FALSE)</f>
        <v>Truck Tractors|SA Truck Tractors|International|</v>
      </c>
      <c r="N133" s="21">
        <f t="shared" si="4"/>
        <v>1</v>
      </c>
      <c r="O133" s="21">
        <f>IF(ISERROR(VLOOKUP(B133,SchedR!A:A,1,FALSE)),0,1)</f>
        <v>1</v>
      </c>
      <c r="P133" s="21">
        <f t="shared" si="5"/>
        <v>1</v>
      </c>
      <c r="Q133" s="21">
        <f>IF(COUNTIFS(Out!A:A,A133,Out!D:D,D133)=0,1,0)</f>
        <v>1</v>
      </c>
    </row>
    <row r="134" spans="1:17" x14ac:dyDescent="0.25">
      <c r="A134" s="21">
        <v>1951</v>
      </c>
      <c r="B134" s="29" t="s">
        <v>3473</v>
      </c>
      <c r="C134" s="21" t="s">
        <v>1241</v>
      </c>
      <c r="D134" s="21" t="str">
        <f>VLOOKUP($B134,SchedR!$A:$Z,MATCH(D$1,SchedR!$6:$6,0),FALSE)</f>
        <v>USA</v>
      </c>
      <c r="E134" s="21" t="str">
        <f>VLOOKUP($B134,SchedR!$A:$Z,MATCH(E$1,SchedR!$6:$6,0),FALSE)</f>
        <v>Make</v>
      </c>
      <c r="F134" s="21" t="str">
        <f>VLOOKUP($B134,SchedR!$A:$Z,MATCH(F$1,SchedR!$6:$6,0),FALSE)</f>
        <v>Make</v>
      </c>
      <c r="G134" s="21">
        <f>VLOOKUP($A134,Schid!$A:$J,MATCH(G$1,Schid!$6:$6,0),FALSE)</f>
        <v>2616</v>
      </c>
      <c r="H134" s="21">
        <f>VLOOKUP($A134,Schid!$A:$J,MATCH(H$1,Schid!$6:$6,0),FALSE)</f>
        <v>1964</v>
      </c>
      <c r="I134" s="21">
        <f>VLOOKUP($A134,Schid!$A:$J,MATCH(I$1,Schid!$6:$6,0),FALSE)</f>
        <v>120</v>
      </c>
      <c r="J134" s="21" t="str">
        <f>VLOOKUP($A134,Schid!$A:$J,MATCH(J$1,Schid!$6:$6,0),FALSE)</f>
        <v>Truck Tractors</v>
      </c>
      <c r="K134" s="21" t="str">
        <f>VLOOKUP($A134,Schid!$A:$J,MATCH(K$1,Schid!$6:$6,0),FALSE)</f>
        <v>TA Truck Tractors</v>
      </c>
      <c r="L134" s="21" t="str">
        <f>VLOOKUP($A134,Schid!$A:$J,MATCH(L$1,Schid!$6:$6,0),FALSE)</f>
        <v>Freightliner</v>
      </c>
      <c r="M134" s="21" t="str">
        <f>VLOOKUP($A134,Schid!$A:$J,MATCH(M$1,Schid!$6:$6,0),FALSE)</f>
        <v>Truck Tractors|TA Truck Tractors|Freightliner|</v>
      </c>
      <c r="N134" s="21">
        <f t="shared" si="4"/>
        <v>1</v>
      </c>
      <c r="O134" s="21">
        <f>IF(ISERROR(VLOOKUP(B134,SchedR!A:A,1,FALSE)),0,1)</f>
        <v>1</v>
      </c>
      <c r="P134" s="21">
        <f t="shared" si="5"/>
        <v>1</v>
      </c>
      <c r="Q134" s="21">
        <f>IF(COUNTIFS(Out!A:A,A134,Out!D:D,D134)=0,1,0)</f>
        <v>1</v>
      </c>
    </row>
    <row r="135" spans="1:17" x14ac:dyDescent="0.25">
      <c r="A135" s="21">
        <v>1930</v>
      </c>
      <c r="B135" s="21" t="s">
        <v>3474</v>
      </c>
      <c r="C135" s="21" t="s">
        <v>1241</v>
      </c>
      <c r="D135" s="21" t="str">
        <f>VLOOKUP($B135,SchedR!$A:$Z,MATCH(D$1,SchedR!$6:$6,0),FALSE)</f>
        <v>USA</v>
      </c>
      <c r="E135" s="21" t="str">
        <f>VLOOKUP($B135,SchedR!$A:$Z,MATCH(E$1,SchedR!$6:$6,0),FALSE)</f>
        <v>Make</v>
      </c>
      <c r="F135" s="21" t="str">
        <f>VLOOKUP($B135,SchedR!$A:$Z,MATCH(F$1,SchedR!$6:$6,0),FALSE)</f>
        <v>Make</v>
      </c>
      <c r="G135" s="21">
        <f>VLOOKUP($A135,Schid!$A:$J,MATCH(G$1,Schid!$6:$6,0),FALSE)</f>
        <v>2616</v>
      </c>
      <c r="H135" s="21">
        <f>VLOOKUP($A135,Schid!$A:$J,MATCH(H$1,Schid!$6:$6,0),FALSE)</f>
        <v>1964</v>
      </c>
      <c r="I135" s="21">
        <f>VLOOKUP($A135,Schid!$A:$J,MATCH(I$1,Schid!$6:$6,0),FALSE)</f>
        <v>60</v>
      </c>
      <c r="J135" s="21" t="str">
        <f>VLOOKUP($A135,Schid!$A:$J,MATCH(J$1,Schid!$6:$6,0),FALSE)</f>
        <v>Truck Tractors</v>
      </c>
      <c r="K135" s="21" t="str">
        <f>VLOOKUP($A135,Schid!$A:$J,MATCH(K$1,Schid!$6:$6,0),FALSE)</f>
        <v>TA Truck Tractors</v>
      </c>
      <c r="L135" s="21" t="str">
        <f>VLOOKUP($A135,Schid!$A:$J,MATCH(L$1,Schid!$6:$6,0),FALSE)</f>
        <v>International</v>
      </c>
      <c r="M135" s="21" t="str">
        <f>VLOOKUP($A135,Schid!$A:$J,MATCH(M$1,Schid!$6:$6,0),FALSE)</f>
        <v>Truck Tractors|TA Truck Tractors|International|</v>
      </c>
      <c r="N135" s="21">
        <f t="shared" si="4"/>
        <v>1</v>
      </c>
      <c r="O135" s="21">
        <f>IF(ISERROR(VLOOKUP(B135,SchedR!A:A,1,FALSE)),0,1)</f>
        <v>1</v>
      </c>
      <c r="P135" s="21">
        <f t="shared" si="5"/>
        <v>1</v>
      </c>
      <c r="Q135" s="21">
        <f>IF(COUNTIFS(Out!A:A,A135,Out!D:D,D135)=0,1,0)</f>
        <v>1</v>
      </c>
    </row>
    <row r="136" spans="1:17" x14ac:dyDescent="0.25">
      <c r="A136" s="21">
        <v>2047</v>
      </c>
      <c r="B136" s="21" t="s">
        <v>3475</v>
      </c>
      <c r="C136" s="21" t="s">
        <v>1241</v>
      </c>
      <c r="D136" s="21" t="str">
        <f>VLOOKUP($B136,SchedR!$A:$Z,MATCH(D$1,SchedR!$6:$6,0),FALSE)</f>
        <v>USA</v>
      </c>
      <c r="E136" s="21" t="str">
        <f>VLOOKUP($B136,SchedR!$A:$Z,MATCH(E$1,SchedR!$6:$6,0),FALSE)</f>
        <v>Make</v>
      </c>
      <c r="F136" s="21" t="str">
        <f>VLOOKUP($B136,SchedR!$A:$Z,MATCH(F$1,SchedR!$6:$6,0),FALSE)</f>
        <v>Make</v>
      </c>
      <c r="G136" s="21">
        <f>VLOOKUP($A136,Schid!$A:$J,MATCH(G$1,Schid!$6:$6,0),FALSE)</f>
        <v>2616</v>
      </c>
      <c r="H136" s="21">
        <f>VLOOKUP($A136,Schid!$A:$J,MATCH(H$1,Schid!$6:$6,0),FALSE)</f>
        <v>1964</v>
      </c>
      <c r="I136" s="21">
        <f>VLOOKUP($A136,Schid!$A:$J,MATCH(I$1,Schid!$6:$6,0),FALSE)</f>
        <v>4439</v>
      </c>
      <c r="J136" s="21" t="str">
        <f>VLOOKUP($A136,Schid!$A:$J,MATCH(J$1,Schid!$6:$6,0),FALSE)</f>
        <v>Truck Tractors</v>
      </c>
      <c r="K136" s="21" t="str">
        <f>VLOOKUP($A136,Schid!$A:$J,MATCH(K$1,Schid!$6:$6,0),FALSE)</f>
        <v>TA Truck Tractors</v>
      </c>
      <c r="L136" s="21" t="str">
        <f>VLOOKUP($A136,Schid!$A:$J,MATCH(L$1,Schid!$6:$6,0),FALSE)</f>
        <v>Kenworth</v>
      </c>
      <c r="M136" s="21" t="str">
        <f>VLOOKUP($A136,Schid!$A:$J,MATCH(M$1,Schid!$6:$6,0),FALSE)</f>
        <v>Truck Tractors|TA Truck Tractors|Kenworth|</v>
      </c>
      <c r="N136" s="21">
        <f t="shared" si="4"/>
        <v>1</v>
      </c>
      <c r="O136" s="21">
        <f>IF(ISERROR(VLOOKUP(B136,SchedR!A:A,1,FALSE)),0,1)</f>
        <v>1</v>
      </c>
      <c r="P136" s="21">
        <f t="shared" si="5"/>
        <v>1</v>
      </c>
      <c r="Q136" s="21">
        <f>IF(COUNTIFS(Out!A:A,A136,Out!D:D,D136)=0,1,0)</f>
        <v>1</v>
      </c>
    </row>
    <row r="137" spans="1:17" x14ac:dyDescent="0.25">
      <c r="A137" s="21">
        <v>3489</v>
      </c>
      <c r="B137" s="21" t="s">
        <v>3476</v>
      </c>
      <c r="C137" s="21" t="s">
        <v>1241</v>
      </c>
      <c r="D137" s="21" t="str">
        <f>VLOOKUP($B137,SchedR!$A:$Z,MATCH(D$1,SchedR!$6:$6,0),FALSE)</f>
        <v>USA</v>
      </c>
      <c r="E137" s="21" t="str">
        <f>VLOOKUP($B137,SchedR!$A:$Z,MATCH(E$1,SchedR!$6:$6,0),FALSE)</f>
        <v>Make</v>
      </c>
      <c r="F137" s="21" t="str">
        <f>VLOOKUP($B137,SchedR!$A:$Z,MATCH(F$1,SchedR!$6:$6,0),FALSE)</f>
        <v>Make</v>
      </c>
      <c r="G137" s="21">
        <f>VLOOKUP($A137,Schid!$A:$J,MATCH(G$1,Schid!$6:$6,0),FALSE)</f>
        <v>2616</v>
      </c>
      <c r="H137" s="21">
        <f>VLOOKUP($A137,Schid!$A:$J,MATCH(H$1,Schid!$6:$6,0),FALSE)</f>
        <v>1964</v>
      </c>
      <c r="I137" s="21">
        <f>VLOOKUP($A137,Schid!$A:$J,MATCH(I$1,Schid!$6:$6,0),FALSE)</f>
        <v>2795</v>
      </c>
      <c r="J137" s="21" t="str">
        <f>VLOOKUP($A137,Schid!$A:$J,MATCH(J$1,Schid!$6:$6,0),FALSE)</f>
        <v>Truck Tractors</v>
      </c>
      <c r="K137" s="21" t="str">
        <f>VLOOKUP($A137,Schid!$A:$J,MATCH(K$1,Schid!$6:$6,0),FALSE)</f>
        <v>TA Truck Tractors</v>
      </c>
      <c r="L137" s="21" t="str">
        <f>VLOOKUP($A137,Schid!$A:$J,MATCH(L$1,Schid!$6:$6,0),FALSE)</f>
        <v>Mack</v>
      </c>
      <c r="M137" s="21" t="str">
        <f>VLOOKUP($A137,Schid!$A:$J,MATCH(M$1,Schid!$6:$6,0),FALSE)</f>
        <v>Truck Tractors|TA Truck Tractors|Mack|</v>
      </c>
      <c r="N137" s="21">
        <f t="shared" si="4"/>
        <v>1</v>
      </c>
      <c r="O137" s="21">
        <f>IF(ISERROR(VLOOKUP(B137,SchedR!A:A,1,FALSE)),0,1)</f>
        <v>1</v>
      </c>
      <c r="P137" s="21">
        <f t="shared" si="5"/>
        <v>1</v>
      </c>
      <c r="Q137" s="21">
        <f>IF(COUNTIFS(Out!A:A,A137,Out!D:D,D137)=0,1,0)</f>
        <v>1</v>
      </c>
    </row>
    <row r="138" spans="1:17" x14ac:dyDescent="0.25">
      <c r="A138" s="21">
        <v>1224</v>
      </c>
      <c r="B138" s="21" t="s">
        <v>3477</v>
      </c>
      <c r="C138" s="21" t="s">
        <v>1241</v>
      </c>
      <c r="D138" s="21" t="str">
        <f>VLOOKUP($B138,SchedR!$A:$Z,MATCH(D$1,SchedR!$6:$6,0),FALSE)</f>
        <v>USA</v>
      </c>
      <c r="E138" s="21" t="str">
        <f>VLOOKUP($B138,SchedR!$A:$Z,MATCH(E$1,SchedR!$6:$6,0),FALSE)</f>
        <v>Make</v>
      </c>
      <c r="F138" s="21" t="str">
        <f>VLOOKUP($B138,SchedR!$A:$Z,MATCH(F$1,SchedR!$6:$6,0),FALSE)</f>
        <v>Make</v>
      </c>
      <c r="G138" s="21">
        <f>VLOOKUP($A138,Schid!$A:$J,MATCH(G$1,Schid!$6:$6,0),FALSE)</f>
        <v>2616</v>
      </c>
      <c r="H138" s="21">
        <f>VLOOKUP($A138,Schid!$A:$J,MATCH(H$1,Schid!$6:$6,0),FALSE)</f>
        <v>1964</v>
      </c>
      <c r="I138" s="21">
        <f>VLOOKUP($A138,Schid!$A:$J,MATCH(I$1,Schid!$6:$6,0),FALSE)</f>
        <v>957</v>
      </c>
      <c r="J138" s="21" t="str">
        <f>VLOOKUP($A138,Schid!$A:$J,MATCH(J$1,Schid!$6:$6,0),FALSE)</f>
        <v>Truck Tractors</v>
      </c>
      <c r="K138" s="21" t="str">
        <f>VLOOKUP($A138,Schid!$A:$J,MATCH(K$1,Schid!$6:$6,0),FALSE)</f>
        <v>TA Truck Tractors</v>
      </c>
      <c r="L138" s="21" t="str">
        <f>VLOOKUP($A138,Schid!$A:$J,MATCH(L$1,Schid!$6:$6,0),FALSE)</f>
        <v>Peterbilt</v>
      </c>
      <c r="M138" s="21" t="str">
        <f>VLOOKUP($A138,Schid!$A:$J,MATCH(M$1,Schid!$6:$6,0),FALSE)</f>
        <v>Truck Tractors|TA Truck Tractors|Peterbilt|</v>
      </c>
      <c r="N138" s="21">
        <f t="shared" si="4"/>
        <v>1</v>
      </c>
      <c r="O138" s="21">
        <f>IF(ISERROR(VLOOKUP(B138,SchedR!A:A,1,FALSE)),0,1)</f>
        <v>1</v>
      </c>
      <c r="P138" s="21">
        <f t="shared" si="5"/>
        <v>1</v>
      </c>
      <c r="Q138" s="21">
        <f>IF(COUNTIFS(Out!A:A,A138,Out!D:D,D138)=0,1,0)</f>
        <v>1</v>
      </c>
    </row>
    <row r="139" spans="1:17" x14ac:dyDescent="0.25">
      <c r="A139" s="21">
        <v>2329</v>
      </c>
      <c r="B139" s="21" t="s">
        <v>3478</v>
      </c>
      <c r="C139" s="21" t="s">
        <v>1241</v>
      </c>
      <c r="D139" s="21" t="str">
        <f>VLOOKUP($B139,SchedR!$A:$Z,MATCH(D$1,SchedR!$6:$6,0),FALSE)</f>
        <v>USA</v>
      </c>
      <c r="E139" s="21" t="str">
        <f>VLOOKUP($B139,SchedR!$A:$Z,MATCH(E$1,SchedR!$6:$6,0),FALSE)</f>
        <v>Make</v>
      </c>
      <c r="F139" s="21" t="str">
        <f>VLOOKUP($B139,SchedR!$A:$Z,MATCH(F$1,SchedR!$6:$6,0),FALSE)</f>
        <v>Make</v>
      </c>
      <c r="G139" s="21">
        <f>VLOOKUP($A139,Schid!$A:$J,MATCH(G$1,Schid!$6:$6,0),FALSE)</f>
        <v>2616</v>
      </c>
      <c r="H139" s="21">
        <f>VLOOKUP($A139,Schid!$A:$J,MATCH(H$1,Schid!$6:$6,0),FALSE)</f>
        <v>1964</v>
      </c>
      <c r="I139" s="21">
        <f>VLOOKUP($A139,Schid!$A:$J,MATCH(I$1,Schid!$6:$6,0),FALSE)</f>
        <v>19</v>
      </c>
      <c r="J139" s="21" t="str">
        <f>VLOOKUP($A139,Schid!$A:$J,MATCH(J$1,Schid!$6:$6,0),FALSE)</f>
        <v>Truck Tractors</v>
      </c>
      <c r="K139" s="21" t="str">
        <f>VLOOKUP($A139,Schid!$A:$J,MATCH(K$1,Schid!$6:$6,0),FALSE)</f>
        <v>TA Truck Tractors</v>
      </c>
      <c r="L139" s="21" t="str">
        <f>VLOOKUP($A139,Schid!$A:$J,MATCH(L$1,Schid!$6:$6,0),FALSE)</f>
        <v>Volvo</v>
      </c>
      <c r="M139" s="21" t="str">
        <f>VLOOKUP($A139,Schid!$A:$J,MATCH(M$1,Schid!$6:$6,0),FALSE)</f>
        <v>Truck Tractors|TA Truck Tractors|Volvo|</v>
      </c>
      <c r="N139" s="21">
        <f t="shared" si="4"/>
        <v>1</v>
      </c>
      <c r="O139" s="21">
        <f>IF(ISERROR(VLOOKUP(B139,SchedR!A:A,1,FALSE)),0,1)</f>
        <v>1</v>
      </c>
      <c r="P139" s="21">
        <f t="shared" si="5"/>
        <v>1</v>
      </c>
      <c r="Q139" s="21">
        <f>IF(COUNTIFS(Out!A:A,A139,Out!D:D,D139)=0,1,0)</f>
        <v>1</v>
      </c>
    </row>
    <row r="140" spans="1:17" x14ac:dyDescent="0.25">
      <c r="A140" s="21">
        <v>83861</v>
      </c>
      <c r="B140" s="21" t="s">
        <v>4977</v>
      </c>
      <c r="C140" s="21" t="s">
        <v>1241</v>
      </c>
      <c r="D140" s="21" t="str">
        <f>VLOOKUP($B140,SchedR!$A:$Z,MATCH(D$1,SchedR!$6:$6,0),FALSE)</f>
        <v>USA</v>
      </c>
      <c r="E140" s="21" t="str">
        <f>VLOOKUP($B140,SchedR!$A:$Z,MATCH(E$1,SchedR!$6:$6,0),FALSE)</f>
        <v>CatSubcat</v>
      </c>
      <c r="F140" s="21" t="str">
        <f>VLOOKUP($B140,SchedR!$A:$Z,MATCH(F$1,SchedR!$6:$6,0),FALSE)</f>
        <v>Category</v>
      </c>
      <c r="G140" s="21">
        <f>VLOOKUP($A140,Schid!$A:$J,MATCH(G$1,Schid!$6:$6,0),FALSE)</f>
        <v>2606</v>
      </c>
      <c r="H140" s="21" t="str">
        <f>VLOOKUP($A140,Schid!$A:$J,MATCH(H$1,Schid!$6:$6,0),FALSE)</f>
        <v>NULL</v>
      </c>
      <c r="I140" s="21" t="str">
        <f>VLOOKUP($A140,Schid!$A:$J,MATCH(I$1,Schid!$6:$6,0),FALSE)</f>
        <v>NULL</v>
      </c>
      <c r="J140" s="21" t="str">
        <f>VLOOKUP($A140,Schid!$A:$J,MATCH(J$1,Schid!$6:$6,0),FALSE)</f>
        <v>Truck Cranes</v>
      </c>
      <c r="K140" s="21" t="str">
        <f>VLOOKUP($A140,Schid!$A:$J,MATCH(K$1,Schid!$6:$6,0),FALSE)</f>
        <v>NULL</v>
      </c>
      <c r="L140" s="21" t="str">
        <f>VLOOKUP($A140,Schid!$A:$J,MATCH(L$1,Schid!$6:$6,0),FALSE)</f>
        <v>NULL</v>
      </c>
      <c r="M140" s="21" t="str">
        <f>VLOOKUP($A140,Schid!$A:$J,MATCH(M$1,Schid!$6:$6,0),FALSE)</f>
        <v>Truck Cranes|||</v>
      </c>
      <c r="N140" s="21">
        <f t="shared" si="4"/>
        <v>1</v>
      </c>
      <c r="O140" s="21">
        <f>IF(ISERROR(VLOOKUP(B140,SchedR!A:A,1,FALSE)),0,1)</f>
        <v>1</v>
      </c>
      <c r="P140" s="21">
        <f t="shared" si="5"/>
        <v>1</v>
      </c>
      <c r="Q140" s="21">
        <f>IF(COUNTIFS(Out!A:A,A140,Out!D:D,D140)=0,1,0)</f>
        <v>1</v>
      </c>
    </row>
    <row r="141" spans="1:17" x14ac:dyDescent="0.25">
      <c r="A141" s="21">
        <v>367</v>
      </c>
      <c r="B141" s="21" t="s">
        <v>5107</v>
      </c>
      <c r="C141" s="21" t="s">
        <v>1241</v>
      </c>
      <c r="D141" s="21" t="str">
        <f>VLOOKUP($B141,SchedR!$A:$Z,MATCH(D$1,SchedR!$6:$6,0),FALSE)</f>
        <v>USA</v>
      </c>
      <c r="E141" s="21" t="str">
        <f>VLOOKUP($B141,SchedR!$A:$Z,MATCH(E$1,SchedR!$6:$6,0),FALSE)</f>
        <v>CatSubcat</v>
      </c>
      <c r="F141" s="21" t="str">
        <f>VLOOKUP($B141,SchedR!$A:$Z,MATCH(F$1,SchedR!$6:$6,0),FALSE)</f>
        <v>SubcatGroup</v>
      </c>
      <c r="G141" s="21">
        <f>VLOOKUP($A141,Schid!$A:$J,MATCH(G$1,Schid!$6:$6,0),FALSE)</f>
        <v>2613</v>
      </c>
      <c r="H141" s="21">
        <f>VLOOKUP($A141,Schid!$A:$J,MATCH(H$1,Schid!$6:$6,0),FALSE)</f>
        <v>2027</v>
      </c>
      <c r="I141" s="21" t="str">
        <f>VLOOKUP($A141,Schid!$A:$J,MATCH(I$1,Schid!$6:$6,0),FALSE)</f>
        <v>NULL</v>
      </c>
      <c r="J141" s="21" t="str">
        <f>VLOOKUP($A141,Schid!$A:$J,MATCH(J$1,Schid!$6:$6,0),FALSE)</f>
        <v>Service Trucks</v>
      </c>
      <c r="K141" s="21" t="str">
        <f>VLOOKUP($A141,Schid!$A:$J,MATCH(K$1,Schid!$6:$6,0),FALSE)</f>
        <v>Utility Trucks</v>
      </c>
      <c r="L141" s="21" t="str">
        <f>VLOOKUP($A141,Schid!$A:$J,MATCH(L$1,Schid!$6:$6,0),FALSE)</f>
        <v>NULL</v>
      </c>
      <c r="M141" s="21" t="str">
        <f>VLOOKUP($A141,Schid!$A:$J,MATCH(M$1,Schid!$6:$6,0),FALSE)</f>
        <v>Service Trucks|Utility Trucks||</v>
      </c>
      <c r="N141" s="21">
        <f t="shared" si="4"/>
        <v>1</v>
      </c>
      <c r="O141" s="21">
        <f>IF(ISERROR(VLOOKUP(B141,SchedR!A:A,1,FALSE)),0,1)</f>
        <v>1</v>
      </c>
      <c r="P141" s="21">
        <f t="shared" si="5"/>
        <v>1</v>
      </c>
      <c r="Q141" s="21">
        <f>IF(COUNTIFS(Out!A:A,A141,Out!D:D,D141)=0,1,0)</f>
        <v>1</v>
      </c>
    </row>
    <row r="142" spans="1:17" x14ac:dyDescent="0.25">
      <c r="A142" s="21">
        <v>64306</v>
      </c>
      <c r="B142" s="21" t="s">
        <v>3415</v>
      </c>
      <c r="C142" s="21" t="s">
        <v>1242</v>
      </c>
      <c r="D142" s="21" t="str">
        <f>VLOOKUP($B142,SchedR!$A:$Z,MATCH(D$1,SchedR!$6:$6,0),FALSE)</f>
        <v>USA</v>
      </c>
      <c r="E142" s="21" t="str">
        <f>VLOOKUP($B142,SchedR!$A:$Z,MATCH(E$1,SchedR!$6:$6,0),FALSE)</f>
        <v>CatSubcat</v>
      </c>
      <c r="F142" s="21" t="str">
        <f>VLOOKUP($B142,SchedR!$A:$Z,MATCH(F$1,SchedR!$6:$6,0),FALSE)</f>
        <v>SubcatGroup</v>
      </c>
      <c r="G142" s="21">
        <f>VLOOKUP($A142,Schid!$A:$J,MATCH(G$1,Schid!$6:$6,0),FALSE)</f>
        <v>2750</v>
      </c>
      <c r="H142" s="21">
        <f>VLOOKUP($A142,Schid!$A:$J,MATCH(H$1,Schid!$6:$6,0),FALSE)</f>
        <v>2501</v>
      </c>
      <c r="I142" s="21" t="str">
        <f>VLOOKUP($A142,Schid!$A:$J,MATCH(I$1,Schid!$6:$6,0),FALSE)</f>
        <v>NULL</v>
      </c>
      <c r="J142" s="21" t="str">
        <f>VLOOKUP($A142,Schid!$A:$J,MATCH(J$1,Schid!$6:$6,0),FALSE)</f>
        <v>Box Trailers</v>
      </c>
      <c r="K142" s="21" t="str">
        <f>VLOOKUP($A142,Schid!$A:$J,MATCH(K$1,Schid!$6:$6,0),FALSE)</f>
        <v>Curtain Side Trailers</v>
      </c>
      <c r="L142" s="21" t="str">
        <f>VLOOKUP($A142,Schid!$A:$J,MATCH(L$1,Schid!$6:$6,0),FALSE)</f>
        <v>NULL</v>
      </c>
      <c r="M142" s="21" t="str">
        <f>VLOOKUP($A142,Schid!$A:$J,MATCH(M$1,Schid!$6:$6,0),FALSE)</f>
        <v>Box Trailers|Curtain Side Trailers||</v>
      </c>
      <c r="N142" s="21">
        <f t="shared" si="4"/>
        <v>1</v>
      </c>
      <c r="O142" s="21">
        <f>IF(ISERROR(VLOOKUP(B142,SchedR!A:A,1,FALSE)),0,1)</f>
        <v>1</v>
      </c>
      <c r="P142" s="21">
        <f t="shared" si="5"/>
        <v>1</v>
      </c>
      <c r="Q142" s="21">
        <f>IF(COUNTIFS(Out!A:A,A142,Out!D:D,D142)=0,1,0)</f>
        <v>1</v>
      </c>
    </row>
    <row r="143" spans="1:17" x14ac:dyDescent="0.25">
      <c r="A143" s="21">
        <v>523</v>
      </c>
      <c r="B143" s="21" t="s">
        <v>3415</v>
      </c>
      <c r="C143" s="21" t="s">
        <v>1241</v>
      </c>
      <c r="D143" s="21" t="str">
        <f>VLOOKUP($B143,SchedR!$A:$Z,MATCH(D$1,SchedR!$6:$6,0),FALSE)</f>
        <v>USA</v>
      </c>
      <c r="E143" s="21" t="str">
        <f>VLOOKUP($B143,SchedR!$A:$Z,MATCH(E$1,SchedR!$6:$6,0),FALSE)</f>
        <v>CatSubcat</v>
      </c>
      <c r="F143" s="21" t="str">
        <f>VLOOKUP($B143,SchedR!$A:$Z,MATCH(F$1,SchedR!$6:$6,0),FALSE)</f>
        <v>SubcatGroup</v>
      </c>
      <c r="G143" s="21">
        <f>VLOOKUP($A143,Schid!$A:$J,MATCH(G$1,Schid!$6:$6,0),FALSE)</f>
        <v>2750</v>
      </c>
      <c r="H143" s="21">
        <f>VLOOKUP($A143,Schid!$A:$J,MATCH(H$1,Schid!$6:$6,0),FALSE)</f>
        <v>2068</v>
      </c>
      <c r="I143" s="21" t="str">
        <f>VLOOKUP($A143,Schid!$A:$J,MATCH(I$1,Schid!$6:$6,0),FALSE)</f>
        <v>NULL</v>
      </c>
      <c r="J143" s="21" t="str">
        <f>VLOOKUP($A143,Schid!$A:$J,MATCH(J$1,Schid!$6:$6,0),FALSE)</f>
        <v>Box Trailers</v>
      </c>
      <c r="K143" s="21" t="str">
        <f>VLOOKUP($A143,Schid!$A:$J,MATCH(K$1,Schid!$6:$6,0),FALSE)</f>
        <v>Van Trailers</v>
      </c>
      <c r="L143" s="21" t="str">
        <f>VLOOKUP($A143,Schid!$A:$J,MATCH(L$1,Schid!$6:$6,0),FALSE)</f>
        <v>NULL</v>
      </c>
      <c r="M143" s="21" t="str">
        <f>VLOOKUP($A143,Schid!$A:$J,MATCH(M$1,Schid!$6:$6,0),FALSE)</f>
        <v>Box Trailers|Van Trailers||</v>
      </c>
      <c r="N143" s="21">
        <f t="shared" si="4"/>
        <v>1</v>
      </c>
      <c r="O143" s="21">
        <f>IF(ISERROR(VLOOKUP(B143,SchedR!A:A,1,FALSE)),0,1)</f>
        <v>1</v>
      </c>
      <c r="P143" s="21">
        <f t="shared" si="5"/>
        <v>1</v>
      </c>
      <c r="Q143" s="21">
        <f>IF(COUNTIFS(Out!A:A,A143,Out!D:D,D143)=0,1,0)</f>
        <v>1</v>
      </c>
    </row>
    <row r="144" spans="1:17" x14ac:dyDescent="0.25">
      <c r="A144" s="21">
        <v>227</v>
      </c>
      <c r="B144" s="21" t="s">
        <v>3322</v>
      </c>
      <c r="C144" s="21" t="s">
        <v>1241</v>
      </c>
      <c r="D144" s="21" t="str">
        <f>VLOOKUP($B144,SchedR!$A:$Z,MATCH(D$1,SchedR!$6:$6,0),FALSE)</f>
        <v>USA</v>
      </c>
      <c r="E144" s="21" t="str">
        <f>VLOOKUP($B144,SchedR!$A:$Z,MATCH(E$1,SchedR!$6:$6,0),FALSE)</f>
        <v>CatSubcat</v>
      </c>
      <c r="F144" s="21" t="str">
        <f>VLOOKUP($B144,SchedR!$A:$Z,MATCH(F$1,SchedR!$6:$6,0),FALSE)</f>
        <v>Category</v>
      </c>
      <c r="G144" s="21">
        <f>VLOOKUP($A144,Schid!$A:$J,MATCH(G$1,Schid!$6:$6,0),FALSE)</f>
        <v>5</v>
      </c>
      <c r="H144" s="21">
        <f>VLOOKUP($A144,Schid!$A:$J,MATCH(H$1,Schid!$6:$6,0),FALSE)</f>
        <v>1986</v>
      </c>
      <c r="I144" s="21" t="str">
        <f>VLOOKUP($A144,Schid!$A:$J,MATCH(I$1,Schid!$6:$6,0),FALSE)</f>
        <v>NULL</v>
      </c>
      <c r="J144" s="21" t="str">
        <f>VLOOKUP($A144,Schid!$A:$J,MATCH(J$1,Schid!$6:$6,0),FALSE)</f>
        <v>Other Trucks</v>
      </c>
      <c r="K144" s="21" t="str">
        <f>VLOOKUP($A144,Schid!$A:$J,MATCH(K$1,Schid!$6:$6,0),FALSE)</f>
        <v>Van Trucks</v>
      </c>
      <c r="L144" s="21" t="str">
        <f>VLOOKUP($A144,Schid!$A:$J,MATCH(L$1,Schid!$6:$6,0),FALSE)</f>
        <v>NULL</v>
      </c>
      <c r="M144" s="21" t="str">
        <f>VLOOKUP($A144,Schid!$A:$J,MATCH(M$1,Schid!$6:$6,0),FALSE)</f>
        <v>Other Trucks|Van Trucks||</v>
      </c>
      <c r="N144" s="21">
        <f t="shared" si="4"/>
        <v>1</v>
      </c>
      <c r="O144" s="21">
        <f>IF(ISERROR(VLOOKUP(B144,SchedR!A:A,1,FALSE)),0,1)</f>
        <v>1</v>
      </c>
      <c r="P144" s="21">
        <f t="shared" si="5"/>
        <v>1</v>
      </c>
      <c r="Q144" s="21">
        <f>IF(COUNTIFS(Out!A:A,A144,Out!D:D,D144)=0,1,0)</f>
        <v>1</v>
      </c>
    </row>
    <row r="145" spans="1:21" x14ac:dyDescent="0.25">
      <c r="A145" s="21">
        <v>419</v>
      </c>
      <c r="B145" s="21" t="s">
        <v>3506</v>
      </c>
      <c r="C145" t="s">
        <v>1241</v>
      </c>
      <c r="D145" s="21" t="str">
        <f>VLOOKUP($B145,SchedR!$A:$Z,MATCH(D$1,SchedR!$6:$6,0),FALSE)</f>
        <v>USA</v>
      </c>
      <c r="E145" s="21" t="str">
        <f>VLOOKUP($B145,SchedR!$A:$Z,MATCH(E$1,SchedR!$6:$6,0),FALSE)</f>
        <v>CatSubcat</v>
      </c>
      <c r="F145" s="21" t="str">
        <f>VLOOKUP($B145,SchedR!$A:$Z,MATCH(F$1,SchedR!$6:$6,0),FALSE)</f>
        <v>SubcatGroup</v>
      </c>
      <c r="G145" s="21">
        <f>VLOOKUP($A145,Schid!$A:$J,MATCH(G$1,Schid!$6:$6,0),FALSE)</f>
        <v>169</v>
      </c>
      <c r="H145" s="21">
        <f>VLOOKUP($A145,Schid!$A:$J,MATCH(H$1,Schid!$6:$6,0),FALSE)</f>
        <v>275</v>
      </c>
      <c r="I145" s="21" t="str">
        <f>VLOOKUP($A145,Schid!$A:$J,MATCH(I$1,Schid!$6:$6,0),FALSE)</f>
        <v>NULL</v>
      </c>
      <c r="J145" s="21" t="str">
        <f>VLOOKUP($A145,Schid!$A:$J,MATCH(J$1,Schid!$6:$6,0),FALSE)</f>
        <v>Vehicles</v>
      </c>
      <c r="K145" s="21" t="str">
        <f>VLOOKUP($A145,Schid!$A:$J,MATCH(K$1,Schid!$6:$6,0),FALSE)</f>
        <v>Sport Utility Vehicles</v>
      </c>
      <c r="L145" s="21" t="str">
        <f>VLOOKUP($A145,Schid!$A:$J,MATCH(L$1,Schid!$6:$6,0),FALSE)</f>
        <v>NULL</v>
      </c>
      <c r="M145" s="21" t="str">
        <f>VLOOKUP($A145,Schid!$A:$J,MATCH(M$1,Schid!$6:$6,0),FALSE)</f>
        <v>Vehicles|Sport Utility Vehicles||</v>
      </c>
      <c r="N145" s="21">
        <f t="shared" si="4"/>
        <v>1</v>
      </c>
      <c r="O145" s="21">
        <f>IF(ISERROR(VLOOKUP(B145,SchedR!A:A,1,FALSE)),0,1)</f>
        <v>1</v>
      </c>
      <c r="P145" s="21">
        <f t="shared" si="5"/>
        <v>1</v>
      </c>
      <c r="Q145" s="21">
        <f>IF(COUNTIFS(Out!A:A,A145,Out!D:D,D145)=0,1,0)</f>
        <v>1</v>
      </c>
    </row>
    <row r="146" spans="1:21" x14ac:dyDescent="0.25">
      <c r="A146" s="21">
        <v>200</v>
      </c>
      <c r="B146" s="21" t="s">
        <v>3327</v>
      </c>
      <c r="C146" s="21" t="s">
        <v>1241</v>
      </c>
      <c r="D146" s="21" t="str">
        <f>VLOOKUP($B146,SchedR!$A:$Z,MATCH(D$1,SchedR!$6:$6,0),FALSE)</f>
        <v>USA</v>
      </c>
      <c r="E146" s="21" t="str">
        <f>VLOOKUP($B146,SchedR!$A:$Z,MATCH(E$1,SchedR!$6:$6,0),FALSE)</f>
        <v>CatSubcat</v>
      </c>
      <c r="F146" s="21" t="str">
        <f>VLOOKUP($B146,SchedR!$A:$Z,MATCH(F$1,SchedR!$6:$6,0),FALSE)</f>
        <v>SubcatGroup</v>
      </c>
      <c r="G146" s="21">
        <f>VLOOKUP($A146,Schid!$A:$J,MATCH(G$1,Schid!$6:$6,0),FALSE)</f>
        <v>36</v>
      </c>
      <c r="H146" s="21">
        <f>VLOOKUP($A146,Schid!$A:$J,MATCH(H$1,Schid!$6:$6,0),FALSE)</f>
        <v>146</v>
      </c>
      <c r="I146" s="21" t="str">
        <f>VLOOKUP($A146,Schid!$A:$J,MATCH(I$1,Schid!$6:$6,0),FALSE)</f>
        <v>NULL</v>
      </c>
      <c r="J146" s="21" t="str">
        <f>VLOOKUP($A146,Schid!$A:$J,MATCH(J$1,Schid!$6:$6,0),FALSE)</f>
        <v>Sweepers And Brooms</v>
      </c>
      <c r="K146" s="21" t="str">
        <f>VLOOKUP($A146,Schid!$A:$J,MATCH(K$1,Schid!$6:$6,0),FALSE)</f>
        <v>Walk-Behind Sweepers And Brooms</v>
      </c>
      <c r="L146" s="21" t="str">
        <f>VLOOKUP($A146,Schid!$A:$J,MATCH(L$1,Schid!$6:$6,0),FALSE)</f>
        <v>NULL</v>
      </c>
      <c r="M146" s="21" t="str">
        <f>VLOOKUP($A146,Schid!$A:$J,MATCH(M$1,Schid!$6:$6,0),FALSE)</f>
        <v>Sweepers And Brooms|Walk-Behind Sweepers And Brooms||</v>
      </c>
      <c r="N146" s="21">
        <f t="shared" si="4"/>
        <v>1</v>
      </c>
      <c r="O146" s="21">
        <f>IF(ISERROR(VLOOKUP(B146,SchedR!A:A,1,FALSE)),0,1)</f>
        <v>1</v>
      </c>
      <c r="P146" s="21">
        <f t="shared" si="5"/>
        <v>1</v>
      </c>
      <c r="Q146" s="21">
        <f>IF(COUNTIFS(Out!A:A,A146,Out!D:D,D146)=0,1,0)</f>
        <v>1</v>
      </c>
      <c r="R146" s="21"/>
      <c r="S146" s="21"/>
      <c r="T146" s="21"/>
      <c r="U146" s="21"/>
    </row>
    <row r="147" spans="1:21" x14ac:dyDescent="0.25">
      <c r="A147" s="21">
        <v>90459</v>
      </c>
      <c r="B147" s="21" t="s">
        <v>3046</v>
      </c>
      <c r="C147" s="21" t="s">
        <v>1241</v>
      </c>
      <c r="D147" s="21" t="str">
        <f>VLOOKUP($B147,SchedR!$A:$Z,MATCH(D$1,SchedR!$6:$6,0),FALSE)</f>
        <v>USA</v>
      </c>
      <c r="E147" s="21" t="str">
        <f>VLOOKUP($B147,SchedR!$A:$Z,MATCH(E$1,SchedR!$6:$6,0),FALSE)</f>
        <v>CatSubcat</v>
      </c>
      <c r="F147" s="21" t="str">
        <f>VLOOKUP($B147,SchedR!$A:$Z,MATCH(F$1,SchedR!$6:$6,0),FALSE)</f>
        <v>Category</v>
      </c>
      <c r="G147" s="21">
        <f>VLOOKUP($A147,Schid!$A:$J,MATCH(G$1,Schid!$6:$6,0),FALSE)</f>
        <v>2755</v>
      </c>
      <c r="H147" s="21" t="str">
        <f>VLOOKUP($A147,Schid!$A:$J,MATCH(H$1,Schid!$6:$6,0),FALSE)</f>
        <v>NULL</v>
      </c>
      <c r="I147" s="21" t="str">
        <f>VLOOKUP($A147,Schid!$A:$J,MATCH(I$1,Schid!$6:$6,0),FALSE)</f>
        <v>NULL</v>
      </c>
      <c r="J147" s="21" t="str">
        <f>VLOOKUP($A147,Schid!$A:$J,MATCH(J$1,Schid!$6:$6,0),FALSE)</f>
        <v>Water Trailers</v>
      </c>
      <c r="K147" s="21" t="str">
        <f>VLOOKUP($A147,Schid!$A:$J,MATCH(K$1,Schid!$6:$6,0),FALSE)</f>
        <v>NULL</v>
      </c>
      <c r="L147" s="21" t="str">
        <f>VLOOKUP($A147,Schid!$A:$J,MATCH(L$1,Schid!$6:$6,0),FALSE)</f>
        <v>NULL</v>
      </c>
      <c r="M147" s="21" t="str">
        <f>VLOOKUP($A147,Schid!$A:$J,MATCH(M$1,Schid!$6:$6,0),FALSE)</f>
        <v>Water Trailers|||</v>
      </c>
      <c r="N147" s="21">
        <f t="shared" si="4"/>
        <v>1</v>
      </c>
      <c r="O147" s="21">
        <f>IF(ISERROR(VLOOKUP(B147,SchedR!A:A,1,FALSE)),0,1)</f>
        <v>1</v>
      </c>
      <c r="P147" s="21">
        <f t="shared" si="5"/>
        <v>1</v>
      </c>
      <c r="Q147" s="21">
        <f>IF(COUNTIFS(Out!A:A,A147,Out!D:D,D147)=0,1,0)</f>
        <v>1</v>
      </c>
    </row>
    <row r="148" spans="1:21" x14ac:dyDescent="0.25">
      <c r="A148" s="21">
        <v>53702</v>
      </c>
      <c r="B148" s="21" t="s">
        <v>3212</v>
      </c>
      <c r="C148" s="21" t="s">
        <v>1241</v>
      </c>
      <c r="D148" s="21" t="str">
        <f>VLOOKUP($B148,SchedR!$A:$Z,MATCH(D$1,SchedR!$6:$6,0),FALSE)</f>
        <v>USA</v>
      </c>
      <c r="E148" s="21" t="str">
        <f>VLOOKUP($B148,SchedR!$A:$Z,MATCH(E$1,SchedR!$6:$6,0),FALSE)</f>
        <v>Make</v>
      </c>
      <c r="F148" s="21" t="str">
        <f>VLOOKUP($B148,SchedR!$A:$Z,MATCH(F$1,SchedR!$6:$6,0),FALSE)</f>
        <v>Make</v>
      </c>
      <c r="G148" s="21">
        <f>VLOOKUP($A148,Schid!$A:$J,MATCH(G$1,Schid!$6:$6,0),FALSE)</f>
        <v>362</v>
      </c>
      <c r="H148" s="21">
        <f>VLOOKUP($A148,Schid!$A:$J,MATCH(H$1,Schid!$6:$6,0),FALSE)</f>
        <v>2469</v>
      </c>
      <c r="I148" s="21">
        <f>VLOOKUP($A148,Schid!$A:$J,MATCH(I$1,Schid!$6:$6,0),FALSE)</f>
        <v>19</v>
      </c>
      <c r="J148" s="21" t="str">
        <f>VLOOKUP($A148,Schid!$A:$J,MATCH(J$1,Schid!$6:$6,0),FALSE)</f>
        <v>Wheel Loaders</v>
      </c>
      <c r="K148" s="21" t="str">
        <f>VLOOKUP($A148,Schid!$A:$J,MATCH(K$1,Schid!$6:$6,0),FALSE)</f>
        <v>190-309 HP Wheel Loaders</v>
      </c>
      <c r="L148" s="21" t="str">
        <f>VLOOKUP($A148,Schid!$A:$J,MATCH(L$1,Schid!$6:$6,0),FALSE)</f>
        <v>Volvo</v>
      </c>
      <c r="M148" s="21" t="str">
        <f>VLOOKUP($A148,Schid!$A:$J,MATCH(M$1,Schid!$6:$6,0),FALSE)</f>
        <v>Wheel Loaders|190-309 HP Wheel Loaders|Volvo|</v>
      </c>
      <c r="N148" s="21">
        <f t="shared" si="4"/>
        <v>1</v>
      </c>
      <c r="O148" s="21">
        <f>IF(ISERROR(VLOOKUP(B148,SchedR!A:A,1,FALSE)),0,1)</f>
        <v>1</v>
      </c>
      <c r="P148" s="21">
        <f t="shared" si="5"/>
        <v>1</v>
      </c>
      <c r="Q148" s="21">
        <f>IF(COUNTIFS(Out!A:A,A148,Out!D:D,D148)=0,1,0)</f>
        <v>1</v>
      </c>
    </row>
    <row r="149" spans="1:21" x14ac:dyDescent="0.25">
      <c r="A149" s="21">
        <v>101626</v>
      </c>
      <c r="B149" s="21" t="s">
        <v>3212</v>
      </c>
      <c r="C149" s="21" t="s">
        <v>1242</v>
      </c>
      <c r="D149" s="21" t="str">
        <f>VLOOKUP($B149,SchedR!$A:$Z,MATCH(D$1,SchedR!$6:$6,0),FALSE)</f>
        <v>USA</v>
      </c>
      <c r="E149" s="21" t="str">
        <f>VLOOKUP($B149,SchedR!$A:$Z,MATCH(E$1,SchedR!$6:$6,0),FALSE)</f>
        <v>Make</v>
      </c>
      <c r="F149" s="21" t="str">
        <f>VLOOKUP($B149,SchedR!$A:$Z,MATCH(F$1,SchedR!$6:$6,0),FALSE)</f>
        <v>Make</v>
      </c>
      <c r="G149" s="21">
        <f>VLOOKUP($A149,Schid!$A:$J,MATCH(G$1,Schid!$6:$6,0),FALSE)</f>
        <v>362</v>
      </c>
      <c r="H149" s="21">
        <f>VLOOKUP($A149,Schid!$A:$J,MATCH(H$1,Schid!$6:$6,0),FALSE)</f>
        <v>2822</v>
      </c>
      <c r="I149" s="21">
        <f>VLOOKUP($A149,Schid!$A:$J,MATCH(I$1,Schid!$6:$6,0),FALSE)</f>
        <v>19</v>
      </c>
      <c r="J149" s="21" t="str">
        <f>VLOOKUP($A149,Schid!$A:$J,MATCH(J$1,Schid!$6:$6,0),FALSE)</f>
        <v>Wheel Loaders</v>
      </c>
      <c r="K149" s="21" t="str">
        <f>VLOOKUP($A149,Schid!$A:$J,MATCH(K$1,Schid!$6:$6,0),FALSE)</f>
        <v>310+ HP Wheel Loaders</v>
      </c>
      <c r="L149" s="21" t="str">
        <f>VLOOKUP($A149,Schid!$A:$J,MATCH(L$1,Schid!$6:$6,0),FALSE)</f>
        <v>Volvo</v>
      </c>
      <c r="M149" s="21" t="str">
        <f>VLOOKUP($A149,Schid!$A:$J,MATCH(M$1,Schid!$6:$6,0),FALSE)</f>
        <v>Wheel Loaders|310+ HP Wheel Loaders|Volvo|</v>
      </c>
      <c r="N149" s="21">
        <f t="shared" si="4"/>
        <v>1</v>
      </c>
      <c r="O149" s="21">
        <f>IF(ISERROR(VLOOKUP(B149,SchedR!A:A,1,FALSE)),0,1)</f>
        <v>1</v>
      </c>
      <c r="P149" s="21">
        <f t="shared" si="5"/>
        <v>1</v>
      </c>
      <c r="Q149" s="21">
        <f>IF(COUNTIFS(Out!A:A,A149,Out!D:D,D149)=0,1,0)</f>
        <v>1</v>
      </c>
    </row>
    <row r="150" spans="1:21" x14ac:dyDescent="0.25">
      <c r="A150" s="21">
        <v>18</v>
      </c>
      <c r="B150" s="21" t="s">
        <v>3082</v>
      </c>
      <c r="C150" s="21" t="s">
        <v>1241</v>
      </c>
      <c r="D150" s="21" t="str">
        <f>VLOOKUP($B150,SchedR!$A:$Z,MATCH(D$1,SchedR!$6:$6,0),FALSE)</f>
        <v>GBR</v>
      </c>
      <c r="E150" s="21" t="str">
        <f>VLOOKUP($B150,SchedR!$A:$Z,MATCH(E$1,SchedR!$6:$6,0),FALSE)</f>
        <v>CatSubcat</v>
      </c>
      <c r="F150" s="21" t="str">
        <f>VLOOKUP($B150,SchedR!$A:$Z,MATCH(F$1,SchedR!$6:$6,0),FALSE)</f>
        <v>Category</v>
      </c>
      <c r="G150" s="21">
        <f>VLOOKUP($A150,Schid!$A:$J,MATCH(G$1,Schid!$6:$6,0),FALSE)</f>
        <v>30</v>
      </c>
      <c r="H150" s="21" t="str">
        <f>VLOOKUP($A150,Schid!$A:$J,MATCH(H$1,Schid!$6:$6,0),FALSE)</f>
        <v>NULL</v>
      </c>
      <c r="I150" s="21" t="str">
        <f>VLOOKUP($A150,Schid!$A:$J,MATCH(I$1,Schid!$6:$6,0),FALSE)</f>
        <v>NULL</v>
      </c>
      <c r="J150" s="21" t="str">
        <f>VLOOKUP($A150,Schid!$A:$J,MATCH(J$1,Schid!$6:$6,0),FALSE)</f>
        <v>Air Compressors</v>
      </c>
      <c r="K150" s="21" t="str">
        <f>VLOOKUP($A150,Schid!$A:$J,MATCH(K$1,Schid!$6:$6,0),FALSE)</f>
        <v>NULL</v>
      </c>
      <c r="L150" s="21" t="str">
        <f>VLOOKUP($A150,Schid!$A:$J,MATCH(L$1,Schid!$6:$6,0),FALSE)</f>
        <v>NULL</v>
      </c>
      <c r="M150" s="21" t="str">
        <f>VLOOKUP($A150,Schid!$A:$J,MATCH(M$1,Schid!$6:$6,0),FALSE)</f>
        <v>Air Compressors|||</v>
      </c>
      <c r="N150" s="21">
        <f t="shared" si="4"/>
        <v>1</v>
      </c>
      <c r="O150" s="21">
        <f>IF(ISERROR(VLOOKUP(B150,SchedR!A:A,1,FALSE)),0,1)</f>
        <v>1</v>
      </c>
      <c r="P150" s="21">
        <f t="shared" si="5"/>
        <v>1</v>
      </c>
      <c r="Q150" s="21">
        <f>IF(COUNTIFS(Out!A:A,A150,Out!D:D,D150)=0,1,0)</f>
        <v>1</v>
      </c>
    </row>
    <row r="151" spans="1:21" x14ac:dyDescent="0.25">
      <c r="A151" s="21">
        <v>82188</v>
      </c>
      <c r="B151" s="21" t="s">
        <v>3082</v>
      </c>
      <c r="C151" s="21" t="s">
        <v>1242</v>
      </c>
      <c r="D151" s="21" t="str">
        <f>VLOOKUP($B151,SchedR!$A:$Z,MATCH(D$1,SchedR!$6:$6,0),FALSE)</f>
        <v>GBR</v>
      </c>
      <c r="E151" s="21" t="str">
        <f>VLOOKUP($B151,SchedR!$A:$Z,MATCH(E$1,SchedR!$6:$6,0),FALSE)</f>
        <v>CatSubcat</v>
      </c>
      <c r="F151" s="21" t="str">
        <f>VLOOKUP($B151,SchedR!$A:$Z,MATCH(F$1,SchedR!$6:$6,0),FALSE)</f>
        <v>Category</v>
      </c>
      <c r="G151" s="21">
        <f>VLOOKUP($A151,Schid!$A:$J,MATCH(G$1,Schid!$6:$6,0),FALSE)</f>
        <v>2589</v>
      </c>
      <c r="H151" s="21" t="str">
        <f>VLOOKUP($A151,Schid!$A:$J,MATCH(H$1,Schid!$6:$6,0),FALSE)</f>
        <v>NULL</v>
      </c>
      <c r="I151" s="21" t="str">
        <f>VLOOKUP($A151,Schid!$A:$J,MATCH(I$1,Schid!$6:$6,0),FALSE)</f>
        <v>NULL</v>
      </c>
      <c r="J151" s="21" t="str">
        <f>VLOOKUP($A151,Schid!$A:$J,MATCH(J$1,Schid!$6:$6,0),FALSE)</f>
        <v>Air Equipment</v>
      </c>
      <c r="K151" s="21" t="str">
        <f>VLOOKUP($A151,Schid!$A:$J,MATCH(K$1,Schid!$6:$6,0),FALSE)</f>
        <v>NULL</v>
      </c>
      <c r="L151" s="21" t="str">
        <f>VLOOKUP($A151,Schid!$A:$J,MATCH(L$1,Schid!$6:$6,0),FALSE)</f>
        <v>NULL</v>
      </c>
      <c r="M151" s="21" t="str">
        <f>VLOOKUP($A151,Schid!$A:$J,MATCH(M$1,Schid!$6:$6,0),FALSE)</f>
        <v>Air Equipment|||</v>
      </c>
      <c r="N151" s="21">
        <f t="shared" si="4"/>
        <v>1</v>
      </c>
      <c r="O151" s="21">
        <f>IF(ISERROR(VLOOKUP(B151,SchedR!A:A,1,FALSE)),0,1)</f>
        <v>1</v>
      </c>
      <c r="P151" s="21">
        <f t="shared" si="5"/>
        <v>1</v>
      </c>
      <c r="Q151" s="21">
        <f>IF(COUNTIFS(Out!A:A,A151,Out!D:D,D151)=0,1,0)</f>
        <v>1</v>
      </c>
    </row>
    <row r="152" spans="1:21" x14ac:dyDescent="0.25">
      <c r="A152" s="21">
        <v>148</v>
      </c>
      <c r="B152" s="21" t="s">
        <v>3083</v>
      </c>
      <c r="C152" s="21" t="s">
        <v>1241</v>
      </c>
      <c r="D152" s="21" t="str">
        <f>VLOOKUP($B152,SchedR!$A:$Z,MATCH(D$1,SchedR!$6:$6,0),FALSE)</f>
        <v>GBR</v>
      </c>
      <c r="E152" s="21" t="str">
        <f>VLOOKUP($B152,SchedR!$A:$Z,MATCH(E$1,SchedR!$6:$6,0),FALSE)</f>
        <v>CatSubcat</v>
      </c>
      <c r="F152" s="21" t="str">
        <f>VLOOKUP($B152,SchedR!$A:$Z,MATCH(F$1,SchedR!$6:$6,0),FALSE)</f>
        <v>SubcatGroup</v>
      </c>
      <c r="G152" s="21">
        <f>VLOOKUP($A152,Schid!$A:$J,MATCH(G$1,Schid!$6:$6,0),FALSE)</f>
        <v>30</v>
      </c>
      <c r="H152" s="21">
        <f>VLOOKUP($A152,Schid!$A:$J,MATCH(H$1,Schid!$6:$6,0),FALSE)</f>
        <v>366</v>
      </c>
      <c r="I152" s="21" t="str">
        <f>VLOOKUP($A152,Schid!$A:$J,MATCH(I$1,Schid!$6:$6,0),FALSE)</f>
        <v>NULL</v>
      </c>
      <c r="J152" s="21" t="str">
        <f>VLOOKUP($A152,Schid!$A:$J,MATCH(J$1,Schid!$6:$6,0),FALSE)</f>
        <v>Air Compressors</v>
      </c>
      <c r="K152" s="21" t="str">
        <f>VLOOKUP($A152,Schid!$A:$J,MATCH(K$1,Schid!$6:$6,0),FALSE)</f>
        <v>25-349 CFM Air Compressors</v>
      </c>
      <c r="L152" s="21" t="str">
        <f>VLOOKUP($A152,Schid!$A:$J,MATCH(L$1,Schid!$6:$6,0),FALSE)</f>
        <v>NULL</v>
      </c>
      <c r="M152" s="21" t="str">
        <f>VLOOKUP($A152,Schid!$A:$J,MATCH(M$1,Schid!$6:$6,0),FALSE)</f>
        <v>Air Compressors|25-349 CFM Air Compressors||</v>
      </c>
      <c r="N152" s="21">
        <f t="shared" si="4"/>
        <v>1</v>
      </c>
      <c r="O152" s="21">
        <f>IF(ISERROR(VLOOKUP(B152,SchedR!A:A,1,FALSE)),0,1)</f>
        <v>1</v>
      </c>
      <c r="P152" s="21">
        <f t="shared" si="5"/>
        <v>1</v>
      </c>
      <c r="Q152" s="21">
        <f>IF(COUNTIFS(Out!A:A,A152,Out!D:D,D152)=0,1,0)</f>
        <v>1</v>
      </c>
    </row>
    <row r="153" spans="1:21" x14ac:dyDescent="0.25">
      <c r="A153" s="21">
        <v>66830</v>
      </c>
      <c r="B153" s="21" t="s">
        <v>4979</v>
      </c>
      <c r="C153" t="s">
        <v>1241</v>
      </c>
      <c r="D153" s="21" t="str">
        <f>VLOOKUP($B153,SchedR!$A:$Z,MATCH(D$1,SchedR!$6:$6,0),FALSE)</f>
        <v>GBR</v>
      </c>
      <c r="E153" s="21" t="str">
        <f>VLOOKUP($B153,SchedR!$A:$Z,MATCH(E$1,SchedR!$6:$6,0),FALSE)</f>
        <v>CatSubcat</v>
      </c>
      <c r="F153" s="21" t="str">
        <f>VLOOKUP($B153,SchedR!$A:$Z,MATCH(F$1,SchedR!$6:$6,0),FALSE)</f>
        <v>Category</v>
      </c>
      <c r="G153" s="21">
        <f>VLOOKUP($A153,Schid!$A:$J,MATCH(G$1,Schid!$6:$6,0),FALSE)</f>
        <v>2515</v>
      </c>
      <c r="H153" s="21" t="str">
        <f>VLOOKUP($A153,Schid!$A:$J,MATCH(H$1,Schid!$6:$6,0),FALSE)</f>
        <v>NULL</v>
      </c>
      <c r="I153" s="21" t="str">
        <f>VLOOKUP($A153,Schid!$A:$J,MATCH(I$1,Schid!$6:$6,0),FALSE)</f>
        <v>NULL</v>
      </c>
      <c r="J153" s="21" t="str">
        <f>VLOOKUP($A153,Schid!$A:$J,MATCH(J$1,Schid!$6:$6,0),FALSE)</f>
        <v>Articulated Dump Trucks</v>
      </c>
      <c r="K153" s="21" t="str">
        <f>VLOOKUP($A153,Schid!$A:$J,MATCH(K$1,Schid!$6:$6,0),FALSE)</f>
        <v>NULL</v>
      </c>
      <c r="L153" s="21" t="str">
        <f>VLOOKUP($A153,Schid!$A:$J,MATCH(L$1,Schid!$6:$6,0),FALSE)</f>
        <v>NULL</v>
      </c>
      <c r="M153" s="21" t="str">
        <f>VLOOKUP($A153,Schid!$A:$J,MATCH(M$1,Schid!$6:$6,0),FALSE)</f>
        <v>Articulated Dump Trucks|||</v>
      </c>
      <c r="N153" s="21">
        <f t="shared" si="4"/>
        <v>1</v>
      </c>
      <c r="O153" s="21">
        <f>IF(ISERROR(VLOOKUP(B153,SchedR!A:A,1,FALSE)),0,1)</f>
        <v>1</v>
      </c>
      <c r="P153" s="21">
        <f t="shared" si="5"/>
        <v>1</v>
      </c>
      <c r="Q153" s="21">
        <f>IF(COUNTIFS(Out!A:A,A153,Out!D:D,D153)=0,1,0)</f>
        <v>1</v>
      </c>
    </row>
    <row r="154" spans="1:21" s="21" customFormat="1" x14ac:dyDescent="0.25">
      <c r="A154" s="21">
        <v>54</v>
      </c>
      <c r="B154" s="21" t="s">
        <v>3088</v>
      </c>
      <c r="C154" s="21" t="s">
        <v>1241</v>
      </c>
      <c r="D154" s="21" t="str">
        <f>VLOOKUP($B154,SchedR!$A:$Z,MATCH(D$1,SchedR!$6:$6,0),FALSE)</f>
        <v>GBR</v>
      </c>
      <c r="E154" s="21" t="str">
        <f>VLOOKUP($B154,SchedR!$A:$Z,MATCH(E$1,SchedR!$6:$6,0),FALSE)</f>
        <v>CatSubcat</v>
      </c>
      <c r="F154" s="21" t="str">
        <f>VLOOKUP($B154,SchedR!$A:$Z,MATCH(F$1,SchedR!$6:$6,0),FALSE)</f>
        <v>Category</v>
      </c>
      <c r="G154" s="21">
        <f>VLOOKUP($A154,Schid!$A:$J,MATCH(G$1,Schid!$6:$6,0),FALSE)</f>
        <v>313</v>
      </c>
      <c r="H154" s="21" t="str">
        <f>VLOOKUP($A154,Schid!$A:$J,MATCH(H$1,Schid!$6:$6,0),FALSE)</f>
        <v>NULL</v>
      </c>
      <c r="I154" s="21" t="str">
        <f>VLOOKUP($A154,Schid!$A:$J,MATCH(I$1,Schid!$6:$6,0),FALSE)</f>
        <v>NULL</v>
      </c>
      <c r="J154" s="21" t="str">
        <f>VLOOKUP($A154,Schid!$A:$J,MATCH(J$1,Schid!$6:$6,0),FALSE)</f>
        <v>Articulating Boom Lifts</v>
      </c>
      <c r="K154" s="21" t="str">
        <f>VLOOKUP($A154,Schid!$A:$J,MATCH(K$1,Schid!$6:$6,0),FALSE)</f>
        <v>NULL</v>
      </c>
      <c r="L154" s="21" t="str">
        <f>VLOOKUP($A154,Schid!$A:$J,MATCH(L$1,Schid!$6:$6,0),FALSE)</f>
        <v>NULL</v>
      </c>
      <c r="M154" s="21" t="str">
        <f>VLOOKUP($A154,Schid!$A:$J,MATCH(M$1,Schid!$6:$6,0),FALSE)</f>
        <v>Articulating Boom Lifts|||</v>
      </c>
      <c r="N154" s="21">
        <f t="shared" si="4"/>
        <v>1</v>
      </c>
      <c r="O154" s="21">
        <f>IF(ISERROR(VLOOKUP(B154,SchedR!A:A,1,FALSE)),0,1)</f>
        <v>1</v>
      </c>
      <c r="P154" s="21">
        <f t="shared" si="5"/>
        <v>1</v>
      </c>
      <c r="Q154" s="21">
        <f>IF(COUNTIFS(Out!A:A,A154,Out!D:D,D154)=0,1,0)</f>
        <v>1</v>
      </c>
    </row>
    <row r="155" spans="1:21" x14ac:dyDescent="0.25">
      <c r="A155" s="21">
        <v>115035</v>
      </c>
      <c r="B155" s="21" t="s">
        <v>3092</v>
      </c>
      <c r="C155" s="21" t="s">
        <v>1241</v>
      </c>
      <c r="D155" s="21" t="str">
        <f>VLOOKUP($B155,SchedR!$A:$Z,MATCH(D$1,SchedR!$6:$6,0),FALSE)</f>
        <v>GBR</v>
      </c>
      <c r="E155" s="21" t="str">
        <f>VLOOKUP($B155,SchedR!$A:$Z,MATCH(E$1,SchedR!$6:$6,0),FALSE)</f>
        <v>CatSubcat</v>
      </c>
      <c r="F155" s="21" t="str">
        <f>VLOOKUP($B155,SchedR!$A:$Z,MATCH(F$1,SchedR!$6:$6,0),FALSE)</f>
        <v>SubcatGroup</v>
      </c>
      <c r="G155" s="21">
        <f>VLOOKUP($A155,Schid!$A:$J,MATCH(G$1,Schid!$6:$6,0),FALSE)</f>
        <v>313</v>
      </c>
      <c r="H155" s="21">
        <f>VLOOKUP($A155,Schid!$A:$J,MATCH(H$1,Schid!$6:$6,0),FALSE)</f>
        <v>2843</v>
      </c>
      <c r="I155" s="21" t="str">
        <f>VLOOKUP($A155,Schid!$A:$J,MATCH(I$1,Schid!$6:$6,0),FALSE)</f>
        <v>NULL</v>
      </c>
      <c r="J155" s="21" t="str">
        <f>VLOOKUP($A155,Schid!$A:$J,MATCH(J$1,Schid!$6:$6,0),FALSE)</f>
        <v>Articulating Boom Lifts</v>
      </c>
      <c r="K155" s="21" t="str">
        <f>VLOOKUP($A155,Schid!$A:$J,MATCH(K$1,Schid!$6:$6,0),FALSE)</f>
        <v>0-49 Ft Articulating Booms</v>
      </c>
      <c r="L155" s="21" t="str">
        <f>VLOOKUP($A155,Schid!$A:$J,MATCH(L$1,Schid!$6:$6,0),FALSE)</f>
        <v>NULL</v>
      </c>
      <c r="M155" s="21" t="str">
        <f>VLOOKUP($A155,Schid!$A:$J,MATCH(M$1,Schid!$6:$6,0),FALSE)</f>
        <v>Articulating Boom Lifts|0-49 Ft Articulating Booms||</v>
      </c>
      <c r="N155" s="21">
        <f t="shared" si="4"/>
        <v>1</v>
      </c>
      <c r="O155" s="21">
        <f>IF(ISERROR(VLOOKUP(B155,SchedR!A:A,1,FALSE)),0,1)</f>
        <v>1</v>
      </c>
      <c r="P155" s="21">
        <f t="shared" si="5"/>
        <v>1</v>
      </c>
      <c r="Q155" s="21">
        <f>IF(COUNTIFS(Out!A:A,A155,Out!D:D,D155)=0,1,0)</f>
        <v>1</v>
      </c>
    </row>
    <row r="156" spans="1:21" x14ac:dyDescent="0.25">
      <c r="A156" s="21">
        <v>115036</v>
      </c>
      <c r="B156" s="21" t="s">
        <v>3092</v>
      </c>
      <c r="C156" s="21" t="s">
        <v>1242</v>
      </c>
      <c r="D156" s="21" t="str">
        <f>VLOOKUP($B156,SchedR!$A:$Z,MATCH(D$1,SchedR!$6:$6,0),FALSE)</f>
        <v>GBR</v>
      </c>
      <c r="E156" s="21" t="str">
        <f>VLOOKUP($B156,SchedR!$A:$Z,MATCH(E$1,SchedR!$6:$6,0),FALSE)</f>
        <v>CatSubcat</v>
      </c>
      <c r="F156" s="21" t="str">
        <f>VLOOKUP($B156,SchedR!$A:$Z,MATCH(F$1,SchedR!$6:$6,0),FALSE)</f>
        <v>SubcatGroup</v>
      </c>
      <c r="G156" s="21">
        <f>VLOOKUP($A156,Schid!$A:$J,MATCH(G$1,Schid!$6:$6,0),FALSE)</f>
        <v>313</v>
      </c>
      <c r="H156" s="21">
        <f>VLOOKUP($A156,Schid!$A:$J,MATCH(H$1,Schid!$6:$6,0),FALSE)</f>
        <v>2844</v>
      </c>
      <c r="I156" s="21" t="str">
        <f>VLOOKUP($A156,Schid!$A:$J,MATCH(I$1,Schid!$6:$6,0),FALSE)</f>
        <v>NULL</v>
      </c>
      <c r="J156" s="21" t="str">
        <f>VLOOKUP($A156,Schid!$A:$J,MATCH(J$1,Schid!$6:$6,0),FALSE)</f>
        <v>Articulating Boom Lifts</v>
      </c>
      <c r="K156" s="21" t="str">
        <f>VLOOKUP($A156,Schid!$A:$J,MATCH(K$1,Schid!$6:$6,0),FALSE)</f>
        <v>50-79 Ft Articulating Booms</v>
      </c>
      <c r="L156" s="21" t="str">
        <f>VLOOKUP($A156,Schid!$A:$J,MATCH(L$1,Schid!$6:$6,0),FALSE)</f>
        <v>NULL</v>
      </c>
      <c r="M156" s="21" t="str">
        <f>VLOOKUP($A156,Schid!$A:$J,MATCH(M$1,Schid!$6:$6,0),FALSE)</f>
        <v>Articulating Boom Lifts|50-79 Ft Articulating Booms||</v>
      </c>
      <c r="N156" s="21">
        <f t="shared" si="4"/>
        <v>1</v>
      </c>
      <c r="O156" s="21">
        <f>IF(ISERROR(VLOOKUP(B156,SchedR!A:A,1,FALSE)),0,1)</f>
        <v>1</v>
      </c>
      <c r="P156" s="21">
        <f t="shared" si="5"/>
        <v>1</v>
      </c>
      <c r="Q156" s="21">
        <f>IF(COUNTIFS(Out!A:A,A156,Out!D:D,D156)=0,1,0)</f>
        <v>1</v>
      </c>
    </row>
    <row r="157" spans="1:21" x14ac:dyDescent="0.25">
      <c r="A157" s="21">
        <v>23</v>
      </c>
      <c r="B157" s="21" t="s">
        <v>3084</v>
      </c>
      <c r="C157" s="21" t="s">
        <v>1241</v>
      </c>
      <c r="D157" s="21" t="str">
        <f>VLOOKUP($B157,SchedR!$A:$Z,MATCH(D$1,SchedR!$6:$6,0),FALSE)</f>
        <v>GBR</v>
      </c>
      <c r="E157" s="21" t="str">
        <f>VLOOKUP($B157,SchedR!$A:$Z,MATCH(E$1,SchedR!$6:$6,0),FALSE)</f>
        <v>CatSubcat</v>
      </c>
      <c r="F157" s="21" t="str">
        <f>VLOOKUP($B157,SchedR!$A:$Z,MATCH(F$1,SchedR!$6:$6,0),FALSE)</f>
        <v>Category</v>
      </c>
      <c r="G157" s="21">
        <f>VLOOKUP($A157,Schid!$A:$J,MATCH(G$1,Schid!$6:$6,0),FALSE)</f>
        <v>6</v>
      </c>
      <c r="H157" s="21" t="str">
        <f>VLOOKUP($A157,Schid!$A:$J,MATCH(H$1,Schid!$6:$6,0),FALSE)</f>
        <v>NULL</v>
      </c>
      <c r="I157" s="21" t="str">
        <f>VLOOKUP($A157,Schid!$A:$J,MATCH(I$1,Schid!$6:$6,0),FALSE)</f>
        <v>NULL</v>
      </c>
      <c r="J157" s="21" t="str">
        <f>VLOOKUP($A157,Schid!$A:$J,MATCH(J$1,Schid!$6:$6,0),FALSE)</f>
        <v>Backhoe Loaders</v>
      </c>
      <c r="K157" s="21" t="str">
        <f>VLOOKUP($A157,Schid!$A:$J,MATCH(K$1,Schid!$6:$6,0),FALSE)</f>
        <v>NULL</v>
      </c>
      <c r="L157" s="21" t="str">
        <f>VLOOKUP($A157,Schid!$A:$J,MATCH(L$1,Schid!$6:$6,0),FALSE)</f>
        <v>NULL</v>
      </c>
      <c r="M157" s="21" t="str">
        <f>VLOOKUP($A157,Schid!$A:$J,MATCH(M$1,Schid!$6:$6,0),FALSE)</f>
        <v>Backhoe Loaders|||</v>
      </c>
      <c r="N157" s="21">
        <f t="shared" si="4"/>
        <v>1</v>
      </c>
      <c r="O157" s="21">
        <f>IF(ISERROR(VLOOKUP(B157,SchedR!A:A,1,FALSE)),0,1)</f>
        <v>1</v>
      </c>
      <c r="P157" s="21">
        <f t="shared" si="5"/>
        <v>1</v>
      </c>
      <c r="Q157" s="21">
        <f>IF(COUNTIFS(Out!A:A,A157,Out!D:D,D157)=0,1,0)</f>
        <v>1</v>
      </c>
    </row>
    <row r="158" spans="1:21" x14ac:dyDescent="0.25">
      <c r="A158" s="21">
        <v>90454</v>
      </c>
      <c r="B158" s="29" t="s">
        <v>3406</v>
      </c>
      <c r="C158" s="21" t="s">
        <v>1241</v>
      </c>
      <c r="D158" s="21" t="str">
        <f>VLOOKUP($B158,SchedR!$A:$Z,MATCH(D$1,SchedR!$6:$6,0),FALSE)</f>
        <v>GBR</v>
      </c>
      <c r="E158" s="21" t="str">
        <f>VLOOKUP($B158,SchedR!$A:$Z,MATCH(E$1,SchedR!$6:$6,0),FALSE)</f>
        <v>CatSubcat</v>
      </c>
      <c r="F158" s="21" t="str">
        <f>VLOOKUP($B158,SchedR!$A:$Z,MATCH(F$1,SchedR!$6:$6,0),FALSE)</f>
        <v>Category</v>
      </c>
      <c r="G158" s="21">
        <f>VLOOKUP($A158,Schid!$A:$J,MATCH(G$1,Schid!$6:$6,0),FALSE)</f>
        <v>2750</v>
      </c>
      <c r="H158" s="21" t="str">
        <f>VLOOKUP($A158,Schid!$A:$J,MATCH(H$1,Schid!$6:$6,0),FALSE)</f>
        <v>NULL</v>
      </c>
      <c r="I158" s="21" t="str">
        <f>VLOOKUP($A158,Schid!$A:$J,MATCH(I$1,Schid!$6:$6,0),FALSE)</f>
        <v>NULL</v>
      </c>
      <c r="J158" s="21" t="str">
        <f>VLOOKUP($A158,Schid!$A:$J,MATCH(J$1,Schid!$6:$6,0),FALSE)</f>
        <v>Box Trailers</v>
      </c>
      <c r="K158" s="21" t="str">
        <f>VLOOKUP($A158,Schid!$A:$J,MATCH(K$1,Schid!$6:$6,0),FALSE)</f>
        <v>NULL</v>
      </c>
      <c r="L158" s="21" t="str">
        <f>VLOOKUP($A158,Schid!$A:$J,MATCH(L$1,Schid!$6:$6,0),FALSE)</f>
        <v>NULL</v>
      </c>
      <c r="M158" s="21" t="str">
        <f>VLOOKUP($A158,Schid!$A:$J,MATCH(M$1,Schid!$6:$6,0),FALSE)</f>
        <v>Box Trailers|||</v>
      </c>
      <c r="N158" s="21">
        <f t="shared" si="4"/>
        <v>1</v>
      </c>
      <c r="O158" s="21">
        <f>IF(ISERROR(VLOOKUP(B158,SchedR!A:A,1,FALSE)),0,1)</f>
        <v>1</v>
      </c>
      <c r="P158" s="21">
        <f t="shared" si="5"/>
        <v>1</v>
      </c>
      <c r="Q158" s="21">
        <f>IF(COUNTIFS(Out!A:A,A158,Out!D:D,D158)=0,1,0)</f>
        <v>1</v>
      </c>
    </row>
    <row r="159" spans="1:21" x14ac:dyDescent="0.25">
      <c r="A159" s="21">
        <v>66827</v>
      </c>
      <c r="B159" s="39" t="s">
        <v>4332</v>
      </c>
      <c r="C159" s="21" t="s">
        <v>1241</v>
      </c>
      <c r="D159" s="21" t="str">
        <f>VLOOKUP($B159,SchedR!$A:$Z,MATCH(D$1,SchedR!$6:$6,0),FALSE)</f>
        <v>GBR</v>
      </c>
      <c r="E159" s="21" t="str">
        <f>VLOOKUP($B159,SchedR!$A:$Z,MATCH(E$1,SchedR!$6:$6,0),FALSE)</f>
        <v>CatSubcat</v>
      </c>
      <c r="F159" s="21" t="str">
        <f>VLOOKUP($B159,SchedR!$A:$Z,MATCH(F$1,SchedR!$6:$6,0),FALSE)</f>
        <v>Category</v>
      </c>
      <c r="G159" s="21">
        <f>VLOOKUP($A159,Schid!$A:$J,MATCH(G$1,Schid!$6:$6,0),FALSE)</f>
        <v>2512</v>
      </c>
      <c r="H159" s="21" t="str">
        <f>VLOOKUP($A159,Schid!$A:$J,MATCH(H$1,Schid!$6:$6,0),FALSE)</f>
        <v>NULL</v>
      </c>
      <c r="I159" s="21" t="str">
        <f>VLOOKUP($A159,Schid!$A:$J,MATCH(I$1,Schid!$6:$6,0),FALSE)</f>
        <v>NULL</v>
      </c>
      <c r="J159" s="21" t="str">
        <f>VLOOKUP($A159,Schid!$A:$J,MATCH(J$1,Schid!$6:$6,0),FALSE)</f>
        <v>Double Drum Rollers</v>
      </c>
      <c r="K159" s="21" t="str">
        <f>VLOOKUP($A159,Schid!$A:$J,MATCH(K$1,Schid!$6:$6,0),FALSE)</f>
        <v>NULL</v>
      </c>
      <c r="L159" s="21" t="str">
        <f>VLOOKUP($A159,Schid!$A:$J,MATCH(L$1,Schid!$6:$6,0),FALSE)</f>
        <v>NULL</v>
      </c>
      <c r="M159" s="21" t="str">
        <f>VLOOKUP($A159,Schid!$A:$J,MATCH(M$1,Schid!$6:$6,0),FALSE)</f>
        <v>Double Drum Rollers|||</v>
      </c>
      <c r="N159" s="21">
        <f t="shared" si="4"/>
        <v>1</v>
      </c>
      <c r="O159" s="21">
        <f>IF(ISERROR(VLOOKUP(B159,SchedR!A:A,1,FALSE)),0,1)</f>
        <v>1</v>
      </c>
      <c r="P159" s="21">
        <f t="shared" si="5"/>
        <v>1</v>
      </c>
      <c r="Q159" s="21">
        <f>IF(COUNTIFS(Out!A:A,A159,Out!D:D,D159)=0,1,0)</f>
        <v>1</v>
      </c>
    </row>
    <row r="160" spans="1:21" x14ac:dyDescent="0.25">
      <c r="A160" s="21">
        <v>1649</v>
      </c>
      <c r="B160" s="21" t="s">
        <v>3381</v>
      </c>
      <c r="C160" s="21" t="s">
        <v>1241</v>
      </c>
      <c r="D160" s="21" t="str">
        <f>VLOOKUP($B160,SchedR!$A:$Z,MATCH(D$1,SchedR!$6:$6,0),FALSE)</f>
        <v>GBR</v>
      </c>
      <c r="E160" s="21" t="str">
        <f>VLOOKUP($B160,SchedR!$A:$Z,MATCH(E$1,SchedR!$6:$6,0),FALSE)</f>
        <v>Make</v>
      </c>
      <c r="F160" s="21" t="str">
        <f>VLOOKUP($B160,SchedR!$A:$Z,MATCH(F$1,SchedR!$6:$6,0),FALSE)</f>
        <v>Make</v>
      </c>
      <c r="G160" s="21">
        <f>VLOOKUP($A160,Schid!$A:$J,MATCH(G$1,Schid!$6:$6,0),FALSE)</f>
        <v>2512</v>
      </c>
      <c r="H160" s="21">
        <f>VLOOKUP($A160,Schid!$A:$J,MATCH(H$1,Schid!$6:$6,0),FALSE)</f>
        <v>429</v>
      </c>
      <c r="I160" s="21">
        <f>VLOOKUP($A160,Schid!$A:$J,MATCH(I$1,Schid!$6:$6,0),FALSE)</f>
        <v>1170</v>
      </c>
      <c r="J160" s="21" t="str">
        <f>VLOOKUP($A160,Schid!$A:$J,MATCH(J$1,Schid!$6:$6,0),FALSE)</f>
        <v>Double Drum Rollers</v>
      </c>
      <c r="K160" s="21" t="str">
        <f>VLOOKUP($A160,Schid!$A:$J,MATCH(K$1,Schid!$6:$6,0),FALSE)</f>
        <v>Double Drum Rollers</v>
      </c>
      <c r="L160" s="21" t="str">
        <f>VLOOKUP($A160,Schid!$A:$J,MATCH(L$1,Schid!$6:$6,0),FALSE)</f>
        <v>Hamm</v>
      </c>
      <c r="M160" s="21" t="str">
        <f>VLOOKUP($A160,Schid!$A:$J,MATCH(M$1,Schid!$6:$6,0),FALSE)</f>
        <v>Double Drum Rollers|Double Drum Rollers|Hamm|</v>
      </c>
      <c r="N160" s="21">
        <f t="shared" si="4"/>
        <v>1</v>
      </c>
      <c r="O160" s="21">
        <f>IF(ISERROR(VLOOKUP(B160,SchedR!A:A,1,FALSE)),0,1)</f>
        <v>1</v>
      </c>
      <c r="P160" s="21">
        <f t="shared" si="5"/>
        <v>1</v>
      </c>
      <c r="Q160" s="21">
        <f>IF(COUNTIFS(Out!A:A,A160,Out!D:D,D160)=0,1,0)</f>
        <v>1</v>
      </c>
    </row>
    <row r="161" spans="1:17" x14ac:dyDescent="0.25">
      <c r="A161" s="21">
        <v>12</v>
      </c>
      <c r="B161" s="21" t="s">
        <v>3405</v>
      </c>
      <c r="C161" s="21" t="s">
        <v>1241</v>
      </c>
      <c r="D161" s="21" t="str">
        <f>VLOOKUP($B161,SchedR!$A:$Z,MATCH(D$1,SchedR!$6:$6,0),FALSE)</f>
        <v>GBR</v>
      </c>
      <c r="E161" s="21" t="str">
        <f>VLOOKUP($B161,SchedR!$A:$Z,MATCH(E$1,SchedR!$6:$6,0),FALSE)</f>
        <v>CatSubcat</v>
      </c>
      <c r="F161" s="21" t="str">
        <f>VLOOKUP($B161,SchedR!$A:$Z,MATCH(F$1,SchedR!$6:$6,0),FALSE)</f>
        <v>Category</v>
      </c>
      <c r="G161" s="21">
        <f>VLOOKUP($A161,Schid!$A:$J,MATCH(G$1,Schid!$6:$6,0),FALSE)</f>
        <v>15</v>
      </c>
      <c r="H161" s="21" t="str">
        <f>VLOOKUP($A161,Schid!$A:$J,MATCH(H$1,Schid!$6:$6,0),FALSE)</f>
        <v>NULL</v>
      </c>
      <c r="I161" s="21" t="str">
        <f>VLOOKUP($A161,Schid!$A:$J,MATCH(I$1,Schid!$6:$6,0),FALSE)</f>
        <v>NULL</v>
      </c>
      <c r="J161" s="21" t="str">
        <f>VLOOKUP($A161,Schid!$A:$J,MATCH(J$1,Schid!$6:$6,0),FALSE)</f>
        <v>Dozers</v>
      </c>
      <c r="K161" s="21" t="str">
        <f>VLOOKUP($A161,Schid!$A:$J,MATCH(K$1,Schid!$6:$6,0),FALSE)</f>
        <v>NULL</v>
      </c>
      <c r="L161" s="21" t="str">
        <f>VLOOKUP($A161,Schid!$A:$J,MATCH(L$1,Schid!$6:$6,0),FALSE)</f>
        <v>NULL</v>
      </c>
      <c r="M161" s="21" t="str">
        <f>VLOOKUP($A161,Schid!$A:$J,MATCH(M$1,Schid!$6:$6,0),FALSE)</f>
        <v>Dozers|||</v>
      </c>
      <c r="N161" s="21">
        <f t="shared" si="4"/>
        <v>1</v>
      </c>
      <c r="O161" s="21">
        <f>IF(ISERROR(VLOOKUP(B161,SchedR!A:A,1,FALSE)),0,1)</f>
        <v>1</v>
      </c>
      <c r="P161" s="21">
        <f t="shared" si="5"/>
        <v>1</v>
      </c>
      <c r="Q161" s="21">
        <f>IF(COUNTIFS(Out!A:A,A161,Out!D:D,D161)=0,1,0)</f>
        <v>1</v>
      </c>
    </row>
    <row r="162" spans="1:17" x14ac:dyDescent="0.25">
      <c r="A162" s="21">
        <v>53</v>
      </c>
      <c r="B162" s="21" t="s">
        <v>4982</v>
      </c>
      <c r="C162" s="21" t="s">
        <v>1242</v>
      </c>
      <c r="D162" s="21" t="str">
        <f>VLOOKUP($B162,SchedR!$A:$Z,MATCH(D$1,SchedR!$6:$6,0),FALSE)</f>
        <v>GBR</v>
      </c>
      <c r="E162" s="21" t="str">
        <f>VLOOKUP($B162,SchedR!$A:$Z,MATCH(E$1,SchedR!$6:$6,0),FALSE)</f>
        <v>CatSubcat</v>
      </c>
      <c r="F162" s="21" t="str">
        <f>VLOOKUP($B162,SchedR!$A:$Z,MATCH(F$1,SchedR!$6:$6,0),FALSE)</f>
        <v>SubcatGroup</v>
      </c>
      <c r="G162" s="21">
        <f>VLOOKUP($A162,Schid!$A:$J,MATCH(G$1,Schid!$6:$6,0),FALSE)</f>
        <v>17</v>
      </c>
      <c r="H162" s="21" t="str">
        <f>VLOOKUP($A162,Schid!$A:$J,MATCH(H$1,Schid!$6:$6,0),FALSE)</f>
        <v>NULL</v>
      </c>
      <c r="I162" s="21" t="str">
        <f>VLOOKUP($A162,Schid!$A:$J,MATCH(I$1,Schid!$6:$6,0),FALSE)</f>
        <v>NULL</v>
      </c>
      <c r="J162" s="21" t="str">
        <f>VLOOKUP($A162,Schid!$A:$J,MATCH(J$1,Schid!$6:$6,0),FALSE)</f>
        <v>Aggregate Equipment</v>
      </c>
      <c r="K162" s="21" t="str">
        <f>VLOOKUP($A162,Schid!$A:$J,MATCH(K$1,Schid!$6:$6,0),FALSE)</f>
        <v>NULL</v>
      </c>
      <c r="L162" s="21" t="str">
        <f>VLOOKUP($A162,Schid!$A:$J,MATCH(L$1,Schid!$6:$6,0),FALSE)</f>
        <v>NULL</v>
      </c>
      <c r="M162" s="21" t="str">
        <f>VLOOKUP($A162,Schid!$A:$J,MATCH(M$1,Schid!$6:$6,0),FALSE)</f>
        <v>Aggregate Equipment|||</v>
      </c>
      <c r="N162" s="21">
        <f t="shared" si="4"/>
        <v>1</v>
      </c>
      <c r="O162" s="21">
        <f>IF(ISERROR(VLOOKUP(B162,SchedR!A:A,1,FALSE)),0,1)</f>
        <v>1</v>
      </c>
      <c r="P162" s="21">
        <f t="shared" si="5"/>
        <v>1</v>
      </c>
      <c r="Q162" s="21">
        <f>IF(COUNTIFS(Out!A:A,A162,Out!D:D,D162)=0,1,0)</f>
        <v>1</v>
      </c>
    </row>
    <row r="163" spans="1:17" x14ac:dyDescent="0.25">
      <c r="A163" s="21">
        <v>101026</v>
      </c>
      <c r="B163" s="21" t="s">
        <v>4982</v>
      </c>
      <c r="C163" s="21" t="s">
        <v>1242</v>
      </c>
      <c r="D163" s="21" t="str">
        <f>VLOOKUP($B163,SchedR!$A:$Z,MATCH(D$1,SchedR!$6:$6,0),FALSE)</f>
        <v>GBR</v>
      </c>
      <c r="E163" s="21" t="str">
        <f>VLOOKUP($B163,SchedR!$A:$Z,MATCH(E$1,SchedR!$6:$6,0),FALSE)</f>
        <v>CatSubcat</v>
      </c>
      <c r="F163" s="21" t="str">
        <f>VLOOKUP($B163,SchedR!$A:$Z,MATCH(F$1,SchedR!$6:$6,0),FALSE)</f>
        <v>SubcatGroup</v>
      </c>
      <c r="G163" s="21">
        <f>VLOOKUP($A163,Schid!$A:$J,MATCH(G$1,Schid!$6:$6,0),FALSE)</f>
        <v>29</v>
      </c>
      <c r="H163" s="21">
        <f>VLOOKUP($A163,Schid!$A:$J,MATCH(H$1,Schid!$6:$6,0),FALSE)</f>
        <v>2804</v>
      </c>
      <c r="I163" s="21" t="str">
        <f>VLOOKUP($A163,Schid!$A:$J,MATCH(I$1,Schid!$6:$6,0),FALSE)</f>
        <v>NULL</v>
      </c>
      <c r="J163" s="21" t="str">
        <f>VLOOKUP($A163,Schid!$A:$J,MATCH(J$1,Schid!$6:$6,0),FALSE)</f>
        <v>Excavators</v>
      </c>
      <c r="K163" s="21" t="str">
        <f>VLOOKUP($A163,Schid!$A:$J,MATCH(K$1,Schid!$6:$6,0),FALSE)</f>
        <v>100,000+ Lb Excavators</v>
      </c>
      <c r="L163" s="21" t="str">
        <f>VLOOKUP($A163,Schid!$A:$J,MATCH(L$1,Schid!$6:$6,0),FALSE)</f>
        <v>NULL</v>
      </c>
      <c r="M163" s="21" t="str">
        <f>VLOOKUP($A163,Schid!$A:$J,MATCH(M$1,Schid!$6:$6,0),FALSE)</f>
        <v>Excavators|100,000+ Lb Excavators||</v>
      </c>
      <c r="N163" s="21">
        <f t="shared" si="4"/>
        <v>1</v>
      </c>
      <c r="O163" s="21">
        <f>IF(ISERROR(VLOOKUP(B163,SchedR!A:A,1,FALSE)),0,1)</f>
        <v>1</v>
      </c>
      <c r="P163" s="21">
        <f t="shared" si="5"/>
        <v>1</v>
      </c>
      <c r="Q163" s="21">
        <f>IF(COUNTIFS(Out!A:A,A163,Out!D:D,D163)=0,1,0)</f>
        <v>1</v>
      </c>
    </row>
    <row r="164" spans="1:17" x14ac:dyDescent="0.25">
      <c r="A164" s="21">
        <v>50803</v>
      </c>
      <c r="B164" s="21" t="s">
        <v>4982</v>
      </c>
      <c r="C164" s="21" t="s">
        <v>1241</v>
      </c>
      <c r="D164" s="21" t="str">
        <f>VLOOKUP($B164,SchedR!$A:$Z,MATCH(D$1,SchedR!$6:$6,0),FALSE)</f>
        <v>GBR</v>
      </c>
      <c r="E164" s="21" t="str">
        <f>VLOOKUP($B164,SchedR!$A:$Z,MATCH(E$1,SchedR!$6:$6,0),FALSE)</f>
        <v>CatSubcat</v>
      </c>
      <c r="F164" s="21" t="str">
        <f>VLOOKUP($B164,SchedR!$A:$Z,MATCH(F$1,SchedR!$6:$6,0),FALSE)</f>
        <v>SubcatGroup</v>
      </c>
      <c r="G164" s="21">
        <f>VLOOKUP($A164,Schid!$A:$J,MATCH(G$1,Schid!$6:$6,0),FALSE)</f>
        <v>29</v>
      </c>
      <c r="H164" s="21">
        <f>VLOOKUP($A164,Schid!$A:$J,MATCH(H$1,Schid!$6:$6,0),FALSE)</f>
        <v>2426</v>
      </c>
      <c r="I164" s="21" t="str">
        <f>VLOOKUP($A164,Schid!$A:$J,MATCH(I$1,Schid!$6:$6,0),FALSE)</f>
        <v>NULL</v>
      </c>
      <c r="J164" s="21" t="str">
        <f>VLOOKUP($A164,Schid!$A:$J,MATCH(J$1,Schid!$6:$6,0),FALSE)</f>
        <v>Excavators</v>
      </c>
      <c r="K164" s="21" t="str">
        <f>VLOOKUP($A164,Schid!$A:$J,MATCH(K$1,Schid!$6:$6,0),FALSE)</f>
        <v>75,000-99,999 Lb Excavators</v>
      </c>
      <c r="L164" s="21" t="str">
        <f>VLOOKUP($A164,Schid!$A:$J,MATCH(L$1,Schid!$6:$6,0),FALSE)</f>
        <v>NULL</v>
      </c>
      <c r="M164" s="21" t="str">
        <f>VLOOKUP($A164,Schid!$A:$J,MATCH(M$1,Schid!$6:$6,0),FALSE)</f>
        <v>Excavators|75,000-99,999 Lb Excavators||</v>
      </c>
      <c r="N164" s="21">
        <f t="shared" si="4"/>
        <v>1</v>
      </c>
      <c r="O164" s="21">
        <f>IF(ISERROR(VLOOKUP(B164,SchedR!A:A,1,FALSE)),0,1)</f>
        <v>1</v>
      </c>
      <c r="P164" s="21">
        <f t="shared" si="5"/>
        <v>1</v>
      </c>
      <c r="Q164" s="21">
        <f>IF(COUNTIFS(Out!A:A,A164,Out!D:D,D164)=0,1,0)</f>
        <v>1</v>
      </c>
    </row>
    <row r="165" spans="1:17" x14ac:dyDescent="0.25">
      <c r="A165" s="21">
        <v>70282</v>
      </c>
      <c r="B165" s="21" t="s">
        <v>4982</v>
      </c>
      <c r="C165" s="21" t="s">
        <v>1242</v>
      </c>
      <c r="D165" s="21" t="str">
        <f>VLOOKUP($B165,SchedR!$A:$Z,MATCH(D$1,SchedR!$6:$6,0),FALSE)</f>
        <v>GBR</v>
      </c>
      <c r="E165" s="21" t="str">
        <f>VLOOKUP($B165,SchedR!$A:$Z,MATCH(E$1,SchedR!$6:$6,0),FALSE)</f>
        <v>CatSubcat</v>
      </c>
      <c r="F165" s="21" t="str">
        <f>VLOOKUP($B165,SchedR!$A:$Z,MATCH(F$1,SchedR!$6:$6,0),FALSE)</f>
        <v>SubcatGroup</v>
      </c>
      <c r="G165" s="21">
        <f>VLOOKUP($A165,Schid!$A:$J,MATCH(G$1,Schid!$6:$6,0),FALSE)</f>
        <v>2538</v>
      </c>
      <c r="H165" s="21" t="str">
        <f>VLOOKUP($A165,Schid!$A:$J,MATCH(H$1,Schid!$6:$6,0),FALSE)</f>
        <v>NULL</v>
      </c>
      <c r="I165" s="21" t="str">
        <f>VLOOKUP($A165,Schid!$A:$J,MATCH(I$1,Schid!$6:$6,0),FALSE)</f>
        <v>NULL</v>
      </c>
      <c r="J165" s="21" t="str">
        <f>VLOOKUP($A165,Schid!$A:$J,MATCH(J$1,Schid!$6:$6,0),FALSE)</f>
        <v>FirstCostValued</v>
      </c>
      <c r="K165" s="21" t="str">
        <f>VLOOKUP($A165,Schid!$A:$J,MATCH(K$1,Schid!$6:$6,0),FALSE)</f>
        <v>NULL</v>
      </c>
      <c r="L165" s="21" t="str">
        <f>VLOOKUP($A165,Schid!$A:$J,MATCH(L$1,Schid!$6:$6,0),FALSE)</f>
        <v>NULL</v>
      </c>
      <c r="M165" s="21" t="str">
        <f>VLOOKUP($A165,Schid!$A:$J,MATCH(M$1,Schid!$6:$6,0),FALSE)</f>
        <v>FirstCostValued|||</v>
      </c>
      <c r="N165" s="21">
        <f t="shared" si="4"/>
        <v>1</v>
      </c>
      <c r="O165" s="21">
        <f>IF(ISERROR(VLOOKUP(B165,SchedR!A:A,1,FALSE)),0,1)</f>
        <v>1</v>
      </c>
      <c r="P165" s="21">
        <f t="shared" si="5"/>
        <v>1</v>
      </c>
      <c r="Q165" s="21">
        <f>IF(COUNTIFS(Out!A:A,A165,Out!D:D,D165)=0,1,0)</f>
        <v>1</v>
      </c>
    </row>
    <row r="166" spans="1:17" x14ac:dyDescent="0.25">
      <c r="A166" s="21">
        <v>67243</v>
      </c>
      <c r="B166" s="21" t="s">
        <v>4982</v>
      </c>
      <c r="C166" s="21" t="s">
        <v>1242</v>
      </c>
      <c r="D166" s="21" t="str">
        <f>VLOOKUP($B166,SchedR!$A:$Z,MATCH(D$1,SchedR!$6:$6,0),FALSE)</f>
        <v>GBR</v>
      </c>
      <c r="E166" s="21" t="str">
        <f>VLOOKUP($B166,SchedR!$A:$Z,MATCH(E$1,SchedR!$6:$6,0),FALSE)</f>
        <v>CatSubcat</v>
      </c>
      <c r="F166" s="21" t="str">
        <f>VLOOKUP($B166,SchedR!$A:$Z,MATCH(F$1,SchedR!$6:$6,0),FALSE)</f>
        <v>SubcatGroup</v>
      </c>
      <c r="G166" s="21">
        <f>VLOOKUP($A166,Schid!$A:$J,MATCH(G$1,Schid!$6:$6,0),FALSE)</f>
        <v>2520</v>
      </c>
      <c r="H166" s="21" t="str">
        <f>VLOOKUP($A166,Schid!$A:$J,MATCH(H$1,Schid!$6:$6,0),FALSE)</f>
        <v>NULL</v>
      </c>
      <c r="I166" s="21" t="str">
        <f>VLOOKUP($A166,Schid!$A:$J,MATCH(I$1,Schid!$6:$6,0),FALSE)</f>
        <v>NULL</v>
      </c>
      <c r="J166" s="21" t="str">
        <f>VLOOKUP($A166,Schid!$A:$J,MATCH(J$1,Schid!$6:$6,0),FALSE)</f>
        <v>Front Shovels</v>
      </c>
      <c r="K166" s="21" t="str">
        <f>VLOOKUP($A166,Schid!$A:$J,MATCH(K$1,Schid!$6:$6,0),FALSE)</f>
        <v>NULL</v>
      </c>
      <c r="L166" s="21" t="str">
        <f>VLOOKUP($A166,Schid!$A:$J,MATCH(L$1,Schid!$6:$6,0),FALSE)</f>
        <v>NULL</v>
      </c>
      <c r="M166" s="21" t="str">
        <f>VLOOKUP($A166,Schid!$A:$J,MATCH(M$1,Schid!$6:$6,0),FALSE)</f>
        <v>Front Shovels|||</v>
      </c>
      <c r="N166" s="21">
        <f t="shared" si="4"/>
        <v>1</v>
      </c>
      <c r="O166" s="21">
        <f>IF(ISERROR(VLOOKUP(B166,SchedR!A:A,1,FALSE)),0,1)</f>
        <v>1</v>
      </c>
      <c r="P166" s="21">
        <f t="shared" si="5"/>
        <v>1</v>
      </c>
      <c r="Q166" s="21">
        <f>IF(COUNTIFS(Out!A:A,A166,Out!D:D,D166)=0,1,0)</f>
        <v>1</v>
      </c>
    </row>
    <row r="167" spans="1:17" x14ac:dyDescent="0.25">
      <c r="A167" s="21">
        <v>16</v>
      </c>
      <c r="B167" s="21" t="s">
        <v>4982</v>
      </c>
      <c r="C167" s="21" t="s">
        <v>1242</v>
      </c>
      <c r="D167" s="21" t="str">
        <f>VLOOKUP($B167,SchedR!$A:$Z,MATCH(D$1,SchedR!$6:$6,0),FALSE)</f>
        <v>GBR</v>
      </c>
      <c r="E167" s="21" t="str">
        <f>VLOOKUP($B167,SchedR!$A:$Z,MATCH(E$1,SchedR!$6:$6,0),FALSE)</f>
        <v>CatSubcat</v>
      </c>
      <c r="F167" s="21" t="str">
        <f>VLOOKUP($B167,SchedR!$A:$Z,MATCH(F$1,SchedR!$6:$6,0),FALSE)</f>
        <v>SubcatGroup</v>
      </c>
      <c r="G167" s="21">
        <f>VLOOKUP($A167,Schid!$A:$J,MATCH(G$1,Schid!$6:$6,0),FALSE)</f>
        <v>2225</v>
      </c>
      <c r="H167" s="21" t="str">
        <f>VLOOKUP($A167,Schid!$A:$J,MATCH(H$1,Schid!$6:$6,0),FALSE)</f>
        <v>NULL</v>
      </c>
      <c r="I167" s="21" t="str">
        <f>VLOOKUP($A167,Schid!$A:$J,MATCH(I$1,Schid!$6:$6,0),FALSE)</f>
        <v>NULL</v>
      </c>
      <c r="J167" s="21" t="str">
        <f>VLOOKUP($A167,Schid!$A:$J,MATCH(J$1,Schid!$6:$6,0),FALSE)</f>
        <v>Marine Equipment</v>
      </c>
      <c r="K167" s="21" t="str">
        <f>VLOOKUP($A167,Schid!$A:$J,MATCH(K$1,Schid!$6:$6,0),FALSE)</f>
        <v>NULL</v>
      </c>
      <c r="L167" s="21" t="str">
        <f>VLOOKUP($A167,Schid!$A:$J,MATCH(L$1,Schid!$6:$6,0),FALSE)</f>
        <v>NULL</v>
      </c>
      <c r="M167" s="21" t="str">
        <f>VLOOKUP($A167,Schid!$A:$J,MATCH(M$1,Schid!$6:$6,0),FALSE)</f>
        <v>Marine Equipment|||</v>
      </c>
      <c r="N167" s="21">
        <f t="shared" si="4"/>
        <v>1</v>
      </c>
      <c r="O167" s="21">
        <f>IF(ISERROR(VLOOKUP(B167,SchedR!A:A,1,FALSE)),0,1)</f>
        <v>1</v>
      </c>
      <c r="P167" s="21">
        <f t="shared" si="5"/>
        <v>1</v>
      </c>
      <c r="Q167" s="21">
        <f>IF(COUNTIFS(Out!A:A,A167,Out!D:D,D167)=0,1,0)</f>
        <v>1</v>
      </c>
    </row>
    <row r="168" spans="1:17" x14ac:dyDescent="0.25">
      <c r="A168" s="21">
        <v>61</v>
      </c>
      <c r="B168" s="21" t="s">
        <v>4982</v>
      </c>
      <c r="C168" s="21" t="s">
        <v>1242</v>
      </c>
      <c r="D168" s="21" t="str">
        <f>VLOOKUP($B168,SchedR!$A:$Z,MATCH(D$1,SchedR!$6:$6,0),FALSE)</f>
        <v>GBR</v>
      </c>
      <c r="E168" s="21" t="str">
        <f>VLOOKUP($B168,SchedR!$A:$Z,MATCH(E$1,SchedR!$6:$6,0),FALSE)</f>
        <v>CatSubcat</v>
      </c>
      <c r="F168" s="21" t="str">
        <f>VLOOKUP($B168,SchedR!$A:$Z,MATCH(F$1,SchedR!$6:$6,0),FALSE)</f>
        <v>SubcatGroup</v>
      </c>
      <c r="G168" s="21">
        <f>VLOOKUP($A168,Schid!$A:$J,MATCH(G$1,Schid!$6:$6,0),FALSE)</f>
        <v>32</v>
      </c>
      <c r="H168" s="21" t="str">
        <f>VLOOKUP($A168,Schid!$A:$J,MATCH(H$1,Schid!$6:$6,0),FALSE)</f>
        <v>NULL</v>
      </c>
      <c r="I168" s="21" t="str">
        <f>VLOOKUP($A168,Schid!$A:$J,MATCH(I$1,Schid!$6:$6,0),FALSE)</f>
        <v>NULL</v>
      </c>
      <c r="J168" s="21" t="str">
        <f>VLOOKUP($A168,Schid!$A:$J,MATCH(J$1,Schid!$6:$6,0),FALSE)</f>
        <v>Motor Graders</v>
      </c>
      <c r="K168" s="21" t="str">
        <f>VLOOKUP($A168,Schid!$A:$J,MATCH(K$1,Schid!$6:$6,0),FALSE)</f>
        <v>NULL</v>
      </c>
      <c r="L168" s="21" t="str">
        <f>VLOOKUP($A168,Schid!$A:$J,MATCH(L$1,Schid!$6:$6,0),FALSE)</f>
        <v>NULL</v>
      </c>
      <c r="M168" s="21" t="str">
        <f>VLOOKUP($A168,Schid!$A:$J,MATCH(M$1,Schid!$6:$6,0),FALSE)</f>
        <v>Motor Graders|||</v>
      </c>
      <c r="N168" s="21">
        <f t="shared" si="4"/>
        <v>1</v>
      </c>
      <c r="O168" s="21">
        <f>IF(ISERROR(VLOOKUP(B168,SchedR!A:A,1,FALSE)),0,1)</f>
        <v>1</v>
      </c>
      <c r="P168" s="21">
        <f t="shared" si="5"/>
        <v>1</v>
      </c>
      <c r="Q168" s="21">
        <f>IF(COUNTIFS(Out!A:A,A168,Out!D:D,D168)=0,1,0)</f>
        <v>1</v>
      </c>
    </row>
    <row r="169" spans="1:17" x14ac:dyDescent="0.25">
      <c r="A169" s="21">
        <v>9</v>
      </c>
      <c r="B169" s="21" t="s">
        <v>4982</v>
      </c>
      <c r="C169" s="21" t="s">
        <v>1242</v>
      </c>
      <c r="D169" s="21" t="str">
        <f>VLOOKUP($B169,SchedR!$A:$Z,MATCH(D$1,SchedR!$6:$6,0),FALSE)</f>
        <v>GBR</v>
      </c>
      <c r="E169" s="21" t="str">
        <f>VLOOKUP($B169,SchedR!$A:$Z,MATCH(E$1,SchedR!$6:$6,0),FALSE)</f>
        <v>CatSubcat</v>
      </c>
      <c r="F169" s="21" t="str">
        <f>VLOOKUP($B169,SchedR!$A:$Z,MATCH(F$1,SchedR!$6:$6,0),FALSE)</f>
        <v>SubcatGroup</v>
      </c>
      <c r="G169" s="21">
        <f>VLOOKUP($A169,Schid!$A:$J,MATCH(G$1,Schid!$6:$6,0),FALSE)</f>
        <v>1950</v>
      </c>
      <c r="H169" s="21" t="str">
        <f>VLOOKUP($A169,Schid!$A:$J,MATCH(H$1,Schid!$6:$6,0),FALSE)</f>
        <v>NULL</v>
      </c>
      <c r="I169" s="21" t="str">
        <f>VLOOKUP($A169,Schid!$A:$J,MATCH(I$1,Schid!$6:$6,0),FALSE)</f>
        <v>NULL</v>
      </c>
      <c r="J169" s="21" t="str">
        <f>VLOOKUP($A169,Schid!$A:$J,MATCH(J$1,Schid!$6:$6,0),FALSE)</f>
        <v>Railroad Equipment</v>
      </c>
      <c r="K169" s="21" t="str">
        <f>VLOOKUP($A169,Schid!$A:$J,MATCH(K$1,Schid!$6:$6,0),FALSE)</f>
        <v>NULL</v>
      </c>
      <c r="L169" s="21" t="str">
        <f>VLOOKUP($A169,Schid!$A:$J,MATCH(L$1,Schid!$6:$6,0),FALSE)</f>
        <v>NULL</v>
      </c>
      <c r="M169" s="21" t="str">
        <f>VLOOKUP($A169,Schid!$A:$J,MATCH(M$1,Schid!$6:$6,0),FALSE)</f>
        <v>Railroad Equipment|||</v>
      </c>
      <c r="N169" s="21">
        <f t="shared" si="4"/>
        <v>1</v>
      </c>
      <c r="O169" s="21">
        <f>IF(ISERROR(VLOOKUP(B169,SchedR!A:A,1,FALSE)),0,1)</f>
        <v>1</v>
      </c>
      <c r="P169" s="21">
        <f t="shared" si="5"/>
        <v>1</v>
      </c>
      <c r="Q169" s="21">
        <f>IF(COUNTIFS(Out!A:A,A169,Out!D:D,D169)=0,1,0)</f>
        <v>1</v>
      </c>
    </row>
    <row r="170" spans="1:17" s="21" customFormat="1" x14ac:dyDescent="0.25">
      <c r="A170" s="21">
        <v>36672</v>
      </c>
      <c r="B170" s="21" t="s">
        <v>4982</v>
      </c>
      <c r="C170" s="21" t="s">
        <v>1242</v>
      </c>
      <c r="D170" s="21" t="str">
        <f>VLOOKUP($B170,SchedR!$A:$Z,MATCH(D$1,SchedR!$6:$6,0),FALSE)</f>
        <v>GBR</v>
      </c>
      <c r="E170" s="21" t="str">
        <f>VLOOKUP($B170,SchedR!$A:$Z,MATCH(E$1,SchedR!$6:$6,0),FALSE)</f>
        <v>CatSubcat</v>
      </c>
      <c r="F170" s="21" t="str">
        <f>VLOOKUP($B170,SchedR!$A:$Z,MATCH(F$1,SchedR!$6:$6,0),FALSE)</f>
        <v>SubcatGroup</v>
      </c>
      <c r="G170" s="21">
        <f>VLOOKUP($A170,Schid!$A:$J,MATCH(G$1,Schid!$6:$6,0),FALSE)</f>
        <v>2294</v>
      </c>
      <c r="H170" s="21" t="str">
        <f>VLOOKUP($A170,Schid!$A:$J,MATCH(H$1,Schid!$6:$6,0),FALSE)</f>
        <v>NULL</v>
      </c>
      <c r="I170" s="21" t="str">
        <f>VLOOKUP($A170,Schid!$A:$J,MATCH(I$1,Schid!$6:$6,0),FALSE)</f>
        <v>NULL</v>
      </c>
      <c r="J170" s="21" t="str">
        <f>VLOOKUP($A170,Schid!$A:$J,MATCH(J$1,Schid!$6:$6,0),FALSE)</f>
        <v>Tunneling Equipment</v>
      </c>
      <c r="K170" s="21" t="str">
        <f>VLOOKUP($A170,Schid!$A:$J,MATCH(K$1,Schid!$6:$6,0),FALSE)</f>
        <v>NULL</v>
      </c>
      <c r="L170" s="21" t="str">
        <f>VLOOKUP($A170,Schid!$A:$J,MATCH(L$1,Schid!$6:$6,0),FALSE)</f>
        <v>NULL</v>
      </c>
      <c r="M170" s="21" t="str">
        <f>VLOOKUP($A170,Schid!$A:$J,MATCH(M$1,Schid!$6:$6,0),FALSE)</f>
        <v>Tunneling Equipment|||</v>
      </c>
      <c r="N170" s="21">
        <f t="shared" si="4"/>
        <v>1</v>
      </c>
      <c r="O170" s="21">
        <f>IF(ISERROR(VLOOKUP(B170,SchedR!A:A,1,FALSE)),0,1)</f>
        <v>1</v>
      </c>
      <c r="P170" s="21">
        <f t="shared" si="5"/>
        <v>1</v>
      </c>
      <c r="Q170" s="21">
        <f>IF(COUNTIFS(Out!A:A,A170,Out!D:D,D170)=0,1,0)</f>
        <v>1</v>
      </c>
    </row>
    <row r="171" spans="1:17" x14ac:dyDescent="0.25">
      <c r="A171" s="21">
        <v>152432</v>
      </c>
      <c r="B171" s="21" t="s">
        <v>3511</v>
      </c>
      <c r="C171" t="s">
        <v>1242</v>
      </c>
      <c r="D171" s="21" t="s">
        <v>2918</v>
      </c>
      <c r="E171" s="21" t="str">
        <f>VLOOKUP($B171,SchedR!$A:$Z,MATCH(E$1,SchedR!$6:$6,0),FALSE)</f>
        <v>Make</v>
      </c>
      <c r="F171" s="21" t="str">
        <f>VLOOKUP($B171,SchedR!$A:$Z,MATCH(F$1,SchedR!$6:$6,0),FALSE)</f>
        <v>Make</v>
      </c>
      <c r="G171" s="21">
        <f>VLOOKUP($A171,Schid!$A:$J,MATCH(G$1,Schid!$6:$6,0),FALSE)</f>
        <v>29</v>
      </c>
      <c r="H171" s="21">
        <f>VLOOKUP($A171,Schid!$A:$J,MATCH(H$1,Schid!$6:$6,0),FALSE)</f>
        <v>2927</v>
      </c>
      <c r="I171" s="21">
        <f>VLOOKUP($A171,Schid!$A:$J,MATCH(I$1,Schid!$6:$6,0),FALSE)</f>
        <v>19</v>
      </c>
      <c r="J171" s="21" t="str">
        <f>VLOOKUP($A171,Schid!$A:$J,MATCH(J$1,Schid!$6:$6,0),FALSE)</f>
        <v>Excavators</v>
      </c>
      <c r="K171" s="21" t="str">
        <f>VLOOKUP($A171,Schid!$A:$J,MATCH(K$1,Schid!$6:$6,0),FALSE)</f>
        <v>25,000-44,999 Lb Wheel Excavators</v>
      </c>
      <c r="L171" s="21" t="str">
        <f>VLOOKUP($A171,Schid!$A:$J,MATCH(L$1,Schid!$6:$6,0),FALSE)</f>
        <v>Volvo</v>
      </c>
      <c r="M171" s="21" t="str">
        <f>VLOOKUP($A171,Schid!$A:$J,MATCH(M$1,Schid!$6:$6,0),FALSE)</f>
        <v>Excavators|25,000-44,999 Lb Wheel Excavators|Volvo|</v>
      </c>
      <c r="N171" s="21">
        <f t="shared" si="4"/>
        <v>1</v>
      </c>
      <c r="O171" s="21">
        <f>IF(ISERROR(VLOOKUP(B171,SchedR!A:A,1,FALSE)),0,1)</f>
        <v>1</v>
      </c>
      <c r="P171" s="21">
        <f t="shared" si="5"/>
        <v>1</v>
      </c>
      <c r="Q171" s="21">
        <f>IF(COUNTIFS(Out!A:A,A171,Out!D:D,D171)=0,1,0)</f>
        <v>1</v>
      </c>
    </row>
    <row r="172" spans="1:17" x14ac:dyDescent="0.25">
      <c r="A172" s="29">
        <v>101024</v>
      </c>
      <c r="B172" s="23" t="s">
        <v>3530</v>
      </c>
      <c r="C172" t="s">
        <v>1241</v>
      </c>
      <c r="D172" s="21" t="str">
        <f>VLOOKUP($B172,SchedR!$A:$Z,MATCH(D$1,SchedR!$6:$6,0),FALSE)</f>
        <v>GBR</v>
      </c>
      <c r="E172" s="21" t="str">
        <f>VLOOKUP($B172,SchedR!$A:$Z,MATCH(E$1,SchedR!$6:$6,0),FALSE)</f>
        <v>CatSubcat</v>
      </c>
      <c r="F172" s="21" t="str">
        <f>VLOOKUP($B172,SchedR!$A:$Z,MATCH(F$1,SchedR!$6:$6,0),FALSE)</f>
        <v>SubcatGroup</v>
      </c>
      <c r="G172" s="21">
        <f>VLOOKUP($A172,Schid!$A:$J,MATCH(G$1,Schid!$6:$6,0),FALSE)</f>
        <v>29</v>
      </c>
      <c r="H172" s="21">
        <f>VLOOKUP($A172,Schid!$A:$J,MATCH(H$1,Schid!$6:$6,0),FALSE)</f>
        <v>2802</v>
      </c>
      <c r="I172" s="21" t="str">
        <f>VLOOKUP($A172,Schid!$A:$J,MATCH(I$1,Schid!$6:$6,0),FALSE)</f>
        <v>NULL</v>
      </c>
      <c r="J172" s="21" t="str">
        <f>VLOOKUP($A172,Schid!$A:$J,MATCH(J$1,Schid!$6:$6,0),FALSE)</f>
        <v>Excavators</v>
      </c>
      <c r="K172" s="21" t="str">
        <f>VLOOKUP($A172,Schid!$A:$J,MATCH(K$1,Schid!$6:$6,0),FALSE)</f>
        <v>45,000-74,999 Lb Excavators</v>
      </c>
      <c r="L172" s="21" t="str">
        <f>VLOOKUP($A172,Schid!$A:$J,MATCH(L$1,Schid!$6:$6,0),FALSE)</f>
        <v>NULL</v>
      </c>
      <c r="M172" s="21" t="str">
        <f>VLOOKUP($A172,Schid!$A:$J,MATCH(M$1,Schid!$6:$6,0),FALSE)</f>
        <v>Excavators|45,000-74,999 Lb Excavators||</v>
      </c>
      <c r="N172" s="21">
        <f t="shared" si="4"/>
        <v>1</v>
      </c>
      <c r="O172" s="21">
        <f>IF(ISERROR(VLOOKUP(B172,SchedR!A:A,1,FALSE)),0,1)</f>
        <v>1</v>
      </c>
      <c r="P172" s="21">
        <f t="shared" si="5"/>
        <v>1</v>
      </c>
      <c r="Q172" s="21">
        <f>IF(COUNTIFS(Out!A:A,A172,Out!D:D,D172)=0,1,0)</f>
        <v>1</v>
      </c>
    </row>
    <row r="173" spans="1:17" x14ac:dyDescent="0.25">
      <c r="A173" s="21">
        <v>148524</v>
      </c>
      <c r="B173" s="21" t="s">
        <v>3530</v>
      </c>
      <c r="C173" s="21" t="s">
        <v>1242</v>
      </c>
      <c r="D173" s="21" t="s">
        <v>2918</v>
      </c>
      <c r="E173" s="21" t="str">
        <f>VLOOKUP($B173,SchedR!$A:$Z,MATCH(E$1,SchedR!$6:$6,0),FALSE)</f>
        <v>CatSubcat</v>
      </c>
      <c r="F173" s="21" t="str">
        <f>VLOOKUP($B173,SchedR!$A:$Z,MATCH(F$1,SchedR!$6:$6,0),FALSE)</f>
        <v>SubcatGroup</v>
      </c>
      <c r="G173" s="21">
        <f>VLOOKUP($A173,Schid!$A:$J,MATCH(G$1,Schid!$6:$6,0),FALSE)</f>
        <v>29</v>
      </c>
      <c r="H173" s="21">
        <f>VLOOKUP($A173,Schid!$A:$J,MATCH(H$1,Schid!$6:$6,0),FALSE)</f>
        <v>2926</v>
      </c>
      <c r="I173" s="21" t="str">
        <f>VLOOKUP($A173,Schid!$A:$J,MATCH(I$1,Schid!$6:$6,0),FALSE)</f>
        <v>NULL</v>
      </c>
      <c r="J173" s="21" t="str">
        <f>VLOOKUP($A173,Schid!$A:$J,MATCH(J$1,Schid!$6:$6,0),FALSE)</f>
        <v>Excavators</v>
      </c>
      <c r="K173" s="21" t="str">
        <f>VLOOKUP($A173,Schid!$A:$J,MATCH(K$1,Schid!$6:$6,0),FALSE)</f>
        <v>45,000-74,999 Lb Wheel Excavators</v>
      </c>
      <c r="L173" s="21" t="str">
        <f>VLOOKUP($A173,Schid!$A:$J,MATCH(L$1,Schid!$6:$6,0),FALSE)</f>
        <v>NULL</v>
      </c>
      <c r="M173" s="21" t="str">
        <f>VLOOKUP($A173,Schid!$A:$J,MATCH(M$1,Schid!$6:$6,0),FALSE)</f>
        <v>Excavators|45,000-74,999 Lb Wheel Excavators||</v>
      </c>
      <c r="N173" s="21">
        <f t="shared" si="4"/>
        <v>1</v>
      </c>
      <c r="O173" s="21">
        <f>IF(ISERROR(VLOOKUP(B173,SchedR!A:A,1,FALSE)),0,1)</f>
        <v>1</v>
      </c>
      <c r="P173" s="21">
        <f t="shared" si="5"/>
        <v>1</v>
      </c>
      <c r="Q173" s="21">
        <f>IF(COUNTIFS(Out!A:A,A173,Out!D:D,D173)=0,1,0)</f>
        <v>1</v>
      </c>
    </row>
    <row r="174" spans="1:17" x14ac:dyDescent="0.25">
      <c r="A174" s="21">
        <v>52234</v>
      </c>
      <c r="B174" s="23" t="s">
        <v>3395</v>
      </c>
      <c r="C174" s="21" t="s">
        <v>1241</v>
      </c>
      <c r="D174" s="21" t="str">
        <f>VLOOKUP($B174,SchedR!$A:$Z,MATCH(D$1,SchedR!$6:$6,0),FALSE)</f>
        <v>GBR</v>
      </c>
      <c r="E174" s="21" t="str">
        <f>VLOOKUP($B174,SchedR!$A:$Z,MATCH(E$1,SchedR!$6:$6,0),FALSE)</f>
        <v>Make</v>
      </c>
      <c r="F174" s="21" t="str">
        <f>VLOOKUP($B174,SchedR!$A:$Z,MATCH(F$1,SchedR!$6:$6,0),FALSE)</f>
        <v>Make</v>
      </c>
      <c r="G174" s="21">
        <f>VLOOKUP($A174,Schid!$A:$J,MATCH(G$1,Schid!$6:$6,0),FALSE)</f>
        <v>29</v>
      </c>
      <c r="H174" s="21">
        <f>VLOOKUP($A174,Schid!$A:$J,MATCH(H$1,Schid!$6:$6,0),FALSE)</f>
        <v>2434</v>
      </c>
      <c r="I174" s="21">
        <f>VLOOKUP($A174,Schid!$A:$J,MATCH(I$1,Schid!$6:$6,0),FALSE)</f>
        <v>1157</v>
      </c>
      <c r="J174" s="21" t="str">
        <f>VLOOKUP($A174,Schid!$A:$J,MATCH(J$1,Schid!$6:$6,0),FALSE)</f>
        <v>Excavators</v>
      </c>
      <c r="K174" s="21" t="str">
        <f>VLOOKUP($A174,Schid!$A:$J,MATCH(K$1,Schid!$6:$6,0),FALSE)</f>
        <v>25,000-44,999 Lb Excavators</v>
      </c>
      <c r="L174" s="21" t="str">
        <f>VLOOKUP($A174,Schid!$A:$J,MATCH(L$1,Schid!$6:$6,0),FALSE)</f>
        <v>Hitachi</v>
      </c>
      <c r="M174" s="21" t="str">
        <f>VLOOKUP($A174,Schid!$A:$J,MATCH(M$1,Schid!$6:$6,0),FALSE)</f>
        <v>Excavators|25,000-44,999 Lb Excavators|Hitachi|</v>
      </c>
      <c r="N174" s="21">
        <f t="shared" si="4"/>
        <v>1</v>
      </c>
      <c r="O174" s="21">
        <f>IF(ISERROR(VLOOKUP(B174,SchedR!A:A,1,FALSE)),0,1)</f>
        <v>1</v>
      </c>
      <c r="P174" s="21">
        <f t="shared" si="5"/>
        <v>1</v>
      </c>
      <c r="Q174" s="21">
        <f>IF(COUNTIFS(Out!A:A,A174,Out!D:D,D174)=0,1,0)</f>
        <v>1</v>
      </c>
    </row>
    <row r="175" spans="1:17" x14ac:dyDescent="0.25">
      <c r="A175" s="21">
        <v>68140</v>
      </c>
      <c r="B175" s="21" t="s">
        <v>3382</v>
      </c>
      <c r="C175" t="s">
        <v>1241</v>
      </c>
      <c r="D175" s="21" t="str">
        <f>VLOOKUP($B175,SchedR!$A:$Z,MATCH(D$1,SchedR!$6:$6,0),FALSE)</f>
        <v>GBR</v>
      </c>
      <c r="E175" s="21" t="str">
        <f>VLOOKUP($B175,SchedR!$A:$Z,MATCH(E$1,SchedR!$6:$6,0),FALSE)</f>
        <v>Make</v>
      </c>
      <c r="F175" s="21" t="str">
        <f>VLOOKUP($B175,SchedR!$A:$Z,MATCH(F$1,SchedR!$6:$6,0),FALSE)</f>
        <v>Make</v>
      </c>
      <c r="G175" s="21">
        <f>VLOOKUP($A175,Schid!$A:$J,MATCH(G$1,Schid!$6:$6,0),FALSE)</f>
        <v>29</v>
      </c>
      <c r="H175" s="21">
        <f>VLOOKUP($A175,Schid!$A:$J,MATCH(H$1,Schid!$6:$6,0),FALSE)</f>
        <v>2425</v>
      </c>
      <c r="I175" s="21">
        <f>VLOOKUP($A175,Schid!$A:$J,MATCH(I$1,Schid!$6:$6,0),FALSE)</f>
        <v>18</v>
      </c>
      <c r="J175" s="21" t="str">
        <f>VLOOKUP($A175,Schid!$A:$J,MATCH(J$1,Schid!$6:$6,0),FALSE)</f>
        <v>Excavators</v>
      </c>
      <c r="K175" s="21" t="str">
        <f>VLOOKUP($A175,Schid!$A:$J,MATCH(K$1,Schid!$6:$6,0),FALSE)</f>
        <v>9,500-24,999 Lb Mini Excavators</v>
      </c>
      <c r="L175" s="21" t="str">
        <f>VLOOKUP($A175,Schid!$A:$J,MATCH(L$1,Schid!$6:$6,0),FALSE)</f>
        <v>Kubota</v>
      </c>
      <c r="M175" s="21" t="str">
        <f>VLOOKUP($A175,Schid!$A:$J,MATCH(M$1,Schid!$6:$6,0),FALSE)</f>
        <v>Excavators|9,500-24,999 Lb Mini Excavators|Kubota|</v>
      </c>
      <c r="N175" s="21">
        <f t="shared" si="4"/>
        <v>1</v>
      </c>
      <c r="O175" s="21">
        <f>IF(ISERROR(VLOOKUP(B175,SchedR!A:A,1,FALSE)),0,1)</f>
        <v>1</v>
      </c>
      <c r="P175" s="21">
        <f t="shared" si="5"/>
        <v>1</v>
      </c>
      <c r="Q175" s="21">
        <f>IF(COUNTIFS(Out!A:A,A175,Out!D:D,D175)=0,1,0)</f>
        <v>1</v>
      </c>
    </row>
    <row r="176" spans="1:17" x14ac:dyDescent="0.25">
      <c r="A176" s="21">
        <v>101451</v>
      </c>
      <c r="B176" s="21" t="s">
        <v>3384</v>
      </c>
      <c r="C176" s="21" t="s">
        <v>1242</v>
      </c>
      <c r="D176" s="21" t="str">
        <f>VLOOKUP($B176,SchedR!$A:$Z,MATCH(D$1,SchedR!$6:$6,0),FALSE)</f>
        <v>GBR</v>
      </c>
      <c r="E176" s="21" t="str">
        <f>VLOOKUP($B176,SchedR!$A:$Z,MATCH(E$1,SchedR!$6:$6,0),FALSE)</f>
        <v>Make</v>
      </c>
      <c r="F176" s="21" t="str">
        <f>VLOOKUP($B176,SchedR!$A:$Z,MATCH(F$1,SchedR!$6:$6,0),FALSE)</f>
        <v>Make</v>
      </c>
      <c r="G176" s="21">
        <f>VLOOKUP($A176,Schid!$A:$J,MATCH(G$1,Schid!$6:$6,0),FALSE)</f>
        <v>29</v>
      </c>
      <c r="H176" s="21">
        <f>VLOOKUP($A176,Schid!$A:$J,MATCH(H$1,Schid!$6:$6,0),FALSE)</f>
        <v>2801</v>
      </c>
      <c r="I176" s="21">
        <f>VLOOKUP($A176,Schid!$A:$J,MATCH(I$1,Schid!$6:$6,0),FALSE)</f>
        <v>1157</v>
      </c>
      <c r="J176" s="21" t="str">
        <f>VLOOKUP($A176,Schid!$A:$J,MATCH(J$1,Schid!$6:$6,0),FALSE)</f>
        <v>Excavators</v>
      </c>
      <c r="K176" s="21" t="str">
        <f>VLOOKUP($A176,Schid!$A:$J,MATCH(K$1,Schid!$6:$6,0),FALSE)</f>
        <v>0-4,999 Lb Mini Excavators</v>
      </c>
      <c r="L176" s="21" t="str">
        <f>VLOOKUP($A176,Schid!$A:$J,MATCH(L$1,Schid!$6:$6,0),FALSE)</f>
        <v>Hitachi</v>
      </c>
      <c r="M176" s="21" t="str">
        <f>VLOOKUP($A176,Schid!$A:$J,MATCH(M$1,Schid!$6:$6,0),FALSE)</f>
        <v>Excavators|0-4,999 Lb Mini Excavators|Hitachi|</v>
      </c>
      <c r="N176" s="21">
        <f t="shared" si="4"/>
        <v>1</v>
      </c>
      <c r="O176" s="21">
        <f>IF(ISERROR(VLOOKUP(B176,SchedR!A:A,1,FALSE)),0,1)</f>
        <v>1</v>
      </c>
      <c r="P176" s="21">
        <f t="shared" si="5"/>
        <v>1</v>
      </c>
      <c r="Q176" s="21">
        <f>IF(COUNTIFS(Out!A:A,A176,Out!D:D,D176)=0,1,0)</f>
        <v>1</v>
      </c>
    </row>
    <row r="177" spans="1:17" x14ac:dyDescent="0.25">
      <c r="A177" s="21">
        <v>101424</v>
      </c>
      <c r="B177" s="21" t="s">
        <v>3384</v>
      </c>
      <c r="C177" s="21" t="s">
        <v>1241</v>
      </c>
      <c r="D177" s="21" t="str">
        <f>VLOOKUP($B177,SchedR!$A:$Z,MATCH(D$1,SchedR!$6:$6,0),FALSE)</f>
        <v>GBR</v>
      </c>
      <c r="E177" s="21" t="str">
        <f>VLOOKUP($B177,SchedR!$A:$Z,MATCH(E$1,SchedR!$6:$6,0),FALSE)</f>
        <v>Make</v>
      </c>
      <c r="F177" s="21" t="str">
        <f>VLOOKUP($B177,SchedR!$A:$Z,MATCH(F$1,SchedR!$6:$6,0),FALSE)</f>
        <v>Make</v>
      </c>
      <c r="G177" s="21">
        <f>VLOOKUP($A177,Schid!$A:$J,MATCH(G$1,Schid!$6:$6,0),FALSE)</f>
        <v>29</v>
      </c>
      <c r="H177" s="21">
        <f>VLOOKUP($A177,Schid!$A:$J,MATCH(H$1,Schid!$6:$6,0),FALSE)</f>
        <v>2800</v>
      </c>
      <c r="I177" s="21">
        <f>VLOOKUP($A177,Schid!$A:$J,MATCH(I$1,Schid!$6:$6,0),FALSE)</f>
        <v>1157</v>
      </c>
      <c r="J177" s="21" t="str">
        <f>VLOOKUP($A177,Schid!$A:$J,MATCH(J$1,Schid!$6:$6,0),FALSE)</f>
        <v>Excavators</v>
      </c>
      <c r="K177" s="21" t="str">
        <f>VLOOKUP($A177,Schid!$A:$J,MATCH(K$1,Schid!$6:$6,0),FALSE)</f>
        <v>5,000-9,499 Lb Mini Excavators</v>
      </c>
      <c r="L177" s="21" t="str">
        <f>VLOOKUP($A177,Schid!$A:$J,MATCH(L$1,Schid!$6:$6,0),FALSE)</f>
        <v>Hitachi</v>
      </c>
      <c r="M177" s="21" t="str">
        <f>VLOOKUP($A177,Schid!$A:$J,MATCH(M$1,Schid!$6:$6,0),FALSE)</f>
        <v>Excavators|5,000-9,499 Lb Mini Excavators|Hitachi|</v>
      </c>
      <c r="N177" s="21">
        <f t="shared" si="4"/>
        <v>1</v>
      </c>
      <c r="O177" s="21">
        <f>IF(ISERROR(VLOOKUP(B177,SchedR!A:A,1,FALSE)),0,1)</f>
        <v>1</v>
      </c>
      <c r="P177" s="21">
        <f t="shared" si="5"/>
        <v>1</v>
      </c>
      <c r="Q177" s="21">
        <f>IF(COUNTIFS(Out!A:A,A177,Out!D:D,D177)=0,1,0)</f>
        <v>1</v>
      </c>
    </row>
    <row r="178" spans="1:17" x14ac:dyDescent="0.25">
      <c r="A178" s="21">
        <v>101449</v>
      </c>
      <c r="B178" s="21" t="s">
        <v>3385</v>
      </c>
      <c r="C178" s="21" t="s">
        <v>1241</v>
      </c>
      <c r="D178" s="21" t="str">
        <f>VLOOKUP($B178,SchedR!$A:$Z,MATCH(D$1,SchedR!$6:$6,0),FALSE)</f>
        <v>GBR</v>
      </c>
      <c r="E178" s="21" t="str">
        <f>VLOOKUP($B178,SchedR!$A:$Z,MATCH(E$1,SchedR!$6:$6,0),FALSE)</f>
        <v>Make</v>
      </c>
      <c r="F178" s="21" t="str">
        <f>VLOOKUP($B178,SchedR!$A:$Z,MATCH(F$1,SchedR!$6:$6,0),FALSE)</f>
        <v>Make</v>
      </c>
      <c r="G178" s="21">
        <f>VLOOKUP($A178,Schid!$A:$J,MATCH(G$1,Schid!$6:$6,0),FALSE)</f>
        <v>29</v>
      </c>
      <c r="H178" s="21">
        <f>VLOOKUP($A178,Schid!$A:$J,MATCH(H$1,Schid!$6:$6,0),FALSE)</f>
        <v>2801</v>
      </c>
      <c r="I178" s="21">
        <f>VLOOKUP($A178,Schid!$A:$J,MATCH(I$1,Schid!$6:$6,0),FALSE)</f>
        <v>140</v>
      </c>
      <c r="J178" s="21" t="str">
        <f>VLOOKUP($A178,Schid!$A:$J,MATCH(J$1,Schid!$6:$6,0),FALSE)</f>
        <v>Excavators</v>
      </c>
      <c r="K178" s="21" t="str">
        <f>VLOOKUP($A178,Schid!$A:$J,MATCH(K$1,Schid!$6:$6,0),FALSE)</f>
        <v>0-4,999 Lb Mini Excavators</v>
      </c>
      <c r="L178" s="21" t="str">
        <f>VLOOKUP($A178,Schid!$A:$J,MATCH(L$1,Schid!$6:$6,0),FALSE)</f>
        <v>JCB</v>
      </c>
      <c r="M178" s="21" t="str">
        <f>VLOOKUP($A178,Schid!$A:$J,MATCH(M$1,Schid!$6:$6,0),FALSE)</f>
        <v>Excavators|0-4,999 Lb Mini Excavators|JCB|</v>
      </c>
      <c r="N178" s="21">
        <f t="shared" si="4"/>
        <v>1</v>
      </c>
      <c r="O178" s="21">
        <f>IF(ISERROR(VLOOKUP(B178,SchedR!A:A,1,FALSE)),0,1)</f>
        <v>1</v>
      </c>
      <c r="P178" s="21">
        <f t="shared" si="5"/>
        <v>1</v>
      </c>
      <c r="Q178" s="21">
        <f>IF(COUNTIFS(Out!A:A,A178,Out!D:D,D178)=0,1,0)</f>
        <v>1</v>
      </c>
    </row>
    <row r="179" spans="1:17" x14ac:dyDescent="0.25">
      <c r="A179" s="21">
        <v>101422</v>
      </c>
      <c r="B179" s="21" t="s">
        <v>3385</v>
      </c>
      <c r="C179" s="21" t="s">
        <v>1242</v>
      </c>
      <c r="D179" s="21" t="str">
        <f>VLOOKUP($B179,SchedR!$A:$Z,MATCH(D$1,SchedR!$6:$6,0),FALSE)</f>
        <v>GBR</v>
      </c>
      <c r="E179" s="21" t="str">
        <f>VLOOKUP($B179,SchedR!$A:$Z,MATCH(E$1,SchedR!$6:$6,0),FALSE)</f>
        <v>Make</v>
      </c>
      <c r="F179" s="21" t="str">
        <f>VLOOKUP($B179,SchedR!$A:$Z,MATCH(F$1,SchedR!$6:$6,0),FALSE)</f>
        <v>Make</v>
      </c>
      <c r="G179" s="21">
        <f>VLOOKUP($A179,Schid!$A:$J,MATCH(G$1,Schid!$6:$6,0),FALSE)</f>
        <v>29</v>
      </c>
      <c r="H179" s="21">
        <f>VLOOKUP($A179,Schid!$A:$J,MATCH(H$1,Schid!$6:$6,0),FALSE)</f>
        <v>2800</v>
      </c>
      <c r="I179" s="21">
        <f>VLOOKUP($A179,Schid!$A:$J,MATCH(I$1,Schid!$6:$6,0),FALSE)</f>
        <v>140</v>
      </c>
      <c r="J179" s="21" t="str">
        <f>VLOOKUP($A179,Schid!$A:$J,MATCH(J$1,Schid!$6:$6,0),FALSE)</f>
        <v>Excavators</v>
      </c>
      <c r="K179" s="21" t="str">
        <f>VLOOKUP($A179,Schid!$A:$J,MATCH(K$1,Schid!$6:$6,0),FALSE)</f>
        <v>5,000-9,499 Lb Mini Excavators</v>
      </c>
      <c r="L179" s="21" t="str">
        <f>VLOOKUP($A179,Schid!$A:$J,MATCH(L$1,Schid!$6:$6,0),FALSE)</f>
        <v>JCB</v>
      </c>
      <c r="M179" s="21" t="str">
        <f>VLOOKUP($A179,Schid!$A:$J,MATCH(M$1,Schid!$6:$6,0),FALSE)</f>
        <v>Excavators|5,000-9,499 Lb Mini Excavators|JCB|</v>
      </c>
      <c r="N179" s="21">
        <f t="shared" si="4"/>
        <v>1</v>
      </c>
      <c r="O179" s="21">
        <f>IF(ISERROR(VLOOKUP(B179,SchedR!A:A,1,FALSE)),0,1)</f>
        <v>1</v>
      </c>
      <c r="P179" s="21">
        <f t="shared" si="5"/>
        <v>1</v>
      </c>
      <c r="Q179" s="21">
        <f>IF(COUNTIFS(Out!A:A,A179,Out!D:D,D179)=0,1,0)</f>
        <v>1</v>
      </c>
    </row>
    <row r="180" spans="1:17" x14ac:dyDescent="0.25">
      <c r="A180" s="21">
        <v>101434</v>
      </c>
      <c r="B180" s="21" t="s">
        <v>3383</v>
      </c>
      <c r="C180" s="21" t="s">
        <v>1241</v>
      </c>
      <c r="D180" s="21" t="str">
        <f>VLOOKUP($B180,SchedR!$A:$Z,MATCH(D$1,SchedR!$6:$6,0),FALSE)</f>
        <v>GBR</v>
      </c>
      <c r="E180" s="21" t="str">
        <f>VLOOKUP($B180,SchedR!$A:$Z,MATCH(E$1,SchedR!$6:$6,0),FALSE)</f>
        <v>Make</v>
      </c>
      <c r="F180" s="21" t="str">
        <f>VLOOKUP($B180,SchedR!$A:$Z,MATCH(F$1,SchedR!$6:$6,0),FALSE)</f>
        <v>Make</v>
      </c>
      <c r="G180" s="21">
        <f>VLOOKUP($A180,Schid!$A:$J,MATCH(G$1,Schid!$6:$6,0),FALSE)</f>
        <v>29</v>
      </c>
      <c r="H180" s="21">
        <f>VLOOKUP($A180,Schid!$A:$J,MATCH(H$1,Schid!$6:$6,0),FALSE)</f>
        <v>2801</v>
      </c>
      <c r="I180" s="21">
        <f>VLOOKUP($A180,Schid!$A:$J,MATCH(I$1,Schid!$6:$6,0),FALSE)</f>
        <v>18</v>
      </c>
      <c r="J180" s="21" t="str">
        <f>VLOOKUP($A180,Schid!$A:$J,MATCH(J$1,Schid!$6:$6,0),FALSE)</f>
        <v>Excavators</v>
      </c>
      <c r="K180" s="21" t="str">
        <f>VLOOKUP($A180,Schid!$A:$J,MATCH(K$1,Schid!$6:$6,0),FALSE)</f>
        <v>0-4,999 Lb Mini Excavators</v>
      </c>
      <c r="L180" s="21" t="str">
        <f>VLOOKUP($A180,Schid!$A:$J,MATCH(L$1,Schid!$6:$6,0),FALSE)</f>
        <v>Kubota</v>
      </c>
      <c r="M180" s="21" t="str">
        <f>VLOOKUP($A180,Schid!$A:$J,MATCH(M$1,Schid!$6:$6,0),FALSE)</f>
        <v>Excavators|0-4,999 Lb Mini Excavators|Kubota|</v>
      </c>
      <c r="N180" s="21">
        <f t="shared" si="4"/>
        <v>1</v>
      </c>
      <c r="O180" s="21">
        <f>IF(ISERROR(VLOOKUP(B180,SchedR!A:A,1,FALSE)),0,1)</f>
        <v>1</v>
      </c>
      <c r="P180" s="21">
        <f t="shared" si="5"/>
        <v>1</v>
      </c>
      <c r="Q180" s="21">
        <f>IF(COUNTIFS(Out!A:A,A180,Out!D:D,D180)=0,1,0)</f>
        <v>1</v>
      </c>
    </row>
    <row r="181" spans="1:17" x14ac:dyDescent="0.25">
      <c r="A181" s="21">
        <v>101407</v>
      </c>
      <c r="B181" s="21" t="s">
        <v>3383</v>
      </c>
      <c r="C181" s="21" t="s">
        <v>1242</v>
      </c>
      <c r="D181" s="21" t="str">
        <f>VLOOKUP($B181,SchedR!$A:$Z,MATCH(D$1,SchedR!$6:$6,0),FALSE)</f>
        <v>GBR</v>
      </c>
      <c r="E181" s="21" t="str">
        <f>VLOOKUP($B181,SchedR!$A:$Z,MATCH(E$1,SchedR!$6:$6,0),FALSE)</f>
        <v>Make</v>
      </c>
      <c r="F181" s="21" t="str">
        <f>VLOOKUP($B181,SchedR!$A:$Z,MATCH(F$1,SchedR!$6:$6,0),FALSE)</f>
        <v>Make</v>
      </c>
      <c r="G181" s="21">
        <f>VLOOKUP($A181,Schid!$A:$J,MATCH(G$1,Schid!$6:$6,0),FALSE)</f>
        <v>29</v>
      </c>
      <c r="H181" s="21">
        <f>VLOOKUP($A181,Schid!$A:$J,MATCH(H$1,Schid!$6:$6,0),FALSE)</f>
        <v>2800</v>
      </c>
      <c r="I181" s="21">
        <f>VLOOKUP($A181,Schid!$A:$J,MATCH(I$1,Schid!$6:$6,0),FALSE)</f>
        <v>18</v>
      </c>
      <c r="J181" s="21" t="str">
        <f>VLOOKUP($A181,Schid!$A:$J,MATCH(J$1,Schid!$6:$6,0),FALSE)</f>
        <v>Excavators</v>
      </c>
      <c r="K181" s="21" t="str">
        <f>VLOOKUP($A181,Schid!$A:$J,MATCH(K$1,Schid!$6:$6,0),FALSE)</f>
        <v>5,000-9,499 Lb Mini Excavators</v>
      </c>
      <c r="L181" s="21" t="str">
        <f>VLOOKUP($A181,Schid!$A:$J,MATCH(L$1,Schid!$6:$6,0),FALSE)</f>
        <v>Kubota</v>
      </c>
      <c r="M181" s="21" t="str">
        <f>VLOOKUP($A181,Schid!$A:$J,MATCH(M$1,Schid!$6:$6,0),FALSE)</f>
        <v>Excavators|5,000-9,499 Lb Mini Excavators|Kubota|</v>
      </c>
      <c r="N181" s="21">
        <f t="shared" si="4"/>
        <v>1</v>
      </c>
      <c r="O181" s="21">
        <f>IF(ISERROR(VLOOKUP(B181,SchedR!A:A,1,FALSE)),0,1)</f>
        <v>1</v>
      </c>
      <c r="P181" s="21">
        <f t="shared" si="5"/>
        <v>1</v>
      </c>
      <c r="Q181" s="21">
        <f>IF(COUNTIFS(Out!A:A,A181,Out!D:D,D181)=0,1,0)</f>
        <v>1</v>
      </c>
    </row>
    <row r="182" spans="1:17" x14ac:dyDescent="0.25">
      <c r="A182" s="21">
        <v>3</v>
      </c>
      <c r="B182" s="21" t="s">
        <v>3404</v>
      </c>
      <c r="C182" s="21" t="s">
        <v>1242</v>
      </c>
      <c r="D182" s="21" t="str">
        <f>VLOOKUP($B182,SchedR!$A:$Z,MATCH(D$1,SchedR!$6:$6,0),FALSE)</f>
        <v>GBR</v>
      </c>
      <c r="E182" s="21" t="str">
        <f>VLOOKUP($B182,SchedR!$A:$Z,MATCH(E$1,SchedR!$6:$6,0),FALSE)</f>
        <v>CatSubcat</v>
      </c>
      <c r="F182" s="21" t="str">
        <f>VLOOKUP($B182,SchedR!$A:$Z,MATCH(F$1,SchedR!$6:$6,0),FALSE)</f>
        <v>Category</v>
      </c>
      <c r="G182" s="21">
        <f>VLOOKUP($A182,Schid!$A:$J,MATCH(G$1,Schid!$6:$6,0),FALSE)</f>
        <v>453</v>
      </c>
      <c r="H182" s="21" t="str">
        <f>VLOOKUP($A182,Schid!$A:$J,MATCH(H$1,Schid!$6:$6,0),FALSE)</f>
        <v>NULL</v>
      </c>
      <c r="I182" s="21" t="str">
        <f>VLOOKUP($A182,Schid!$A:$J,MATCH(I$1,Schid!$6:$6,0),FALSE)</f>
        <v>NULL</v>
      </c>
      <c r="J182" s="21" t="str">
        <f>VLOOKUP($A182,Schid!$A:$J,MATCH(J$1,Schid!$6:$6,0),FALSE)</f>
        <v>Forklift Trucks</v>
      </c>
      <c r="K182" s="21" t="str">
        <f>VLOOKUP($A182,Schid!$A:$J,MATCH(K$1,Schid!$6:$6,0),FALSE)</f>
        <v>NULL</v>
      </c>
      <c r="L182" s="21" t="str">
        <f>VLOOKUP($A182,Schid!$A:$J,MATCH(L$1,Schid!$6:$6,0),FALSE)</f>
        <v>NULL</v>
      </c>
      <c r="M182" s="21" t="str">
        <f>VLOOKUP($A182,Schid!$A:$J,MATCH(M$1,Schid!$6:$6,0),FALSE)</f>
        <v>Forklift Trucks|||</v>
      </c>
      <c r="N182" s="21">
        <f t="shared" si="4"/>
        <v>1</v>
      </c>
      <c r="O182" s="21">
        <f>IF(ISERROR(VLOOKUP(B182,SchedR!A:A,1,FALSE)),0,1)</f>
        <v>1</v>
      </c>
      <c r="P182" s="21">
        <f t="shared" si="5"/>
        <v>1</v>
      </c>
      <c r="Q182" s="21">
        <f>IF(COUNTIFS(Out!A:A,A182,Out!D:D,D182)=0,1,0)</f>
        <v>1</v>
      </c>
    </row>
    <row r="183" spans="1:17" x14ac:dyDescent="0.25">
      <c r="A183" s="21">
        <v>14</v>
      </c>
      <c r="B183" s="21" t="s">
        <v>3404</v>
      </c>
      <c r="C183" s="21" t="s">
        <v>1241</v>
      </c>
      <c r="D183" s="21" t="str">
        <f>VLOOKUP($B183,SchedR!$A:$Z,MATCH(D$1,SchedR!$6:$6,0),FALSE)</f>
        <v>GBR</v>
      </c>
      <c r="E183" s="21" t="str">
        <f>VLOOKUP($B183,SchedR!$A:$Z,MATCH(E$1,SchedR!$6:$6,0),FALSE)</f>
        <v>CatSubcat</v>
      </c>
      <c r="F183" s="21" t="str">
        <f>VLOOKUP($B183,SchedR!$A:$Z,MATCH(F$1,SchedR!$6:$6,0),FALSE)</f>
        <v>Category</v>
      </c>
      <c r="G183" s="21">
        <f>VLOOKUP($A183,Schid!$A:$J,MATCH(G$1,Schid!$6:$6,0),FALSE)</f>
        <v>452</v>
      </c>
      <c r="H183" s="21" t="str">
        <f>VLOOKUP($A183,Schid!$A:$J,MATCH(H$1,Schid!$6:$6,0),FALSE)</f>
        <v>NULL</v>
      </c>
      <c r="I183" s="21" t="str">
        <f>VLOOKUP($A183,Schid!$A:$J,MATCH(I$1,Schid!$6:$6,0),FALSE)</f>
        <v>NULL</v>
      </c>
      <c r="J183" s="21" t="str">
        <f>VLOOKUP($A183,Schid!$A:$J,MATCH(J$1,Schid!$6:$6,0),FALSE)</f>
        <v>Rough Terrain Forklifts</v>
      </c>
      <c r="K183" s="21" t="str">
        <f>VLOOKUP($A183,Schid!$A:$J,MATCH(K$1,Schid!$6:$6,0),FALSE)</f>
        <v>NULL</v>
      </c>
      <c r="L183" s="21" t="str">
        <f>VLOOKUP($A183,Schid!$A:$J,MATCH(L$1,Schid!$6:$6,0),FALSE)</f>
        <v>NULL</v>
      </c>
      <c r="M183" s="21" t="str">
        <f>VLOOKUP($A183,Schid!$A:$J,MATCH(M$1,Schid!$6:$6,0),FALSE)</f>
        <v>Rough Terrain Forklifts|||</v>
      </c>
      <c r="N183" s="21">
        <f t="shared" si="4"/>
        <v>1</v>
      </c>
      <c r="O183" s="21">
        <f>IF(ISERROR(VLOOKUP(B183,SchedR!A:A,1,FALSE)),0,1)</f>
        <v>1</v>
      </c>
      <c r="P183" s="21">
        <f t="shared" si="5"/>
        <v>1</v>
      </c>
      <c r="Q183" s="21">
        <f>IF(COUNTIFS(Out!A:A,A183,Out!D:D,D183)=0,1,0)</f>
        <v>1</v>
      </c>
    </row>
    <row r="184" spans="1:17" x14ac:dyDescent="0.25">
      <c r="A184" s="21">
        <v>34</v>
      </c>
      <c r="B184" s="21" t="s">
        <v>3404</v>
      </c>
      <c r="C184" s="21" t="s">
        <v>1242</v>
      </c>
      <c r="D184" s="21" t="str">
        <f>VLOOKUP($B184,SchedR!$A:$Z,MATCH(D$1,SchedR!$6:$6,0),FALSE)</f>
        <v>GBR</v>
      </c>
      <c r="E184" s="21" t="str">
        <f>VLOOKUP($B184,SchedR!$A:$Z,MATCH(E$1,SchedR!$6:$6,0),FALSE)</f>
        <v>CatSubcat</v>
      </c>
      <c r="F184" s="21" t="str">
        <f>VLOOKUP($B184,SchedR!$A:$Z,MATCH(F$1,SchedR!$6:$6,0),FALSE)</f>
        <v>Category</v>
      </c>
      <c r="G184" s="21">
        <f>VLOOKUP($A184,Schid!$A:$J,MATCH(G$1,Schid!$6:$6,0),FALSE)</f>
        <v>450</v>
      </c>
      <c r="H184" s="21" t="str">
        <f>VLOOKUP($A184,Schid!$A:$J,MATCH(H$1,Schid!$6:$6,0),FALSE)</f>
        <v>NULL</v>
      </c>
      <c r="I184" s="21" t="str">
        <f>VLOOKUP($A184,Schid!$A:$J,MATCH(I$1,Schid!$6:$6,0),FALSE)</f>
        <v>NULL</v>
      </c>
      <c r="J184" s="21" t="str">
        <f>VLOOKUP($A184,Schid!$A:$J,MATCH(J$1,Schid!$6:$6,0),FALSE)</f>
        <v>Warehouse Equipment</v>
      </c>
      <c r="K184" s="21" t="str">
        <f>VLOOKUP($A184,Schid!$A:$J,MATCH(K$1,Schid!$6:$6,0),FALSE)</f>
        <v>NULL</v>
      </c>
      <c r="L184" s="21" t="str">
        <f>VLOOKUP($A184,Schid!$A:$J,MATCH(L$1,Schid!$6:$6,0),FALSE)</f>
        <v>NULL</v>
      </c>
      <c r="M184" s="21" t="str">
        <f>VLOOKUP($A184,Schid!$A:$J,MATCH(M$1,Schid!$6:$6,0),FALSE)</f>
        <v>Warehouse Equipment|||</v>
      </c>
      <c r="N184" s="21">
        <f t="shared" si="4"/>
        <v>1</v>
      </c>
      <c r="O184" s="21">
        <f>IF(ISERROR(VLOOKUP(B184,SchedR!A:A,1,FALSE)),0,1)</f>
        <v>1</v>
      </c>
      <c r="P184" s="21">
        <f t="shared" si="5"/>
        <v>1</v>
      </c>
      <c r="Q184" s="21">
        <f>IF(COUNTIFS(Out!A:A,A184,Out!D:D,D184)=0,1,0)</f>
        <v>1</v>
      </c>
    </row>
    <row r="185" spans="1:17" s="21" customFormat="1" x14ac:dyDescent="0.25">
      <c r="A185" s="21">
        <v>37</v>
      </c>
      <c r="B185" s="21" t="s">
        <v>4975</v>
      </c>
      <c r="C185" s="21" t="s">
        <v>1241</v>
      </c>
      <c r="D185" s="21" t="str">
        <f>VLOOKUP($B185,SchedR!$A:$Z,MATCH(D$1,SchedR!$6:$6,0),FALSE)</f>
        <v>GBR</v>
      </c>
      <c r="E185" s="21" t="str">
        <f>VLOOKUP($B185,SchedR!$A:$Z,MATCH(E$1,SchedR!$6:$6,0),FALSE)</f>
        <v>CatSubcat</v>
      </c>
      <c r="F185" s="21" t="str">
        <f>VLOOKUP($B185,SchedR!$A:$Z,MATCH(F$1,SchedR!$6:$6,0),FALSE)</f>
        <v>Category</v>
      </c>
      <c r="G185" s="21">
        <f>VLOOKUP($A185,Schid!$A:$J,MATCH(G$1,Schid!$6:$6,0),FALSE)</f>
        <v>28</v>
      </c>
      <c r="H185" s="21" t="str">
        <f>VLOOKUP($A185,Schid!$A:$J,MATCH(H$1,Schid!$6:$6,0),FALSE)</f>
        <v>NULL</v>
      </c>
      <c r="I185" s="21" t="str">
        <f>VLOOKUP($A185,Schid!$A:$J,MATCH(I$1,Schid!$6:$6,0),FALSE)</f>
        <v>NULL</v>
      </c>
      <c r="J185" s="21" t="str">
        <f>VLOOKUP($A185,Schid!$A:$J,MATCH(J$1,Schid!$6:$6,0),FALSE)</f>
        <v>Generators</v>
      </c>
      <c r="K185" s="21" t="str">
        <f>VLOOKUP($A185,Schid!$A:$J,MATCH(K$1,Schid!$6:$6,0),FALSE)</f>
        <v>NULL</v>
      </c>
      <c r="L185" s="21" t="str">
        <f>VLOOKUP($A185,Schid!$A:$J,MATCH(L$1,Schid!$6:$6,0),FALSE)</f>
        <v>NULL</v>
      </c>
      <c r="M185" s="21" t="str">
        <f>VLOOKUP($A185,Schid!$A:$J,MATCH(M$1,Schid!$6:$6,0),FALSE)</f>
        <v>Generators|||</v>
      </c>
      <c r="N185" s="21">
        <f t="shared" si="4"/>
        <v>1</v>
      </c>
      <c r="O185" s="21">
        <f>IF(ISERROR(VLOOKUP(B185,SchedR!A:A,1,FALSE)),0,1)</f>
        <v>1</v>
      </c>
      <c r="P185" s="21">
        <f t="shared" si="5"/>
        <v>1</v>
      </c>
      <c r="Q185" s="21">
        <f>IF(COUNTIFS(Out!A:A,A185,Out!D:D,D185)=0,1,0)</f>
        <v>1</v>
      </c>
    </row>
    <row r="186" spans="1:17" x14ac:dyDescent="0.25">
      <c r="A186" s="21">
        <v>101028</v>
      </c>
      <c r="B186" s="21" t="s">
        <v>4976</v>
      </c>
      <c r="C186" s="21" t="s">
        <v>1242</v>
      </c>
      <c r="D186" s="21" t="str">
        <f>VLOOKUP($B186,SchedR!$A:$Z,MATCH(D$1,SchedR!$6:$6,0),FALSE)</f>
        <v>GBR</v>
      </c>
      <c r="E186" s="21" t="str">
        <f>VLOOKUP($B186,SchedR!$A:$Z,MATCH(E$1,SchedR!$6:$6,0),FALSE)</f>
        <v>CatSubcat</v>
      </c>
      <c r="F186" s="21" t="str">
        <f>VLOOKUP($B186,SchedR!$A:$Z,MATCH(F$1,SchedR!$6:$6,0),FALSE)</f>
        <v>SubcatGroup</v>
      </c>
      <c r="G186" s="21">
        <f>VLOOKUP($A186,Schid!$A:$J,MATCH(G$1,Schid!$6:$6,0),FALSE)</f>
        <v>28</v>
      </c>
      <c r="H186" s="21">
        <f>VLOOKUP($A186,Schid!$A:$J,MATCH(H$1,Schid!$6:$6,0),FALSE)</f>
        <v>2806</v>
      </c>
      <c r="I186" s="21" t="str">
        <f>VLOOKUP($A186,Schid!$A:$J,MATCH(I$1,Schid!$6:$6,0),FALSE)</f>
        <v>NULL</v>
      </c>
      <c r="J186" s="21" t="str">
        <f>VLOOKUP($A186,Schid!$A:$J,MATCH(J$1,Schid!$6:$6,0),FALSE)</f>
        <v>Generators</v>
      </c>
      <c r="K186" s="21" t="str">
        <f>VLOOKUP($A186,Schid!$A:$J,MATCH(K$1,Schid!$6:$6,0),FALSE)</f>
        <v>150+ kW Diesel Generators</v>
      </c>
      <c r="L186" s="21" t="str">
        <f>VLOOKUP($A186,Schid!$A:$J,MATCH(L$1,Schid!$6:$6,0),FALSE)</f>
        <v>NULL</v>
      </c>
      <c r="M186" s="21" t="str">
        <f>VLOOKUP($A186,Schid!$A:$J,MATCH(M$1,Schid!$6:$6,0),FALSE)</f>
        <v>Generators|150+ kW Diesel Generators||</v>
      </c>
      <c r="N186" s="21">
        <f t="shared" si="4"/>
        <v>1</v>
      </c>
      <c r="O186" s="21">
        <f>IF(ISERROR(VLOOKUP(B186,SchedR!A:A,1,FALSE)),0,1)</f>
        <v>1</v>
      </c>
      <c r="P186" s="21">
        <f t="shared" si="5"/>
        <v>1</v>
      </c>
      <c r="Q186" s="21">
        <f>IF(COUNTIFS(Out!A:A,A186,Out!D:D,D186)=0,1,0)</f>
        <v>1</v>
      </c>
    </row>
    <row r="187" spans="1:17" x14ac:dyDescent="0.25">
      <c r="A187" s="21">
        <v>101030</v>
      </c>
      <c r="B187" s="21" t="s">
        <v>4976</v>
      </c>
      <c r="C187" s="21" t="s">
        <v>1242</v>
      </c>
      <c r="D187" s="21" t="str">
        <f>VLOOKUP($B187,SchedR!$A:$Z,MATCH(D$1,SchedR!$6:$6,0),FALSE)</f>
        <v>GBR</v>
      </c>
      <c r="E187" s="21" t="str">
        <f>VLOOKUP($B187,SchedR!$A:$Z,MATCH(E$1,SchedR!$6:$6,0),FALSE)</f>
        <v>CatSubcat</v>
      </c>
      <c r="F187" s="21" t="str">
        <f>VLOOKUP($B187,SchedR!$A:$Z,MATCH(F$1,SchedR!$6:$6,0),FALSE)</f>
        <v>SubcatGroup</v>
      </c>
      <c r="G187" s="21">
        <f>VLOOKUP($A187,Schid!$A:$J,MATCH(G$1,Schid!$6:$6,0),FALSE)</f>
        <v>28</v>
      </c>
      <c r="H187" s="21">
        <f>VLOOKUP($A187,Schid!$A:$J,MATCH(H$1,Schid!$6:$6,0),FALSE)</f>
        <v>2808</v>
      </c>
      <c r="I187" s="21" t="str">
        <f>VLOOKUP($A187,Schid!$A:$J,MATCH(I$1,Schid!$6:$6,0),FALSE)</f>
        <v>NULL</v>
      </c>
      <c r="J187" s="21" t="str">
        <f>VLOOKUP($A187,Schid!$A:$J,MATCH(J$1,Schid!$6:$6,0),FALSE)</f>
        <v>Generators</v>
      </c>
      <c r="K187" s="21" t="str">
        <f>VLOOKUP($A187,Schid!$A:$J,MATCH(K$1,Schid!$6:$6,0),FALSE)</f>
        <v>150+ kW Natural Gas Generators</v>
      </c>
      <c r="L187" s="21" t="str">
        <f>VLOOKUP($A187,Schid!$A:$J,MATCH(L$1,Schid!$6:$6,0),FALSE)</f>
        <v>NULL</v>
      </c>
      <c r="M187" s="21" t="str">
        <f>VLOOKUP($A187,Schid!$A:$J,MATCH(M$1,Schid!$6:$6,0),FALSE)</f>
        <v>Generators|150+ kW Natural Gas Generators||</v>
      </c>
      <c r="N187" s="21">
        <f t="shared" si="4"/>
        <v>1</v>
      </c>
      <c r="O187" s="21">
        <f>IF(ISERROR(VLOOKUP(B187,SchedR!A:A,1,FALSE)),0,1)</f>
        <v>1</v>
      </c>
      <c r="P187" s="21">
        <f t="shared" si="5"/>
        <v>1</v>
      </c>
      <c r="Q187" s="21">
        <f>IF(COUNTIFS(Out!A:A,A187,Out!D:D,D187)=0,1,0)</f>
        <v>1</v>
      </c>
    </row>
    <row r="188" spans="1:17" x14ac:dyDescent="0.25">
      <c r="A188" s="21">
        <v>393</v>
      </c>
      <c r="B188" s="21" t="s">
        <v>4976</v>
      </c>
      <c r="C188" s="21" t="s">
        <v>1241</v>
      </c>
      <c r="D188" s="21" t="str">
        <f>VLOOKUP($B188,SchedR!$A:$Z,MATCH(D$1,SchedR!$6:$6,0),FALSE)</f>
        <v>GBR</v>
      </c>
      <c r="E188" s="21" t="str">
        <f>VLOOKUP($B188,SchedR!$A:$Z,MATCH(E$1,SchedR!$6:$6,0),FALSE)</f>
        <v>CatSubcat</v>
      </c>
      <c r="F188" s="21" t="str">
        <f>VLOOKUP($B188,SchedR!$A:$Z,MATCH(F$1,SchedR!$6:$6,0),FALSE)</f>
        <v>SubcatGroup</v>
      </c>
      <c r="G188" s="21">
        <f>VLOOKUP($A188,Schid!$A:$J,MATCH(G$1,Schid!$6:$6,0),FALSE)</f>
        <v>28</v>
      </c>
      <c r="H188" s="21">
        <f>VLOOKUP($A188,Schid!$A:$J,MATCH(H$1,Schid!$6:$6,0),FALSE)</f>
        <v>2001</v>
      </c>
      <c r="I188" s="21" t="str">
        <f>VLOOKUP($A188,Schid!$A:$J,MATCH(I$1,Schid!$6:$6,0),FALSE)</f>
        <v>NULL</v>
      </c>
      <c r="J188" s="21" t="str">
        <f>VLOOKUP($A188,Schid!$A:$J,MATCH(J$1,Schid!$6:$6,0),FALSE)</f>
        <v>Generators</v>
      </c>
      <c r="K188" s="21" t="str">
        <f>VLOOKUP($A188,Schid!$A:$J,MATCH(K$1,Schid!$6:$6,0),FALSE)</f>
        <v>40-149 kW Diesel Generators</v>
      </c>
      <c r="L188" s="21" t="str">
        <f>VLOOKUP($A188,Schid!$A:$J,MATCH(L$1,Schid!$6:$6,0),FALSE)</f>
        <v>NULL</v>
      </c>
      <c r="M188" s="21" t="str">
        <f>VLOOKUP($A188,Schid!$A:$J,MATCH(M$1,Schid!$6:$6,0),FALSE)</f>
        <v>Generators|40-149 kW Diesel Generators||</v>
      </c>
      <c r="N188" s="21">
        <f t="shared" si="4"/>
        <v>1</v>
      </c>
      <c r="O188" s="21">
        <f>IF(ISERROR(VLOOKUP(B188,SchedR!A:A,1,FALSE)),0,1)</f>
        <v>1</v>
      </c>
      <c r="P188" s="21">
        <f t="shared" si="5"/>
        <v>1</v>
      </c>
      <c r="Q188" s="21">
        <f>IF(COUNTIFS(Out!A:A,A188,Out!D:D,D188)=0,1,0)</f>
        <v>1</v>
      </c>
    </row>
    <row r="189" spans="1:17" x14ac:dyDescent="0.25">
      <c r="A189" s="21">
        <v>86216</v>
      </c>
      <c r="B189" s="21" t="s">
        <v>4976</v>
      </c>
      <c r="C189" s="21" t="s">
        <v>1242</v>
      </c>
      <c r="D189" s="21" t="str">
        <f>VLOOKUP($B189,SchedR!$A:$Z,MATCH(D$1,SchedR!$6:$6,0),FALSE)</f>
        <v>GBR</v>
      </c>
      <c r="E189" s="21" t="str">
        <f>VLOOKUP($B189,SchedR!$A:$Z,MATCH(E$1,SchedR!$6:$6,0),FALSE)</f>
        <v>CatSubcat</v>
      </c>
      <c r="F189" s="21" t="str">
        <f>VLOOKUP($B189,SchedR!$A:$Z,MATCH(F$1,SchedR!$6:$6,0),FALSE)</f>
        <v>SubcatGroup</v>
      </c>
      <c r="G189" s="21">
        <f>VLOOKUP($A189,Schid!$A:$J,MATCH(G$1,Schid!$6:$6,0),FALSE)</f>
        <v>28</v>
      </c>
      <c r="H189" s="21">
        <f>VLOOKUP($A189,Schid!$A:$J,MATCH(H$1,Schid!$6:$6,0),FALSE)</f>
        <v>2636</v>
      </c>
      <c r="I189" s="21" t="str">
        <f>VLOOKUP($A189,Schid!$A:$J,MATCH(I$1,Schid!$6:$6,0),FALSE)</f>
        <v>NULL</v>
      </c>
      <c r="J189" s="21" t="str">
        <f>VLOOKUP($A189,Schid!$A:$J,MATCH(J$1,Schid!$6:$6,0),FALSE)</f>
        <v>Generators</v>
      </c>
      <c r="K189" s="21" t="str">
        <f>VLOOKUP($A189,Schid!$A:$J,MATCH(K$1,Schid!$6:$6,0),FALSE)</f>
        <v>40-149 kW Natural Gas Generators</v>
      </c>
      <c r="L189" s="21" t="str">
        <f>VLOOKUP($A189,Schid!$A:$J,MATCH(L$1,Schid!$6:$6,0),FALSE)</f>
        <v>NULL</v>
      </c>
      <c r="M189" s="21" t="str">
        <f>VLOOKUP($A189,Schid!$A:$J,MATCH(M$1,Schid!$6:$6,0),FALSE)</f>
        <v>Generators|40-149 kW Natural Gas Generators||</v>
      </c>
      <c r="N189" s="21">
        <f t="shared" si="4"/>
        <v>1</v>
      </c>
      <c r="O189" s="21">
        <f>IF(ISERROR(VLOOKUP(B189,SchedR!A:A,1,FALSE)),0,1)</f>
        <v>1</v>
      </c>
      <c r="P189" s="21">
        <f t="shared" si="5"/>
        <v>1</v>
      </c>
      <c r="Q189" s="21">
        <f>IF(COUNTIFS(Out!A:A,A189,Out!D:D,D189)=0,1,0)</f>
        <v>1</v>
      </c>
    </row>
    <row r="190" spans="1:17" x14ac:dyDescent="0.25">
      <c r="A190" s="21">
        <v>84552</v>
      </c>
      <c r="B190" s="21" t="s">
        <v>3401</v>
      </c>
      <c r="C190" s="21" t="s">
        <v>1241</v>
      </c>
      <c r="D190" s="21" t="str">
        <f>VLOOKUP($B190,SchedR!$A:$Z,MATCH(D$1,SchedR!$6:$6,0),FALSE)</f>
        <v>GBR</v>
      </c>
      <c r="E190" s="21" t="str">
        <f>VLOOKUP($B190,SchedR!$A:$Z,MATCH(E$1,SchedR!$6:$6,0),FALSE)</f>
        <v>CatSubcat</v>
      </c>
      <c r="F190" s="21" t="str">
        <f>VLOOKUP($B190,SchedR!$A:$Z,MATCH(F$1,SchedR!$6:$6,0),FALSE)</f>
        <v>Category</v>
      </c>
      <c r="G190" s="21">
        <f>VLOOKUP($A190,Schid!$A:$J,MATCH(G$1,Schid!$6:$6,0),FALSE)</f>
        <v>2624</v>
      </c>
      <c r="H190" s="21" t="str">
        <f>VLOOKUP($A190,Schid!$A:$J,MATCH(H$1,Schid!$6:$6,0),FALSE)</f>
        <v>NULL</v>
      </c>
      <c r="I190" s="21" t="str">
        <f>VLOOKUP($A190,Schid!$A:$J,MATCH(I$1,Schid!$6:$6,0),FALSE)</f>
        <v>NULL</v>
      </c>
      <c r="J190" s="21" t="str">
        <f>VLOOKUP($A190,Schid!$A:$J,MATCH(J$1,Schid!$6:$6,0),FALSE)</f>
        <v>Light Vehicles</v>
      </c>
      <c r="K190" s="21" t="str">
        <f>VLOOKUP($A190,Schid!$A:$J,MATCH(K$1,Schid!$6:$6,0),FALSE)</f>
        <v>NULL</v>
      </c>
      <c r="L190" s="21" t="str">
        <f>VLOOKUP($A190,Schid!$A:$J,MATCH(L$1,Schid!$6:$6,0),FALSE)</f>
        <v>NULL</v>
      </c>
      <c r="M190" s="21" t="str">
        <f>VLOOKUP($A190,Schid!$A:$J,MATCH(M$1,Schid!$6:$6,0),FALSE)</f>
        <v>Light Vehicles|||</v>
      </c>
      <c r="N190" s="21">
        <f t="shared" si="4"/>
        <v>1</v>
      </c>
      <c r="O190" s="21">
        <f>IF(ISERROR(VLOOKUP(B190,SchedR!A:A,1,FALSE)),0,1)</f>
        <v>1</v>
      </c>
      <c r="P190" s="21">
        <f t="shared" si="5"/>
        <v>1</v>
      </c>
      <c r="Q190" s="21">
        <f>IF(COUNTIFS(Out!A:A,A190,Out!D:D,D190)=0,1,0)</f>
        <v>1</v>
      </c>
    </row>
    <row r="191" spans="1:17" x14ac:dyDescent="0.25">
      <c r="A191" s="21">
        <v>22</v>
      </c>
      <c r="B191" s="21" t="s">
        <v>3086</v>
      </c>
      <c r="C191" s="21" t="s">
        <v>1241</v>
      </c>
      <c r="D191" s="21" t="str">
        <f>VLOOKUP($B191,SchedR!$A:$Z,MATCH(D$1,SchedR!$6:$6,0),FALSE)</f>
        <v>GBR</v>
      </c>
      <c r="E191" s="21" t="str">
        <f>VLOOKUP($B191,SchedR!$A:$Z,MATCH(E$1,SchedR!$6:$6,0),FALSE)</f>
        <v>CatSubcat</v>
      </c>
      <c r="F191" s="21" t="str">
        <f>VLOOKUP($B191,SchedR!$A:$Z,MATCH(F$1,SchedR!$6:$6,0),FALSE)</f>
        <v>Category</v>
      </c>
      <c r="G191" s="21">
        <f>VLOOKUP($A191,Schid!$A:$J,MATCH(G$1,Schid!$6:$6,0),FALSE)</f>
        <v>14</v>
      </c>
      <c r="H191" s="21" t="str">
        <f>VLOOKUP($A191,Schid!$A:$J,MATCH(H$1,Schid!$6:$6,0),FALSE)</f>
        <v>NULL</v>
      </c>
      <c r="I191" s="21" t="str">
        <f>VLOOKUP($A191,Schid!$A:$J,MATCH(I$1,Schid!$6:$6,0),FALSE)</f>
        <v>NULL</v>
      </c>
      <c r="J191" s="21" t="str">
        <f>VLOOKUP($A191,Schid!$A:$J,MATCH(J$1,Schid!$6:$6,0),FALSE)</f>
        <v>Light Towers</v>
      </c>
      <c r="K191" s="21" t="str">
        <f>VLOOKUP($A191,Schid!$A:$J,MATCH(K$1,Schid!$6:$6,0),FALSE)</f>
        <v>NULL</v>
      </c>
      <c r="L191" s="21" t="str">
        <f>VLOOKUP($A191,Schid!$A:$J,MATCH(L$1,Schid!$6:$6,0),FALSE)</f>
        <v>NULL</v>
      </c>
      <c r="M191" s="21" t="str">
        <f>VLOOKUP($A191,Schid!$A:$J,MATCH(M$1,Schid!$6:$6,0),FALSE)</f>
        <v>Light Towers|||</v>
      </c>
      <c r="N191" s="21">
        <f t="shared" si="4"/>
        <v>1</v>
      </c>
      <c r="O191" s="21">
        <f>IF(ISERROR(VLOOKUP(B191,SchedR!A:A,1,FALSE)),0,1)</f>
        <v>1</v>
      </c>
      <c r="P191" s="21">
        <f t="shared" si="5"/>
        <v>1</v>
      </c>
      <c r="Q191" s="21">
        <f>IF(COUNTIFS(Out!A:A,A191,Out!D:D,D191)=0,1,0)</f>
        <v>1</v>
      </c>
    </row>
    <row r="192" spans="1:17" x14ac:dyDescent="0.25">
      <c r="A192" s="21">
        <v>62</v>
      </c>
      <c r="B192" s="21" t="s">
        <v>3094</v>
      </c>
      <c r="C192" s="21" t="s">
        <v>1241</v>
      </c>
      <c r="D192" s="21" t="str">
        <f>VLOOKUP($B192,SchedR!$A:$Z,MATCH(D$1,SchedR!$6:$6,0),FALSE)</f>
        <v>GBR</v>
      </c>
      <c r="E192" s="21" t="str">
        <f>VLOOKUP($B192,SchedR!$A:$Z,MATCH(E$1,SchedR!$6:$6,0),FALSE)</f>
        <v>CatSubcat</v>
      </c>
      <c r="F192" s="21" t="str">
        <f>VLOOKUP($B192,SchedR!$A:$Z,MATCH(F$1,SchedR!$6:$6,0),FALSE)</f>
        <v>Category</v>
      </c>
      <c r="G192" s="21">
        <f>VLOOKUP($A192,Schid!$A:$J,MATCH(G$1,Schid!$6:$6,0),FALSE)</f>
        <v>314</v>
      </c>
      <c r="H192" s="21" t="str">
        <f>VLOOKUP($A192,Schid!$A:$J,MATCH(H$1,Schid!$6:$6,0),FALSE)</f>
        <v>NULL</v>
      </c>
      <c r="I192" s="21" t="str">
        <f>VLOOKUP($A192,Schid!$A:$J,MATCH(I$1,Schid!$6:$6,0),FALSE)</f>
        <v>NULL</v>
      </c>
      <c r="J192" s="21" t="str">
        <f>VLOOKUP($A192,Schid!$A:$J,MATCH(J$1,Schid!$6:$6,0),FALSE)</f>
        <v>Vertical Mast Lifts</v>
      </c>
      <c r="K192" s="21" t="str">
        <f>VLOOKUP($A192,Schid!$A:$J,MATCH(K$1,Schid!$6:$6,0),FALSE)</f>
        <v>NULL</v>
      </c>
      <c r="L192" s="21" t="str">
        <f>VLOOKUP($A192,Schid!$A:$J,MATCH(L$1,Schid!$6:$6,0),FALSE)</f>
        <v>NULL</v>
      </c>
      <c r="M192" s="21" t="str">
        <f>VLOOKUP($A192,Schid!$A:$J,MATCH(M$1,Schid!$6:$6,0),FALSE)</f>
        <v>Vertical Mast Lifts|||</v>
      </c>
      <c r="N192" s="21">
        <f t="shared" si="4"/>
        <v>1</v>
      </c>
      <c r="O192" s="21">
        <f>IF(ISERROR(VLOOKUP(B192,SchedR!A:A,1,FALSE)),0,1)</f>
        <v>1</v>
      </c>
      <c r="P192" s="21">
        <f t="shared" si="5"/>
        <v>1</v>
      </c>
      <c r="Q192" s="21">
        <f>IF(COUNTIFS(Out!A:A,A192,Out!D:D,D192)=0,1,0)</f>
        <v>1</v>
      </c>
    </row>
    <row r="193" spans="1:17" x14ac:dyDescent="0.25">
      <c r="A193" s="21">
        <v>90460</v>
      </c>
      <c r="B193" s="21" t="s">
        <v>3407</v>
      </c>
      <c r="C193" s="21" t="s">
        <v>1241</v>
      </c>
      <c r="D193" s="21" t="str">
        <f>VLOOKUP($B193,SchedR!$A:$Z,MATCH(D$1,SchedR!$6:$6,0),FALSE)</f>
        <v>GBR</v>
      </c>
      <c r="E193" s="21" t="str">
        <f>VLOOKUP($B193,SchedR!$A:$Z,MATCH(E$1,SchedR!$6:$6,0),FALSE)</f>
        <v>CatSubcat</v>
      </c>
      <c r="F193" s="21" t="str">
        <f>VLOOKUP($B193,SchedR!$A:$Z,MATCH(F$1,SchedR!$6:$6,0),FALSE)</f>
        <v>Category</v>
      </c>
      <c r="G193" s="21">
        <f>VLOOKUP($A193,Schid!$A:$J,MATCH(G$1,Schid!$6:$6,0),FALSE)</f>
        <v>2756</v>
      </c>
      <c r="H193" s="21" t="str">
        <f>VLOOKUP($A193,Schid!$A:$J,MATCH(H$1,Schid!$6:$6,0),FALSE)</f>
        <v>NULL</v>
      </c>
      <c r="I193" s="21" t="str">
        <f>VLOOKUP($A193,Schid!$A:$J,MATCH(I$1,Schid!$6:$6,0),FALSE)</f>
        <v>NULL</v>
      </c>
      <c r="J193" s="21" t="str">
        <f>VLOOKUP($A193,Schid!$A:$J,MATCH(J$1,Schid!$6:$6,0),FALSE)</f>
        <v>Office Trailers, Accommodations, And Welfare Units</v>
      </c>
      <c r="K193" s="21" t="str">
        <f>VLOOKUP($A193,Schid!$A:$J,MATCH(K$1,Schid!$6:$6,0),FALSE)</f>
        <v>NULL</v>
      </c>
      <c r="L193" s="21" t="str">
        <f>VLOOKUP($A193,Schid!$A:$J,MATCH(L$1,Schid!$6:$6,0),FALSE)</f>
        <v>NULL</v>
      </c>
      <c r="M193" s="21" t="str">
        <f>VLOOKUP($A193,Schid!$A:$J,MATCH(M$1,Schid!$6:$6,0),FALSE)</f>
        <v>Office Trailers, Accommodations, And Welfare Units|||</v>
      </c>
      <c r="N193" s="21">
        <f t="shared" si="4"/>
        <v>1</v>
      </c>
      <c r="O193" s="21">
        <f>IF(ISERROR(VLOOKUP(B193,SchedR!A:A,1,FALSE)),0,1)</f>
        <v>1</v>
      </c>
      <c r="P193" s="21">
        <f t="shared" si="5"/>
        <v>1</v>
      </c>
      <c r="Q193" s="21">
        <f>IF(COUNTIFS(Out!A:A,A193,Out!D:D,D193)=0,1,0)</f>
        <v>1</v>
      </c>
    </row>
    <row r="194" spans="1:17" x14ac:dyDescent="0.25">
      <c r="A194" s="21">
        <v>8</v>
      </c>
      <c r="B194" s="21" t="s">
        <v>3093</v>
      </c>
      <c r="C194" s="21" t="s">
        <v>1241</v>
      </c>
      <c r="D194" s="21" t="str">
        <f>VLOOKUP($B194,SchedR!$A:$Z,MATCH(D$1,SchedR!$6:$6,0),FALSE)</f>
        <v>GBR</v>
      </c>
      <c r="E194" s="21" t="str">
        <f>VLOOKUP($B194,SchedR!$A:$Z,MATCH(E$1,SchedR!$6:$6,0),FALSE)</f>
        <v>CatSubcat</v>
      </c>
      <c r="F194" s="21" t="str">
        <f>VLOOKUP($B194,SchedR!$A:$Z,MATCH(F$1,SchedR!$6:$6,0),FALSE)</f>
        <v>Category</v>
      </c>
      <c r="G194" s="21">
        <f>VLOOKUP($A194,Schid!$A:$J,MATCH(G$1,Schid!$6:$6,0),FALSE)</f>
        <v>315</v>
      </c>
      <c r="H194" s="21" t="str">
        <f>VLOOKUP($A194,Schid!$A:$J,MATCH(H$1,Schid!$6:$6,0),FALSE)</f>
        <v>NULL</v>
      </c>
      <c r="I194" s="21" t="str">
        <f>VLOOKUP($A194,Schid!$A:$J,MATCH(I$1,Schid!$6:$6,0),FALSE)</f>
        <v>NULL</v>
      </c>
      <c r="J194" s="21" t="str">
        <f>VLOOKUP($A194,Schid!$A:$J,MATCH(J$1,Schid!$6:$6,0),FALSE)</f>
        <v>Scissor Lifts</v>
      </c>
      <c r="K194" s="21" t="str">
        <f>VLOOKUP($A194,Schid!$A:$J,MATCH(K$1,Schid!$6:$6,0),FALSE)</f>
        <v>NULL</v>
      </c>
      <c r="L194" s="21" t="str">
        <f>VLOOKUP($A194,Schid!$A:$J,MATCH(L$1,Schid!$6:$6,0),FALSE)</f>
        <v>NULL</v>
      </c>
      <c r="M194" s="21" t="str">
        <f>VLOOKUP($A194,Schid!$A:$J,MATCH(M$1,Schid!$6:$6,0),FALSE)</f>
        <v>Scissor Lifts|||</v>
      </c>
      <c r="N194" s="21">
        <f t="shared" ref="N194:N239" si="6">COUNTIFS(A:A,A194,D:D,D194)</f>
        <v>1</v>
      </c>
      <c r="O194" s="21">
        <f>IF(ISERROR(VLOOKUP(B194,SchedR!A:A,1,FALSE)),0,1)</f>
        <v>1</v>
      </c>
      <c r="P194" s="21">
        <f t="shared" ref="P194:P257" si="7">COUNTIFS($B:$B,$B194,$C:$C,"Y")</f>
        <v>1</v>
      </c>
      <c r="Q194" s="21">
        <f>IF(COUNTIFS(Out!A:A,A194,Out!D:D,D194)=0,1,0)</f>
        <v>1</v>
      </c>
    </row>
    <row r="195" spans="1:17" x14ac:dyDescent="0.25">
      <c r="A195" s="21">
        <v>360</v>
      </c>
      <c r="B195" s="21" t="s">
        <v>3095</v>
      </c>
      <c r="C195" s="21" t="s">
        <v>1241</v>
      </c>
      <c r="D195" s="21" t="str">
        <f>VLOOKUP($B195,SchedR!$A:$Z,MATCH(D$1,SchedR!$6:$6,0),FALSE)</f>
        <v>GBR</v>
      </c>
      <c r="E195" s="21" t="str">
        <f>VLOOKUP($B195,SchedR!$A:$Z,MATCH(E$1,SchedR!$6:$6,0),FALSE)</f>
        <v>CatSubcat</v>
      </c>
      <c r="F195" s="21" t="str">
        <f>VLOOKUP($B195,SchedR!$A:$Z,MATCH(F$1,SchedR!$6:$6,0),FALSE)</f>
        <v>SubcatGroup</v>
      </c>
      <c r="G195" s="21">
        <f>VLOOKUP($A195,Schid!$A:$J,MATCH(G$1,Schid!$6:$6,0),FALSE)</f>
        <v>315</v>
      </c>
      <c r="H195" s="21">
        <f>VLOOKUP($A195,Schid!$A:$J,MATCH(H$1,Schid!$6:$6,0),FALSE)</f>
        <v>356</v>
      </c>
      <c r="I195" s="21" t="str">
        <f>VLOOKUP($A195,Schid!$A:$J,MATCH(I$1,Schid!$6:$6,0),FALSE)</f>
        <v>NULL</v>
      </c>
      <c r="J195" s="21" t="str">
        <f>VLOOKUP($A195,Schid!$A:$J,MATCH(J$1,Schid!$6:$6,0),FALSE)</f>
        <v>Scissor Lifts</v>
      </c>
      <c r="K195" s="21" t="str">
        <f>VLOOKUP($A195,Schid!$A:$J,MATCH(K$1,Schid!$6:$6,0),FALSE)</f>
        <v>0-18 Ft Electric Scissor Lifts</v>
      </c>
      <c r="L195" s="21" t="str">
        <f>VLOOKUP($A195,Schid!$A:$J,MATCH(L$1,Schid!$6:$6,0),FALSE)</f>
        <v>NULL</v>
      </c>
      <c r="M195" s="21" t="str">
        <f>VLOOKUP($A195,Schid!$A:$J,MATCH(M$1,Schid!$6:$6,0),FALSE)</f>
        <v>Scissor Lifts|0-18 Ft Electric Scissor Lifts||</v>
      </c>
      <c r="N195" s="21">
        <f t="shared" si="6"/>
        <v>1</v>
      </c>
      <c r="O195" s="21">
        <f>IF(ISERROR(VLOOKUP(B195,SchedR!A:A,1,FALSE)),0,1)</f>
        <v>1</v>
      </c>
      <c r="P195" s="21">
        <f t="shared" si="7"/>
        <v>1</v>
      </c>
      <c r="Q195" s="21">
        <f>IF(COUNTIFS(Out!A:A,A195,Out!D:D,D195)=0,1,0)</f>
        <v>1</v>
      </c>
    </row>
    <row r="196" spans="1:17" x14ac:dyDescent="0.25">
      <c r="A196" s="21">
        <v>474</v>
      </c>
      <c r="B196" s="21" t="s">
        <v>3095</v>
      </c>
      <c r="C196" s="21" t="s">
        <v>1242</v>
      </c>
      <c r="D196" s="21" t="str">
        <f>VLOOKUP($B196,SchedR!$A:$Z,MATCH(D$1,SchedR!$6:$6,0),FALSE)</f>
        <v>GBR</v>
      </c>
      <c r="E196" s="21" t="str">
        <f>VLOOKUP($B196,SchedR!$A:$Z,MATCH(E$1,SchedR!$6:$6,0),FALSE)</f>
        <v>CatSubcat</v>
      </c>
      <c r="F196" s="21" t="str">
        <f>VLOOKUP($B196,SchedR!$A:$Z,MATCH(F$1,SchedR!$6:$6,0),FALSE)</f>
        <v>SubcatGroup</v>
      </c>
      <c r="G196" s="21">
        <f>VLOOKUP($A196,Schid!$A:$J,MATCH(G$1,Schid!$6:$6,0),FALSE)</f>
        <v>315</v>
      </c>
      <c r="H196" s="21">
        <f>VLOOKUP($A196,Schid!$A:$J,MATCH(H$1,Schid!$6:$6,0),FALSE)</f>
        <v>348</v>
      </c>
      <c r="I196" s="21" t="str">
        <f>VLOOKUP($A196,Schid!$A:$J,MATCH(I$1,Schid!$6:$6,0),FALSE)</f>
        <v>NULL</v>
      </c>
      <c r="J196" s="21" t="str">
        <f>VLOOKUP($A196,Schid!$A:$J,MATCH(J$1,Schid!$6:$6,0),FALSE)</f>
        <v>Scissor Lifts</v>
      </c>
      <c r="K196" s="21" t="str">
        <f>VLOOKUP($A196,Schid!$A:$J,MATCH(K$1,Schid!$6:$6,0),FALSE)</f>
        <v>19+ Ft Electric Scissor Lifts</v>
      </c>
      <c r="L196" s="21" t="str">
        <f>VLOOKUP($A196,Schid!$A:$J,MATCH(L$1,Schid!$6:$6,0),FALSE)</f>
        <v>NULL</v>
      </c>
      <c r="M196" s="21" t="str">
        <f>VLOOKUP($A196,Schid!$A:$J,MATCH(M$1,Schid!$6:$6,0),FALSE)</f>
        <v>Scissor Lifts|19+ Ft Electric Scissor Lifts||</v>
      </c>
      <c r="N196" s="21">
        <f t="shared" si="6"/>
        <v>1</v>
      </c>
      <c r="O196" s="21">
        <f>IF(ISERROR(VLOOKUP(B196,SchedR!A:A,1,FALSE)),0,1)</f>
        <v>1</v>
      </c>
      <c r="P196" s="21">
        <f t="shared" si="7"/>
        <v>1</v>
      </c>
      <c r="Q196" s="21">
        <f>IF(COUNTIFS(Out!A:A,A196,Out!D:D,D196)=0,1,0)</f>
        <v>1</v>
      </c>
    </row>
    <row r="197" spans="1:17" x14ac:dyDescent="0.25">
      <c r="A197" s="21">
        <v>66826</v>
      </c>
      <c r="B197" s="21" t="s">
        <v>4333</v>
      </c>
      <c r="C197" s="21" t="s">
        <v>1241</v>
      </c>
      <c r="D197" s="21" t="str">
        <f>VLOOKUP($B197,SchedR!$A:$Z,MATCH(D$1,SchedR!$6:$6,0),FALSE)</f>
        <v>GBR</v>
      </c>
      <c r="E197" s="21" t="str">
        <f>VLOOKUP($B197,SchedR!$A:$Z,MATCH(E$1,SchedR!$6:$6,0),FALSE)</f>
        <v>CatSubcat</v>
      </c>
      <c r="F197" s="21" t="str">
        <f>VLOOKUP($B197,SchedR!$A:$Z,MATCH(F$1,SchedR!$6:$6,0),FALSE)</f>
        <v>Category</v>
      </c>
      <c r="G197" s="21">
        <f>VLOOKUP($A197,Schid!$A:$J,MATCH(G$1,Schid!$6:$6,0),FALSE)</f>
        <v>2511</v>
      </c>
      <c r="H197" s="21" t="str">
        <f>VLOOKUP($A197,Schid!$A:$J,MATCH(H$1,Schid!$6:$6,0),FALSE)</f>
        <v>NULL</v>
      </c>
      <c r="I197" s="21" t="str">
        <f>VLOOKUP($A197,Schid!$A:$J,MATCH(I$1,Schid!$6:$6,0),FALSE)</f>
        <v>NULL</v>
      </c>
      <c r="J197" s="21" t="str">
        <f>VLOOKUP($A197,Schid!$A:$J,MATCH(J$1,Schid!$6:$6,0),FALSE)</f>
        <v>Single Drum Rollers</v>
      </c>
      <c r="K197" s="21" t="str">
        <f>VLOOKUP($A197,Schid!$A:$J,MATCH(K$1,Schid!$6:$6,0),FALSE)</f>
        <v>NULL</v>
      </c>
      <c r="L197" s="21" t="str">
        <f>VLOOKUP($A197,Schid!$A:$J,MATCH(L$1,Schid!$6:$6,0),FALSE)</f>
        <v>NULL</v>
      </c>
      <c r="M197" s="21" t="str">
        <f>VLOOKUP($A197,Schid!$A:$J,MATCH(M$1,Schid!$6:$6,0),FALSE)</f>
        <v>Single Drum Rollers|||</v>
      </c>
      <c r="N197" s="21">
        <f t="shared" si="6"/>
        <v>1</v>
      </c>
      <c r="O197" s="21">
        <f>IF(ISERROR(VLOOKUP(B197,SchedR!A:A,1,FALSE)),0,1)</f>
        <v>1</v>
      </c>
      <c r="P197" s="21">
        <f t="shared" si="7"/>
        <v>1</v>
      </c>
      <c r="Q197" s="21">
        <f>IF(COUNTIFS(Out!A:A,A197,Out!D:D,D197)=0,1,0)</f>
        <v>1</v>
      </c>
    </row>
    <row r="198" spans="1:17" x14ac:dyDescent="0.25">
      <c r="A198" s="21">
        <v>66824</v>
      </c>
      <c r="B198" s="21" t="s">
        <v>4978</v>
      </c>
      <c r="C198" s="21" t="s">
        <v>1241</v>
      </c>
      <c r="D198" s="21" t="str">
        <f>VLOOKUP($B198,SchedR!$A:$Z,MATCH(D$1,SchedR!$6:$6,0),FALSE)</f>
        <v>GBR</v>
      </c>
      <c r="E198" s="21" t="str">
        <f>VLOOKUP($B198,SchedR!$A:$Z,MATCH(E$1,SchedR!$6:$6,0),FALSE)</f>
        <v>CatSubcat</v>
      </c>
      <c r="F198" s="21" t="str">
        <f>VLOOKUP($B198,SchedR!$A:$Z,MATCH(F$1,SchedR!$6:$6,0),FALSE)</f>
        <v>Category</v>
      </c>
      <c r="G198" s="21">
        <f>VLOOKUP($A198,Schid!$A:$J,MATCH(G$1,Schid!$6:$6,0),FALSE)</f>
        <v>2509</v>
      </c>
      <c r="H198" s="21" t="str">
        <f>VLOOKUP($A198,Schid!$A:$J,MATCH(H$1,Schid!$6:$6,0),FALSE)</f>
        <v>NULL</v>
      </c>
      <c r="I198" s="21" t="str">
        <f>VLOOKUP($A198,Schid!$A:$J,MATCH(I$1,Schid!$6:$6,0),FALSE)</f>
        <v>NULL</v>
      </c>
      <c r="J198" s="21" t="str">
        <f>VLOOKUP($A198,Schid!$A:$J,MATCH(J$1,Schid!$6:$6,0),FALSE)</f>
        <v>Compact Track Loaders</v>
      </c>
      <c r="K198" s="21" t="str">
        <f>VLOOKUP($A198,Schid!$A:$J,MATCH(K$1,Schid!$6:$6,0),FALSE)</f>
        <v>NULL</v>
      </c>
      <c r="L198" s="21" t="str">
        <f>VLOOKUP($A198,Schid!$A:$J,MATCH(L$1,Schid!$6:$6,0),FALSE)</f>
        <v>NULL</v>
      </c>
      <c r="M198" s="21" t="str">
        <f>VLOOKUP($A198,Schid!$A:$J,MATCH(M$1,Schid!$6:$6,0),FALSE)</f>
        <v>Compact Track Loaders|||</v>
      </c>
      <c r="N198" s="21">
        <f t="shared" si="6"/>
        <v>1</v>
      </c>
      <c r="O198" s="21">
        <f>IF(ISERROR(VLOOKUP(B198,SchedR!A:A,1,FALSE)),0,1)</f>
        <v>1</v>
      </c>
      <c r="P198" s="21">
        <f t="shared" si="7"/>
        <v>1</v>
      </c>
      <c r="Q198" s="21">
        <f>IF(COUNTIFS(Out!A:A,A198,Out!D:D,D198)=0,1,0)</f>
        <v>1</v>
      </c>
    </row>
    <row r="199" spans="1:17" x14ac:dyDescent="0.25">
      <c r="A199" s="21">
        <v>58</v>
      </c>
      <c r="B199" s="21" t="s">
        <v>4978</v>
      </c>
      <c r="C199" s="21" t="s">
        <v>1242</v>
      </c>
      <c r="D199" s="21" t="str">
        <f>VLOOKUP($B199,SchedR!$A:$Z,MATCH(D$1,SchedR!$6:$6,0),FALSE)</f>
        <v>GBR</v>
      </c>
      <c r="E199" s="21" t="str">
        <f>VLOOKUP($B199,SchedR!$A:$Z,MATCH(E$1,SchedR!$6:$6,0),FALSE)</f>
        <v>CatSubcat</v>
      </c>
      <c r="F199" s="21" t="str">
        <f>VLOOKUP($B199,SchedR!$A:$Z,MATCH(F$1,SchedR!$6:$6,0),FALSE)</f>
        <v>Category</v>
      </c>
      <c r="G199" s="21">
        <f>VLOOKUP($A199,Schid!$A:$J,MATCH(G$1,Schid!$6:$6,0),FALSE)</f>
        <v>360</v>
      </c>
      <c r="H199" s="21" t="str">
        <f>VLOOKUP($A199,Schid!$A:$J,MATCH(H$1,Schid!$6:$6,0),FALSE)</f>
        <v>NULL</v>
      </c>
      <c r="I199" s="21" t="str">
        <f>VLOOKUP($A199,Schid!$A:$J,MATCH(I$1,Schid!$6:$6,0),FALSE)</f>
        <v>NULL</v>
      </c>
      <c r="J199" s="21" t="str">
        <f>VLOOKUP($A199,Schid!$A:$J,MATCH(J$1,Schid!$6:$6,0),FALSE)</f>
        <v>Skid Steer Loaders</v>
      </c>
      <c r="K199" s="21" t="str">
        <f>VLOOKUP($A199,Schid!$A:$J,MATCH(K$1,Schid!$6:$6,0),FALSE)</f>
        <v>NULL</v>
      </c>
      <c r="L199" s="21" t="str">
        <f>VLOOKUP($A199,Schid!$A:$J,MATCH(L$1,Schid!$6:$6,0),FALSE)</f>
        <v>NULL</v>
      </c>
      <c r="M199" s="21" t="str">
        <f>VLOOKUP($A199,Schid!$A:$J,MATCH(M$1,Schid!$6:$6,0),FALSE)</f>
        <v>Skid Steer Loaders|||</v>
      </c>
      <c r="N199" s="21">
        <f t="shared" si="6"/>
        <v>1</v>
      </c>
      <c r="O199" s="21">
        <f>IF(ISERROR(VLOOKUP(B199,SchedR!A:A,1,FALSE)),0,1)</f>
        <v>1</v>
      </c>
      <c r="P199" s="21">
        <f t="shared" si="7"/>
        <v>1</v>
      </c>
      <c r="Q199" s="21">
        <f>IF(COUNTIFS(Out!A:A,A199,Out!D:D,D199)=0,1,0)</f>
        <v>1</v>
      </c>
    </row>
    <row r="200" spans="1:17" x14ac:dyDescent="0.25">
      <c r="A200" s="21">
        <v>91</v>
      </c>
      <c r="B200" s="21" t="s">
        <v>3085</v>
      </c>
      <c r="C200" s="21" t="s">
        <v>1241</v>
      </c>
      <c r="D200" s="21" t="str">
        <f>VLOOKUP($B200,SchedR!$A:$Z,MATCH(D$1,SchedR!$6:$6,0),FALSE)</f>
        <v>GBR</v>
      </c>
      <c r="E200" s="21" t="str">
        <f>VLOOKUP($B200,SchedR!$A:$Z,MATCH(E$1,SchedR!$6:$6,0),FALSE)</f>
        <v>CatSubcat</v>
      </c>
      <c r="F200" s="21" t="str">
        <f>VLOOKUP($B200,SchedR!$A:$Z,MATCH(F$1,SchedR!$6:$6,0),FALSE)</f>
        <v>SubcatGroup</v>
      </c>
      <c r="G200" s="21">
        <f>VLOOKUP($A200,Schid!$A:$J,MATCH(G$1,Schid!$6:$6,0),FALSE)</f>
        <v>2555</v>
      </c>
      <c r="H200" s="21">
        <f>VLOOKUP($A200,Schid!$A:$J,MATCH(H$1,Schid!$6:$6,0),FALSE)</f>
        <v>2056</v>
      </c>
      <c r="I200" s="21" t="str">
        <f>VLOOKUP($A200,Schid!$A:$J,MATCH(I$1,Schid!$6:$6,0),FALSE)</f>
        <v>NULL</v>
      </c>
      <c r="J200" s="21" t="str">
        <f>VLOOKUP($A200,Schid!$A:$J,MATCH(J$1,Schid!$6:$6,0),FALSE)</f>
        <v>Site Services Equipment</v>
      </c>
      <c r="K200" s="21" t="str">
        <f>VLOOKUP($A200,Schid!$A:$J,MATCH(K$1,Schid!$6:$6,0),FALSE)</f>
        <v>Surveying Equipment</v>
      </c>
      <c r="L200" s="21" t="str">
        <f>VLOOKUP($A200,Schid!$A:$J,MATCH(L$1,Schid!$6:$6,0),FALSE)</f>
        <v>NULL</v>
      </c>
      <c r="M200" s="21" t="str">
        <f>VLOOKUP($A200,Schid!$A:$J,MATCH(M$1,Schid!$6:$6,0),FALSE)</f>
        <v>Site Services Equipment|Surveying Equipment||</v>
      </c>
      <c r="N200" s="21">
        <f t="shared" si="6"/>
        <v>1</v>
      </c>
      <c r="O200" s="21">
        <f>IF(ISERROR(VLOOKUP(B200,SchedR!A:A,1,FALSE)),0,1)</f>
        <v>1</v>
      </c>
      <c r="P200" s="21">
        <f t="shared" si="7"/>
        <v>1</v>
      </c>
      <c r="Q200" s="21">
        <f>IF(COUNTIFS(Out!A:A,A200,Out!D:D,D200)=0,1,0)</f>
        <v>1</v>
      </c>
    </row>
    <row r="201" spans="1:17" x14ac:dyDescent="0.25">
      <c r="A201" s="21">
        <v>4985</v>
      </c>
      <c r="B201" s="21" t="s">
        <v>3472</v>
      </c>
      <c r="C201" s="21" t="s">
        <v>1241</v>
      </c>
      <c r="D201" s="21" t="str">
        <f>VLOOKUP($B201,SchedR!$A:$Z,MATCH(D$1,SchedR!$6:$6,0),FALSE)</f>
        <v>GBR</v>
      </c>
      <c r="E201" s="21" t="str">
        <f>VLOOKUP($B201,SchedR!$A:$Z,MATCH(E$1,SchedR!$6:$6,0),FALSE)</f>
        <v>Make</v>
      </c>
      <c r="F201" s="21" t="str">
        <f>VLOOKUP($B201,SchedR!$A:$Z,MATCH(F$1,SchedR!$6:$6,0),FALSE)</f>
        <v>Make</v>
      </c>
      <c r="G201" s="21">
        <f>VLOOKUP($A201,Schid!$A:$J,MATCH(G$1,Schid!$6:$6,0),FALSE)</f>
        <v>451</v>
      </c>
      <c r="H201" s="21">
        <f>VLOOKUP($A201,Schid!$A:$J,MATCH(H$1,Schid!$6:$6,0),FALSE)</f>
        <v>466</v>
      </c>
      <c r="I201" s="21">
        <f>VLOOKUP($A201,Schid!$A:$J,MATCH(I$1,Schid!$6:$6,0),FALSE)</f>
        <v>82</v>
      </c>
      <c r="J201" s="21" t="str">
        <f>VLOOKUP($A201,Schid!$A:$J,MATCH(J$1,Schid!$6:$6,0),FALSE)</f>
        <v>Telehandlers</v>
      </c>
      <c r="K201" s="21" t="str">
        <f>VLOOKUP($A201,Schid!$A:$J,MATCH(K$1,Schid!$6:$6,0),FALSE)</f>
        <v>0-6,999 Lb Telehandlers</v>
      </c>
      <c r="L201" s="21" t="str">
        <f>VLOOKUP($A201,Schid!$A:$J,MATCH(L$1,Schid!$6:$6,0),FALSE)</f>
        <v>Manitou</v>
      </c>
      <c r="M201" s="21" t="str">
        <f>VLOOKUP($A201,Schid!$A:$J,MATCH(M$1,Schid!$6:$6,0),FALSE)</f>
        <v>Telehandlers|0-6,999 Lb Telehandlers|Manitou|</v>
      </c>
      <c r="N201" s="21">
        <f t="shared" si="6"/>
        <v>1</v>
      </c>
      <c r="O201" s="21">
        <f>IF(ISERROR(VLOOKUP(B201,SchedR!A:A,1,FALSE)),0,1)</f>
        <v>1</v>
      </c>
      <c r="P201" s="21">
        <f t="shared" si="7"/>
        <v>1</v>
      </c>
      <c r="Q201" s="21">
        <f>IF(COUNTIFS(Out!A:A,A201,Out!D:D,D201)=0,1,0)</f>
        <v>1</v>
      </c>
    </row>
    <row r="202" spans="1:17" x14ac:dyDescent="0.25">
      <c r="A202" s="21">
        <v>20</v>
      </c>
      <c r="B202" s="21" t="s">
        <v>3089</v>
      </c>
      <c r="C202" s="21" t="s">
        <v>1241</v>
      </c>
      <c r="D202" s="21" t="str">
        <f>VLOOKUP($B202,SchedR!$A:$Z,MATCH(D$1,SchedR!$6:$6,0),FALSE)</f>
        <v>GBR</v>
      </c>
      <c r="E202" s="21" t="str">
        <f>VLOOKUP($B202,SchedR!$A:$Z,MATCH(E$1,SchedR!$6:$6,0),FALSE)</f>
        <v>CatSubcat</v>
      </c>
      <c r="F202" s="21" t="str">
        <f>VLOOKUP($B202,SchedR!$A:$Z,MATCH(F$1,SchedR!$6:$6,0),FALSE)</f>
        <v>Category</v>
      </c>
      <c r="G202" s="21">
        <f>VLOOKUP($A202,Schid!$A:$J,MATCH(G$1,Schid!$6:$6,0),FALSE)</f>
        <v>316</v>
      </c>
      <c r="H202" s="21" t="str">
        <f>VLOOKUP($A202,Schid!$A:$J,MATCH(H$1,Schid!$6:$6,0),FALSE)</f>
        <v>NULL</v>
      </c>
      <c r="I202" s="21" t="str">
        <f>VLOOKUP($A202,Schid!$A:$J,MATCH(I$1,Schid!$6:$6,0),FALSE)</f>
        <v>NULL</v>
      </c>
      <c r="J202" s="21" t="str">
        <f>VLOOKUP($A202,Schid!$A:$J,MATCH(J$1,Schid!$6:$6,0),FALSE)</f>
        <v>Telescopic Boom Lifts</v>
      </c>
      <c r="K202" s="21" t="str">
        <f>VLOOKUP($A202,Schid!$A:$J,MATCH(K$1,Schid!$6:$6,0),FALSE)</f>
        <v>NULL</v>
      </c>
      <c r="L202" s="21" t="str">
        <f>VLOOKUP($A202,Schid!$A:$J,MATCH(L$1,Schid!$6:$6,0),FALSE)</f>
        <v>NULL</v>
      </c>
      <c r="M202" s="21" t="str">
        <f>VLOOKUP($A202,Schid!$A:$J,MATCH(M$1,Schid!$6:$6,0),FALSE)</f>
        <v>Telescopic Boom Lifts|||</v>
      </c>
      <c r="N202" s="21">
        <f t="shared" si="6"/>
        <v>1</v>
      </c>
      <c r="O202" s="21">
        <f>IF(ISERROR(VLOOKUP(B202,SchedR!A:A,1,FALSE)),0,1)</f>
        <v>1</v>
      </c>
      <c r="P202" s="21">
        <f t="shared" si="7"/>
        <v>1</v>
      </c>
      <c r="Q202" s="21">
        <f>IF(COUNTIFS(Out!A:A,A202,Out!D:D,D202)=0,1,0)</f>
        <v>1</v>
      </c>
    </row>
    <row r="203" spans="1:17" x14ac:dyDescent="0.25">
      <c r="A203">
        <v>31</v>
      </c>
      <c r="B203" s="21" t="s">
        <v>4983</v>
      </c>
      <c r="C203" s="21" t="s">
        <v>1242</v>
      </c>
      <c r="D203" s="21" t="str">
        <f>VLOOKUP($B203,SchedR!$A:$Z,MATCH(D$1,SchedR!$6:$6,0),FALSE)</f>
        <v>GBR</v>
      </c>
      <c r="E203" s="21" t="str">
        <f>VLOOKUP($B203,SchedR!$A:$Z,MATCH(E$1,SchedR!$6:$6,0),FALSE)</f>
        <v>CatSubcat</v>
      </c>
      <c r="F203" s="21" t="str">
        <f>VLOOKUP($B203,SchedR!$A:$Z,MATCH(F$1,SchedR!$6:$6,0),FALSE)</f>
        <v>Category</v>
      </c>
      <c r="G203" s="21">
        <f>VLOOKUP($A203,Schid!$A:$J,MATCH(G$1,Schid!$6:$6,0),FALSE)</f>
        <v>13</v>
      </c>
      <c r="H203" s="21" t="str">
        <f>VLOOKUP($A203,Schid!$A:$J,MATCH(H$1,Schid!$6:$6,0),FALSE)</f>
        <v>NULL</v>
      </c>
      <c r="I203" s="21" t="str">
        <f>VLOOKUP($A203,Schid!$A:$J,MATCH(I$1,Schid!$6:$6,0),FALSE)</f>
        <v>NULL</v>
      </c>
      <c r="J203" s="21" t="str">
        <f>VLOOKUP($A203,Schid!$A:$J,MATCH(J$1,Schid!$6:$6,0),FALSE)</f>
        <v>Air Tools</v>
      </c>
      <c r="K203" s="21" t="str">
        <f>VLOOKUP($A203,Schid!$A:$J,MATCH(K$1,Schid!$6:$6,0),FALSE)</f>
        <v>NULL</v>
      </c>
      <c r="L203" s="21" t="str">
        <f>VLOOKUP($A203,Schid!$A:$J,MATCH(L$1,Schid!$6:$6,0),FALSE)</f>
        <v>NULL</v>
      </c>
      <c r="M203" s="21" t="str">
        <f>VLOOKUP($A203,Schid!$A:$J,MATCH(M$1,Schid!$6:$6,0),FALSE)</f>
        <v>Air Tools|||</v>
      </c>
      <c r="N203" s="21">
        <f t="shared" si="6"/>
        <v>1</v>
      </c>
      <c r="O203" s="21">
        <f>IF(ISERROR(VLOOKUP(B203,SchedR!A:A,1,FALSE)),0,1)</f>
        <v>1</v>
      </c>
      <c r="P203" s="21">
        <f t="shared" si="7"/>
        <v>1</v>
      </c>
      <c r="Q203" s="21">
        <f>IF(COUNTIFS(Out!A:A,A203,Out!D:D,D203)=0,1,0)</f>
        <v>1</v>
      </c>
    </row>
    <row r="204" spans="1:17" x14ac:dyDescent="0.25">
      <c r="A204">
        <v>49</v>
      </c>
      <c r="B204" s="21" t="s">
        <v>4983</v>
      </c>
      <c r="C204" s="21" t="s">
        <v>1241</v>
      </c>
      <c r="D204" s="21" t="str">
        <f>VLOOKUP($B204,SchedR!$A:$Z,MATCH(D$1,SchedR!$6:$6,0),FALSE)</f>
        <v>GBR</v>
      </c>
      <c r="E204" s="21" t="str">
        <f>VLOOKUP($B204,SchedR!$A:$Z,MATCH(E$1,SchedR!$6:$6,0),FALSE)</f>
        <v>CatSubcat</v>
      </c>
      <c r="F204" s="21" t="str">
        <f>VLOOKUP($B204,SchedR!$A:$Z,MATCH(F$1,SchedR!$6:$6,0),FALSE)</f>
        <v>Category</v>
      </c>
      <c r="G204" s="21">
        <f>VLOOKUP($A204,Schid!$A:$J,MATCH(G$1,Schid!$6:$6,0),FALSE)</f>
        <v>10</v>
      </c>
      <c r="H204" s="21" t="str">
        <f>VLOOKUP($A204,Schid!$A:$J,MATCH(H$1,Schid!$6:$6,0),FALSE)</f>
        <v>NULL</v>
      </c>
      <c r="I204" s="21" t="str">
        <f>VLOOKUP($A204,Schid!$A:$J,MATCH(I$1,Schid!$6:$6,0),FALSE)</f>
        <v>NULL</v>
      </c>
      <c r="J204" s="21" t="str">
        <f>VLOOKUP($A204,Schid!$A:$J,MATCH(J$1,Schid!$6:$6,0),FALSE)</f>
        <v>Electric Tools</v>
      </c>
      <c r="K204" s="21" t="str">
        <f>VLOOKUP($A204,Schid!$A:$J,MATCH(K$1,Schid!$6:$6,0),FALSE)</f>
        <v>NULL</v>
      </c>
      <c r="L204" s="21" t="str">
        <f>VLOOKUP($A204,Schid!$A:$J,MATCH(L$1,Schid!$6:$6,0),FALSE)</f>
        <v>NULL</v>
      </c>
      <c r="M204" s="21" t="str">
        <f>VLOOKUP($A204,Schid!$A:$J,MATCH(M$1,Schid!$6:$6,0),FALSE)</f>
        <v>Electric Tools|||</v>
      </c>
      <c r="N204" s="21">
        <f t="shared" si="6"/>
        <v>1</v>
      </c>
      <c r="O204" s="21">
        <f>IF(ISERROR(VLOOKUP(B204,SchedR!A:A,1,FALSE)),0,1)</f>
        <v>1</v>
      </c>
      <c r="P204" s="21">
        <f t="shared" si="7"/>
        <v>1</v>
      </c>
      <c r="Q204" s="21">
        <f>IF(COUNTIFS(Out!A:A,A204,Out!D:D,D204)=0,1,0)</f>
        <v>1</v>
      </c>
    </row>
    <row r="205" spans="1:17" x14ac:dyDescent="0.25">
      <c r="A205">
        <v>38</v>
      </c>
      <c r="B205" s="21" t="s">
        <v>4983</v>
      </c>
      <c r="C205" s="21" t="s">
        <v>1242</v>
      </c>
      <c r="D205" s="21" t="str">
        <f>VLOOKUP($B205,SchedR!$A:$Z,MATCH(D$1,SchedR!$6:$6,0),FALSE)</f>
        <v>GBR</v>
      </c>
      <c r="E205" s="21" t="str">
        <f>VLOOKUP($B205,SchedR!$A:$Z,MATCH(E$1,SchedR!$6:$6,0),FALSE)</f>
        <v>CatSubcat</v>
      </c>
      <c r="F205" s="21" t="str">
        <f>VLOOKUP($B205,SchedR!$A:$Z,MATCH(F$1,SchedR!$6:$6,0),FALSE)</f>
        <v>Category</v>
      </c>
      <c r="G205" s="21">
        <f>VLOOKUP($A205,Schid!$A:$J,MATCH(G$1,Schid!$6:$6,0),FALSE)</f>
        <v>2089</v>
      </c>
      <c r="H205" s="21" t="str">
        <f>VLOOKUP($A205,Schid!$A:$J,MATCH(H$1,Schid!$6:$6,0),FALSE)</f>
        <v>NULL</v>
      </c>
      <c r="I205" s="21" t="str">
        <f>VLOOKUP($A205,Schid!$A:$J,MATCH(I$1,Schid!$6:$6,0),FALSE)</f>
        <v>NULL</v>
      </c>
      <c r="J205" s="21" t="str">
        <f>VLOOKUP($A205,Schid!$A:$J,MATCH(J$1,Schid!$6:$6,0),FALSE)</f>
        <v>Hydraulic Tools</v>
      </c>
      <c r="K205" s="21" t="str">
        <f>VLOOKUP($A205,Schid!$A:$J,MATCH(K$1,Schid!$6:$6,0),FALSE)</f>
        <v>NULL</v>
      </c>
      <c r="L205" s="21" t="str">
        <f>VLOOKUP($A205,Schid!$A:$J,MATCH(L$1,Schid!$6:$6,0),FALSE)</f>
        <v>NULL</v>
      </c>
      <c r="M205" s="21" t="str">
        <f>VLOOKUP($A205,Schid!$A:$J,MATCH(M$1,Schid!$6:$6,0),FALSE)</f>
        <v>Hydraulic Tools|||</v>
      </c>
      <c r="N205" s="21">
        <f t="shared" si="6"/>
        <v>1</v>
      </c>
      <c r="O205" s="21">
        <f>IF(ISERROR(VLOOKUP(B205,SchedR!A:A,1,FALSE)),0,1)</f>
        <v>1</v>
      </c>
      <c r="P205" s="21">
        <f t="shared" si="7"/>
        <v>1</v>
      </c>
      <c r="Q205" s="21">
        <f>IF(COUNTIFS(Out!A:A,A205,Out!D:D,D205)=0,1,0)</f>
        <v>1</v>
      </c>
    </row>
    <row r="206" spans="1:17" x14ac:dyDescent="0.25">
      <c r="A206">
        <v>72115</v>
      </c>
      <c r="B206" s="21" t="s">
        <v>4983</v>
      </c>
      <c r="C206" s="21" t="s">
        <v>1242</v>
      </c>
      <c r="D206" s="21" t="str">
        <f>VLOOKUP($B206,SchedR!$A:$Z,MATCH(D$1,SchedR!$6:$6,0),FALSE)</f>
        <v>GBR</v>
      </c>
      <c r="E206" s="21" t="str">
        <f>VLOOKUP($B206,SchedR!$A:$Z,MATCH(E$1,SchedR!$6:$6,0),FALSE)</f>
        <v>CatSubcat</v>
      </c>
      <c r="F206" s="21" t="str">
        <f>VLOOKUP($B206,SchedR!$A:$Z,MATCH(F$1,SchedR!$6:$6,0),FALSE)</f>
        <v>Category</v>
      </c>
      <c r="G206" s="21">
        <f>VLOOKUP($A206,Schid!$A:$J,MATCH(G$1,Schid!$6:$6,0),FALSE)</f>
        <v>2567</v>
      </c>
      <c r="H206" s="21" t="str">
        <f>VLOOKUP($A206,Schid!$A:$J,MATCH(H$1,Schid!$6:$6,0),FALSE)</f>
        <v>NULL</v>
      </c>
      <c r="I206" s="21" t="str">
        <f>VLOOKUP($A206,Schid!$A:$J,MATCH(I$1,Schid!$6:$6,0),FALSE)</f>
        <v>NULL</v>
      </c>
      <c r="J206" s="21" t="str">
        <f>VLOOKUP($A206,Schid!$A:$J,MATCH(J$1,Schid!$6:$6,0),FALSE)</f>
        <v>Welding Tools</v>
      </c>
      <c r="K206" s="21" t="str">
        <f>VLOOKUP($A206,Schid!$A:$J,MATCH(K$1,Schid!$6:$6,0),FALSE)</f>
        <v>NULL</v>
      </c>
      <c r="L206" s="21" t="str">
        <f>VLOOKUP($A206,Schid!$A:$J,MATCH(L$1,Schid!$6:$6,0),FALSE)</f>
        <v>NULL</v>
      </c>
      <c r="M206" s="21" t="str">
        <f>VLOOKUP($A206,Schid!$A:$J,MATCH(M$1,Schid!$6:$6,0),FALSE)</f>
        <v>Welding Tools|||</v>
      </c>
      <c r="N206" s="21">
        <f t="shared" si="6"/>
        <v>1</v>
      </c>
      <c r="O206" s="21">
        <f>IF(ISERROR(VLOOKUP(B206,SchedR!A:A,1,FALSE)),0,1)</f>
        <v>1</v>
      </c>
      <c r="P206" s="21">
        <f t="shared" si="7"/>
        <v>1</v>
      </c>
      <c r="Q206" s="21">
        <f>IF(COUNTIFS(Out!A:A,A206,Out!D:D,D206)=0,1,0)</f>
        <v>1</v>
      </c>
    </row>
    <row r="207" spans="1:17" x14ac:dyDescent="0.25">
      <c r="A207" s="21">
        <v>29</v>
      </c>
      <c r="B207" s="21" t="s">
        <v>3398</v>
      </c>
      <c r="C207" s="21" t="s">
        <v>1241</v>
      </c>
      <c r="D207" s="21" t="str">
        <f>VLOOKUP($B207,SchedR!$A:$Z,MATCH(D$1,SchedR!$6:$6,0),FALSE)</f>
        <v>GBR</v>
      </c>
      <c r="E207" s="21" t="str">
        <f>VLOOKUP($B207,SchedR!$A:$Z,MATCH(E$1,SchedR!$6:$6,0),FALSE)</f>
        <v>CatSubcat</v>
      </c>
      <c r="F207" s="21" t="str">
        <f>VLOOKUP($B207,SchedR!$A:$Z,MATCH(F$1,SchedR!$6:$6,0),FALSE)</f>
        <v>Category</v>
      </c>
      <c r="G207" s="21">
        <f>VLOOKUP($A207,Schid!$A:$J,MATCH(G$1,Schid!$6:$6,0),FALSE)</f>
        <v>317</v>
      </c>
      <c r="H207" s="21" t="str">
        <f>VLOOKUP($A207,Schid!$A:$J,MATCH(H$1,Schid!$6:$6,0),FALSE)</f>
        <v>NULL</v>
      </c>
      <c r="I207" s="21" t="str">
        <f>VLOOKUP($A207,Schid!$A:$J,MATCH(I$1,Schid!$6:$6,0),FALSE)</f>
        <v>NULL</v>
      </c>
      <c r="J207" s="21" t="str">
        <f>VLOOKUP($A207,Schid!$A:$J,MATCH(J$1,Schid!$6:$6,0),FALSE)</f>
        <v>Towable Boom Lifts</v>
      </c>
      <c r="K207" s="21" t="str">
        <f>VLOOKUP($A207,Schid!$A:$J,MATCH(K$1,Schid!$6:$6,0),FALSE)</f>
        <v>NULL</v>
      </c>
      <c r="L207" s="21" t="str">
        <f>VLOOKUP($A207,Schid!$A:$J,MATCH(L$1,Schid!$6:$6,0),FALSE)</f>
        <v>NULL</v>
      </c>
      <c r="M207" s="21" t="str">
        <f>VLOOKUP($A207,Schid!$A:$J,MATCH(M$1,Schid!$6:$6,0),FALSE)</f>
        <v>Towable Boom Lifts|||</v>
      </c>
      <c r="N207" s="21">
        <f t="shared" si="6"/>
        <v>1</v>
      </c>
      <c r="O207" s="21">
        <f>IF(ISERROR(VLOOKUP(B207,SchedR!A:A,1,FALSE)),0,1)</f>
        <v>1</v>
      </c>
      <c r="P207" s="21">
        <f t="shared" si="7"/>
        <v>1</v>
      </c>
      <c r="Q207" s="21">
        <f>IF(COUNTIFS(Out!A:A,A207,Out!D:D,D207)=0,1,0)</f>
        <v>1</v>
      </c>
    </row>
    <row r="208" spans="1:17" x14ac:dyDescent="0.25">
      <c r="A208" s="21">
        <v>10</v>
      </c>
      <c r="B208" s="21" t="s">
        <v>3400</v>
      </c>
      <c r="C208" s="21" t="s">
        <v>1241</v>
      </c>
      <c r="D208" s="21" t="str">
        <f>VLOOKUP($B208,SchedR!$A:$Z,MATCH(D$1,SchedR!$6:$6,0),FALSE)</f>
        <v>GBR</v>
      </c>
      <c r="E208" s="21" t="str">
        <f>VLOOKUP($B208,SchedR!$A:$Z,MATCH(E$1,SchedR!$6:$6,0),FALSE)</f>
        <v>CatSubcat</v>
      </c>
      <c r="F208" s="21" t="str">
        <f>VLOOKUP($B208,SchedR!$A:$Z,MATCH(F$1,SchedR!$6:$6,0),FALSE)</f>
        <v>Category</v>
      </c>
      <c r="G208" s="21">
        <f>VLOOKUP($A208,Schid!$A:$J,MATCH(G$1,Schid!$6:$6,0),FALSE)</f>
        <v>169</v>
      </c>
      <c r="H208" s="21" t="str">
        <f>VLOOKUP($A208,Schid!$A:$J,MATCH(H$1,Schid!$6:$6,0),FALSE)</f>
        <v>NULL</v>
      </c>
      <c r="I208" s="21" t="str">
        <f>VLOOKUP($A208,Schid!$A:$J,MATCH(I$1,Schid!$6:$6,0),FALSE)</f>
        <v>NULL</v>
      </c>
      <c r="J208" s="21" t="str">
        <f>VLOOKUP($A208,Schid!$A:$J,MATCH(J$1,Schid!$6:$6,0),FALSE)</f>
        <v>Vehicles</v>
      </c>
      <c r="K208" s="21" t="str">
        <f>VLOOKUP($A208,Schid!$A:$J,MATCH(K$1,Schid!$6:$6,0),FALSE)</f>
        <v>NULL</v>
      </c>
      <c r="L208" s="21" t="str">
        <f>VLOOKUP($A208,Schid!$A:$J,MATCH(L$1,Schid!$6:$6,0),FALSE)</f>
        <v>NULL</v>
      </c>
      <c r="M208" s="21" t="str">
        <f>VLOOKUP($A208,Schid!$A:$J,MATCH(M$1,Schid!$6:$6,0),FALSE)</f>
        <v>Vehicles|||</v>
      </c>
      <c r="N208" s="21">
        <f t="shared" si="6"/>
        <v>1</v>
      </c>
      <c r="O208" s="21">
        <f>IF(ISERROR(VLOOKUP(B208,SchedR!A:A,1,FALSE)),0,1)</f>
        <v>1</v>
      </c>
      <c r="P208" s="21">
        <f t="shared" si="7"/>
        <v>1</v>
      </c>
      <c r="Q208" s="21">
        <f>IF(COUNTIFS(Out!A:A,A208,Out!D:D,D208)=0,1,0)</f>
        <v>1</v>
      </c>
    </row>
    <row r="209" spans="1:21" x14ac:dyDescent="0.25">
      <c r="A209" s="21">
        <v>3922</v>
      </c>
      <c r="B209" s="21" t="s">
        <v>3386</v>
      </c>
      <c r="C209" s="21" t="s">
        <v>1242</v>
      </c>
      <c r="D209" s="21" t="str">
        <f>VLOOKUP($B209,SchedR!$A:$Z,MATCH(D$1,SchedR!$6:$6,0),FALSE)</f>
        <v>GBR</v>
      </c>
      <c r="E209" s="21" t="str">
        <f>VLOOKUP($B209,SchedR!$A:$Z,MATCH(E$1,SchedR!$6:$6,0),FALSE)</f>
        <v>Make</v>
      </c>
      <c r="F209" s="21" t="str">
        <f>VLOOKUP($B209,SchedR!$A:$Z,MATCH(F$1,SchedR!$6:$6,0),FALSE)</f>
        <v>Make</v>
      </c>
      <c r="G209" s="21">
        <f>VLOOKUP($A209,Schid!$A:$J,MATCH(G$1,Schid!$6:$6,0),FALSE)</f>
        <v>293</v>
      </c>
      <c r="H209" s="21">
        <f>VLOOKUP($A209,Schid!$A:$J,MATCH(H$1,Schid!$6:$6,0),FALSE)</f>
        <v>295</v>
      </c>
      <c r="I209" s="21">
        <f>VLOOKUP($A209,Schid!$A:$J,MATCH(I$1,Schid!$6:$6,0),FALSE)</f>
        <v>10</v>
      </c>
      <c r="J209" s="21" t="str">
        <f>VLOOKUP($A209,Schid!$A:$J,MATCH(J$1,Schid!$6:$6,0),FALSE)</f>
        <v>Site Dumpers</v>
      </c>
      <c r="K209" s="21" t="str">
        <f>VLOOKUP($A209,Schid!$A:$J,MATCH(K$1,Schid!$6:$6,0),FALSE)</f>
        <v>0-2.9 Ton Wheel Dumpers</v>
      </c>
      <c r="L209" s="21" t="str">
        <f>VLOOKUP($A209,Schid!$A:$J,MATCH(L$1,Schid!$6:$6,0),FALSE)</f>
        <v>Thwaites</v>
      </c>
      <c r="M209" s="21" t="str">
        <f>VLOOKUP($A209,Schid!$A:$J,MATCH(M$1,Schid!$6:$6,0),FALSE)</f>
        <v>Site Dumpers|0-2.9 Ton Wheel Dumpers|Thwaites|</v>
      </c>
      <c r="N209" s="21">
        <f t="shared" si="6"/>
        <v>1</v>
      </c>
      <c r="O209" s="21">
        <f>IF(ISERROR(VLOOKUP(B209,SchedR!A:A,1,FALSE)),0,1)</f>
        <v>1</v>
      </c>
      <c r="P209" s="21">
        <f t="shared" si="7"/>
        <v>1</v>
      </c>
      <c r="Q209" s="21">
        <f>IF(COUNTIFS(Out!A:A,A209,Out!D:D,D209)=0,1,0)</f>
        <v>1</v>
      </c>
    </row>
    <row r="210" spans="1:21" x14ac:dyDescent="0.25">
      <c r="A210" s="21">
        <v>122654</v>
      </c>
      <c r="B210" s="21" t="s">
        <v>3386</v>
      </c>
      <c r="C210" s="21" t="s">
        <v>1242</v>
      </c>
      <c r="D210" t="str">
        <f>VLOOKUP($B210,SchedR!$A:$Z,MATCH(D$1,SchedR!$6:$6,0),FALSE)</f>
        <v>GBR</v>
      </c>
      <c r="E210" s="21" t="str">
        <f>VLOOKUP($B210,SchedR!$A:$Z,MATCH(E$1,SchedR!$6:$6,0),FALSE)</f>
        <v>Make</v>
      </c>
      <c r="F210" s="21" t="str">
        <f>VLOOKUP($B210,SchedR!$A:$Z,MATCH(F$1,SchedR!$6:$6,0),FALSE)</f>
        <v>Make</v>
      </c>
      <c r="G210" s="21">
        <f>VLOOKUP($A210,Schid!$A:$J,MATCH(G$1,Schid!$6:$6,0),FALSE)</f>
        <v>293</v>
      </c>
      <c r="H210" s="21">
        <f>VLOOKUP($A210,Schid!$A:$J,MATCH(H$1,Schid!$6:$6,0),FALSE)</f>
        <v>2872</v>
      </c>
      <c r="I210" s="21">
        <f>VLOOKUP($A210,Schid!$A:$J,MATCH(I$1,Schid!$6:$6,0),FALSE)</f>
        <v>10</v>
      </c>
      <c r="J210" s="21" t="str">
        <f>VLOOKUP($A210,Schid!$A:$J,MATCH(J$1,Schid!$6:$6,0),FALSE)</f>
        <v>Site Dumpers</v>
      </c>
      <c r="K210" s="21" t="str">
        <f>VLOOKUP($A210,Schid!$A:$J,MATCH(K$1,Schid!$6:$6,0),FALSE)</f>
        <v>3.0-5.9 Ton Wheel Dumpers</v>
      </c>
      <c r="L210" s="21" t="str">
        <f>VLOOKUP($A210,Schid!$A:$J,MATCH(L$1,Schid!$6:$6,0),FALSE)</f>
        <v>Thwaites</v>
      </c>
      <c r="M210" s="21" t="str">
        <f>VLOOKUP($A210,Schid!$A:$J,MATCH(M$1,Schid!$6:$6,0),FALSE)</f>
        <v>Site Dumpers|3.0-5.9 Ton Wheel Dumpers|Thwaites|</v>
      </c>
      <c r="N210" s="21">
        <f t="shared" si="6"/>
        <v>1</v>
      </c>
      <c r="O210" s="21">
        <f>IF(ISERROR(VLOOKUP(B210,SchedR!A:A,1,FALSE)),0,1)</f>
        <v>1</v>
      </c>
      <c r="P210" s="21">
        <f t="shared" si="7"/>
        <v>1</v>
      </c>
      <c r="Q210" s="21">
        <f>IF(COUNTIFS(Out!A:A,A210,Out!D:D,D210)=0,1,0)</f>
        <v>1</v>
      </c>
    </row>
    <row r="211" spans="1:21" ht="15.95" customHeight="1" x14ac:dyDescent="0.25">
      <c r="A211" s="21">
        <v>122662</v>
      </c>
      <c r="B211" s="21" t="s">
        <v>3386</v>
      </c>
      <c r="C211" s="21" t="s">
        <v>1241</v>
      </c>
      <c r="D211" s="21" t="str">
        <f>VLOOKUP($B211,SchedR!$A:$Z,MATCH(D$1,SchedR!$6:$6,0),FALSE)</f>
        <v>GBR</v>
      </c>
      <c r="E211" s="21" t="str">
        <f>VLOOKUP($B211,SchedR!$A:$Z,MATCH(E$1,SchedR!$6:$6,0),FALSE)</f>
        <v>Make</v>
      </c>
      <c r="F211" s="21" t="str">
        <f>VLOOKUP($B211,SchedR!$A:$Z,MATCH(F$1,SchedR!$6:$6,0),FALSE)</f>
        <v>Make</v>
      </c>
      <c r="G211" s="21">
        <f>VLOOKUP($A211,Schid!$A:$J,MATCH(G$1,Schid!$6:$6,0),FALSE)</f>
        <v>293</v>
      </c>
      <c r="H211" s="21">
        <f>VLOOKUP($A211,Schid!$A:$J,MATCH(H$1,Schid!$6:$6,0),FALSE)</f>
        <v>2873</v>
      </c>
      <c r="I211" s="21">
        <f>VLOOKUP($A211,Schid!$A:$J,MATCH(I$1,Schid!$6:$6,0),FALSE)</f>
        <v>10</v>
      </c>
      <c r="J211" s="21" t="str">
        <f>VLOOKUP($A211,Schid!$A:$J,MATCH(J$1,Schid!$6:$6,0),FALSE)</f>
        <v>Site Dumpers</v>
      </c>
      <c r="K211" s="21" t="str">
        <f>VLOOKUP($A211,Schid!$A:$J,MATCH(K$1,Schid!$6:$6,0),FALSE)</f>
        <v>6.0+ Ton Wheel Dumpers</v>
      </c>
      <c r="L211" s="21" t="str">
        <f>VLOOKUP($A211,Schid!$A:$J,MATCH(L$1,Schid!$6:$6,0),FALSE)</f>
        <v>Thwaites</v>
      </c>
      <c r="M211" s="21" t="str">
        <f>VLOOKUP($A211,Schid!$A:$J,MATCH(M$1,Schid!$6:$6,0),FALSE)</f>
        <v>Site Dumpers|6.0+ Ton Wheel Dumpers|Thwaites|</v>
      </c>
      <c r="N211" s="21">
        <f t="shared" si="6"/>
        <v>1</v>
      </c>
      <c r="O211" s="21">
        <f>IF(ISERROR(VLOOKUP(B211,SchedR!A:A,1,FALSE)),0,1)</f>
        <v>1</v>
      </c>
      <c r="P211" s="21">
        <f t="shared" si="7"/>
        <v>1</v>
      </c>
      <c r="Q211" s="21">
        <f>IF(COUNTIFS(Out!A:A,A211,Out!D:D,D211)=0,1,0)</f>
        <v>1</v>
      </c>
    </row>
    <row r="212" spans="1:21" x14ac:dyDescent="0.25">
      <c r="A212" s="21">
        <v>17</v>
      </c>
      <c r="B212" s="21" t="s">
        <v>3403</v>
      </c>
      <c r="C212" s="21" t="s">
        <v>1241</v>
      </c>
      <c r="D212" s="21" t="str">
        <f>VLOOKUP($B212,SchedR!$A:$Z,MATCH(D$1,SchedR!$6:$6,0),FALSE)</f>
        <v>GBR</v>
      </c>
      <c r="E212" s="21" t="str">
        <f>VLOOKUP($B212,SchedR!$A:$Z,MATCH(E$1,SchedR!$6:$6,0),FALSE)</f>
        <v>CatSubcat</v>
      </c>
      <c r="F212" s="21" t="str">
        <f>VLOOKUP($B212,SchedR!$A:$Z,MATCH(F$1,SchedR!$6:$6,0),FALSE)</f>
        <v>Category</v>
      </c>
      <c r="G212" s="21">
        <f>VLOOKUP($A212,Schid!$A:$J,MATCH(G$1,Schid!$6:$6,0),FALSE)</f>
        <v>362</v>
      </c>
      <c r="H212" s="21" t="str">
        <f>VLOOKUP($A212,Schid!$A:$J,MATCH(H$1,Schid!$6:$6,0),FALSE)</f>
        <v>NULL</v>
      </c>
      <c r="I212" s="21" t="str">
        <f>VLOOKUP($A212,Schid!$A:$J,MATCH(I$1,Schid!$6:$6,0),FALSE)</f>
        <v>NULL</v>
      </c>
      <c r="J212" s="21" t="str">
        <f>VLOOKUP($A212,Schid!$A:$J,MATCH(J$1,Schid!$6:$6,0),FALSE)</f>
        <v>Wheel Loaders</v>
      </c>
      <c r="K212" s="21" t="str">
        <f>VLOOKUP($A212,Schid!$A:$J,MATCH(K$1,Schid!$6:$6,0),FALSE)</f>
        <v>NULL</v>
      </c>
      <c r="L212" s="21" t="str">
        <f>VLOOKUP($A212,Schid!$A:$J,MATCH(L$1,Schid!$6:$6,0),FALSE)</f>
        <v>NULL</v>
      </c>
      <c r="M212" s="21" t="str">
        <f>VLOOKUP($A212,Schid!$A:$J,MATCH(M$1,Schid!$6:$6,0),FALSE)</f>
        <v>Wheel Loaders|||</v>
      </c>
      <c r="N212" s="21">
        <f t="shared" si="6"/>
        <v>1</v>
      </c>
      <c r="O212" s="21">
        <f>IF(ISERROR(VLOOKUP(B212,SchedR!A:A,1,FALSE)),0,1)</f>
        <v>1</v>
      </c>
      <c r="P212" s="21">
        <f t="shared" si="7"/>
        <v>1</v>
      </c>
      <c r="Q212" s="21">
        <f>IF(COUNTIFS(Out!A:A,A212,Out!D:D,D212)=0,1,0)</f>
        <v>1</v>
      </c>
      <c r="R212" s="21"/>
      <c r="S212" s="21"/>
      <c r="T212" s="21"/>
      <c r="U212" s="21"/>
    </row>
    <row r="213" spans="1:21" x14ac:dyDescent="0.25">
      <c r="A213" s="21">
        <v>50846</v>
      </c>
      <c r="B213" s="21" t="s">
        <v>4981</v>
      </c>
      <c r="C213" s="21" t="s">
        <v>1241</v>
      </c>
      <c r="D213" s="21" t="str">
        <f>VLOOKUP($B213,SchedR!$A:$Z,MATCH(D$1,SchedR!$6:$6,0),FALSE)</f>
        <v>GBR</v>
      </c>
      <c r="E213" s="21" t="str">
        <f>VLOOKUP($B213,SchedR!$A:$Z,MATCH(E$1,SchedR!$6:$6,0),FALSE)</f>
        <v>CatSubcat</v>
      </c>
      <c r="F213" s="21" t="str">
        <f>VLOOKUP($B213,SchedR!$A:$Z,MATCH(F$1,SchedR!$6:$6,0),FALSE)</f>
        <v>SubcatGroup</v>
      </c>
      <c r="G213" s="21">
        <f>VLOOKUP($A213,Schid!$A:$J,MATCH(G$1,Schid!$6:$6,0),FALSE)</f>
        <v>362</v>
      </c>
      <c r="H213" s="21">
        <f>VLOOKUP($A213,Schid!$A:$J,MATCH(H$1,Schid!$6:$6,0),FALSE)</f>
        <v>2469</v>
      </c>
      <c r="I213" s="21" t="str">
        <f>VLOOKUP($A213,Schid!$A:$J,MATCH(I$1,Schid!$6:$6,0),FALSE)</f>
        <v>NULL</v>
      </c>
      <c r="J213" s="21" t="str">
        <f>VLOOKUP($A213,Schid!$A:$J,MATCH(J$1,Schid!$6:$6,0),FALSE)</f>
        <v>Wheel Loaders</v>
      </c>
      <c r="K213" s="21" t="str">
        <f>VLOOKUP($A213,Schid!$A:$J,MATCH(K$1,Schid!$6:$6,0),FALSE)</f>
        <v>190-309 HP Wheel Loaders</v>
      </c>
      <c r="L213" s="21" t="str">
        <f>VLOOKUP($A213,Schid!$A:$J,MATCH(L$1,Schid!$6:$6,0),FALSE)</f>
        <v>NULL</v>
      </c>
      <c r="M213" s="21" t="str">
        <f>VLOOKUP($A213,Schid!$A:$J,MATCH(M$1,Schid!$6:$6,0),FALSE)</f>
        <v>Wheel Loaders|190-309 HP Wheel Loaders||</v>
      </c>
      <c r="N213" s="21">
        <f t="shared" si="6"/>
        <v>1</v>
      </c>
      <c r="O213" s="21">
        <f>IF(ISERROR(VLOOKUP(B213,SchedR!A:A,1,FALSE)),0,1)</f>
        <v>1</v>
      </c>
      <c r="P213" s="21">
        <f t="shared" si="7"/>
        <v>1</v>
      </c>
      <c r="Q213" s="21">
        <f>IF(COUNTIFS(Out!A:A,A213,Out!D:D,D213)=0,1,0)</f>
        <v>1</v>
      </c>
    </row>
    <row r="214" spans="1:21" x14ac:dyDescent="0.25">
      <c r="A214" s="21">
        <v>101044</v>
      </c>
      <c r="B214" s="21" t="s">
        <v>4981</v>
      </c>
      <c r="C214" s="21" t="s">
        <v>1242</v>
      </c>
      <c r="D214" s="21" t="str">
        <f>VLOOKUP($B214,SchedR!$A:$Z,MATCH(D$1,SchedR!$6:$6,0),FALSE)</f>
        <v>GBR</v>
      </c>
      <c r="E214" s="21" t="str">
        <f>VLOOKUP($B214,SchedR!$A:$Z,MATCH(E$1,SchedR!$6:$6,0),FALSE)</f>
        <v>CatSubcat</v>
      </c>
      <c r="F214" s="21" t="str">
        <f>VLOOKUP($B214,SchedR!$A:$Z,MATCH(F$1,SchedR!$6:$6,0),FALSE)</f>
        <v>SubcatGroup</v>
      </c>
      <c r="G214" s="21">
        <f>VLOOKUP($A214,Schid!$A:$J,MATCH(G$1,Schid!$6:$6,0),FALSE)</f>
        <v>362</v>
      </c>
      <c r="H214" s="21">
        <f>VLOOKUP($A214,Schid!$A:$J,MATCH(H$1,Schid!$6:$6,0),FALSE)</f>
        <v>2822</v>
      </c>
      <c r="I214" s="21" t="str">
        <f>VLOOKUP($A214,Schid!$A:$J,MATCH(I$1,Schid!$6:$6,0),FALSE)</f>
        <v>NULL</v>
      </c>
      <c r="J214" s="21" t="str">
        <f>VLOOKUP($A214,Schid!$A:$J,MATCH(J$1,Schid!$6:$6,0),FALSE)</f>
        <v>Wheel Loaders</v>
      </c>
      <c r="K214" s="21" t="str">
        <f>VLOOKUP($A214,Schid!$A:$J,MATCH(K$1,Schid!$6:$6,0),FALSE)</f>
        <v>310+ HP Wheel Loaders</v>
      </c>
      <c r="L214" s="21" t="str">
        <f>VLOOKUP($A214,Schid!$A:$J,MATCH(L$1,Schid!$6:$6,0),FALSE)</f>
        <v>NULL</v>
      </c>
      <c r="M214" s="21" t="str">
        <f>VLOOKUP($A214,Schid!$A:$J,MATCH(M$1,Schid!$6:$6,0),FALSE)</f>
        <v>Wheel Loaders|310+ HP Wheel Loaders||</v>
      </c>
      <c r="N214" s="21">
        <f t="shared" si="6"/>
        <v>1</v>
      </c>
      <c r="O214" s="21">
        <f>IF(ISERROR(VLOOKUP(B214,SchedR!A:A,1,FALSE)),0,1)</f>
        <v>1</v>
      </c>
      <c r="P214" s="21">
        <f t="shared" si="7"/>
        <v>1</v>
      </c>
      <c r="Q214" s="21">
        <f>IF(COUNTIFS(Out!A:A,A214,Out!D:D,D214)=0,1,0)</f>
        <v>1</v>
      </c>
    </row>
    <row r="215" spans="1:21" x14ac:dyDescent="0.25">
      <c r="A215" s="21">
        <v>50844</v>
      </c>
      <c r="B215" s="21" t="s">
        <v>4980</v>
      </c>
      <c r="C215" s="21" t="s">
        <v>1241</v>
      </c>
      <c r="D215" s="21" t="str">
        <f>VLOOKUP($B215,SchedR!$A:$Z,MATCH(D$1,SchedR!$6:$6,0),FALSE)</f>
        <v>GBR</v>
      </c>
      <c r="E215" s="21" t="str">
        <f>VLOOKUP($B215,SchedR!$A:$Z,MATCH(E$1,SchedR!$6:$6,0),FALSE)</f>
        <v>CatSubcat</v>
      </c>
      <c r="F215" s="21" t="str">
        <f>VLOOKUP($B215,SchedR!$A:$Z,MATCH(F$1,SchedR!$6:$6,0),FALSE)</f>
        <v>SubcatGroup</v>
      </c>
      <c r="G215" s="21">
        <f>VLOOKUP($A215,Schid!$A:$J,MATCH(G$1,Schid!$6:$6,0),FALSE)</f>
        <v>362</v>
      </c>
      <c r="H215" s="21">
        <f>VLOOKUP($A215,Schid!$A:$J,MATCH(H$1,Schid!$6:$6,0),FALSE)</f>
        <v>2467</v>
      </c>
      <c r="I215" s="21" t="str">
        <f>VLOOKUP($A215,Schid!$A:$J,MATCH(I$1,Schid!$6:$6,0),FALSE)</f>
        <v>NULL</v>
      </c>
      <c r="J215" s="21" t="str">
        <f>VLOOKUP($A215,Schid!$A:$J,MATCH(J$1,Schid!$6:$6,0),FALSE)</f>
        <v>Wheel Loaders</v>
      </c>
      <c r="K215" s="21" t="str">
        <f>VLOOKUP($A215,Schid!$A:$J,MATCH(K$1,Schid!$6:$6,0),FALSE)</f>
        <v>0-109 HP Wheel Loaders</v>
      </c>
      <c r="L215" s="21" t="str">
        <f>VLOOKUP($A215,Schid!$A:$J,MATCH(L$1,Schid!$6:$6,0),FALSE)</f>
        <v>NULL</v>
      </c>
      <c r="M215" s="21" t="str">
        <f>VLOOKUP($A215,Schid!$A:$J,MATCH(M$1,Schid!$6:$6,0),FALSE)</f>
        <v>Wheel Loaders|0-109 HP Wheel Loaders||</v>
      </c>
      <c r="N215" s="21">
        <f t="shared" si="6"/>
        <v>1</v>
      </c>
      <c r="O215" s="21">
        <f>IF(ISERROR(VLOOKUP(B215,SchedR!A:A,1,FALSE)),0,1)</f>
        <v>1</v>
      </c>
      <c r="P215" s="21">
        <f t="shared" si="7"/>
        <v>1</v>
      </c>
      <c r="Q215" s="21">
        <f>IF(COUNTIFS(Out!A:A,A215,Out!D:D,D215)=0,1,0)</f>
        <v>1</v>
      </c>
    </row>
    <row r="216" spans="1:21" x14ac:dyDescent="0.25">
      <c r="A216" s="21">
        <v>101043</v>
      </c>
      <c r="B216" s="21" t="s">
        <v>4980</v>
      </c>
      <c r="C216" s="21" t="s">
        <v>1242</v>
      </c>
      <c r="D216" s="21" t="str">
        <f>VLOOKUP($B216,SchedR!$A:$Z,MATCH(D$1,SchedR!$6:$6,0),FALSE)</f>
        <v>GBR</v>
      </c>
      <c r="E216" s="21" t="str">
        <f>VLOOKUP($B216,SchedR!$A:$Z,MATCH(E$1,SchedR!$6:$6,0),FALSE)</f>
        <v>CatSubcat</v>
      </c>
      <c r="F216" s="21" t="str">
        <f>VLOOKUP($B216,SchedR!$A:$Z,MATCH(F$1,SchedR!$6:$6,0),FALSE)</f>
        <v>SubcatGroup</v>
      </c>
      <c r="G216" s="21">
        <f>VLOOKUP($A216,Schid!$A:$J,MATCH(G$1,Schid!$6:$6,0),FALSE)</f>
        <v>362</v>
      </c>
      <c r="H216" s="21">
        <f>VLOOKUP($A216,Schid!$A:$J,MATCH(H$1,Schid!$6:$6,0),FALSE)</f>
        <v>2821</v>
      </c>
      <c r="I216" s="21" t="str">
        <f>VLOOKUP($A216,Schid!$A:$J,MATCH(I$1,Schid!$6:$6,0),FALSE)</f>
        <v>NULL</v>
      </c>
      <c r="J216" s="21" t="str">
        <f>VLOOKUP($A216,Schid!$A:$J,MATCH(J$1,Schid!$6:$6,0),FALSE)</f>
        <v>Wheel Loaders</v>
      </c>
      <c r="K216" s="21" t="str">
        <f>VLOOKUP($A216,Schid!$A:$J,MATCH(K$1,Schid!$6:$6,0),FALSE)</f>
        <v>110-189 HP Wheel Loaders</v>
      </c>
      <c r="L216" s="21" t="str">
        <f>VLOOKUP($A216,Schid!$A:$J,MATCH(L$1,Schid!$6:$6,0),FALSE)</f>
        <v>NULL</v>
      </c>
      <c r="M216" s="21" t="str">
        <f>VLOOKUP($A216,Schid!$A:$J,MATCH(M$1,Schid!$6:$6,0),FALSE)</f>
        <v>Wheel Loaders|110-189 HP Wheel Loaders||</v>
      </c>
      <c r="N216" s="21">
        <f t="shared" si="6"/>
        <v>1</v>
      </c>
      <c r="O216" s="21">
        <f>IF(ISERROR(VLOOKUP(B216,SchedR!A:A,1,FALSE)),0,1)</f>
        <v>1</v>
      </c>
      <c r="P216" s="21">
        <f t="shared" si="7"/>
        <v>1</v>
      </c>
      <c r="Q216" s="21">
        <f>IF(COUNTIFS(Out!A:A,A216,Out!D:D,D216)=0,1,0)</f>
        <v>1</v>
      </c>
    </row>
    <row r="217" spans="1:21" x14ac:dyDescent="0.25">
      <c r="A217" s="21">
        <v>115039</v>
      </c>
      <c r="B217" s="21" t="s">
        <v>5112</v>
      </c>
      <c r="C217" s="21" t="s">
        <v>1242</v>
      </c>
      <c r="D217" s="21" t="str">
        <f>VLOOKUP($B217,SchedR!$A:$Z,MATCH(D$1,SchedR!$6:$6,0),FALSE)</f>
        <v>USA</v>
      </c>
      <c r="E217" s="21" t="str">
        <f>VLOOKUP($B217,SchedR!$A:$Z,MATCH(E$1,SchedR!$6:$6,0),FALSE)</f>
        <v>CatSubcat</v>
      </c>
      <c r="F217" s="21" t="str">
        <f>VLOOKUP($B217,SchedR!$A:$Z,MATCH(F$1,SchedR!$6:$6,0),FALSE)</f>
        <v>SubcatGroup</v>
      </c>
      <c r="G217" s="21">
        <f>VLOOKUP($A217,Schid!$A:$J,MATCH(G$1,Schid!$6:$6,0),FALSE)</f>
        <v>313</v>
      </c>
      <c r="H217" s="21">
        <f>VLOOKUP($A217,Schid!$A:$J,MATCH(H$1,Schid!$6:$6,0),FALSE)</f>
        <v>2846</v>
      </c>
      <c r="I217" s="21" t="str">
        <f>VLOOKUP($A217,Schid!$A:$J,MATCH(I$1,Schid!$6:$6,0),FALSE)</f>
        <v>NULL</v>
      </c>
      <c r="J217" s="21" t="str">
        <f>VLOOKUP($A217,Schid!$A:$J,MATCH(J$1,Schid!$6:$6,0),FALSE)</f>
        <v>Articulating Boom Lifts</v>
      </c>
      <c r="K217" s="21" t="str">
        <f>VLOOKUP($A217,Schid!$A:$J,MATCH(K$1,Schid!$6:$6,0),FALSE)</f>
        <v>130+ Ft Articulating Booms</v>
      </c>
      <c r="L217" s="21" t="str">
        <f>VLOOKUP($A217,Schid!$A:$J,MATCH(L$1,Schid!$6:$6,0),FALSE)</f>
        <v>NULL</v>
      </c>
      <c r="M217" s="21" t="str">
        <f>VLOOKUP($A217,Schid!$A:$J,MATCH(M$1,Schid!$6:$6,0),FALSE)</f>
        <v>Articulating Boom Lifts|130+ Ft Articulating Booms||</v>
      </c>
      <c r="N217" s="21">
        <f t="shared" si="6"/>
        <v>1</v>
      </c>
      <c r="O217" s="21">
        <f>IF(ISERROR(VLOOKUP(B217,SchedR!A:A,1,FALSE)),0,1)</f>
        <v>1</v>
      </c>
      <c r="P217" s="21">
        <f t="shared" si="7"/>
        <v>1</v>
      </c>
      <c r="Q217" s="21">
        <f>IF(COUNTIFS(Out!A:A,A217,Out!D:D,D217)=0,1,0)</f>
        <v>1</v>
      </c>
    </row>
    <row r="218" spans="1:21" x14ac:dyDescent="0.25">
      <c r="A218" s="21">
        <v>115046</v>
      </c>
      <c r="B218" s="21" t="s">
        <v>5112</v>
      </c>
      <c r="C218" s="21" t="s">
        <v>1241</v>
      </c>
      <c r="D218" s="21" t="str">
        <f>VLOOKUP($B218,SchedR!$A:$Z,MATCH(D$1,SchedR!$6:$6,0),FALSE)</f>
        <v>USA</v>
      </c>
      <c r="E218" s="21" t="str">
        <f>VLOOKUP($B218,SchedR!$A:$Z,MATCH(E$1,SchedR!$6:$6,0),FALSE)</f>
        <v>CatSubcat</v>
      </c>
      <c r="F218" s="21" t="str">
        <f>VLOOKUP($B218,SchedR!$A:$Z,MATCH(F$1,SchedR!$6:$6,0),FALSE)</f>
        <v>SubcatGroup</v>
      </c>
      <c r="G218" s="21">
        <f>VLOOKUP($A218,Schid!$A:$J,MATCH(G$1,Schid!$6:$6,0),FALSE)</f>
        <v>316</v>
      </c>
      <c r="H218" s="21">
        <f>VLOOKUP($A218,Schid!$A:$J,MATCH(H$1,Schid!$6:$6,0),FALSE)</f>
        <v>2853</v>
      </c>
      <c r="I218" s="21" t="str">
        <f>VLOOKUP($A218,Schid!$A:$J,MATCH(I$1,Schid!$6:$6,0),FALSE)</f>
        <v>NULL</v>
      </c>
      <c r="J218" s="21" t="str">
        <f>VLOOKUP($A218,Schid!$A:$J,MATCH(J$1,Schid!$6:$6,0),FALSE)</f>
        <v>Telescopic Boom Lifts</v>
      </c>
      <c r="K218" s="21" t="str">
        <f>VLOOKUP($A218,Schid!$A:$J,MATCH(K$1,Schid!$6:$6,0),FALSE)</f>
        <v>130+ Ft Telescopic Booms</v>
      </c>
      <c r="L218" s="21" t="str">
        <f>VLOOKUP($A218,Schid!$A:$J,MATCH(L$1,Schid!$6:$6,0),FALSE)</f>
        <v>NULL</v>
      </c>
      <c r="M218" s="21" t="str">
        <f>VLOOKUP($A218,Schid!$A:$J,MATCH(M$1,Schid!$6:$6,0),FALSE)</f>
        <v>Telescopic Boom Lifts|130+ Ft Telescopic Booms||</v>
      </c>
      <c r="N218" s="21">
        <f t="shared" si="6"/>
        <v>1</v>
      </c>
      <c r="O218" s="21">
        <f>IF(ISERROR(VLOOKUP(B218,SchedR!A:A,1,FALSE)),0,1)</f>
        <v>1</v>
      </c>
      <c r="P218" s="21">
        <f t="shared" si="7"/>
        <v>1</v>
      </c>
      <c r="Q218" s="21">
        <f>IF(COUNTIFS(Out!A:A,A218,Out!D:D,D218)=0,1,0)</f>
        <v>1</v>
      </c>
    </row>
    <row r="219" spans="1:21" x14ac:dyDescent="0.25">
      <c r="A219" s="21">
        <v>101042</v>
      </c>
      <c r="B219" s="21" t="s">
        <v>5114</v>
      </c>
      <c r="C219" s="21" t="s">
        <v>1241</v>
      </c>
      <c r="D219" s="21" t="str">
        <f>VLOOKUP($B219,SchedR!$A:$Z,MATCH(D$1,SchedR!$6:$6,0),FALSE)</f>
        <v>USA</v>
      </c>
      <c r="E219" s="21" t="str">
        <f>VLOOKUP($B219,SchedR!$A:$Z,MATCH(E$1,SchedR!$6:$6,0),FALSE)</f>
        <v>CatSubcat</v>
      </c>
      <c r="F219" s="21" t="str">
        <f>VLOOKUP($B219,SchedR!$A:$Z,MATCH(F$1,SchedR!$6:$6,0),FALSE)</f>
        <v>SubcatGroup</v>
      </c>
      <c r="G219" s="21">
        <f>VLOOKUP($A219,Schid!$A:$J,MATCH(G$1,Schid!$6:$6,0),FALSE)</f>
        <v>27</v>
      </c>
      <c r="H219" s="21">
        <f>VLOOKUP($A219,Schid!$A:$J,MATCH(H$1,Schid!$6:$6,0),FALSE)</f>
        <v>2820</v>
      </c>
      <c r="I219" s="21" t="str">
        <f>VLOOKUP($A219,Schid!$A:$J,MATCH(I$1,Schid!$6:$6,0),FALSE)</f>
        <v>NULL</v>
      </c>
      <c r="J219" s="21" t="str">
        <f>VLOOKUP($A219,Schid!$A:$J,MATCH(J$1,Schid!$6:$6,0),FALSE)</f>
        <v>Welders</v>
      </c>
      <c r="K219" s="21" t="str">
        <f>VLOOKUP($A219,Schid!$A:$J,MATCH(K$1,Schid!$6:$6,0),FALSE)</f>
        <v>400+ Amp Engine-Driven Welders</v>
      </c>
      <c r="L219" s="21" t="str">
        <f>VLOOKUP($A219,Schid!$A:$J,MATCH(L$1,Schid!$6:$6,0),FALSE)</f>
        <v>NULL</v>
      </c>
      <c r="M219" s="21" t="str">
        <f>VLOOKUP($A219,Schid!$A:$J,MATCH(M$1,Schid!$6:$6,0),FALSE)</f>
        <v>Welders|400+ Amp Engine-Driven Welders||</v>
      </c>
      <c r="N219" s="21">
        <f t="shared" si="6"/>
        <v>1</v>
      </c>
      <c r="O219" s="21">
        <f>IF(ISERROR(VLOOKUP(B219,SchedR!A:A,1,FALSE)),0,1)</f>
        <v>1</v>
      </c>
      <c r="P219" s="21">
        <f t="shared" si="7"/>
        <v>1</v>
      </c>
      <c r="Q219" s="21">
        <f>IF(COUNTIFS(Out!A:A,A219,Out!D:D,D219)=0,1,0)</f>
        <v>1</v>
      </c>
    </row>
    <row r="220" spans="1:21" x14ac:dyDescent="0.25">
      <c r="A220" s="21">
        <v>92833</v>
      </c>
      <c r="B220" s="21" t="s">
        <v>5113</v>
      </c>
      <c r="C220" s="21" t="s">
        <v>1241</v>
      </c>
      <c r="D220" s="21" t="str">
        <f>VLOOKUP($B220,SchedR!$A:$Z,MATCH(D$1,SchedR!$6:$6,0),FALSE)</f>
        <v>USA</v>
      </c>
      <c r="E220" s="21" t="str">
        <f>VLOOKUP($B220,SchedR!$A:$Z,MATCH(E$1,SchedR!$6:$6,0),FALSE)</f>
        <v>CatSubcat</v>
      </c>
      <c r="F220" s="21" t="str">
        <f>VLOOKUP($B220,SchedR!$A:$Z,MATCH(F$1,SchedR!$6:$6,0),FALSE)</f>
        <v>SubcatGroup</v>
      </c>
      <c r="G220" s="21">
        <f>VLOOKUP($A220,Schid!$A:$J,MATCH(G$1,Schid!$6:$6,0),FALSE)</f>
        <v>27</v>
      </c>
      <c r="H220" s="21">
        <f>VLOOKUP($A220,Schid!$A:$J,MATCH(H$1,Schid!$6:$6,0),FALSE)</f>
        <v>2774</v>
      </c>
      <c r="I220" s="21" t="str">
        <f>VLOOKUP($A220,Schid!$A:$J,MATCH(I$1,Schid!$6:$6,0),FALSE)</f>
        <v>NULL</v>
      </c>
      <c r="J220" s="21" t="str">
        <f>VLOOKUP($A220,Schid!$A:$J,MATCH(J$1,Schid!$6:$6,0),FALSE)</f>
        <v>Welders</v>
      </c>
      <c r="K220" s="21" t="str">
        <f>VLOOKUP($A220,Schid!$A:$J,MATCH(K$1,Schid!$6:$6,0),FALSE)</f>
        <v>0-399 Amp Engine-Driven Welders</v>
      </c>
      <c r="L220" s="21" t="str">
        <f>VLOOKUP($A220,Schid!$A:$J,MATCH(L$1,Schid!$6:$6,0),FALSE)</f>
        <v>NULL</v>
      </c>
      <c r="M220" s="21" t="str">
        <f>VLOOKUP($A220,Schid!$A:$J,MATCH(M$1,Schid!$6:$6,0),FALSE)</f>
        <v>Welders|0-399 Amp Engine-Driven Welders||</v>
      </c>
      <c r="N220" s="21">
        <f t="shared" si="6"/>
        <v>1</v>
      </c>
      <c r="O220" s="21">
        <f>IF(ISERROR(VLOOKUP(B220,SchedR!A:A,1,FALSE)),0,1)</f>
        <v>1</v>
      </c>
      <c r="P220" s="21">
        <f t="shared" si="7"/>
        <v>1</v>
      </c>
      <c r="Q220" s="21">
        <f>IF(COUNTIFS(Out!A:A,A220,Out!D:D,D220)=0,1,0)</f>
        <v>1</v>
      </c>
    </row>
    <row r="221" spans="1:21" x14ac:dyDescent="0.25">
      <c r="A221" s="21">
        <v>87</v>
      </c>
      <c r="B221" s="21" t="s">
        <v>5115</v>
      </c>
      <c r="C221" s="21" t="s">
        <v>1241</v>
      </c>
      <c r="D221" s="21" t="str">
        <f>VLOOKUP($B221,SchedR!$A:$Z,MATCH(D$1,SchedR!$6:$6,0),FALSE)</f>
        <v>USA</v>
      </c>
      <c r="E221" s="21" t="str">
        <f>VLOOKUP($B221,SchedR!$A:$Z,MATCH(E$1,SchedR!$6:$6,0),FALSE)</f>
        <v>CatSubcat</v>
      </c>
      <c r="F221" s="21" t="str">
        <f>VLOOKUP($B221,SchedR!$A:$Z,MATCH(F$1,SchedR!$6:$6,0),FALSE)</f>
        <v>SubcatGroup</v>
      </c>
      <c r="G221" s="21">
        <f>VLOOKUP($A221,Schid!$A:$J,MATCH(G$1,Schid!$6:$6,0),FALSE)</f>
        <v>3</v>
      </c>
      <c r="H221" s="21">
        <f>VLOOKUP($A221,Schid!$A:$J,MATCH(H$1,Schid!$6:$6,0),FALSE)</f>
        <v>229</v>
      </c>
      <c r="I221" s="21" t="str">
        <f>VLOOKUP($A221,Schid!$A:$J,MATCH(I$1,Schid!$6:$6,0),FALSE)</f>
        <v>NULL</v>
      </c>
      <c r="J221" s="21" t="str">
        <f>VLOOKUP($A221,Schid!$A:$J,MATCH(J$1,Schid!$6:$6,0),FALSE)</f>
        <v>Tractors</v>
      </c>
      <c r="K221" s="21" t="str">
        <f>VLOOKUP($A221,Schid!$A:$J,MATCH(K$1,Schid!$6:$6,0),FALSE)</f>
        <v>Belted Tractors</v>
      </c>
      <c r="L221" s="21" t="str">
        <f>VLOOKUP($A221,Schid!$A:$J,MATCH(L$1,Schid!$6:$6,0),FALSE)</f>
        <v>NULL</v>
      </c>
      <c r="M221" s="21" t="str">
        <f>VLOOKUP($A221,Schid!$A:$J,MATCH(M$1,Schid!$6:$6,0),FALSE)</f>
        <v>Tractors|Belted Tractors||</v>
      </c>
      <c r="N221" s="21">
        <f t="shared" si="6"/>
        <v>1</v>
      </c>
      <c r="O221" s="21">
        <f>IF(ISERROR(VLOOKUP(B221,SchedR!A:A,1,FALSE)),0,1)</f>
        <v>1</v>
      </c>
      <c r="P221" s="21">
        <f t="shared" si="7"/>
        <v>1</v>
      </c>
      <c r="Q221" s="21">
        <f>IF(COUNTIFS(Out!A:A,A221,Out!D:D,D221)=0,1,0)</f>
        <v>1</v>
      </c>
    </row>
    <row r="222" spans="1:21" x14ac:dyDescent="0.25">
      <c r="A222" s="21">
        <v>101672</v>
      </c>
      <c r="B222" s="21" t="s">
        <v>5116</v>
      </c>
      <c r="C222" s="21" t="s">
        <v>1242</v>
      </c>
      <c r="D222" s="21" t="str">
        <f>VLOOKUP($B222,SchedR!$A:$Z,MATCH(D$1,SchedR!$6:$6,0),FALSE)</f>
        <v>USA</v>
      </c>
      <c r="E222" s="21" t="str">
        <f>VLOOKUP($B222,SchedR!$A:$Z,MATCH(E$1,SchedR!$6:$6,0),FALSE)</f>
        <v>Make</v>
      </c>
      <c r="F222" s="21" t="str">
        <f>VLOOKUP($B222,SchedR!$A:$Z,MATCH(F$1,SchedR!$6:$6,0),FALSE)</f>
        <v>Make</v>
      </c>
      <c r="G222" s="21">
        <f>VLOOKUP($A222,Schid!$A:$J,MATCH(G$1,Schid!$6:$6,0),FALSE)</f>
        <v>451</v>
      </c>
      <c r="H222" s="21">
        <f>VLOOKUP($A222,Schid!$A:$J,MATCH(H$1,Schid!$6:$6,0),FALSE)</f>
        <v>2814</v>
      </c>
      <c r="I222" s="21">
        <f>VLOOKUP($A222,Schid!$A:$J,MATCH(I$1,Schid!$6:$6,0),FALSE)</f>
        <v>31</v>
      </c>
      <c r="J222" s="21" t="str">
        <f>VLOOKUP($A222,Schid!$A:$J,MATCH(J$1,Schid!$6:$6,0),FALSE)</f>
        <v>Telehandlers</v>
      </c>
      <c r="K222" s="21" t="str">
        <f>VLOOKUP($A222,Schid!$A:$J,MATCH(K$1,Schid!$6:$6,0),FALSE)</f>
        <v>10,000-10,999 Lb Telehandlers</v>
      </c>
      <c r="L222" s="21" t="str">
        <f>VLOOKUP($A222,Schid!$A:$J,MATCH(L$1,Schid!$6:$6,0),FALSE)</f>
        <v>Caterpillar</v>
      </c>
      <c r="M222" s="21" t="str">
        <f>VLOOKUP($A222,Schid!$A:$J,MATCH(M$1,Schid!$6:$6,0),FALSE)</f>
        <v>Telehandlers|10,000-10,999 Lb Telehandlers|Caterpillar|</v>
      </c>
      <c r="N222" s="21">
        <f t="shared" si="6"/>
        <v>1</v>
      </c>
      <c r="O222" s="21">
        <f>IF(ISERROR(VLOOKUP(B222,SchedR!A:A,1,FALSE)),0,1)</f>
        <v>1</v>
      </c>
      <c r="P222" s="21">
        <f t="shared" si="7"/>
        <v>1</v>
      </c>
      <c r="Q222" s="21">
        <f>IF(COUNTIFS(Out!A:A,A222,Out!D:D,D222)=0,1,0)</f>
        <v>1</v>
      </c>
    </row>
    <row r="223" spans="1:21" x14ac:dyDescent="0.25">
      <c r="A223" s="21">
        <v>101691</v>
      </c>
      <c r="B223" s="21" t="s">
        <v>5116</v>
      </c>
      <c r="C223" s="21" t="s">
        <v>1241</v>
      </c>
      <c r="D223" s="21" t="str">
        <f>VLOOKUP($B223,SchedR!$A:$Z,MATCH(D$1,SchedR!$6:$6,0),FALSE)</f>
        <v>USA</v>
      </c>
      <c r="E223" s="21" t="str">
        <f>VLOOKUP($B223,SchedR!$A:$Z,MATCH(E$1,SchedR!$6:$6,0),FALSE)</f>
        <v>Make</v>
      </c>
      <c r="F223" s="21" t="str">
        <f>VLOOKUP($B223,SchedR!$A:$Z,MATCH(F$1,SchedR!$6:$6,0),FALSE)</f>
        <v>Make</v>
      </c>
      <c r="G223" s="21">
        <f>VLOOKUP($A223,Schid!$A:$J,MATCH(G$1,Schid!$6:$6,0),FALSE)</f>
        <v>451</v>
      </c>
      <c r="H223" s="21">
        <f>VLOOKUP($A223,Schid!$A:$J,MATCH(H$1,Schid!$6:$6,0),FALSE)</f>
        <v>2815</v>
      </c>
      <c r="I223" s="21">
        <f>VLOOKUP($A223,Schid!$A:$J,MATCH(I$1,Schid!$6:$6,0),FALSE)</f>
        <v>31</v>
      </c>
      <c r="J223" s="21" t="str">
        <f>VLOOKUP($A223,Schid!$A:$J,MATCH(J$1,Schid!$6:$6,0),FALSE)</f>
        <v>Telehandlers</v>
      </c>
      <c r="K223" s="21" t="str">
        <f>VLOOKUP($A223,Schid!$A:$J,MATCH(K$1,Schid!$6:$6,0),FALSE)</f>
        <v>11,000+ Lb Telehandlers</v>
      </c>
      <c r="L223" s="21" t="str">
        <f>VLOOKUP($A223,Schid!$A:$J,MATCH(L$1,Schid!$6:$6,0),FALSE)</f>
        <v>Caterpillar</v>
      </c>
      <c r="M223" s="21" t="str">
        <f>VLOOKUP($A223,Schid!$A:$J,MATCH(M$1,Schid!$6:$6,0),FALSE)</f>
        <v>Telehandlers|11,000+ Lb Telehandlers|Caterpillar|</v>
      </c>
      <c r="N223" s="21">
        <f t="shared" si="6"/>
        <v>1</v>
      </c>
      <c r="O223" s="21">
        <f>IF(ISERROR(VLOOKUP(B223,SchedR!A:A,1,FALSE)),0,1)</f>
        <v>1</v>
      </c>
      <c r="P223" s="21">
        <f t="shared" si="7"/>
        <v>1</v>
      </c>
      <c r="Q223" s="21">
        <f>IF(COUNTIFS(Out!A:A,A223,Out!D:D,D223)=0,1,0)</f>
        <v>1</v>
      </c>
    </row>
    <row r="224" spans="1:21" x14ac:dyDescent="0.25">
      <c r="A224" s="21">
        <v>101675</v>
      </c>
      <c r="B224" s="21" t="s">
        <v>5117</v>
      </c>
      <c r="C224" s="21" t="s">
        <v>1242</v>
      </c>
      <c r="D224" s="21" t="str">
        <f>VLOOKUP($B224,SchedR!$A:$Z,MATCH(D$1,SchedR!$6:$6,0),FALSE)</f>
        <v>USA</v>
      </c>
      <c r="E224" s="21" t="str">
        <f>VLOOKUP($B224,SchedR!$A:$Z,MATCH(E$1,SchedR!$6:$6,0),FALSE)</f>
        <v>Make</v>
      </c>
      <c r="F224" s="21" t="str">
        <f>VLOOKUP($B224,SchedR!$A:$Z,MATCH(F$1,SchedR!$6:$6,0),FALSE)</f>
        <v>Make</v>
      </c>
      <c r="G224" s="21">
        <f>VLOOKUP($A224,Schid!$A:$J,MATCH(G$1,Schid!$6:$6,0),FALSE)</f>
        <v>451</v>
      </c>
      <c r="H224" s="21">
        <f>VLOOKUP($A224,Schid!$A:$J,MATCH(H$1,Schid!$6:$6,0),FALSE)</f>
        <v>2814</v>
      </c>
      <c r="I224" s="21">
        <f>VLOOKUP($A224,Schid!$A:$J,MATCH(I$1,Schid!$6:$6,0),FALSE)</f>
        <v>47</v>
      </c>
      <c r="J224" s="21" t="str">
        <f>VLOOKUP($A224,Schid!$A:$J,MATCH(J$1,Schid!$6:$6,0),FALSE)</f>
        <v>Telehandlers</v>
      </c>
      <c r="K224" s="21" t="str">
        <f>VLOOKUP($A224,Schid!$A:$J,MATCH(K$1,Schid!$6:$6,0),FALSE)</f>
        <v>10,000-10,999 Lb Telehandlers</v>
      </c>
      <c r="L224" s="21" t="str">
        <f>VLOOKUP($A224,Schid!$A:$J,MATCH(L$1,Schid!$6:$6,0),FALSE)</f>
        <v>Genie</v>
      </c>
      <c r="M224" s="21" t="str">
        <f>VLOOKUP($A224,Schid!$A:$J,MATCH(M$1,Schid!$6:$6,0),FALSE)</f>
        <v>Telehandlers|10,000-10,999 Lb Telehandlers|Genie|</v>
      </c>
      <c r="N224" s="21">
        <f t="shared" si="6"/>
        <v>1</v>
      </c>
      <c r="O224" s="21">
        <f>IF(ISERROR(VLOOKUP(B224,SchedR!A:A,1,FALSE)),0,1)</f>
        <v>1</v>
      </c>
      <c r="P224" s="21">
        <f t="shared" si="7"/>
        <v>1</v>
      </c>
      <c r="Q224" s="21">
        <f>IF(COUNTIFS(Out!A:A,A224,Out!D:D,D224)=0,1,0)</f>
        <v>1</v>
      </c>
    </row>
    <row r="225" spans="1:17" x14ac:dyDescent="0.25">
      <c r="A225" s="21">
        <v>101694</v>
      </c>
      <c r="B225" s="21" t="s">
        <v>5117</v>
      </c>
      <c r="C225" s="21" t="s">
        <v>1241</v>
      </c>
      <c r="D225" s="21" t="str">
        <f>VLOOKUP($B225,SchedR!$A:$Z,MATCH(D$1,SchedR!$6:$6,0),FALSE)</f>
        <v>USA</v>
      </c>
      <c r="E225" s="21" t="str">
        <f>VLOOKUP($B225,SchedR!$A:$Z,MATCH(E$1,SchedR!$6:$6,0),FALSE)</f>
        <v>Make</v>
      </c>
      <c r="F225" s="21" t="str">
        <f>VLOOKUP($B225,SchedR!$A:$Z,MATCH(F$1,SchedR!$6:$6,0),FALSE)</f>
        <v>Make</v>
      </c>
      <c r="G225" s="21">
        <f>VLOOKUP($A225,Schid!$A:$J,MATCH(G$1,Schid!$6:$6,0),FALSE)</f>
        <v>451</v>
      </c>
      <c r="H225" s="21">
        <f>VLOOKUP($A225,Schid!$A:$J,MATCH(H$1,Schid!$6:$6,0),FALSE)</f>
        <v>2815</v>
      </c>
      <c r="I225" s="21">
        <f>VLOOKUP($A225,Schid!$A:$J,MATCH(I$1,Schid!$6:$6,0),FALSE)</f>
        <v>47</v>
      </c>
      <c r="J225" s="21" t="str">
        <f>VLOOKUP($A225,Schid!$A:$J,MATCH(J$1,Schid!$6:$6,0),FALSE)</f>
        <v>Telehandlers</v>
      </c>
      <c r="K225" s="21" t="str">
        <f>VLOOKUP($A225,Schid!$A:$J,MATCH(K$1,Schid!$6:$6,0),FALSE)</f>
        <v>11,000+ Lb Telehandlers</v>
      </c>
      <c r="L225" s="21" t="str">
        <f>VLOOKUP($A225,Schid!$A:$J,MATCH(L$1,Schid!$6:$6,0),FALSE)</f>
        <v>Genie</v>
      </c>
      <c r="M225" s="21" t="str">
        <f>VLOOKUP($A225,Schid!$A:$J,MATCH(M$1,Schid!$6:$6,0),FALSE)</f>
        <v>Telehandlers|11,000+ Lb Telehandlers|Genie|</v>
      </c>
      <c r="N225" s="21">
        <f t="shared" si="6"/>
        <v>1</v>
      </c>
      <c r="O225" s="21">
        <f>IF(ISERROR(VLOOKUP(B225,SchedR!A:A,1,FALSE)),0,1)</f>
        <v>1</v>
      </c>
      <c r="P225" s="21">
        <f t="shared" si="7"/>
        <v>1</v>
      </c>
      <c r="Q225" s="21">
        <f>IF(COUNTIFS(Out!A:A,A225,Out!D:D,D225)=0,1,0)</f>
        <v>1</v>
      </c>
    </row>
    <row r="226" spans="1:17" x14ac:dyDescent="0.25">
      <c r="A226" s="21">
        <v>101673</v>
      </c>
      <c r="B226" s="21" t="s">
        <v>5118</v>
      </c>
      <c r="C226" s="21" t="s">
        <v>1242</v>
      </c>
      <c r="D226" s="21" t="str">
        <f>VLOOKUP($B226,SchedR!$A:$Z,MATCH(D$1,SchedR!$6:$6,0),FALSE)</f>
        <v>USA</v>
      </c>
      <c r="E226" s="21" t="str">
        <f>VLOOKUP($B226,SchedR!$A:$Z,MATCH(E$1,SchedR!$6:$6,0),FALSE)</f>
        <v>Make</v>
      </c>
      <c r="F226" s="21" t="str">
        <f>VLOOKUP($B226,SchedR!$A:$Z,MATCH(F$1,SchedR!$6:$6,0),FALSE)</f>
        <v>Make</v>
      </c>
      <c r="G226" s="21">
        <f>VLOOKUP($A226,Schid!$A:$J,MATCH(G$1,Schid!$6:$6,0),FALSE)</f>
        <v>451</v>
      </c>
      <c r="H226" s="21">
        <f>VLOOKUP($A226,Schid!$A:$J,MATCH(H$1,Schid!$6:$6,0),FALSE)</f>
        <v>2814</v>
      </c>
      <c r="I226" s="21">
        <f>VLOOKUP($A226,Schid!$A:$J,MATCH(I$1,Schid!$6:$6,0),FALSE)</f>
        <v>44</v>
      </c>
      <c r="J226" s="21" t="str">
        <f>VLOOKUP($A226,Schid!$A:$J,MATCH(J$1,Schid!$6:$6,0),FALSE)</f>
        <v>Telehandlers</v>
      </c>
      <c r="K226" s="21" t="str">
        <f>VLOOKUP($A226,Schid!$A:$J,MATCH(K$1,Schid!$6:$6,0),FALSE)</f>
        <v>10,000-10,999 Lb Telehandlers</v>
      </c>
      <c r="L226" s="21" t="str">
        <f>VLOOKUP($A226,Schid!$A:$J,MATCH(L$1,Schid!$6:$6,0),FALSE)</f>
        <v>JLG</v>
      </c>
      <c r="M226" s="21" t="str">
        <f>VLOOKUP($A226,Schid!$A:$J,MATCH(M$1,Schid!$6:$6,0),FALSE)</f>
        <v>Telehandlers|10,000-10,999 Lb Telehandlers|JLG|</v>
      </c>
      <c r="N226" s="21">
        <f t="shared" si="6"/>
        <v>1</v>
      </c>
      <c r="O226" s="21">
        <f>IF(ISERROR(VLOOKUP(B226,SchedR!A:A,1,FALSE)),0,1)</f>
        <v>1</v>
      </c>
      <c r="P226" s="21">
        <f t="shared" si="7"/>
        <v>1</v>
      </c>
      <c r="Q226" s="21">
        <f>IF(COUNTIFS(Out!A:A,A226,Out!D:D,D226)=0,1,0)</f>
        <v>1</v>
      </c>
    </row>
    <row r="227" spans="1:17" x14ac:dyDescent="0.25">
      <c r="A227" s="21">
        <v>101692</v>
      </c>
      <c r="B227" s="21" t="s">
        <v>5118</v>
      </c>
      <c r="C227" s="21" t="s">
        <v>1241</v>
      </c>
      <c r="D227" s="21" t="str">
        <f>VLOOKUP($B227,SchedR!$A:$Z,MATCH(D$1,SchedR!$6:$6,0),FALSE)</f>
        <v>USA</v>
      </c>
      <c r="E227" s="21" t="str">
        <f>VLOOKUP($B227,SchedR!$A:$Z,MATCH(E$1,SchedR!$6:$6,0),FALSE)</f>
        <v>Make</v>
      </c>
      <c r="F227" s="21" t="str">
        <f>VLOOKUP($B227,SchedR!$A:$Z,MATCH(F$1,SchedR!$6:$6,0),FALSE)</f>
        <v>Make</v>
      </c>
      <c r="G227" s="21">
        <f>VLOOKUP($A227,Schid!$A:$J,MATCH(G$1,Schid!$6:$6,0),FALSE)</f>
        <v>451</v>
      </c>
      <c r="H227" s="21">
        <f>VLOOKUP($A227,Schid!$A:$J,MATCH(H$1,Schid!$6:$6,0),FALSE)</f>
        <v>2815</v>
      </c>
      <c r="I227" s="21">
        <f>VLOOKUP($A227,Schid!$A:$J,MATCH(I$1,Schid!$6:$6,0),FALSE)</f>
        <v>44</v>
      </c>
      <c r="J227" s="21" t="str">
        <f>VLOOKUP($A227,Schid!$A:$J,MATCH(J$1,Schid!$6:$6,0),FALSE)</f>
        <v>Telehandlers</v>
      </c>
      <c r="K227" s="21" t="str">
        <f>VLOOKUP($A227,Schid!$A:$J,MATCH(K$1,Schid!$6:$6,0),FALSE)</f>
        <v>11,000+ Lb Telehandlers</v>
      </c>
      <c r="L227" s="21" t="str">
        <f>VLOOKUP($A227,Schid!$A:$J,MATCH(L$1,Schid!$6:$6,0),FALSE)</f>
        <v>JLG</v>
      </c>
      <c r="M227" s="21" t="str">
        <f>VLOOKUP($A227,Schid!$A:$J,MATCH(M$1,Schid!$6:$6,0),FALSE)</f>
        <v>Telehandlers|11,000+ Lb Telehandlers|JLG|</v>
      </c>
      <c r="N227" s="21">
        <f t="shared" si="6"/>
        <v>1</v>
      </c>
      <c r="O227" s="21">
        <f>IF(ISERROR(VLOOKUP(B227,SchedR!A:A,1,FALSE)),0,1)</f>
        <v>1</v>
      </c>
      <c r="P227" s="21">
        <f t="shared" si="7"/>
        <v>1</v>
      </c>
      <c r="Q227" s="21">
        <f>IF(COUNTIFS(Out!A:A,A227,Out!D:D,D227)=0,1,0)</f>
        <v>1</v>
      </c>
    </row>
    <row r="228" spans="1:17" x14ac:dyDescent="0.25">
      <c r="A228" s="21">
        <v>1243</v>
      </c>
      <c r="B228" s="21" t="s">
        <v>5119</v>
      </c>
      <c r="C228" s="21" t="s">
        <v>1242</v>
      </c>
      <c r="D228" s="21" t="str">
        <f>VLOOKUP($B228,SchedR!$A:$Z,MATCH(D$1,SchedR!$6:$6,0),FALSE)</f>
        <v>USA</v>
      </c>
      <c r="E228" s="21" t="str">
        <f>VLOOKUP($B228,SchedR!$A:$Z,MATCH(E$1,SchedR!$6:$6,0),FALSE)</f>
        <v>Make</v>
      </c>
      <c r="F228" s="21" t="str">
        <f>VLOOKUP($B228,SchedR!$A:$Z,MATCH(F$1,SchedR!$6:$6,0),FALSE)</f>
        <v>Make</v>
      </c>
      <c r="G228" s="21">
        <f>VLOOKUP($A228,Schid!$A:$J,MATCH(G$1,Schid!$6:$6,0),FALSE)</f>
        <v>451</v>
      </c>
      <c r="H228" s="21">
        <f>VLOOKUP($A228,Schid!$A:$J,MATCH(H$1,Schid!$6:$6,0),FALSE)</f>
        <v>466</v>
      </c>
      <c r="I228" s="21">
        <f>VLOOKUP($A228,Schid!$A:$J,MATCH(I$1,Schid!$6:$6,0),FALSE)</f>
        <v>31</v>
      </c>
      <c r="J228" s="21" t="str">
        <f>VLOOKUP($A228,Schid!$A:$J,MATCH(J$1,Schid!$6:$6,0),FALSE)</f>
        <v>Telehandlers</v>
      </c>
      <c r="K228" s="21" t="str">
        <f>VLOOKUP($A228,Schid!$A:$J,MATCH(K$1,Schid!$6:$6,0),FALSE)</f>
        <v>0-6,999 Lb Telehandlers</v>
      </c>
      <c r="L228" s="21" t="str">
        <f>VLOOKUP($A228,Schid!$A:$J,MATCH(L$1,Schid!$6:$6,0),FALSE)</f>
        <v>Caterpillar</v>
      </c>
      <c r="M228" s="21" t="str">
        <f>VLOOKUP($A228,Schid!$A:$J,MATCH(M$1,Schid!$6:$6,0),FALSE)</f>
        <v>Telehandlers|0-6,999 Lb Telehandlers|Caterpillar|</v>
      </c>
      <c r="N228" s="21">
        <f t="shared" si="6"/>
        <v>1</v>
      </c>
      <c r="O228" s="21">
        <f>IF(ISERROR(VLOOKUP(B228,SchedR!A:A,1,FALSE)),0,1)</f>
        <v>1</v>
      </c>
      <c r="P228" s="21">
        <f t="shared" si="7"/>
        <v>1</v>
      </c>
      <c r="Q228" s="21">
        <f>IF(COUNTIFS(Out!A:A,A228,Out!D:D,D228)=0,1,0)</f>
        <v>1</v>
      </c>
    </row>
    <row r="229" spans="1:17" x14ac:dyDescent="0.25">
      <c r="A229" s="21">
        <v>101640</v>
      </c>
      <c r="B229" s="21" t="s">
        <v>5119</v>
      </c>
      <c r="C229" s="21" t="s">
        <v>1241</v>
      </c>
      <c r="D229" s="21" t="str">
        <f>VLOOKUP($B229,SchedR!$A:$Z,MATCH(D$1,SchedR!$6:$6,0),FALSE)</f>
        <v>USA</v>
      </c>
      <c r="E229" s="21" t="str">
        <f>VLOOKUP($B229,SchedR!$A:$Z,MATCH(E$1,SchedR!$6:$6,0),FALSE)</f>
        <v>Make</v>
      </c>
      <c r="F229" s="21" t="str">
        <f>VLOOKUP($B229,SchedR!$A:$Z,MATCH(F$1,SchedR!$6:$6,0),FALSE)</f>
        <v>Make</v>
      </c>
      <c r="G229" s="21">
        <f>VLOOKUP($A229,Schid!$A:$J,MATCH(G$1,Schid!$6:$6,0),FALSE)</f>
        <v>451</v>
      </c>
      <c r="H229" s="21">
        <f>VLOOKUP($A229,Schid!$A:$J,MATCH(H$1,Schid!$6:$6,0),FALSE)</f>
        <v>2813</v>
      </c>
      <c r="I229" s="21">
        <f>VLOOKUP($A229,Schid!$A:$J,MATCH(I$1,Schid!$6:$6,0),FALSE)</f>
        <v>31</v>
      </c>
      <c r="J229" s="21" t="str">
        <f>VLOOKUP($A229,Schid!$A:$J,MATCH(J$1,Schid!$6:$6,0),FALSE)</f>
        <v>Telehandlers</v>
      </c>
      <c r="K229" s="21" t="str">
        <f>VLOOKUP($A229,Schid!$A:$J,MATCH(K$1,Schid!$6:$6,0),FALSE)</f>
        <v>7,000-9,999 Lb Telehandlers</v>
      </c>
      <c r="L229" s="21" t="str">
        <f>VLOOKUP($A229,Schid!$A:$J,MATCH(L$1,Schid!$6:$6,0),FALSE)</f>
        <v>Caterpillar</v>
      </c>
      <c r="M229" s="21" t="str">
        <f>VLOOKUP($A229,Schid!$A:$J,MATCH(M$1,Schid!$6:$6,0),FALSE)</f>
        <v>Telehandlers|7,000-9,999 Lb Telehandlers|Caterpillar|</v>
      </c>
      <c r="N229" s="21">
        <f t="shared" si="6"/>
        <v>1</v>
      </c>
      <c r="O229" s="21">
        <f>IF(ISERROR(VLOOKUP(B229,SchedR!A:A,1,FALSE)),0,1)</f>
        <v>1</v>
      </c>
      <c r="P229" s="21">
        <f t="shared" si="7"/>
        <v>1</v>
      </c>
      <c r="Q229" s="21">
        <f>IF(COUNTIFS(Out!A:A,A229,Out!D:D,D229)=0,1,0)</f>
        <v>1</v>
      </c>
    </row>
    <row r="230" spans="1:17" x14ac:dyDescent="0.25">
      <c r="A230" s="21">
        <v>4191</v>
      </c>
      <c r="B230" s="21" t="s">
        <v>5120</v>
      </c>
      <c r="C230" s="21" t="s">
        <v>1242</v>
      </c>
      <c r="D230" s="21" t="str">
        <f>VLOOKUP($B230,SchedR!$A:$Z,MATCH(D$1,SchedR!$6:$6,0),FALSE)</f>
        <v>USA</v>
      </c>
      <c r="E230" s="21" t="str">
        <f>VLOOKUP($B230,SchedR!$A:$Z,MATCH(E$1,SchedR!$6:$6,0),FALSE)</f>
        <v>Make</v>
      </c>
      <c r="F230" s="21" t="str">
        <f>VLOOKUP($B230,SchedR!$A:$Z,MATCH(F$1,SchedR!$6:$6,0),FALSE)</f>
        <v>Make</v>
      </c>
      <c r="G230" s="21">
        <f>VLOOKUP($A230,Schid!$A:$J,MATCH(G$1,Schid!$6:$6,0),FALSE)</f>
        <v>451</v>
      </c>
      <c r="H230" s="21">
        <f>VLOOKUP($A230,Schid!$A:$J,MATCH(H$1,Schid!$6:$6,0),FALSE)</f>
        <v>466</v>
      </c>
      <c r="I230" s="21">
        <f>VLOOKUP($A230,Schid!$A:$J,MATCH(I$1,Schid!$6:$6,0),FALSE)</f>
        <v>47</v>
      </c>
      <c r="J230" s="21" t="str">
        <f>VLOOKUP($A230,Schid!$A:$J,MATCH(J$1,Schid!$6:$6,0),FALSE)</f>
        <v>Telehandlers</v>
      </c>
      <c r="K230" s="21" t="str">
        <f>VLOOKUP($A230,Schid!$A:$J,MATCH(K$1,Schid!$6:$6,0),FALSE)</f>
        <v>0-6,999 Lb Telehandlers</v>
      </c>
      <c r="L230" s="21" t="str">
        <f>VLOOKUP($A230,Schid!$A:$J,MATCH(L$1,Schid!$6:$6,0),FALSE)</f>
        <v>Genie</v>
      </c>
      <c r="M230" s="21" t="str">
        <f>VLOOKUP($A230,Schid!$A:$J,MATCH(M$1,Schid!$6:$6,0),FALSE)</f>
        <v>Telehandlers|0-6,999 Lb Telehandlers|Genie|</v>
      </c>
      <c r="N230" s="21">
        <f t="shared" si="6"/>
        <v>1</v>
      </c>
      <c r="O230" s="21">
        <f>IF(ISERROR(VLOOKUP(B230,SchedR!A:A,1,FALSE)),0,1)</f>
        <v>1</v>
      </c>
      <c r="P230" s="21">
        <f t="shared" si="7"/>
        <v>1</v>
      </c>
      <c r="Q230" s="21">
        <f>IF(COUNTIFS(Out!A:A,A230,Out!D:D,D230)=0,1,0)</f>
        <v>1</v>
      </c>
    </row>
    <row r="231" spans="1:17" x14ac:dyDescent="0.25">
      <c r="A231" s="21">
        <v>101643</v>
      </c>
      <c r="B231" s="21" t="s">
        <v>5120</v>
      </c>
      <c r="C231" s="21" t="s">
        <v>1241</v>
      </c>
      <c r="D231" s="21" t="str">
        <f>VLOOKUP($B231,SchedR!$A:$Z,MATCH(D$1,SchedR!$6:$6,0),FALSE)</f>
        <v>USA</v>
      </c>
      <c r="E231" s="21" t="str">
        <f>VLOOKUP($B231,SchedR!$A:$Z,MATCH(E$1,SchedR!$6:$6,0),FALSE)</f>
        <v>Make</v>
      </c>
      <c r="F231" s="21" t="str">
        <f>VLOOKUP($B231,SchedR!$A:$Z,MATCH(F$1,SchedR!$6:$6,0),FALSE)</f>
        <v>Make</v>
      </c>
      <c r="G231" s="21">
        <f>VLOOKUP($A231,Schid!$A:$J,MATCH(G$1,Schid!$6:$6,0),FALSE)</f>
        <v>451</v>
      </c>
      <c r="H231" s="21">
        <f>VLOOKUP($A231,Schid!$A:$J,MATCH(H$1,Schid!$6:$6,0),FALSE)</f>
        <v>2813</v>
      </c>
      <c r="I231" s="21">
        <f>VLOOKUP($A231,Schid!$A:$J,MATCH(I$1,Schid!$6:$6,0),FALSE)</f>
        <v>47</v>
      </c>
      <c r="J231" s="21" t="str">
        <f>VLOOKUP($A231,Schid!$A:$J,MATCH(J$1,Schid!$6:$6,0),FALSE)</f>
        <v>Telehandlers</v>
      </c>
      <c r="K231" s="21" t="str">
        <f>VLOOKUP($A231,Schid!$A:$J,MATCH(K$1,Schid!$6:$6,0),FALSE)</f>
        <v>7,000-9,999 Lb Telehandlers</v>
      </c>
      <c r="L231" s="21" t="str">
        <f>VLOOKUP($A231,Schid!$A:$J,MATCH(L$1,Schid!$6:$6,0),FALSE)</f>
        <v>Genie</v>
      </c>
      <c r="M231" s="21" t="str">
        <f>VLOOKUP($A231,Schid!$A:$J,MATCH(M$1,Schid!$6:$6,0),FALSE)</f>
        <v>Telehandlers|7,000-9,999 Lb Telehandlers|Genie|</v>
      </c>
      <c r="N231" s="21">
        <f t="shared" si="6"/>
        <v>1</v>
      </c>
      <c r="O231" s="21">
        <f>IF(ISERROR(VLOOKUP(B231,SchedR!A:A,1,FALSE)),0,1)</f>
        <v>1</v>
      </c>
      <c r="P231" s="21">
        <f t="shared" si="7"/>
        <v>1</v>
      </c>
      <c r="Q231" s="21">
        <f>IF(COUNTIFS(Out!A:A,A231,Out!D:D,D231)=0,1,0)</f>
        <v>1</v>
      </c>
    </row>
    <row r="232" spans="1:17" x14ac:dyDescent="0.25">
      <c r="A232" s="21">
        <v>2074</v>
      </c>
      <c r="B232" s="21" t="s">
        <v>5121</v>
      </c>
      <c r="C232" s="21" t="s">
        <v>1242</v>
      </c>
      <c r="D232" s="21" t="str">
        <f>VLOOKUP($B232,SchedR!$A:$Z,MATCH(D$1,SchedR!$6:$6,0),FALSE)</f>
        <v>USA</v>
      </c>
      <c r="E232" s="21" t="str">
        <f>VLOOKUP($B232,SchedR!$A:$Z,MATCH(E$1,SchedR!$6:$6,0),FALSE)</f>
        <v>Make</v>
      </c>
      <c r="F232" s="21" t="str">
        <f>VLOOKUP($B232,SchedR!$A:$Z,MATCH(F$1,SchedR!$6:$6,0),FALSE)</f>
        <v>Make</v>
      </c>
      <c r="G232" s="21">
        <f>VLOOKUP($A232,Schid!$A:$J,MATCH(G$1,Schid!$6:$6,0),FALSE)</f>
        <v>451</v>
      </c>
      <c r="H232" s="21">
        <f>VLOOKUP($A232,Schid!$A:$J,MATCH(H$1,Schid!$6:$6,0),FALSE)</f>
        <v>466</v>
      </c>
      <c r="I232" s="21">
        <f>VLOOKUP($A232,Schid!$A:$J,MATCH(I$1,Schid!$6:$6,0),FALSE)</f>
        <v>140</v>
      </c>
      <c r="J232" s="21" t="str">
        <f>VLOOKUP($A232,Schid!$A:$J,MATCH(J$1,Schid!$6:$6,0),FALSE)</f>
        <v>Telehandlers</v>
      </c>
      <c r="K232" s="21" t="str">
        <f>VLOOKUP($A232,Schid!$A:$J,MATCH(K$1,Schid!$6:$6,0),FALSE)</f>
        <v>0-6,999 Lb Telehandlers</v>
      </c>
      <c r="L232" s="21" t="str">
        <f>VLOOKUP($A232,Schid!$A:$J,MATCH(L$1,Schid!$6:$6,0),FALSE)</f>
        <v>JCB</v>
      </c>
      <c r="M232" s="21" t="str">
        <f>VLOOKUP($A232,Schid!$A:$J,MATCH(M$1,Schid!$6:$6,0),FALSE)</f>
        <v>Telehandlers|0-6,999 Lb Telehandlers|JCB|</v>
      </c>
      <c r="N232" s="21">
        <f t="shared" si="6"/>
        <v>1</v>
      </c>
      <c r="O232" s="21">
        <f>IF(ISERROR(VLOOKUP(B232,SchedR!A:A,1,FALSE)),0,1)</f>
        <v>1</v>
      </c>
      <c r="P232" s="21">
        <f t="shared" si="7"/>
        <v>1</v>
      </c>
      <c r="Q232" s="21">
        <f>IF(COUNTIFS(Out!A:A,A232,Out!D:D,D232)=0,1,0)</f>
        <v>1</v>
      </c>
    </row>
    <row r="233" spans="1:17" x14ac:dyDescent="0.25">
      <c r="A233" s="21">
        <v>101654</v>
      </c>
      <c r="B233" s="21" t="s">
        <v>5121</v>
      </c>
      <c r="C233" s="21" t="s">
        <v>1241</v>
      </c>
      <c r="D233" s="21" t="str">
        <f>VLOOKUP($B233,SchedR!$A:$Z,MATCH(D$1,SchedR!$6:$6,0),FALSE)</f>
        <v>USA</v>
      </c>
      <c r="E233" s="21" t="str">
        <f>VLOOKUP($B233,SchedR!$A:$Z,MATCH(E$1,SchedR!$6:$6,0),FALSE)</f>
        <v>Make</v>
      </c>
      <c r="F233" s="21" t="str">
        <f>VLOOKUP($B233,SchedR!$A:$Z,MATCH(F$1,SchedR!$6:$6,0),FALSE)</f>
        <v>Make</v>
      </c>
      <c r="G233" s="21">
        <f>VLOOKUP($A233,Schid!$A:$J,MATCH(G$1,Schid!$6:$6,0),FALSE)</f>
        <v>451</v>
      </c>
      <c r="H233" s="21">
        <f>VLOOKUP($A233,Schid!$A:$J,MATCH(H$1,Schid!$6:$6,0),FALSE)</f>
        <v>2813</v>
      </c>
      <c r="I233" s="21">
        <f>VLOOKUP($A233,Schid!$A:$J,MATCH(I$1,Schid!$6:$6,0),FALSE)</f>
        <v>140</v>
      </c>
      <c r="J233" s="21" t="str">
        <f>VLOOKUP($A233,Schid!$A:$J,MATCH(J$1,Schid!$6:$6,0),FALSE)</f>
        <v>Telehandlers</v>
      </c>
      <c r="K233" s="21" t="str">
        <f>VLOOKUP($A233,Schid!$A:$J,MATCH(K$1,Schid!$6:$6,0),FALSE)</f>
        <v>7,000-9,999 Lb Telehandlers</v>
      </c>
      <c r="L233" s="21" t="str">
        <f>VLOOKUP($A233,Schid!$A:$J,MATCH(L$1,Schid!$6:$6,0),FALSE)</f>
        <v>JCB</v>
      </c>
      <c r="M233" s="21" t="str">
        <f>VLOOKUP($A233,Schid!$A:$J,MATCH(M$1,Schid!$6:$6,0),FALSE)</f>
        <v>Telehandlers|7,000-9,999 Lb Telehandlers|JCB|</v>
      </c>
      <c r="N233" s="21">
        <f t="shared" si="6"/>
        <v>1</v>
      </c>
      <c r="O233" s="21">
        <f>IF(ISERROR(VLOOKUP(B233,SchedR!A:A,1,FALSE)),0,1)</f>
        <v>1</v>
      </c>
      <c r="P233" s="21">
        <f t="shared" si="7"/>
        <v>1</v>
      </c>
      <c r="Q233" s="21">
        <f>IF(COUNTIFS(Out!A:A,A233,Out!D:D,D233)=0,1,0)</f>
        <v>1</v>
      </c>
    </row>
    <row r="234" spans="1:17" x14ac:dyDescent="0.25">
      <c r="A234" s="21">
        <v>926</v>
      </c>
      <c r="B234" s="21" t="s">
        <v>5122</v>
      </c>
      <c r="C234" s="21" t="s">
        <v>1242</v>
      </c>
      <c r="D234" s="21" t="str">
        <f>VLOOKUP($B234,SchedR!$A:$Z,MATCH(D$1,SchedR!$6:$6,0),FALSE)</f>
        <v>USA</v>
      </c>
      <c r="E234" s="21" t="str">
        <f>VLOOKUP($B234,SchedR!$A:$Z,MATCH(E$1,SchedR!$6:$6,0),FALSE)</f>
        <v>Make</v>
      </c>
      <c r="F234" s="21" t="str">
        <f>VLOOKUP($B234,SchedR!$A:$Z,MATCH(F$1,SchedR!$6:$6,0),FALSE)</f>
        <v>Make</v>
      </c>
      <c r="G234" s="21">
        <f>VLOOKUP($A234,Schid!$A:$J,MATCH(G$1,Schid!$6:$6,0),FALSE)</f>
        <v>451</v>
      </c>
      <c r="H234" s="21">
        <f>VLOOKUP($A234,Schid!$A:$J,MATCH(H$1,Schid!$6:$6,0),FALSE)</f>
        <v>466</v>
      </c>
      <c r="I234" s="21">
        <f>VLOOKUP($A234,Schid!$A:$J,MATCH(I$1,Schid!$6:$6,0),FALSE)</f>
        <v>44</v>
      </c>
      <c r="J234" s="21" t="str">
        <f>VLOOKUP($A234,Schid!$A:$J,MATCH(J$1,Schid!$6:$6,0),FALSE)</f>
        <v>Telehandlers</v>
      </c>
      <c r="K234" s="21" t="str">
        <f>VLOOKUP($A234,Schid!$A:$J,MATCH(K$1,Schid!$6:$6,0),FALSE)</f>
        <v>0-6,999 Lb Telehandlers</v>
      </c>
      <c r="L234" s="21" t="str">
        <f>VLOOKUP($A234,Schid!$A:$J,MATCH(L$1,Schid!$6:$6,0),FALSE)</f>
        <v>JLG</v>
      </c>
      <c r="M234" s="21" t="str">
        <f>VLOOKUP($A234,Schid!$A:$J,MATCH(M$1,Schid!$6:$6,0),FALSE)</f>
        <v>Telehandlers|0-6,999 Lb Telehandlers|JLG|</v>
      </c>
      <c r="N234" s="21">
        <f t="shared" si="6"/>
        <v>1</v>
      </c>
      <c r="O234" s="21">
        <f>IF(ISERROR(VLOOKUP(B234,SchedR!A:A,1,FALSE)),0,1)</f>
        <v>1</v>
      </c>
      <c r="P234" s="21">
        <f t="shared" si="7"/>
        <v>1</v>
      </c>
      <c r="Q234" s="21">
        <f>IF(COUNTIFS(Out!A:A,A234,Out!D:D,D234)=0,1,0)</f>
        <v>1</v>
      </c>
    </row>
    <row r="235" spans="1:17" x14ac:dyDescent="0.25">
      <c r="A235" s="21">
        <v>101641</v>
      </c>
      <c r="B235" s="21" t="s">
        <v>5122</v>
      </c>
      <c r="C235" s="21" t="s">
        <v>1241</v>
      </c>
      <c r="D235" s="21" t="str">
        <f>VLOOKUP($B235,SchedR!$A:$Z,MATCH(D$1,SchedR!$6:$6,0),FALSE)</f>
        <v>USA</v>
      </c>
      <c r="E235" s="21" t="str">
        <f>VLOOKUP($B235,SchedR!$A:$Z,MATCH(E$1,SchedR!$6:$6,0),FALSE)</f>
        <v>Make</v>
      </c>
      <c r="F235" s="21" t="str">
        <f>VLOOKUP($B235,SchedR!$A:$Z,MATCH(F$1,SchedR!$6:$6,0),FALSE)</f>
        <v>Make</v>
      </c>
      <c r="G235" s="21">
        <f>VLOOKUP($A235,Schid!$A:$J,MATCH(G$1,Schid!$6:$6,0),FALSE)</f>
        <v>451</v>
      </c>
      <c r="H235" s="21">
        <f>VLOOKUP($A235,Schid!$A:$J,MATCH(H$1,Schid!$6:$6,0),FALSE)</f>
        <v>2813</v>
      </c>
      <c r="I235" s="21">
        <f>VLOOKUP($A235,Schid!$A:$J,MATCH(I$1,Schid!$6:$6,0),FALSE)</f>
        <v>44</v>
      </c>
      <c r="J235" s="21" t="str">
        <f>VLOOKUP($A235,Schid!$A:$J,MATCH(J$1,Schid!$6:$6,0),FALSE)</f>
        <v>Telehandlers</v>
      </c>
      <c r="K235" s="21" t="str">
        <f>VLOOKUP($A235,Schid!$A:$J,MATCH(K$1,Schid!$6:$6,0),FALSE)</f>
        <v>7,000-9,999 Lb Telehandlers</v>
      </c>
      <c r="L235" s="21" t="str">
        <f>VLOOKUP($A235,Schid!$A:$J,MATCH(L$1,Schid!$6:$6,0),FALSE)</f>
        <v>JLG</v>
      </c>
      <c r="M235" s="21" t="str">
        <f>VLOOKUP($A235,Schid!$A:$J,MATCH(M$1,Schid!$6:$6,0),FALSE)</f>
        <v>Telehandlers|7,000-9,999 Lb Telehandlers|JLG|</v>
      </c>
      <c r="N235" s="21">
        <f t="shared" si="6"/>
        <v>1</v>
      </c>
      <c r="O235" s="21">
        <f>IF(ISERROR(VLOOKUP(B235,SchedR!A:A,1,FALSE)),0,1)</f>
        <v>1</v>
      </c>
      <c r="P235" s="21">
        <f t="shared" si="7"/>
        <v>1</v>
      </c>
      <c r="Q235" s="21">
        <f>IF(COUNTIFS(Out!A:A,A235,Out!D:D,D235)=0,1,0)</f>
        <v>1</v>
      </c>
    </row>
    <row r="236" spans="1:17" x14ac:dyDescent="0.25">
      <c r="A236" s="21">
        <v>249</v>
      </c>
      <c r="B236" s="21" t="s">
        <v>5123</v>
      </c>
      <c r="C236" s="21" t="s">
        <v>1241</v>
      </c>
      <c r="D236" s="21" t="str">
        <f>VLOOKUP($B236,SchedR!$A:$Z,MATCH(D$1,SchedR!$6:$6,0),FALSE)</f>
        <v>USA</v>
      </c>
      <c r="E236" s="21" t="str">
        <f>VLOOKUP($B236,SchedR!$A:$Z,MATCH(E$1,SchedR!$6:$6,0),FALSE)</f>
        <v>CatSubcat</v>
      </c>
      <c r="F236" s="21" t="str">
        <f>VLOOKUP($B236,SchedR!$A:$Z,MATCH(F$1,SchedR!$6:$6,0),FALSE)</f>
        <v>SubcatGroup</v>
      </c>
      <c r="G236" s="21">
        <f>VLOOKUP($A236,Schid!$A:$J,MATCH(G$1,Schid!$6:$6,0),FALSE)</f>
        <v>23</v>
      </c>
      <c r="H236" s="21">
        <f>VLOOKUP($A236,Schid!$A:$J,MATCH(H$1,Schid!$6:$6,0),FALSE)</f>
        <v>426</v>
      </c>
      <c r="I236" s="21" t="str">
        <f>VLOOKUP($A236,Schid!$A:$J,MATCH(I$1,Schid!$6:$6,0),FALSE)</f>
        <v>NULL</v>
      </c>
      <c r="J236" s="21" t="str">
        <f>VLOOKUP($A236,Schid!$A:$J,MATCH(J$1,Schid!$6:$6,0),FALSE)</f>
        <v>Light Compaction</v>
      </c>
      <c r="K236" s="21" t="str">
        <f>VLOOKUP($A236,Schid!$A:$J,MATCH(K$1,Schid!$6:$6,0),FALSE)</f>
        <v>Plate Compactors</v>
      </c>
      <c r="L236" s="21" t="str">
        <f>VLOOKUP($A236,Schid!$A:$J,MATCH(L$1,Schid!$6:$6,0),FALSE)</f>
        <v>NULL</v>
      </c>
      <c r="M236" s="21" t="str">
        <f>VLOOKUP($A236,Schid!$A:$J,MATCH(M$1,Schid!$6:$6,0),FALSE)</f>
        <v>Light Compaction|Plate Compactors||</v>
      </c>
      <c r="N236" s="21">
        <f t="shared" si="6"/>
        <v>1</v>
      </c>
      <c r="O236" s="21">
        <f>IF(ISERROR(VLOOKUP(B236,SchedR!A:A,1,FALSE)),0,1)</f>
        <v>1</v>
      </c>
      <c r="P236" s="21">
        <f t="shared" si="7"/>
        <v>1</v>
      </c>
      <c r="Q236" s="21">
        <f>IF(COUNTIFS(Out!A:A,A236,Out!D:D,D236)=0,1,0)</f>
        <v>1</v>
      </c>
    </row>
    <row r="237" spans="1:17" x14ac:dyDescent="0.25">
      <c r="A237" s="21">
        <v>483</v>
      </c>
      <c r="B237" s="21" t="s">
        <v>5124</v>
      </c>
      <c r="C237" s="21" t="s">
        <v>1241</v>
      </c>
      <c r="D237" s="21" t="str">
        <f>VLOOKUP($B237,SchedR!$A:$Z,MATCH(D$1,SchedR!$6:$6,0),FALSE)</f>
        <v>USA</v>
      </c>
      <c r="E237" s="21" t="str">
        <f>VLOOKUP($B237,SchedR!$A:$Z,MATCH(E$1,SchedR!$6:$6,0),FALSE)</f>
        <v>CatSubcat</v>
      </c>
      <c r="F237" s="21" t="str">
        <f>VLOOKUP($B237,SchedR!$A:$Z,MATCH(F$1,SchedR!$6:$6,0),FALSE)</f>
        <v>SubcatGroup</v>
      </c>
      <c r="G237" s="21">
        <f>VLOOKUP($A237,Schid!$A:$J,MATCH(G$1,Schid!$6:$6,0),FALSE)</f>
        <v>23</v>
      </c>
      <c r="H237" s="21">
        <f>VLOOKUP($A237,Schid!$A:$J,MATCH(H$1,Schid!$6:$6,0),FALSE)</f>
        <v>419</v>
      </c>
      <c r="I237" s="21" t="str">
        <f>VLOOKUP($A237,Schid!$A:$J,MATCH(I$1,Schid!$6:$6,0),FALSE)</f>
        <v>NULL</v>
      </c>
      <c r="J237" s="21" t="str">
        <f>VLOOKUP($A237,Schid!$A:$J,MATCH(J$1,Schid!$6:$6,0),FALSE)</f>
        <v>Light Compaction</v>
      </c>
      <c r="K237" s="21" t="str">
        <f>VLOOKUP($A237,Schid!$A:$J,MATCH(K$1,Schid!$6:$6,0),FALSE)</f>
        <v>Tampers And Rammers</v>
      </c>
      <c r="L237" s="21" t="str">
        <f>VLOOKUP($A237,Schid!$A:$J,MATCH(L$1,Schid!$6:$6,0),FALSE)</f>
        <v>NULL</v>
      </c>
      <c r="M237" s="21" t="str">
        <f>VLOOKUP($A237,Schid!$A:$J,MATCH(M$1,Schid!$6:$6,0),FALSE)</f>
        <v>Light Compaction|Tampers And Rammers||</v>
      </c>
      <c r="N237" s="21">
        <f t="shared" si="6"/>
        <v>1</v>
      </c>
      <c r="O237" s="21">
        <f>IF(ISERROR(VLOOKUP(B237,SchedR!A:A,1,FALSE)),0,1)</f>
        <v>1</v>
      </c>
      <c r="P237" s="21">
        <f t="shared" si="7"/>
        <v>1</v>
      </c>
      <c r="Q237" s="21">
        <f>IF(COUNTIFS(Out!A:A,A237,Out!D:D,D237)=0,1,0)</f>
        <v>1</v>
      </c>
    </row>
    <row r="238" spans="1:17" x14ac:dyDescent="0.25">
      <c r="A238" s="21">
        <v>535</v>
      </c>
      <c r="B238" s="21" t="s">
        <v>5125</v>
      </c>
      <c r="C238" s="21" t="s">
        <v>1241</v>
      </c>
      <c r="D238" s="21" t="str">
        <f>VLOOKUP($B238,SchedR!$A:$Z,MATCH(D$1,SchedR!$6:$6,0),FALSE)</f>
        <v>USA</v>
      </c>
      <c r="E238" s="21" t="str">
        <f>VLOOKUP($B238,SchedR!$A:$Z,MATCH(E$1,SchedR!$6:$6,0),FALSE)</f>
        <v>CatSubcat</v>
      </c>
      <c r="F238" s="21" t="str">
        <f>VLOOKUP($B238,SchedR!$A:$Z,MATCH(F$1,SchedR!$6:$6,0),FALSE)</f>
        <v>SubcatGroup</v>
      </c>
      <c r="G238" s="21">
        <f>VLOOKUP($A238,Schid!$A:$J,MATCH(G$1,Schid!$6:$6,0),FALSE)</f>
        <v>23</v>
      </c>
      <c r="H238" s="21">
        <f>VLOOKUP($A238,Schid!$A:$J,MATCH(H$1,Schid!$6:$6,0),FALSE)</f>
        <v>2194</v>
      </c>
      <c r="I238" s="21" t="str">
        <f>VLOOKUP($A238,Schid!$A:$J,MATCH(I$1,Schid!$6:$6,0),FALSE)</f>
        <v>NULL</v>
      </c>
      <c r="J238" s="21" t="str">
        <f>VLOOKUP($A238,Schid!$A:$J,MATCH(J$1,Schid!$6:$6,0),FALSE)</f>
        <v>Light Compaction</v>
      </c>
      <c r="K238" s="21" t="str">
        <f>VLOOKUP($A238,Schid!$A:$J,MATCH(K$1,Schid!$6:$6,0),FALSE)</f>
        <v>Walk-Behind, Towable, And Remote Rollers</v>
      </c>
      <c r="L238" s="21" t="str">
        <f>VLOOKUP($A238,Schid!$A:$J,MATCH(L$1,Schid!$6:$6,0),FALSE)</f>
        <v>NULL</v>
      </c>
      <c r="M238" s="21" t="str">
        <f>VLOOKUP($A238,Schid!$A:$J,MATCH(M$1,Schid!$6:$6,0),FALSE)</f>
        <v>Light Compaction|Walk-Behind, Towable, And Remote Rollers||</v>
      </c>
      <c r="N238" s="21">
        <f t="shared" si="6"/>
        <v>1</v>
      </c>
      <c r="O238" s="21">
        <f>IF(ISERROR(VLOOKUP(B238,SchedR!A:A,1,FALSE)),0,1)</f>
        <v>1</v>
      </c>
      <c r="P238" s="21">
        <f t="shared" si="7"/>
        <v>1</v>
      </c>
      <c r="Q238" s="21">
        <f>IF(COUNTIFS(Out!A:A,A238,Out!D:D,D238)=0,1,0)</f>
        <v>1</v>
      </c>
    </row>
    <row r="239" spans="1:17" x14ac:dyDescent="0.25">
      <c r="A239" s="21">
        <v>333</v>
      </c>
      <c r="B239" s="21" t="s">
        <v>5126</v>
      </c>
      <c r="C239" s="21" t="s">
        <v>1241</v>
      </c>
      <c r="D239" s="21" t="str">
        <f>VLOOKUP($B239,SchedR!$A:$Z,MATCH(D$1,SchedR!$6:$6,0),FALSE)</f>
        <v>USA</v>
      </c>
      <c r="E239" s="21" t="str">
        <f>VLOOKUP($B239,SchedR!$A:$Z,MATCH(E$1,SchedR!$6:$6,0),FALSE)</f>
        <v>CatSubcat</v>
      </c>
      <c r="F239" s="21" t="str">
        <f>VLOOKUP($B239,SchedR!$A:$Z,MATCH(F$1,SchedR!$6:$6,0),FALSE)</f>
        <v>SubcatGroup</v>
      </c>
      <c r="G239" s="21">
        <f>VLOOKUP($A239,Schid!$A:$J,MATCH(G$1,Schid!$6:$6,0),FALSE)</f>
        <v>2525</v>
      </c>
      <c r="H239" s="21">
        <f>VLOOKUP($A239,Schid!$A:$J,MATCH(H$1,Schid!$6:$6,0),FALSE)</f>
        <v>414</v>
      </c>
      <c r="I239" s="21" t="str">
        <f>VLOOKUP($A239,Schid!$A:$J,MATCH(I$1,Schid!$6:$6,0),FALSE)</f>
        <v>NULL</v>
      </c>
      <c r="J239" s="21" t="str">
        <f>VLOOKUP($A239,Schid!$A:$J,MATCH(J$1,Schid!$6:$6,0),FALSE)</f>
        <v>HVAC</v>
      </c>
      <c r="K239" s="21" t="str">
        <f>VLOOKUP($A239,Schid!$A:$J,MATCH(K$1,Schid!$6:$6,0),FALSE)</f>
        <v>Heaters</v>
      </c>
      <c r="L239" s="21" t="str">
        <f>VLOOKUP($A239,Schid!$A:$J,MATCH(L$1,Schid!$6:$6,0),FALSE)</f>
        <v>NULL</v>
      </c>
      <c r="M239" s="21" t="str">
        <f>VLOOKUP($A239,Schid!$A:$J,MATCH(M$1,Schid!$6:$6,0),FALSE)</f>
        <v>HVAC|Heaters||</v>
      </c>
      <c r="N239" s="21">
        <f t="shared" si="6"/>
        <v>1</v>
      </c>
      <c r="O239" s="21">
        <f>IF(ISERROR(VLOOKUP(B239,SchedR!A:A,1,FALSE)),0,1)</f>
        <v>1</v>
      </c>
      <c r="P239" s="21">
        <f t="shared" si="7"/>
        <v>1</v>
      </c>
      <c r="Q239" s="21">
        <f>IF(COUNTIFS(Out!A:A,A239,Out!D:D,D239)=0,1,0)</f>
        <v>1</v>
      </c>
    </row>
    <row r="240" spans="1:17" x14ac:dyDescent="0.25">
      <c r="A240" s="29">
        <v>237</v>
      </c>
      <c r="B240" s="21" t="s">
        <v>5135</v>
      </c>
      <c r="C240" s="29" t="s">
        <v>1241</v>
      </c>
      <c r="D240" s="29" t="s">
        <v>2917</v>
      </c>
      <c r="E240" s="21" t="str">
        <f>VLOOKUP($B240,SchedR!$A:$Z,MATCH(E$1,SchedR!$6:$6,0),FALSE)</f>
        <v>CatSubcat</v>
      </c>
      <c r="F240" s="21" t="str">
        <f>VLOOKUP($B240,SchedR!$A:$Z,MATCH(F$1,SchedR!$6:$6,0),FALSE)</f>
        <v>Make</v>
      </c>
      <c r="G240" s="21">
        <f>VLOOKUP($A240,Schid!$A:$J,MATCH(G$1,Schid!$6:$6,0),FALSE)</f>
        <v>30</v>
      </c>
      <c r="H240" s="21">
        <f>VLOOKUP($A240,Schid!$A:$J,MATCH(H$1,Schid!$6:$6,0),FALSE)</f>
        <v>373</v>
      </c>
      <c r="I240" s="21" t="str">
        <f>VLOOKUP($A240,Schid!$A:$J,MATCH(I$1,Schid!$6:$6,0),FALSE)</f>
        <v>NULL</v>
      </c>
      <c r="J240" s="21" t="str">
        <f>VLOOKUP($A240,Schid!$A:$J,MATCH(J$1,Schid!$6:$6,0),FALSE)</f>
        <v>Air Compressors</v>
      </c>
      <c r="K240" s="21" t="str">
        <f>VLOOKUP($A240,Schid!$A:$J,MATCH(K$1,Schid!$6:$6,0),FALSE)</f>
        <v>350-449 CFM Air Compressors</v>
      </c>
      <c r="L240" s="21" t="str">
        <f>VLOOKUP($A240,Schid!$A:$J,MATCH(L$1,Schid!$6:$6,0),FALSE)</f>
        <v>NULL</v>
      </c>
      <c r="M240" s="21" t="str">
        <f>VLOOKUP($A240,Schid!$A:$J,MATCH(M$1,Schid!$6:$6,0),FALSE)</f>
        <v>Air Compressors|350-449 CFM Air Compressors||</v>
      </c>
      <c r="N240" s="21">
        <f t="shared" ref="N240:N245" si="8">COUNTIFS(A:A,A240,D:D,D240)</f>
        <v>1</v>
      </c>
      <c r="O240" s="21">
        <f>IF(ISERROR(VLOOKUP(B240,SchedR!A:A,1,FALSE)),0,1)</f>
        <v>1</v>
      </c>
      <c r="P240" s="21">
        <f t="shared" si="7"/>
        <v>1</v>
      </c>
      <c r="Q240" s="21">
        <f>IF(COUNTIFS(Out!A:A,A240,Out!D:D,D240)=0,1,0)</f>
        <v>1</v>
      </c>
    </row>
    <row r="241" spans="1:17" x14ac:dyDescent="0.25">
      <c r="A241" s="29">
        <v>101010</v>
      </c>
      <c r="B241" s="21" t="s">
        <v>5135</v>
      </c>
      <c r="C241" s="29" t="s">
        <v>1242</v>
      </c>
      <c r="D241" s="29" t="s">
        <v>2917</v>
      </c>
      <c r="E241" s="21" t="str">
        <f>VLOOKUP($B241,SchedR!$A:$Z,MATCH(E$1,SchedR!$6:$6,0),FALSE)</f>
        <v>CatSubcat</v>
      </c>
      <c r="F241" s="21" t="str">
        <f>VLOOKUP($B241,SchedR!$A:$Z,MATCH(F$1,SchedR!$6:$6,0),FALSE)</f>
        <v>Make</v>
      </c>
      <c r="G241" s="21">
        <f>VLOOKUP($A241,Schid!$A:$J,MATCH(G$1,Schid!$6:$6,0),FALSE)</f>
        <v>30</v>
      </c>
      <c r="H241" s="21">
        <f>VLOOKUP($A241,Schid!$A:$J,MATCH(H$1,Schid!$6:$6,0),FALSE)</f>
        <v>2788</v>
      </c>
      <c r="I241" s="21" t="str">
        <f>VLOOKUP($A241,Schid!$A:$J,MATCH(I$1,Schid!$6:$6,0),FALSE)</f>
        <v>NULL</v>
      </c>
      <c r="J241" s="21" t="str">
        <f>VLOOKUP($A241,Schid!$A:$J,MATCH(J$1,Schid!$6:$6,0),FALSE)</f>
        <v>Air Compressors</v>
      </c>
      <c r="K241" s="21" t="str">
        <f>VLOOKUP($A241,Schid!$A:$J,MATCH(K$1,Schid!$6:$6,0),FALSE)</f>
        <v>450+ CFM Air Compressors</v>
      </c>
      <c r="L241" s="21" t="str">
        <f>VLOOKUP($A241,Schid!$A:$J,MATCH(L$1,Schid!$6:$6,0),FALSE)</f>
        <v>NULL</v>
      </c>
      <c r="M241" s="21" t="str">
        <f>VLOOKUP($A241,Schid!$A:$J,MATCH(M$1,Schid!$6:$6,0),FALSE)</f>
        <v>Air Compressors|450+ CFM Air Compressors||</v>
      </c>
      <c r="N241" s="21">
        <f t="shared" si="8"/>
        <v>1</v>
      </c>
      <c r="O241" s="21">
        <f>IF(ISERROR(VLOOKUP(B241,SchedR!A:A,1,FALSE)),0,1)</f>
        <v>1</v>
      </c>
      <c r="P241" s="21">
        <f t="shared" si="7"/>
        <v>1</v>
      </c>
      <c r="Q241" s="21">
        <f>IF(COUNTIFS(Out!A:A,A241,Out!D:D,D241)=0,1,0)</f>
        <v>1</v>
      </c>
    </row>
    <row r="242" spans="1:17" x14ac:dyDescent="0.25">
      <c r="A242" s="29">
        <v>87609</v>
      </c>
      <c r="B242" s="21" t="s">
        <v>5135</v>
      </c>
      <c r="C242" s="29" t="s">
        <v>1242</v>
      </c>
      <c r="D242" s="29" t="s">
        <v>2917</v>
      </c>
      <c r="E242" s="21" t="str">
        <f>VLOOKUP($B242,SchedR!$A:$Z,MATCH(E$1,SchedR!$6:$6,0),FALSE)</f>
        <v>CatSubcat</v>
      </c>
      <c r="F242" s="21" t="str">
        <f>VLOOKUP($B242,SchedR!$A:$Z,MATCH(F$1,SchedR!$6:$6,0),FALSE)</f>
        <v>Make</v>
      </c>
      <c r="G242" s="21">
        <f>VLOOKUP($A242,Schid!$A:$J,MATCH(G$1,Schid!$6:$6,0),FALSE)</f>
        <v>30</v>
      </c>
      <c r="H242" s="21">
        <f>VLOOKUP($A242,Schid!$A:$J,MATCH(H$1,Schid!$6:$6,0),FALSE)</f>
        <v>2663</v>
      </c>
      <c r="I242" s="21" t="str">
        <f>VLOOKUP($A242,Schid!$A:$J,MATCH(I$1,Schid!$6:$6,0),FALSE)</f>
        <v>NULL</v>
      </c>
      <c r="J242" s="21" t="str">
        <f>VLOOKUP($A242,Schid!$A:$J,MATCH(J$1,Schid!$6:$6,0),FALSE)</f>
        <v>Air Compressors</v>
      </c>
      <c r="K242" s="21" t="str">
        <f>VLOOKUP($A242,Schid!$A:$J,MATCH(K$1,Schid!$6:$6,0),FALSE)</f>
        <v>High Pressure Air Compressors</v>
      </c>
      <c r="L242" s="21" t="str">
        <f>VLOOKUP($A242,Schid!$A:$J,MATCH(L$1,Schid!$6:$6,0),FALSE)</f>
        <v>NULL</v>
      </c>
      <c r="M242" s="21" t="str">
        <f>VLOOKUP($A242,Schid!$A:$J,MATCH(M$1,Schid!$6:$6,0),FALSE)</f>
        <v>Air Compressors|High Pressure Air Compressors||</v>
      </c>
      <c r="N242" s="21">
        <f t="shared" si="8"/>
        <v>1</v>
      </c>
      <c r="O242" s="21">
        <f>IF(ISERROR(VLOOKUP(B242,SchedR!A:A,1,FALSE)),0,1)</f>
        <v>1</v>
      </c>
      <c r="P242" s="21">
        <f t="shared" si="7"/>
        <v>1</v>
      </c>
      <c r="Q242" s="21">
        <f>IF(COUNTIFS(Out!A:A,A242,Out!D:D,D242)=0,1,0)</f>
        <v>1</v>
      </c>
    </row>
    <row r="243" spans="1:17" x14ac:dyDescent="0.25">
      <c r="A243" s="29">
        <v>81132</v>
      </c>
      <c r="B243" s="21" t="s">
        <v>5136</v>
      </c>
      <c r="C243" s="29" t="s">
        <v>1242</v>
      </c>
      <c r="D243" s="29" t="s">
        <v>2917</v>
      </c>
      <c r="E243" s="21" t="str">
        <f>VLOOKUP($B243,SchedR!$A:$Z,MATCH(E$1,SchedR!$6:$6,0),FALSE)</f>
        <v>CatSubcat</v>
      </c>
      <c r="F243" s="21" t="str">
        <f>VLOOKUP($B243,SchedR!$A:$Z,MATCH(F$1,SchedR!$6:$6,0),FALSE)</f>
        <v>Make</v>
      </c>
      <c r="G243" s="21">
        <f>VLOOKUP($A243,Schid!$A:$J,MATCH(G$1,Schid!$6:$6,0),FALSE)</f>
        <v>30</v>
      </c>
      <c r="H243" s="21">
        <f>VLOOKUP($A243,Schid!$A:$J,MATCH(H$1,Schid!$6:$6,0),FALSE)</f>
        <v>366</v>
      </c>
      <c r="I243" s="21">
        <f>VLOOKUP($A243,Schid!$A:$J,MATCH(I$1,Schid!$6:$6,0),FALSE)</f>
        <v>7888</v>
      </c>
      <c r="J243" s="21" t="str">
        <f>VLOOKUP($A243,Schid!$A:$J,MATCH(J$1,Schid!$6:$6,0),FALSE)</f>
        <v>Air Compressors</v>
      </c>
      <c r="K243" s="21" t="str">
        <f>VLOOKUP($A243,Schid!$A:$J,MATCH(K$1,Schid!$6:$6,0),FALSE)</f>
        <v>25-349 CFM Air Compressors</v>
      </c>
      <c r="L243" s="21" t="str">
        <f>VLOOKUP($A243,Schid!$A:$J,MATCH(L$1,Schid!$6:$6,0),FALSE)</f>
        <v>Quincy</v>
      </c>
      <c r="M243" s="21" t="str">
        <f>VLOOKUP($A243,Schid!$A:$J,MATCH(M$1,Schid!$6:$6,0),FALSE)</f>
        <v>Air Compressors|25-349 CFM Air Compressors|Quincy|</v>
      </c>
      <c r="N243" s="21">
        <f t="shared" si="8"/>
        <v>1</v>
      </c>
      <c r="O243" s="21">
        <f>IF(ISERROR(VLOOKUP(B243,SchedR!A:A,1,FALSE)),0,1)</f>
        <v>1</v>
      </c>
      <c r="P243" s="21">
        <f t="shared" si="7"/>
        <v>1</v>
      </c>
      <c r="Q243" s="21">
        <f>IF(COUNTIFS(Out!A:A,A243,Out!D:D,D243)=0,1,0)</f>
        <v>1</v>
      </c>
    </row>
    <row r="244" spans="1:17" x14ac:dyDescent="0.25">
      <c r="A244" s="29">
        <v>4648</v>
      </c>
      <c r="B244" s="21" t="s">
        <v>5136</v>
      </c>
      <c r="C244" s="29" t="s">
        <v>1241</v>
      </c>
      <c r="D244" s="29" t="s">
        <v>2917</v>
      </c>
      <c r="E244" s="21" t="str">
        <f>VLOOKUP($B244,SchedR!$A:$Z,MATCH(E$1,SchedR!$6:$6,0),FALSE)</f>
        <v>CatSubcat</v>
      </c>
      <c r="F244" s="21" t="str">
        <f>VLOOKUP($B244,SchedR!$A:$Z,MATCH(F$1,SchedR!$6:$6,0),FALSE)</f>
        <v>Make</v>
      </c>
      <c r="G244" s="21">
        <f>VLOOKUP($A244,Schid!$A:$J,MATCH(G$1,Schid!$6:$6,0),FALSE)</f>
        <v>30</v>
      </c>
      <c r="H244" s="21">
        <f>VLOOKUP($A244,Schid!$A:$J,MATCH(H$1,Schid!$6:$6,0),FALSE)</f>
        <v>366</v>
      </c>
      <c r="I244" s="21">
        <f>VLOOKUP($A244,Schid!$A:$J,MATCH(I$1,Schid!$6:$6,0),FALSE)</f>
        <v>115</v>
      </c>
      <c r="J244" s="21" t="str">
        <f>VLOOKUP($A244,Schid!$A:$J,MATCH(J$1,Schid!$6:$6,0),FALSE)</f>
        <v>Air Compressors</v>
      </c>
      <c r="K244" s="21" t="str">
        <f>VLOOKUP($A244,Schid!$A:$J,MATCH(K$1,Schid!$6:$6,0),FALSE)</f>
        <v>25-349 CFM Air Compressors</v>
      </c>
      <c r="L244" s="21" t="str">
        <f>VLOOKUP($A244,Schid!$A:$J,MATCH(L$1,Schid!$6:$6,0),FALSE)</f>
        <v>Sullair</v>
      </c>
      <c r="M244" s="21" t="str">
        <f>VLOOKUP($A244,Schid!$A:$J,MATCH(M$1,Schid!$6:$6,0),FALSE)</f>
        <v>Air Compressors|25-349 CFM Air Compressors|Sullair|</v>
      </c>
      <c r="N244" s="21">
        <f t="shared" si="8"/>
        <v>1</v>
      </c>
      <c r="O244" s="21">
        <f>IF(ISERROR(VLOOKUP(B244,SchedR!A:A,1,FALSE)),0,1)</f>
        <v>1</v>
      </c>
      <c r="P244" s="21">
        <f t="shared" si="7"/>
        <v>1</v>
      </c>
      <c r="Q244" s="21">
        <f>IF(COUNTIFS(Out!A:A,A244,Out!D:D,D244)=0,1,0)</f>
        <v>1</v>
      </c>
    </row>
    <row r="245" spans="1:17" x14ac:dyDescent="0.25">
      <c r="A245" s="29">
        <v>148</v>
      </c>
      <c r="B245" s="21" t="s">
        <v>5137</v>
      </c>
      <c r="C245" s="29" t="s">
        <v>1241</v>
      </c>
      <c r="D245" s="29" t="s">
        <v>2917</v>
      </c>
      <c r="E245" s="21" t="str">
        <f>VLOOKUP($B245,SchedR!$A:$Z,MATCH(E$1,SchedR!$6:$6,0),FALSE)</f>
        <v>CatSubcat</v>
      </c>
      <c r="F245" s="21" t="str">
        <f>VLOOKUP($B245,SchedR!$A:$Z,MATCH(F$1,SchedR!$6:$6,0),FALSE)</f>
        <v>Make</v>
      </c>
      <c r="G245" s="21">
        <f>VLOOKUP($A245,Schid!$A:$J,MATCH(G$1,Schid!$6:$6,0),FALSE)</f>
        <v>30</v>
      </c>
      <c r="H245" s="21">
        <f>VLOOKUP($A245,Schid!$A:$J,MATCH(H$1,Schid!$6:$6,0),FALSE)</f>
        <v>366</v>
      </c>
      <c r="I245" s="21" t="str">
        <f>VLOOKUP($A245,Schid!$A:$J,MATCH(I$1,Schid!$6:$6,0),FALSE)</f>
        <v>NULL</v>
      </c>
      <c r="J245" s="21" t="str">
        <f>VLOOKUP($A245,Schid!$A:$J,MATCH(J$1,Schid!$6:$6,0),FALSE)</f>
        <v>Air Compressors</v>
      </c>
      <c r="K245" s="21" t="str">
        <f>VLOOKUP($A245,Schid!$A:$J,MATCH(K$1,Schid!$6:$6,0),FALSE)</f>
        <v>25-349 CFM Air Compressors</v>
      </c>
      <c r="L245" s="21" t="str">
        <f>VLOOKUP($A245,Schid!$A:$J,MATCH(L$1,Schid!$6:$6,0),FALSE)</f>
        <v>NULL</v>
      </c>
      <c r="M245" s="21" t="str">
        <f>VLOOKUP($A245,Schid!$A:$J,MATCH(M$1,Schid!$6:$6,0),FALSE)</f>
        <v>Air Compressors|25-349 CFM Air Compressors||</v>
      </c>
      <c r="N245" s="21">
        <f t="shared" si="8"/>
        <v>1</v>
      </c>
      <c r="O245" s="21">
        <f>IF(ISERROR(VLOOKUP(B245,SchedR!A:A,1,FALSE)),0,1)</f>
        <v>1</v>
      </c>
      <c r="P245" s="21">
        <f t="shared" si="7"/>
        <v>1</v>
      </c>
      <c r="Q245" s="21">
        <f>IF(COUNTIFS(Out!A:A,A245,Out!D:D,D245)=0,1,0)</f>
        <v>1</v>
      </c>
    </row>
    <row r="246" spans="1:17" x14ac:dyDescent="0.25">
      <c r="A246" s="29">
        <v>101343</v>
      </c>
      <c r="B246" s="21" t="s">
        <v>5133</v>
      </c>
      <c r="C246" s="29" t="s">
        <v>1241</v>
      </c>
      <c r="D246" s="29" t="s">
        <v>2917</v>
      </c>
      <c r="E246" s="21" t="str">
        <f>VLOOKUP($B246,SchedR!$A:$Z,MATCH(E$1,SchedR!$6:$6,0),FALSE)</f>
        <v>Make</v>
      </c>
      <c r="F246" s="21" t="str">
        <f>VLOOKUP($B246,SchedR!$A:$Z,MATCH(F$1,SchedR!$6:$6,0),FALSE)</f>
        <v>Make</v>
      </c>
      <c r="G246" s="21">
        <f>VLOOKUP($A246,Schid!$A:$J,MATCH(G$1,Schid!$6:$6,0),FALSE)</f>
        <v>28</v>
      </c>
      <c r="H246" s="21">
        <f>VLOOKUP($A246,Schid!$A:$J,MATCH(H$1,Schid!$6:$6,0),FALSE)</f>
        <v>2806</v>
      </c>
      <c r="I246" s="21">
        <f>VLOOKUP($A246,Schid!$A:$J,MATCH(I$1,Schid!$6:$6,0),FALSE)</f>
        <v>90</v>
      </c>
      <c r="J246" s="21" t="str">
        <f>VLOOKUP($A246,Schid!$A:$J,MATCH(J$1,Schid!$6:$6,0),FALSE)</f>
        <v>Generators</v>
      </c>
      <c r="K246" s="21" t="str">
        <f>VLOOKUP($A246,Schid!$A:$J,MATCH(K$1,Schid!$6:$6,0),FALSE)</f>
        <v>150+ kW Diesel Generators</v>
      </c>
      <c r="L246" s="21" t="str">
        <f>VLOOKUP($A246,Schid!$A:$J,MATCH(L$1,Schid!$6:$6,0),FALSE)</f>
        <v>Wacker Neuson</v>
      </c>
      <c r="M246" s="21" t="str">
        <f>VLOOKUP($A246,Schid!$A:$J,MATCH(M$1,Schid!$6:$6,0),FALSE)</f>
        <v>Generators|150+ kW Diesel Generators|Wacker Neuson|</v>
      </c>
      <c r="N246" s="21">
        <f t="shared" ref="N246:N252" si="9">COUNTIFS(A:A,A246,D:D,D246)</f>
        <v>1</v>
      </c>
      <c r="O246" s="21">
        <f>IF(ISERROR(VLOOKUP(B246,SchedR!A:A,1,FALSE)),0,1)</f>
        <v>1</v>
      </c>
      <c r="P246" s="21">
        <f t="shared" si="7"/>
        <v>1</v>
      </c>
      <c r="Q246" s="21">
        <f>IF(COUNTIFS(Out!A:A,A246,Out!D:D,D246)=0,1,0)</f>
        <v>1</v>
      </c>
    </row>
    <row r="247" spans="1:17" x14ac:dyDescent="0.25">
      <c r="A247" s="29">
        <v>1897</v>
      </c>
      <c r="B247" s="21" t="s">
        <v>5133</v>
      </c>
      <c r="C247" s="29" t="s">
        <v>1242</v>
      </c>
      <c r="D247" s="29" t="s">
        <v>2917</v>
      </c>
      <c r="E247" s="21" t="str">
        <f>VLOOKUP($B247,SchedR!$A:$Z,MATCH(E$1,SchedR!$6:$6,0),FALSE)</f>
        <v>Make</v>
      </c>
      <c r="F247" s="21" t="str">
        <f>VLOOKUP($B247,SchedR!$A:$Z,MATCH(F$1,SchedR!$6:$6,0),FALSE)</f>
        <v>Make</v>
      </c>
      <c r="G247" s="21">
        <f>VLOOKUP($A247,Schid!$A:$J,MATCH(G$1,Schid!$6:$6,0),FALSE)</f>
        <v>28</v>
      </c>
      <c r="H247" s="21">
        <f>VLOOKUP($A247,Schid!$A:$J,MATCH(H$1,Schid!$6:$6,0),FALSE)</f>
        <v>2001</v>
      </c>
      <c r="I247" s="21">
        <f>VLOOKUP($A247,Schid!$A:$J,MATCH(I$1,Schid!$6:$6,0),FALSE)</f>
        <v>112</v>
      </c>
      <c r="J247" s="21" t="str">
        <f>VLOOKUP($A247,Schid!$A:$J,MATCH(J$1,Schid!$6:$6,0),FALSE)</f>
        <v>Generators</v>
      </c>
      <c r="K247" s="21" t="str">
        <f>VLOOKUP($A247,Schid!$A:$J,MATCH(K$1,Schid!$6:$6,0),FALSE)</f>
        <v>40-149 kW Diesel Generators</v>
      </c>
      <c r="L247" s="21" t="str">
        <f>VLOOKUP($A247,Schid!$A:$J,MATCH(L$1,Schid!$6:$6,0),FALSE)</f>
        <v>Airman (MMD)</v>
      </c>
      <c r="M247" s="21" t="str">
        <f>VLOOKUP($A247,Schid!$A:$J,MATCH(M$1,Schid!$6:$6,0),FALSE)</f>
        <v>Generators|40-149 kW Diesel Generators|Airman (MMD)|</v>
      </c>
      <c r="N247" s="21">
        <f t="shared" si="9"/>
        <v>1</v>
      </c>
      <c r="O247" s="21">
        <f>IF(ISERROR(VLOOKUP(B247,SchedR!A:A,1,FALSE)),0,1)</f>
        <v>1</v>
      </c>
      <c r="P247" s="21">
        <f t="shared" si="7"/>
        <v>1</v>
      </c>
      <c r="Q247" s="21">
        <f>IF(COUNTIFS(Out!A:A,A247,Out!D:D,D247)=0,1,0)</f>
        <v>1</v>
      </c>
    </row>
    <row r="248" spans="1:17" x14ac:dyDescent="0.25">
      <c r="A248" s="29">
        <v>25747</v>
      </c>
      <c r="B248" s="21" t="s">
        <v>5133</v>
      </c>
      <c r="C248" s="29" t="s">
        <v>1242</v>
      </c>
      <c r="D248" s="29" t="s">
        <v>2917</v>
      </c>
      <c r="E248" s="21" t="str">
        <f>VLOOKUP($B248,SchedR!$A:$Z,MATCH(E$1,SchedR!$6:$6,0),FALSE)</f>
        <v>Make</v>
      </c>
      <c r="F248" s="21" t="str">
        <f>VLOOKUP($B248,SchedR!$A:$Z,MATCH(F$1,SchedR!$6:$6,0),FALSE)</f>
        <v>Make</v>
      </c>
      <c r="G248" s="21">
        <f>VLOOKUP($A248,Schid!$A:$J,MATCH(G$1,Schid!$6:$6,0),FALSE)</f>
        <v>28</v>
      </c>
      <c r="H248" s="21">
        <f>VLOOKUP($A248,Schid!$A:$J,MATCH(H$1,Schid!$6:$6,0),FALSE)</f>
        <v>2001</v>
      </c>
      <c r="I248" s="21">
        <f>VLOOKUP($A248,Schid!$A:$J,MATCH(I$1,Schid!$6:$6,0),FALSE)</f>
        <v>90</v>
      </c>
      <c r="J248" s="21" t="str">
        <f>VLOOKUP($A248,Schid!$A:$J,MATCH(J$1,Schid!$6:$6,0),FALSE)</f>
        <v>Generators</v>
      </c>
      <c r="K248" s="21" t="str">
        <f>VLOOKUP($A248,Schid!$A:$J,MATCH(K$1,Schid!$6:$6,0),FALSE)</f>
        <v>40-149 kW Diesel Generators</v>
      </c>
      <c r="L248" s="21" t="str">
        <f>VLOOKUP($A248,Schid!$A:$J,MATCH(L$1,Schid!$6:$6,0),FALSE)</f>
        <v>Wacker Neuson</v>
      </c>
      <c r="M248" s="21" t="str">
        <f>VLOOKUP($A248,Schid!$A:$J,MATCH(M$1,Schid!$6:$6,0),FALSE)</f>
        <v>Generators|40-149 kW Diesel Generators|Wacker Neuson|</v>
      </c>
      <c r="N248" s="21">
        <f t="shared" si="9"/>
        <v>1</v>
      </c>
      <c r="O248" s="21">
        <f>IF(ISERROR(VLOOKUP(B248,SchedR!A:A,1,FALSE)),0,1)</f>
        <v>1</v>
      </c>
      <c r="P248" s="21">
        <f t="shared" si="7"/>
        <v>1</v>
      </c>
      <c r="Q248" s="21">
        <f>IF(COUNTIFS(Out!A:A,A248,Out!D:D,D248)=0,1,0)</f>
        <v>1</v>
      </c>
    </row>
    <row r="249" spans="1:17" x14ac:dyDescent="0.25">
      <c r="A249" s="29">
        <v>101028</v>
      </c>
      <c r="B249" s="21" t="s">
        <v>5132</v>
      </c>
      <c r="C249" s="29" t="s">
        <v>1241</v>
      </c>
      <c r="D249" s="29" t="s">
        <v>2917</v>
      </c>
      <c r="E249" s="21" t="str">
        <f>VLOOKUP($B249,SchedR!$A:$Z,MATCH(E$1,SchedR!$6:$6,0),FALSE)</f>
        <v>Make</v>
      </c>
      <c r="F249" s="21" t="str">
        <f>VLOOKUP($B249,SchedR!$A:$Z,MATCH(F$1,SchedR!$6:$6,0),FALSE)</f>
        <v>Make</v>
      </c>
      <c r="G249" s="21">
        <f>VLOOKUP($A249,Schid!$A:$J,MATCH(G$1,Schid!$6:$6,0),FALSE)</f>
        <v>28</v>
      </c>
      <c r="H249" s="21">
        <f>VLOOKUP($A249,Schid!$A:$J,MATCH(H$1,Schid!$6:$6,0),FALSE)</f>
        <v>2806</v>
      </c>
      <c r="I249" s="21" t="str">
        <f>VLOOKUP($A249,Schid!$A:$J,MATCH(I$1,Schid!$6:$6,0),FALSE)</f>
        <v>NULL</v>
      </c>
      <c r="J249" s="21" t="str">
        <f>VLOOKUP($A249,Schid!$A:$J,MATCH(J$1,Schid!$6:$6,0),FALSE)</f>
        <v>Generators</v>
      </c>
      <c r="K249" s="21" t="str">
        <f>VLOOKUP($A249,Schid!$A:$J,MATCH(K$1,Schid!$6:$6,0),FALSE)</f>
        <v>150+ kW Diesel Generators</v>
      </c>
      <c r="L249" s="21" t="str">
        <f>VLOOKUP($A249,Schid!$A:$J,MATCH(L$1,Schid!$6:$6,0),FALSE)</f>
        <v>NULL</v>
      </c>
      <c r="M249" s="21" t="str">
        <f>VLOOKUP($A249,Schid!$A:$J,MATCH(M$1,Schid!$6:$6,0),FALSE)</f>
        <v>Generators|150+ kW Diesel Generators||</v>
      </c>
      <c r="N249" s="21">
        <f t="shared" si="9"/>
        <v>1</v>
      </c>
      <c r="O249" s="21">
        <f>IF(ISERROR(VLOOKUP(B249,SchedR!A:A,1,FALSE)),0,1)</f>
        <v>1</v>
      </c>
      <c r="P249" s="21">
        <f t="shared" si="7"/>
        <v>1</v>
      </c>
      <c r="Q249" s="21">
        <f>IF(COUNTIFS(Out!A:A,A249,Out!D:D,D249)=0,1,0)</f>
        <v>1</v>
      </c>
    </row>
    <row r="250" spans="1:17" x14ac:dyDescent="0.25">
      <c r="A250" s="29">
        <v>101030</v>
      </c>
      <c r="B250" s="21" t="s">
        <v>5132</v>
      </c>
      <c r="C250" s="29" t="s">
        <v>1242</v>
      </c>
      <c r="D250" s="29" t="s">
        <v>2917</v>
      </c>
      <c r="E250" s="21" t="str">
        <f>VLOOKUP($B250,SchedR!$A:$Z,MATCH(E$1,SchedR!$6:$6,0),FALSE)</f>
        <v>Make</v>
      </c>
      <c r="F250" s="21" t="str">
        <f>VLOOKUP($B250,SchedR!$A:$Z,MATCH(F$1,SchedR!$6:$6,0),FALSE)</f>
        <v>Make</v>
      </c>
      <c r="G250" s="21">
        <f>VLOOKUP($A250,Schid!$A:$J,MATCH(G$1,Schid!$6:$6,0),FALSE)</f>
        <v>28</v>
      </c>
      <c r="H250" s="21">
        <f>VLOOKUP($A250,Schid!$A:$J,MATCH(H$1,Schid!$6:$6,0),FALSE)</f>
        <v>2808</v>
      </c>
      <c r="I250" s="21" t="str">
        <f>VLOOKUP($A250,Schid!$A:$J,MATCH(I$1,Schid!$6:$6,0),FALSE)</f>
        <v>NULL</v>
      </c>
      <c r="J250" s="21" t="str">
        <f>VLOOKUP($A250,Schid!$A:$J,MATCH(J$1,Schid!$6:$6,0),FALSE)</f>
        <v>Generators</v>
      </c>
      <c r="K250" s="21" t="str">
        <f>VLOOKUP($A250,Schid!$A:$J,MATCH(K$1,Schid!$6:$6,0),FALSE)</f>
        <v>150+ kW Natural Gas Generators</v>
      </c>
      <c r="L250" s="21" t="str">
        <f>VLOOKUP($A250,Schid!$A:$J,MATCH(L$1,Schid!$6:$6,0),FALSE)</f>
        <v>NULL</v>
      </c>
      <c r="M250" s="21" t="str">
        <f>VLOOKUP($A250,Schid!$A:$J,MATCH(M$1,Schid!$6:$6,0),FALSE)</f>
        <v>Generators|150+ kW Natural Gas Generators||</v>
      </c>
      <c r="N250" s="21">
        <f t="shared" si="9"/>
        <v>1</v>
      </c>
      <c r="O250" s="21">
        <f>IF(ISERROR(VLOOKUP(B250,SchedR!A:A,1,FALSE)),0,1)</f>
        <v>1</v>
      </c>
      <c r="P250" s="21">
        <f t="shared" si="7"/>
        <v>1</v>
      </c>
      <c r="Q250" s="21">
        <f>IF(COUNTIFS(Out!A:A,A250,Out!D:D,D250)=0,1,0)</f>
        <v>1</v>
      </c>
    </row>
    <row r="251" spans="1:17" x14ac:dyDescent="0.25">
      <c r="A251" s="29">
        <v>393</v>
      </c>
      <c r="B251" s="21" t="s">
        <v>5132</v>
      </c>
      <c r="C251" s="29" t="s">
        <v>1242</v>
      </c>
      <c r="D251" s="29" t="s">
        <v>2917</v>
      </c>
      <c r="E251" s="21" t="str">
        <f>VLOOKUP($B251,SchedR!$A:$Z,MATCH(E$1,SchedR!$6:$6,0),FALSE)</f>
        <v>Make</v>
      </c>
      <c r="F251" s="21" t="str">
        <f>VLOOKUP($B251,SchedR!$A:$Z,MATCH(F$1,SchedR!$6:$6,0),FALSE)</f>
        <v>Make</v>
      </c>
      <c r="G251" s="21">
        <f>VLOOKUP($A251,Schid!$A:$J,MATCH(G$1,Schid!$6:$6,0),FALSE)</f>
        <v>28</v>
      </c>
      <c r="H251" s="21">
        <f>VLOOKUP($A251,Schid!$A:$J,MATCH(H$1,Schid!$6:$6,0),FALSE)</f>
        <v>2001</v>
      </c>
      <c r="I251" s="21" t="str">
        <f>VLOOKUP($A251,Schid!$A:$J,MATCH(I$1,Schid!$6:$6,0),FALSE)</f>
        <v>NULL</v>
      </c>
      <c r="J251" s="21" t="str">
        <f>VLOOKUP($A251,Schid!$A:$J,MATCH(J$1,Schid!$6:$6,0),FALSE)</f>
        <v>Generators</v>
      </c>
      <c r="K251" s="21" t="str">
        <f>VLOOKUP($A251,Schid!$A:$J,MATCH(K$1,Schid!$6:$6,0),FALSE)</f>
        <v>40-149 kW Diesel Generators</v>
      </c>
      <c r="L251" s="21" t="str">
        <f>VLOOKUP($A251,Schid!$A:$J,MATCH(L$1,Schid!$6:$6,0),FALSE)</f>
        <v>NULL</v>
      </c>
      <c r="M251" s="21" t="str">
        <f>VLOOKUP($A251,Schid!$A:$J,MATCH(M$1,Schid!$6:$6,0),FALSE)</f>
        <v>Generators|40-149 kW Diesel Generators||</v>
      </c>
      <c r="N251" s="21">
        <f t="shared" si="9"/>
        <v>1</v>
      </c>
      <c r="O251" s="21">
        <f>IF(ISERROR(VLOOKUP(B251,SchedR!A:A,1,FALSE)),0,1)</f>
        <v>1</v>
      </c>
      <c r="P251" s="21">
        <f t="shared" si="7"/>
        <v>1</v>
      </c>
      <c r="Q251" s="21">
        <f>IF(COUNTIFS(Out!A:A,A251,Out!D:D,D251)=0,1,0)</f>
        <v>1</v>
      </c>
    </row>
    <row r="252" spans="1:17" x14ac:dyDescent="0.25">
      <c r="A252" s="29">
        <v>86216</v>
      </c>
      <c r="B252" s="21" t="s">
        <v>5132</v>
      </c>
      <c r="C252" s="29" t="s">
        <v>1242</v>
      </c>
      <c r="D252" s="29" t="s">
        <v>2917</v>
      </c>
      <c r="E252" s="21" t="str">
        <f>VLOOKUP($B252,SchedR!$A:$Z,MATCH(E$1,SchedR!$6:$6,0),FALSE)</f>
        <v>Make</v>
      </c>
      <c r="F252" s="21" t="str">
        <f>VLOOKUP($B252,SchedR!$A:$Z,MATCH(F$1,SchedR!$6:$6,0),FALSE)</f>
        <v>Make</v>
      </c>
      <c r="G252" s="21">
        <f>VLOOKUP($A252,Schid!$A:$J,MATCH(G$1,Schid!$6:$6,0),FALSE)</f>
        <v>28</v>
      </c>
      <c r="H252" s="21">
        <f>VLOOKUP($A252,Schid!$A:$J,MATCH(H$1,Schid!$6:$6,0),FALSE)</f>
        <v>2636</v>
      </c>
      <c r="I252" s="21" t="str">
        <f>VLOOKUP($A252,Schid!$A:$J,MATCH(I$1,Schid!$6:$6,0),FALSE)</f>
        <v>NULL</v>
      </c>
      <c r="J252" s="21" t="str">
        <f>VLOOKUP($A252,Schid!$A:$J,MATCH(J$1,Schid!$6:$6,0),FALSE)</f>
        <v>Generators</v>
      </c>
      <c r="K252" s="21" t="str">
        <f>VLOOKUP($A252,Schid!$A:$J,MATCH(K$1,Schid!$6:$6,0),FALSE)</f>
        <v>40-149 kW Natural Gas Generators</v>
      </c>
      <c r="L252" s="21" t="str">
        <f>VLOOKUP($A252,Schid!$A:$J,MATCH(L$1,Schid!$6:$6,0),FALSE)</f>
        <v>NULL</v>
      </c>
      <c r="M252" s="21" t="str">
        <f>VLOOKUP($A252,Schid!$A:$J,MATCH(M$1,Schid!$6:$6,0),FALSE)</f>
        <v>Generators|40-149 kW Natural Gas Generators||</v>
      </c>
      <c r="N252" s="21">
        <f t="shared" si="9"/>
        <v>1</v>
      </c>
      <c r="O252" s="21">
        <f>IF(ISERROR(VLOOKUP(B252,SchedR!A:A,1,FALSE)),0,1)</f>
        <v>1</v>
      </c>
      <c r="P252" s="21">
        <f t="shared" si="7"/>
        <v>1</v>
      </c>
      <c r="Q252" s="21">
        <f>IF(COUNTIFS(Out!A:A,A252,Out!D:D,D252)=0,1,0)</f>
        <v>1</v>
      </c>
    </row>
    <row r="253" spans="1:17" x14ac:dyDescent="0.25">
      <c r="A253" s="29">
        <v>115037</v>
      </c>
      <c r="B253" s="21" t="s">
        <v>5138</v>
      </c>
      <c r="C253" s="29" t="s">
        <v>1241</v>
      </c>
      <c r="D253" s="29" t="s">
        <v>2917</v>
      </c>
      <c r="E253" s="21" t="str">
        <f>VLOOKUP($B253,SchedR!$A:$Z,MATCH(E$1,SchedR!$6:$6,0),FALSE)</f>
        <v>CatSubcat</v>
      </c>
      <c r="F253" s="21" t="str">
        <f>VLOOKUP($B253,SchedR!$A:$Z,MATCH(F$1,SchedR!$6:$6,0),FALSE)</f>
        <v>SubcatGroup</v>
      </c>
      <c r="G253" s="21">
        <f>VLOOKUP($A253,Schid!$A:$J,MATCH(G$1,Schid!$6:$6,0),FALSE)</f>
        <v>313</v>
      </c>
      <c r="H253" s="21">
        <f>VLOOKUP($A253,Schid!$A:$J,MATCH(H$1,Schid!$6:$6,0),FALSE)</f>
        <v>2845</v>
      </c>
      <c r="I253" s="21" t="str">
        <f>VLOOKUP($A253,Schid!$A:$J,MATCH(I$1,Schid!$6:$6,0),FALSE)</f>
        <v>NULL</v>
      </c>
      <c r="J253" s="21" t="str">
        <f>VLOOKUP($A253,Schid!$A:$J,MATCH(J$1,Schid!$6:$6,0),FALSE)</f>
        <v>Articulating Boom Lifts</v>
      </c>
      <c r="K253" s="21" t="str">
        <f>VLOOKUP($A253,Schid!$A:$J,MATCH(K$1,Schid!$6:$6,0),FALSE)</f>
        <v>80-129 Ft Articulating Booms</v>
      </c>
      <c r="L253" s="21" t="str">
        <f>VLOOKUP($A253,Schid!$A:$J,MATCH(L$1,Schid!$6:$6,0),FALSE)</f>
        <v>NULL</v>
      </c>
      <c r="M253" s="21" t="str">
        <f>VLOOKUP($A253,Schid!$A:$J,MATCH(M$1,Schid!$6:$6,0),FALSE)</f>
        <v>Articulating Boom Lifts|80-129 Ft Articulating Booms||</v>
      </c>
      <c r="N253" s="21">
        <f t="shared" ref="N253:N258" si="10">COUNTIFS(A:A,A253,D:D,D253)</f>
        <v>1</v>
      </c>
      <c r="O253" s="21">
        <f>IF(ISERROR(VLOOKUP(B253,SchedR!A:A,1,FALSE)),0,1)</f>
        <v>1</v>
      </c>
      <c r="P253" s="21">
        <f t="shared" si="7"/>
        <v>1</v>
      </c>
      <c r="Q253" s="21">
        <f>IF(COUNTIFS(Out!A:A,A253,Out!D:D,D253)=0,1,0)</f>
        <v>1</v>
      </c>
    </row>
    <row r="254" spans="1:17" x14ac:dyDescent="0.25">
      <c r="A254" s="29">
        <v>67</v>
      </c>
      <c r="B254" s="21" t="s">
        <v>5139</v>
      </c>
      <c r="C254" s="29" t="s">
        <v>1241</v>
      </c>
      <c r="D254" s="29" t="s">
        <v>2917</v>
      </c>
      <c r="E254" s="21" t="str">
        <f>VLOOKUP($B254,SchedR!$A:$Z,MATCH(E$1,SchedR!$6:$6,0),FALSE)</f>
        <v>CatSubcat</v>
      </c>
      <c r="F254" s="21" t="str">
        <f>VLOOKUP($B254,SchedR!$A:$Z,MATCH(F$1,SchedR!$6:$6,0),FALSE)</f>
        <v>SubcatGroup</v>
      </c>
      <c r="G254" s="21">
        <f>VLOOKUP($A254,Schid!$A:$J,MATCH(G$1,Schid!$6:$6,0),FALSE)</f>
        <v>313</v>
      </c>
      <c r="H254" s="21">
        <f>VLOOKUP($A254,Schid!$A:$J,MATCH(H$1,Schid!$6:$6,0),FALSE)</f>
        <v>353</v>
      </c>
      <c r="I254" s="21" t="str">
        <f>VLOOKUP($A254,Schid!$A:$J,MATCH(I$1,Schid!$6:$6,0),FALSE)</f>
        <v>NULL</v>
      </c>
      <c r="J254" s="21" t="str">
        <f>VLOOKUP($A254,Schid!$A:$J,MATCH(J$1,Schid!$6:$6,0),FALSE)</f>
        <v>Articulating Boom Lifts</v>
      </c>
      <c r="K254" s="21" t="str">
        <f>VLOOKUP($A254,Schid!$A:$J,MATCH(K$1,Schid!$6:$6,0),FALSE)</f>
        <v>40+ Ft Electric Articulating Booms</v>
      </c>
      <c r="L254" s="21" t="str">
        <f>VLOOKUP($A254,Schid!$A:$J,MATCH(L$1,Schid!$6:$6,0),FALSE)</f>
        <v>NULL</v>
      </c>
      <c r="M254" s="21" t="str">
        <f>VLOOKUP($A254,Schid!$A:$J,MATCH(M$1,Schid!$6:$6,0),FALSE)</f>
        <v>Articulating Boom Lifts|40+ Ft Electric Articulating Booms||</v>
      </c>
      <c r="N254" s="21">
        <f t="shared" si="10"/>
        <v>1</v>
      </c>
      <c r="O254" s="21">
        <f>IF(ISERROR(VLOOKUP(B254,SchedR!A:A,1,FALSE)),0,1)</f>
        <v>1</v>
      </c>
      <c r="P254" s="21">
        <f t="shared" si="7"/>
        <v>1</v>
      </c>
      <c r="Q254" s="21">
        <f>IF(COUNTIFS(Out!A:A,A254,Out!D:D,D254)=0,1,0)</f>
        <v>1</v>
      </c>
    </row>
    <row r="255" spans="1:17" x14ac:dyDescent="0.25">
      <c r="A255" s="29">
        <v>115036</v>
      </c>
      <c r="B255" s="21" t="s">
        <v>5140</v>
      </c>
      <c r="C255" s="29" t="s">
        <v>1241</v>
      </c>
      <c r="D255" s="29" t="s">
        <v>2917</v>
      </c>
      <c r="E255" s="21" t="str">
        <f>VLOOKUP($B255,SchedR!$A:$Z,MATCH(E$1,SchedR!$6:$6,0),FALSE)</f>
        <v>CatSubcat</v>
      </c>
      <c r="F255" s="21" t="str">
        <f>VLOOKUP($B255,SchedR!$A:$Z,MATCH(F$1,SchedR!$6:$6,0),FALSE)</f>
        <v>SubcatGroup</v>
      </c>
      <c r="G255" s="21">
        <f>VLOOKUP($A255,Schid!$A:$J,MATCH(G$1,Schid!$6:$6,0),FALSE)</f>
        <v>313</v>
      </c>
      <c r="H255" s="21">
        <f>VLOOKUP($A255,Schid!$A:$J,MATCH(H$1,Schid!$6:$6,0),FALSE)</f>
        <v>2844</v>
      </c>
      <c r="I255" s="21" t="str">
        <f>VLOOKUP($A255,Schid!$A:$J,MATCH(I$1,Schid!$6:$6,0),FALSE)</f>
        <v>NULL</v>
      </c>
      <c r="J255" s="21" t="str">
        <f>VLOOKUP($A255,Schid!$A:$J,MATCH(J$1,Schid!$6:$6,0),FALSE)</f>
        <v>Articulating Boom Lifts</v>
      </c>
      <c r="K255" s="21" t="str">
        <f>VLOOKUP($A255,Schid!$A:$J,MATCH(K$1,Schid!$6:$6,0),FALSE)</f>
        <v>50-79 Ft Articulating Booms</v>
      </c>
      <c r="L255" s="21" t="str">
        <f>VLOOKUP($A255,Schid!$A:$J,MATCH(L$1,Schid!$6:$6,0),FALSE)</f>
        <v>NULL</v>
      </c>
      <c r="M255" s="21" t="str">
        <f>VLOOKUP($A255,Schid!$A:$J,MATCH(M$1,Schid!$6:$6,0),FALSE)</f>
        <v>Articulating Boom Lifts|50-79 Ft Articulating Booms||</v>
      </c>
      <c r="N255" s="21">
        <f t="shared" si="10"/>
        <v>1</v>
      </c>
      <c r="O255" s="21">
        <f>IF(ISERROR(VLOOKUP(B255,SchedR!A:A,1,FALSE)),0,1)</f>
        <v>1</v>
      </c>
      <c r="P255" s="21">
        <f t="shared" si="7"/>
        <v>1</v>
      </c>
      <c r="Q255" s="21">
        <f>IF(COUNTIFS(Out!A:A,A255,Out!D:D,D255)=0,1,0)</f>
        <v>1</v>
      </c>
    </row>
    <row r="256" spans="1:17" x14ac:dyDescent="0.25">
      <c r="A256" s="29">
        <v>67431</v>
      </c>
      <c r="B256" s="21" t="s">
        <v>5140</v>
      </c>
      <c r="C256" s="29" t="s">
        <v>1242</v>
      </c>
      <c r="D256" s="29" t="s">
        <v>2917</v>
      </c>
      <c r="E256" s="21" t="str">
        <f>VLOOKUP($B256,SchedR!$A:$Z,MATCH(E$1,SchedR!$6:$6,0),FALSE)</f>
        <v>CatSubcat</v>
      </c>
      <c r="F256" s="21" t="str">
        <f>VLOOKUP($B256,SchedR!$A:$Z,MATCH(F$1,SchedR!$6:$6,0),FALSE)</f>
        <v>SubcatGroup</v>
      </c>
      <c r="G256" s="21">
        <f>VLOOKUP($A256,Schid!$A:$J,MATCH(G$1,Schid!$6:$6,0),FALSE)</f>
        <v>313</v>
      </c>
      <c r="H256" s="21">
        <f>VLOOKUP($A256,Schid!$A:$J,MATCH(H$1,Schid!$6:$6,0),FALSE)</f>
        <v>2522</v>
      </c>
      <c r="I256" s="21" t="str">
        <f>VLOOKUP($A256,Schid!$A:$J,MATCH(I$1,Schid!$6:$6,0),FALSE)</f>
        <v>NULL</v>
      </c>
      <c r="J256" s="21" t="str">
        <f>VLOOKUP($A256,Schid!$A:$J,MATCH(J$1,Schid!$6:$6,0),FALSE)</f>
        <v>Articulating Boom Lifts</v>
      </c>
      <c r="K256" s="21" t="str">
        <f>VLOOKUP($A256,Schid!$A:$J,MATCH(K$1,Schid!$6:$6,0),FALSE)</f>
        <v>Track-Driven Articulating Booms</v>
      </c>
      <c r="L256" s="21" t="str">
        <f>VLOOKUP($A256,Schid!$A:$J,MATCH(L$1,Schid!$6:$6,0),FALSE)</f>
        <v>NULL</v>
      </c>
      <c r="M256" s="21" t="str">
        <f>VLOOKUP($A256,Schid!$A:$J,MATCH(M$1,Schid!$6:$6,0),FALSE)</f>
        <v>Articulating Boom Lifts|Track-Driven Articulating Booms||</v>
      </c>
      <c r="N256" s="21">
        <f t="shared" si="10"/>
        <v>1</v>
      </c>
      <c r="O256" s="21">
        <f>IF(ISERROR(VLOOKUP(B256,SchedR!A:A,1,FALSE)),0,1)</f>
        <v>1</v>
      </c>
      <c r="P256" s="21">
        <f t="shared" si="7"/>
        <v>1</v>
      </c>
      <c r="Q256" s="21">
        <f>IF(COUNTIFS(Out!A:A,A256,Out!D:D,D256)=0,1,0)</f>
        <v>1</v>
      </c>
    </row>
    <row r="257" spans="1:17" x14ac:dyDescent="0.25">
      <c r="A257" s="29">
        <v>217</v>
      </c>
      <c r="B257" s="21" t="s">
        <v>5141</v>
      </c>
      <c r="C257" s="29" t="s">
        <v>1241</v>
      </c>
      <c r="D257" s="29" t="s">
        <v>2917</v>
      </c>
      <c r="E257" s="21" t="str">
        <f>VLOOKUP($B257,SchedR!$A:$Z,MATCH(E$1,SchedR!$6:$6,0),FALSE)</f>
        <v>CatSubcat</v>
      </c>
      <c r="F257" s="21" t="str">
        <f>VLOOKUP($B257,SchedR!$A:$Z,MATCH(F$1,SchedR!$6:$6,0),FALSE)</f>
        <v>SubcatGroup</v>
      </c>
      <c r="G257" s="21">
        <f>VLOOKUP($A257,Schid!$A:$J,MATCH(G$1,Schid!$6:$6,0),FALSE)</f>
        <v>313</v>
      </c>
      <c r="H257" s="21">
        <f>VLOOKUP($A257,Schid!$A:$J,MATCH(H$1,Schid!$6:$6,0),FALSE)</f>
        <v>347</v>
      </c>
      <c r="I257" s="21" t="str">
        <f>VLOOKUP($A257,Schid!$A:$J,MATCH(I$1,Schid!$6:$6,0),FALSE)</f>
        <v>NULL</v>
      </c>
      <c r="J257" s="21" t="str">
        <f>VLOOKUP($A257,Schid!$A:$J,MATCH(J$1,Schid!$6:$6,0),FALSE)</f>
        <v>Articulating Boom Lifts</v>
      </c>
      <c r="K257" s="21" t="str">
        <f>VLOOKUP($A257,Schid!$A:$J,MATCH(K$1,Schid!$6:$6,0),FALSE)</f>
        <v>0-39 Ft Electric Articulating Booms</v>
      </c>
      <c r="L257" s="21" t="str">
        <f>VLOOKUP($A257,Schid!$A:$J,MATCH(L$1,Schid!$6:$6,0),FALSE)</f>
        <v>NULL</v>
      </c>
      <c r="M257" s="21" t="str">
        <f>VLOOKUP($A257,Schid!$A:$J,MATCH(M$1,Schid!$6:$6,0),FALSE)</f>
        <v>Articulating Boom Lifts|0-39 Ft Electric Articulating Booms||</v>
      </c>
      <c r="N257" s="21">
        <f t="shared" si="10"/>
        <v>1</v>
      </c>
      <c r="O257" s="21">
        <f>IF(ISERROR(VLOOKUP(B257,SchedR!A:A,1,FALSE)),0,1)</f>
        <v>1</v>
      </c>
      <c r="P257" s="21">
        <f t="shared" si="7"/>
        <v>1</v>
      </c>
      <c r="Q257" s="21">
        <f>IF(COUNTIFS(Out!A:A,A257,Out!D:D,D257)=0,1,0)</f>
        <v>1</v>
      </c>
    </row>
    <row r="258" spans="1:17" x14ac:dyDescent="0.25">
      <c r="A258" s="29">
        <v>115035</v>
      </c>
      <c r="B258" s="21" t="s">
        <v>5142</v>
      </c>
      <c r="C258" s="29" t="s">
        <v>1241</v>
      </c>
      <c r="D258" s="29" t="s">
        <v>2917</v>
      </c>
      <c r="E258" s="21" t="str">
        <f>VLOOKUP($B258,SchedR!$A:$Z,MATCH(E$1,SchedR!$6:$6,0),FALSE)</f>
        <v>CatSubcat</v>
      </c>
      <c r="F258" s="21" t="str">
        <f>VLOOKUP($B258,SchedR!$A:$Z,MATCH(F$1,SchedR!$6:$6,0),FALSE)</f>
        <v>SubcatGroup</v>
      </c>
      <c r="G258" s="21">
        <f>VLOOKUP($A258,Schid!$A:$J,MATCH(G$1,Schid!$6:$6,0),FALSE)</f>
        <v>313</v>
      </c>
      <c r="H258" s="21">
        <f>VLOOKUP($A258,Schid!$A:$J,MATCH(H$1,Schid!$6:$6,0),FALSE)</f>
        <v>2843</v>
      </c>
      <c r="I258" s="21" t="str">
        <f>VLOOKUP($A258,Schid!$A:$J,MATCH(I$1,Schid!$6:$6,0),FALSE)</f>
        <v>NULL</v>
      </c>
      <c r="J258" s="21" t="str">
        <f>VLOOKUP($A258,Schid!$A:$J,MATCH(J$1,Schid!$6:$6,0),FALSE)</f>
        <v>Articulating Boom Lifts</v>
      </c>
      <c r="K258" s="21" t="str">
        <f>VLOOKUP($A258,Schid!$A:$J,MATCH(K$1,Schid!$6:$6,0),FALSE)</f>
        <v>0-49 Ft Articulating Booms</v>
      </c>
      <c r="L258" s="21" t="str">
        <f>VLOOKUP($A258,Schid!$A:$J,MATCH(L$1,Schid!$6:$6,0),FALSE)</f>
        <v>NULL</v>
      </c>
      <c r="M258" s="21" t="str">
        <f>VLOOKUP($A258,Schid!$A:$J,MATCH(M$1,Schid!$6:$6,0),FALSE)</f>
        <v>Articulating Boom Lifts|0-49 Ft Articulating Booms||</v>
      </c>
      <c r="N258" s="21">
        <f t="shared" si="10"/>
        <v>1</v>
      </c>
      <c r="O258" s="21">
        <f>IF(ISERROR(VLOOKUP(B258,SchedR!A:A,1,FALSE)),0,1)</f>
        <v>1</v>
      </c>
      <c r="P258" s="21">
        <f t="shared" ref="P258" si="11">COUNTIFS($B:$B,$B258,$C:$C,"Y")</f>
        <v>1</v>
      </c>
      <c r="Q258" s="21">
        <f>IF(COUNTIFS(Out!A:A,A258,Out!D:D,D258)=0,1,0)</f>
        <v>1</v>
      </c>
    </row>
  </sheetData>
  <autoFilter ref="A1:Q216" xr:uid="{52556E46-8D76-49A5-9529-2C369A761CAD}">
    <sortState xmlns:xlrd2="http://schemas.microsoft.com/office/spreadsheetml/2017/richdata2" ref="A2:Q216">
      <sortCondition descending="1" ref="D3:D216"/>
      <sortCondition ref="B3:B216"/>
      <sortCondition ref="M3:M216"/>
    </sortState>
  </autoFilter>
  <sortState xmlns:xlrd2="http://schemas.microsoft.com/office/spreadsheetml/2017/richdata2" ref="A3:Q216">
    <sortCondition descending="1" ref="D3:D216"/>
    <sortCondition ref="B3:B216"/>
    <sortCondition ref="M3:M216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0C2B-4BD6-46B6-BC69-5617CCBB912B}">
  <sheetPr>
    <tabColor theme="1"/>
  </sheetPr>
  <dimension ref="A1:C20"/>
  <sheetViews>
    <sheetView zoomScaleNormal="100" workbookViewId="0">
      <selection activeCell="J21" sqref="J21"/>
    </sheetView>
  </sheetViews>
  <sheetFormatPr defaultColWidth="8.85546875" defaultRowHeight="15" x14ac:dyDescent="0.25"/>
  <cols>
    <col min="1" max="1" width="49.28515625" customWidth="1"/>
  </cols>
  <sheetData>
    <row r="1" spans="1:3" x14ac:dyDescent="0.25">
      <c r="A1" s="1" t="s">
        <v>368</v>
      </c>
    </row>
    <row r="6" spans="1:3" x14ac:dyDescent="0.25">
      <c r="A6" s="1" t="s">
        <v>361</v>
      </c>
      <c r="B6" s="1" t="s">
        <v>2284</v>
      </c>
      <c r="C6" s="1" t="s">
        <v>2285</v>
      </c>
    </row>
    <row r="7" spans="1:3" x14ac:dyDescent="0.25">
      <c r="A7" t="s">
        <v>364</v>
      </c>
      <c r="B7" t="str">
        <f>IF(MIN(Sched!$E:$E)=0,"FAIL","OK")</f>
        <v>OK</v>
      </c>
      <c r="C7" t="str">
        <f>IF(MIN(SchedR!$E:$E)=0,"FAIL","OK")</f>
        <v>OK</v>
      </c>
    </row>
    <row r="8" spans="1:3" x14ac:dyDescent="0.25">
      <c r="A8" t="s">
        <v>365</v>
      </c>
      <c r="B8" t="str">
        <f>IF(MIN(Sched!$F:$F)=0,"FAIL","OK")</f>
        <v>OK</v>
      </c>
      <c r="C8" t="str">
        <f>IF(MIN(SchedR!$F:$F)=0,"FAIL","OK")</f>
        <v>OK</v>
      </c>
    </row>
    <row r="9" spans="1:3" x14ac:dyDescent="0.25">
      <c r="A9" t="s">
        <v>363</v>
      </c>
      <c r="B9" t="str">
        <f>IF(MAX(Sched!$G:$G)=1,"OK","FAIL")</f>
        <v>OK</v>
      </c>
      <c r="C9" t="str">
        <f>IF(MAX(SchedR!$G:$G)=1,"OK","FAIL")</f>
        <v>OK</v>
      </c>
    </row>
    <row r="10" spans="1:3" x14ac:dyDescent="0.25">
      <c r="A10" t="s">
        <v>2288</v>
      </c>
      <c r="B10" t="str">
        <f>IF(MAX(Out!$N:$N)=1,"OK","FAIL")</f>
        <v>OK</v>
      </c>
      <c r="C10" t="str">
        <f>IF(MAX(OutR!$N:$N)=1,"OK","FAIL")</f>
        <v>OK</v>
      </c>
    </row>
    <row r="11" spans="1:3" x14ac:dyDescent="0.25">
      <c r="A11" t="s">
        <v>2286</v>
      </c>
      <c r="B11" t="str">
        <f>IF(COUNTIFS(In!$M:$M,0)&gt;=1,"FAIL","OK")</f>
        <v>OK</v>
      </c>
      <c r="C11" t="str">
        <f>IF(COUNTIFS(InR!$N:$N,0)&gt;=1,"FAIL","OK")</f>
        <v>OK</v>
      </c>
    </row>
    <row r="12" spans="1:3" x14ac:dyDescent="0.25">
      <c r="A12" t="s">
        <v>2287</v>
      </c>
      <c r="B12" t="str">
        <f>IF(COUNTIFS(Out!$O:$O,0)&gt;=1,"FAIL","OK")</f>
        <v>OK</v>
      </c>
      <c r="C12" t="str">
        <f>IF(COUNTIFS(OutR!$O:$O,0)&gt;=1,"FAIL","OK")</f>
        <v>OK</v>
      </c>
    </row>
    <row r="13" spans="1:3" x14ac:dyDescent="0.25">
      <c r="A13" t="s">
        <v>3078</v>
      </c>
      <c r="B13" t="str">
        <f>IF(AVERAGE(Out!$P:$P)=1,"OK","FAIL")</f>
        <v>OK</v>
      </c>
      <c r="C13" s="21" t="str">
        <f>IF(AVERAGE(OutR!$P:$P)=1,"OK","FAIL")</f>
        <v>OK</v>
      </c>
    </row>
    <row r="15" spans="1:3" x14ac:dyDescent="0.25">
      <c r="A15" s="1" t="s">
        <v>2289</v>
      </c>
    </row>
    <row r="16" spans="1:3" x14ac:dyDescent="0.25">
      <c r="A16" t="s">
        <v>2220</v>
      </c>
      <c r="C16" t="str">
        <f>IF(COUNTIFS(InR!$U:$U,0)&gt;=1,"FAIL","OK")</f>
        <v>OK</v>
      </c>
    </row>
    <row r="17" spans="1:3" x14ac:dyDescent="0.25">
      <c r="A17" t="s">
        <v>3295</v>
      </c>
      <c r="C17" s="21" t="str">
        <f>IF(COUNTIFS(OutR!$Q:$Q,0)&gt;=1,"FAIL","OK")</f>
        <v>OK</v>
      </c>
    </row>
    <row r="18" spans="1:3" s="21" customFormat="1" x14ac:dyDescent="0.25"/>
    <row r="19" spans="1:3" x14ac:dyDescent="0.25">
      <c r="A19" s="1" t="s">
        <v>3053</v>
      </c>
      <c r="B19" s="21"/>
      <c r="C19" s="21" t="str">
        <f>IF(COUNTIFS(MList!J:J,0)&gt;=1,"FAIL","OK")</f>
        <v>OK</v>
      </c>
    </row>
    <row r="20" spans="1:3" x14ac:dyDescent="0.25">
      <c r="A20" s="21"/>
      <c r="B20" s="21"/>
      <c r="C20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MList</vt:lpstr>
      <vt:lpstr>ModelList</vt:lpstr>
      <vt:lpstr>Sched</vt:lpstr>
      <vt:lpstr>In</vt:lpstr>
      <vt:lpstr>Out</vt:lpstr>
      <vt:lpstr>SchedR</vt:lpstr>
      <vt:lpstr>InR</vt:lpstr>
      <vt:lpstr>OutR</vt:lpstr>
      <vt:lpstr>Check</vt:lpstr>
      <vt:lpstr>Schid</vt:lpstr>
      <vt:lpstr>Qry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Tellis</dc:creator>
  <cp:lastModifiedBy>Sunil Tellis</cp:lastModifiedBy>
  <dcterms:created xsi:type="dcterms:W3CDTF">2018-09-21T18:52:21Z</dcterms:created>
  <dcterms:modified xsi:type="dcterms:W3CDTF">2022-06-17T19:15:30Z</dcterms:modified>
</cp:coreProperties>
</file>