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achel/Box Sync/R Coursework/Class15/"/>
    </mc:Choice>
  </mc:AlternateContent>
  <bookViews>
    <workbookView xWindow="6260" yWindow="980" windowWidth="25620" windowHeight="18520"/>
  </bookViews>
  <sheets>
    <sheet name="OneWayRM Practice" sheetId="27" r:id="rId1"/>
    <sheet name="OneWayRM InClass answers" sheetId="24" r:id="rId2"/>
    <sheet name="OneWayRM InClass (Cendered)" sheetId="26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27" l="1"/>
  <c r="F20" i="27"/>
  <c r="F19" i="27"/>
  <c r="F17" i="27"/>
  <c r="D21" i="27"/>
  <c r="D20" i="27"/>
  <c r="D19" i="27"/>
  <c r="E10" i="27"/>
  <c r="D18" i="27"/>
  <c r="D17" i="27"/>
  <c r="B14" i="27"/>
  <c r="B13" i="27"/>
  <c r="B12" i="27"/>
  <c r="D10" i="27"/>
  <c r="C10" i="27"/>
  <c r="B10" i="27"/>
  <c r="D9" i="27"/>
  <c r="C9" i="27"/>
  <c r="B9" i="27"/>
  <c r="E7" i="27"/>
  <c r="E6" i="27"/>
  <c r="E5" i="27"/>
  <c r="E4" i="27"/>
  <c r="E3" i="27"/>
  <c r="E9" i="27"/>
  <c r="L17" i="24"/>
  <c r="J17" i="24"/>
  <c r="B4" i="26"/>
  <c r="B10" i="26"/>
  <c r="C4" i="26"/>
  <c r="D4" i="26"/>
  <c r="B5" i="26"/>
  <c r="C5" i="26"/>
  <c r="E5" i="26"/>
  <c r="D5" i="26"/>
  <c r="D9" i="26"/>
  <c r="B6" i="26"/>
  <c r="C6" i="26"/>
  <c r="D6" i="26"/>
  <c r="B7" i="26"/>
  <c r="C7" i="26"/>
  <c r="D7" i="26"/>
  <c r="C3" i="26"/>
  <c r="D3" i="26"/>
  <c r="B3" i="26"/>
  <c r="D19" i="24"/>
  <c r="E17" i="26"/>
  <c r="B14" i="26"/>
  <c r="D10" i="26"/>
  <c r="E7" i="26"/>
  <c r="E3" i="26"/>
  <c r="J17" i="27"/>
  <c r="K17" i="27"/>
  <c r="E4" i="26"/>
  <c r="D19" i="26"/>
  <c r="B9" i="26"/>
  <c r="B12" i="26"/>
  <c r="D21" i="26"/>
  <c r="B13" i="26"/>
  <c r="E6" i="26"/>
  <c r="C10" i="26"/>
  <c r="C9" i="26"/>
  <c r="D18" i="26"/>
  <c r="D17" i="26"/>
  <c r="F17" i="26"/>
  <c r="E19" i="26"/>
  <c r="H17" i="27"/>
  <c r="L17" i="27"/>
  <c r="I17" i="27"/>
  <c r="E9" i="26"/>
  <c r="D20" i="26"/>
  <c r="J17" i="26"/>
  <c r="I17" i="26"/>
  <c r="E20" i="26"/>
  <c r="F20" i="26"/>
  <c r="F19" i="26"/>
  <c r="D21" i="24"/>
  <c r="C10" i="24"/>
  <c r="D10" i="24"/>
  <c r="B10" i="24"/>
  <c r="L17" i="26"/>
  <c r="E18" i="26"/>
  <c r="F18" i="26"/>
  <c r="K17" i="26"/>
  <c r="G17" i="26"/>
  <c r="H17" i="26"/>
  <c r="E4" i="24"/>
  <c r="E5" i="24"/>
  <c r="E6" i="24"/>
  <c r="E7" i="24"/>
  <c r="E3" i="24"/>
  <c r="B14" i="24"/>
  <c r="B13" i="24"/>
  <c r="B12" i="24"/>
  <c r="E19" i="24"/>
  <c r="D18" i="24"/>
  <c r="D9" i="24"/>
  <c r="C9" i="24"/>
  <c r="B9" i="24"/>
  <c r="E17" i="24"/>
  <c r="E20" i="24"/>
  <c r="E18" i="24"/>
  <c r="F18" i="24"/>
  <c r="D20" i="24"/>
  <c r="E9" i="24"/>
  <c r="D17" i="24"/>
  <c r="I17" i="24"/>
  <c r="K17" i="24"/>
  <c r="F19" i="24"/>
  <c r="F17" i="24"/>
  <c r="F20" i="24"/>
  <c r="G17" i="24"/>
  <c r="H17" i="24"/>
</calcChain>
</file>

<file path=xl/sharedStrings.xml><?xml version="1.0" encoding="utf-8"?>
<sst xmlns="http://schemas.openxmlformats.org/spreadsheetml/2006/main" count="72" uniqueCount="28">
  <si>
    <t>SS</t>
  </si>
  <si>
    <t>Sub</t>
  </si>
  <si>
    <t>Total</t>
  </si>
  <si>
    <t>DF</t>
  </si>
  <si>
    <t>MS</t>
  </si>
  <si>
    <t>N</t>
  </si>
  <si>
    <t>n</t>
  </si>
  <si>
    <t>Col Means</t>
  </si>
  <si>
    <t>c1</t>
  </si>
  <si>
    <t>RM1</t>
  </si>
  <si>
    <t>F</t>
  </si>
  <si>
    <t>pvalue</t>
  </si>
  <si>
    <t>Within</t>
  </si>
  <si>
    <t>ng2</t>
  </si>
  <si>
    <t>np2</t>
  </si>
  <si>
    <t>w2 (not partial)</t>
  </si>
  <si>
    <t>subject</t>
  </si>
  <si>
    <t>w2 (Oleinik)</t>
  </si>
  <si>
    <t>Background noise</t>
  </si>
  <si>
    <t>Pop music</t>
  </si>
  <si>
    <t>Heavy metal</t>
  </si>
  <si>
    <t>Error</t>
  </si>
  <si>
    <t xml:space="preserve">SS </t>
  </si>
  <si>
    <t>Row Sums per subject</t>
  </si>
  <si>
    <t>None</t>
  </si>
  <si>
    <t>King Size Snickers</t>
  </si>
  <si>
    <t>Fun Size Snickers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</si>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</sst>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ont="1" applyFill="1"/>
    <xf numFmtId="0" fontId="0" fillId="0" borderId="0" xfId="0" applyFont="1" applyFill="1"/>
    <xf numFmtId="0" fontId="0" fillId="0" borderId="0" xfId="0" applyBorder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40" zoomScaleNormal="140" zoomScalePageLayoutView="140" workbookViewId="0">
      <selection activeCell="H25" sqref="H25"/>
    </sheetView>
  </sheetViews>
  <sheetFormatPr baseColWidth="10" defaultColWidth="8.83203125" defaultRowHeight="15" x14ac:dyDescent="0.2"/>
  <cols>
    <col min="1" max="1" width="10.1640625" customWidth="1"/>
    <col min="3" max="3" width="8.5" customWidth="1"/>
    <col min="4" max="4" width="10.6640625" customWidth="1"/>
    <col min="5" max="5" width="9.33203125" customWidth="1"/>
    <col min="6" max="6" width="11.33203125" bestFit="1" customWidth="1"/>
    <col min="7" max="10" width="8.5" customWidth="1"/>
    <col min="11" max="11" width="14.33203125" customWidth="1"/>
    <col min="12" max="12" width="8.5" customWidth="1"/>
  </cols>
  <sheetData>
    <row r="1" spans="1:12" x14ac:dyDescent="0.2">
      <c r="F1" s="2"/>
      <c r="G1" s="2"/>
    </row>
    <row r="2" spans="1:12" ht="30" x14ac:dyDescent="0.2">
      <c r="A2" t="s">
        <v>16</v>
      </c>
      <c r="B2" s="5" t="s">
        <v>24</v>
      </c>
      <c r="C2" s="5" t="s">
        <v>26</v>
      </c>
      <c r="D2" s="5" t="s">
        <v>25</v>
      </c>
      <c r="E2" t="s">
        <v>23</v>
      </c>
      <c r="F2" s="2"/>
      <c r="G2" s="2"/>
    </row>
    <row r="3" spans="1:12" x14ac:dyDescent="0.2">
      <c r="A3">
        <v>1</v>
      </c>
      <c r="B3">
        <v>4</v>
      </c>
      <c r="C3">
        <v>6</v>
      </c>
      <c r="D3">
        <v>1</v>
      </c>
      <c r="E3">
        <f>SUM(B3:D3)</f>
        <v>11</v>
      </c>
      <c r="F3" s="2"/>
      <c r="G3" s="2"/>
    </row>
    <row r="4" spans="1:12" x14ac:dyDescent="0.2">
      <c r="A4">
        <v>2</v>
      </c>
      <c r="B4">
        <v>7</v>
      </c>
      <c r="C4">
        <v>7</v>
      </c>
      <c r="D4">
        <v>6</v>
      </c>
      <c r="E4">
        <f t="shared" ref="E4:E7" si="0">SUM(B4:D4)</f>
        <v>20</v>
      </c>
      <c r="F4" s="2"/>
      <c r="G4" s="2"/>
    </row>
    <row r="5" spans="1:12" x14ac:dyDescent="0.2">
      <c r="A5">
        <v>3</v>
      </c>
      <c r="B5">
        <v>3</v>
      </c>
      <c r="C5">
        <v>11</v>
      </c>
      <c r="D5">
        <v>2</v>
      </c>
      <c r="E5">
        <f t="shared" si="0"/>
        <v>16</v>
      </c>
      <c r="F5" s="2"/>
      <c r="G5" s="2"/>
    </row>
    <row r="6" spans="1:12" x14ac:dyDescent="0.2">
      <c r="A6">
        <v>4</v>
      </c>
      <c r="B6">
        <v>2</v>
      </c>
      <c r="C6">
        <v>8</v>
      </c>
      <c r="D6">
        <v>5</v>
      </c>
      <c r="E6">
        <f t="shared" si="0"/>
        <v>15</v>
      </c>
      <c r="F6" s="2"/>
      <c r="G6" s="2"/>
    </row>
    <row r="7" spans="1:12" x14ac:dyDescent="0.2">
      <c r="A7">
        <v>5</v>
      </c>
      <c r="B7">
        <v>4</v>
      </c>
      <c r="C7">
        <v>10</v>
      </c>
      <c r="D7">
        <v>2</v>
      </c>
      <c r="E7">
        <f t="shared" si="0"/>
        <v>16</v>
      </c>
      <c r="F7" s="2"/>
      <c r="G7" s="2"/>
    </row>
    <row r="8" spans="1:12" x14ac:dyDescent="0.2">
      <c r="F8" s="2"/>
      <c r="G8" s="2"/>
    </row>
    <row r="9" spans="1:12" s="1" customFormat="1" x14ac:dyDescent="0.2">
      <c r="A9" s="1" t="s">
        <v>7</v>
      </c>
      <c r="B9" s="1">
        <f>AVERAGE(B3:B8)</f>
        <v>4</v>
      </c>
      <c r="C9" s="1">
        <f>AVERAGE(C3:C8)</f>
        <v>8.4</v>
      </c>
      <c r="D9" s="1">
        <f>AVERAGE(D3:D8)</f>
        <v>3.2</v>
      </c>
      <c r="E9" s="1">
        <f>AVERAGE(E3:E8)</f>
        <v>15.6</v>
      </c>
    </row>
    <row r="10" spans="1:12" s="3" customFormat="1" x14ac:dyDescent="0.2">
      <c r="A10" s="3" t="s">
        <v>22</v>
      </c>
      <c r="B10" s="3">
        <f>DEVSQ(B3:B7)</f>
        <v>14</v>
      </c>
      <c r="C10" s="3">
        <f t="shared" ref="C10:D10" si="1">DEVSQ(C3:C7)</f>
        <v>17.2</v>
      </c>
      <c r="D10" s="3">
        <f t="shared" si="1"/>
        <v>18.8</v>
      </c>
      <c r="E10" s="3">
        <f>DEVSQ(E3:E7)</f>
        <v>41.2</v>
      </c>
    </row>
    <row r="11" spans="1:12" s="4" customFormat="1" x14ac:dyDescent="0.2"/>
    <row r="12" spans="1:12" x14ac:dyDescent="0.2">
      <c r="A12" t="s">
        <v>6</v>
      </c>
      <c r="B12">
        <f>COUNT(B3:B8)</f>
        <v>5</v>
      </c>
    </row>
    <row r="13" spans="1:12" x14ac:dyDescent="0.2">
      <c r="A13" t="s">
        <v>5</v>
      </c>
      <c r="B13">
        <f>COUNTA(B3:D7)</f>
        <v>15</v>
      </c>
    </row>
    <row r="14" spans="1:12" x14ac:dyDescent="0.2">
      <c r="A14" t="s">
        <v>27</v>
      </c>
      <c r="B14">
        <f>COUNTA(B2:D2)</f>
        <v>3</v>
      </c>
    </row>
    <row r="16" spans="1:12" x14ac:dyDescent="0.2">
      <c r="C16" s="9"/>
      <c r="D16" s="9" t="s">
        <v>0</v>
      </c>
      <c r="E16" s="9" t="s">
        <v>3</v>
      </c>
      <c r="F16" s="9" t="s">
        <v>4</v>
      </c>
      <c r="G16" s="9" t="s">
        <v>10</v>
      </c>
      <c r="H16" s="9" t="s">
        <v>11</v>
      </c>
      <c r="I16" s="9" t="s">
        <v>14</v>
      </c>
      <c r="J16" s="9" t="s">
        <v>13</v>
      </c>
      <c r="K16" s="9" t="s">
        <v>15</v>
      </c>
      <c r="L16" s="9" t="s">
        <v>17</v>
      </c>
    </row>
    <row r="17" spans="3:12" x14ac:dyDescent="0.2">
      <c r="C17" s="9" t="s">
        <v>9</v>
      </c>
      <c r="D17" s="6">
        <f>DEVSQ(B9,C9,D9)*5</f>
        <v>78.40000000000002</v>
      </c>
      <c r="E17">
        <v>2</v>
      </c>
      <c r="F17">
        <f>D17/E17</f>
        <v>39.20000000000001</v>
      </c>
      <c r="G17" s="6">
        <f>F17/F20</f>
        <v>8.6470588235294148</v>
      </c>
      <c r="H17" s="6">
        <f>FDIST(G17,E17,E20)</f>
        <v>1.0006491047592405E-2</v>
      </c>
      <c r="I17" s="6">
        <f>D17/(D17+D20)</f>
        <v>0.6837209302325582</v>
      </c>
      <c r="J17" s="6">
        <f>D17/(D19+D20+D17*1)</f>
        <v>0.61059190031152644</v>
      </c>
      <c r="K17" s="6">
        <f>(D17-E17*F18)/(D21+F18)</f>
        <v>0.61059190031152644</v>
      </c>
      <c r="L17" s="6">
        <f>(E17*(F17-F20))/(D21+F19)</f>
        <v>0.52591656131479148</v>
      </c>
    </row>
    <row r="18" spans="3:12" x14ac:dyDescent="0.2">
      <c r="C18" s="9" t="s">
        <v>12</v>
      </c>
      <c r="D18" s="6">
        <f>SUM(B10,C10,D10)</f>
        <v>50</v>
      </c>
    </row>
    <row r="19" spans="3:12" x14ac:dyDescent="0.2">
      <c r="C19" s="9" t="s">
        <v>1</v>
      </c>
      <c r="D19" s="6">
        <f>(1/3)*E10</f>
        <v>13.733333333333334</v>
      </c>
      <c r="E19">
        <v>4</v>
      </c>
      <c r="F19">
        <f t="shared" ref="F18:F20" si="2">D19/E19</f>
        <v>3.4333333333333336</v>
      </c>
    </row>
    <row r="20" spans="3:12" x14ac:dyDescent="0.2">
      <c r="C20" s="9" t="s">
        <v>21</v>
      </c>
      <c r="D20" s="6">
        <f>D18-D19</f>
        <v>36.266666666666666</v>
      </c>
      <c r="E20">
        <v>8</v>
      </c>
      <c r="F20">
        <f t="shared" si="2"/>
        <v>4.5333333333333332</v>
      </c>
    </row>
    <row r="21" spans="3:12" x14ac:dyDescent="0.2">
      <c r="C21" s="9" t="s">
        <v>2</v>
      </c>
      <c r="D21" s="6">
        <f>D17+D18</f>
        <v>128.40000000000003</v>
      </c>
      <c r="E21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zoomScalePageLayoutView="130" workbookViewId="0">
      <selection activeCell="D24" sqref="D24"/>
    </sheetView>
  </sheetViews>
  <sheetFormatPr baseColWidth="10" defaultColWidth="8.83203125" defaultRowHeight="15" x14ac:dyDescent="0.2"/>
  <cols>
    <col min="1" max="1" width="10.1640625" customWidth="1"/>
    <col min="3" max="3" width="8.5" customWidth="1"/>
    <col min="4" max="4" width="10.6640625" customWidth="1"/>
    <col min="5" max="5" width="9.33203125" customWidth="1"/>
    <col min="6" max="6" width="11.33203125" bestFit="1" customWidth="1"/>
    <col min="7" max="10" width="8.5" customWidth="1"/>
    <col min="11" max="11" width="14.33203125" customWidth="1"/>
    <col min="12" max="12" width="8.5" customWidth="1"/>
  </cols>
  <sheetData>
    <row r="1" spans="1:12" x14ac:dyDescent="0.2">
      <c r="F1" s="2"/>
      <c r="G1" s="2"/>
    </row>
    <row r="2" spans="1:12" ht="30" x14ac:dyDescent="0.2">
      <c r="A2" t="s">
        <v>16</v>
      </c>
      <c r="B2" s="5" t="s">
        <v>24</v>
      </c>
      <c r="C2" s="5" t="s">
        <v>26</v>
      </c>
      <c r="D2" s="5" t="s">
        <v>25</v>
      </c>
      <c r="E2" t="s">
        <v>23</v>
      </c>
      <c r="F2" s="2"/>
      <c r="G2" s="2"/>
    </row>
    <row r="3" spans="1:12" x14ac:dyDescent="0.2">
      <c r="A3">
        <v>1</v>
      </c>
      <c r="B3">
        <v>4</v>
      </c>
      <c r="C3">
        <v>6</v>
      </c>
      <c r="D3">
        <v>1</v>
      </c>
      <c r="E3">
        <f>SUM(B3:D3)</f>
        <v>11</v>
      </c>
      <c r="F3" s="2"/>
      <c r="G3" s="2"/>
    </row>
    <row r="4" spans="1:12" x14ac:dyDescent="0.2">
      <c r="A4">
        <v>2</v>
      </c>
      <c r="B4">
        <v>7</v>
      </c>
      <c r="C4">
        <v>7</v>
      </c>
      <c r="D4">
        <v>6</v>
      </c>
      <c r="E4">
        <f t="shared" ref="E4:E7" si="0">SUM(B4:D4)</f>
        <v>20</v>
      </c>
      <c r="F4" s="2"/>
      <c r="G4" s="2"/>
    </row>
    <row r="5" spans="1:12" x14ac:dyDescent="0.2">
      <c r="A5">
        <v>3</v>
      </c>
      <c r="B5">
        <v>3</v>
      </c>
      <c r="C5">
        <v>11</v>
      </c>
      <c r="D5">
        <v>2</v>
      </c>
      <c r="E5">
        <f t="shared" si="0"/>
        <v>16</v>
      </c>
      <c r="F5" s="2"/>
      <c r="G5" s="2"/>
    </row>
    <row r="6" spans="1:12" x14ac:dyDescent="0.2">
      <c r="A6">
        <v>4</v>
      </c>
      <c r="B6">
        <v>2</v>
      </c>
      <c r="C6">
        <v>8</v>
      </c>
      <c r="D6">
        <v>5</v>
      </c>
      <c r="E6">
        <f t="shared" si="0"/>
        <v>15</v>
      </c>
      <c r="F6" s="2"/>
      <c r="G6" s="2"/>
    </row>
    <row r="7" spans="1:12" x14ac:dyDescent="0.2">
      <c r="A7">
        <v>5</v>
      </c>
      <c r="B7">
        <v>4</v>
      </c>
      <c r="C7">
        <v>10</v>
      </c>
      <c r="D7">
        <v>2</v>
      </c>
      <c r="E7">
        <f t="shared" si="0"/>
        <v>16</v>
      </c>
      <c r="F7" s="2"/>
      <c r="G7" s="2"/>
    </row>
    <row r="8" spans="1:12" x14ac:dyDescent="0.2">
      <c r="F8" s="2"/>
      <c r="G8" s="2"/>
    </row>
    <row r="9" spans="1:12" s="1" customFormat="1" x14ac:dyDescent="0.2">
      <c r="A9" s="1" t="s">
        <v>7</v>
      </c>
      <c r="B9" s="1">
        <f>AVERAGE(B3:B8)</f>
        <v>4</v>
      </c>
      <c r="C9" s="1">
        <f>AVERAGE(C3:C8)</f>
        <v>8.4</v>
      </c>
      <c r="D9" s="1">
        <f>AVERAGE(D3:D8)</f>
        <v>3.2</v>
      </c>
      <c r="E9" s="1">
        <f>AVERAGE(E3:E8)</f>
        <v>15.6</v>
      </c>
    </row>
    <row r="10" spans="1:12" s="3" customFormat="1" x14ac:dyDescent="0.2">
      <c r="A10" s="3" t="s">
        <v>22</v>
      </c>
      <c r="B10" s="3">
        <f>DEVSQ(B3:B7)</f>
        <v>14</v>
      </c>
      <c r="C10" s="3">
        <f t="shared" ref="C10:D10" si="1">DEVSQ(C3:C7)</f>
        <v>17.2</v>
      </c>
      <c r="D10" s="3">
        <f t="shared" si="1"/>
        <v>18.8</v>
      </c>
    </row>
    <row r="11" spans="1:12" s="4" customFormat="1" x14ac:dyDescent="0.2"/>
    <row r="12" spans="1:12" x14ac:dyDescent="0.2">
      <c r="A12" t="s">
        <v>6</v>
      </c>
      <c r="B12">
        <f>COUNT(B3:B8)</f>
        <v>5</v>
      </c>
    </row>
    <row r="13" spans="1:12" x14ac:dyDescent="0.2">
      <c r="A13" t="s">
        <v>5</v>
      </c>
      <c r="B13">
        <f>COUNTA(B3:D7)</f>
        <v>15</v>
      </c>
    </row>
    <row r="14" spans="1:12" x14ac:dyDescent="0.2">
      <c r="A14" t="s">
        <v>27</v>
      </c>
      <c r="B14">
        <f>COUNTA(B2:D2)</f>
        <v>3</v>
      </c>
    </row>
    <row r="16" spans="1:12" x14ac:dyDescent="0.2">
      <c r="D16" t="s">
        <v>0</v>
      </c>
      <c r="E16" t="s">
        <v>3</v>
      </c>
      <c r="F16" t="s">
        <v>4</v>
      </c>
      <c r="G16" t="s">
        <v>10</v>
      </c>
      <c r="H16" t="s">
        <v>11</v>
      </c>
      <c r="I16" t="s">
        <v>14</v>
      </c>
      <c r="J16" t="s">
        <v>13</v>
      </c>
      <c r="K16" t="s">
        <v>15</v>
      </c>
      <c r="L16" t="s">
        <v>17</v>
      </c>
    </row>
    <row r="17" spans="3:12" x14ac:dyDescent="0.2">
      <c r="C17" t="s">
        <v>9</v>
      </c>
      <c r="D17" s="6">
        <f>DEVSQ(B9:D9)*B12</f>
        <v>78.40000000000002</v>
      </c>
      <c r="E17">
        <f>B14-1</f>
        <v>2</v>
      </c>
      <c r="F17">
        <f>D17/E17</f>
        <v>39.20000000000001</v>
      </c>
      <c r="G17" s="6">
        <f>F17/F20</f>
        <v>8.6470588235294148</v>
      </c>
      <c r="H17" s="6">
        <f>FDIST(G17,E17,E20)</f>
        <v>1.0006491047592405E-2</v>
      </c>
      <c r="I17" s="6">
        <f>D17/(D17+D20)</f>
        <v>0.6837209302325582</v>
      </c>
      <c r="J17" s="6">
        <f>D17/(D19+D20+D17*1)</f>
        <v>0.61059190031152644</v>
      </c>
      <c r="K17" s="6">
        <f>(D17-E17*F18)/(D21+F18)</f>
        <v>0.52853909982398806</v>
      </c>
      <c r="L17" s="6">
        <f>(E17*(F17-F20))/(D21+F19)</f>
        <v>0.52591656131479148</v>
      </c>
    </row>
    <row r="18" spans="3:12" x14ac:dyDescent="0.2">
      <c r="C18" t="s">
        <v>12</v>
      </c>
      <c r="D18" s="6">
        <f>SUM(B10:D10)</f>
        <v>50</v>
      </c>
      <c r="E18">
        <f>SUM(E19:E20)</f>
        <v>12</v>
      </c>
      <c r="F18" s="6">
        <f>D18/E18</f>
        <v>4.166666666666667</v>
      </c>
    </row>
    <row r="19" spans="3:12" x14ac:dyDescent="0.2">
      <c r="C19" t="s">
        <v>1</v>
      </c>
      <c r="D19" s="6">
        <f>DEVSQ(E3:E7)/(B14)</f>
        <v>13.733333333333334</v>
      </c>
      <c r="E19">
        <f>B12-1</f>
        <v>4</v>
      </c>
      <c r="F19" s="6">
        <f>D19/E19</f>
        <v>3.4333333333333336</v>
      </c>
    </row>
    <row r="20" spans="3:12" x14ac:dyDescent="0.2">
      <c r="C20" t="s">
        <v>21</v>
      </c>
      <c r="D20" s="6">
        <f>D18-D19</f>
        <v>36.266666666666666</v>
      </c>
      <c r="E20">
        <f>E17*E19</f>
        <v>8</v>
      </c>
      <c r="F20" s="6">
        <f>D20/E20</f>
        <v>4.5333333333333332</v>
      </c>
    </row>
    <row r="21" spans="3:12" x14ac:dyDescent="0.2">
      <c r="C21" t="s">
        <v>2</v>
      </c>
      <c r="D21" s="6">
        <f>DEVSQ(B3:D7)</f>
        <v>128.40000000000003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0.1640625" customWidth="1"/>
    <col min="3" max="3" width="7.6640625" customWidth="1"/>
    <col min="4" max="4" width="10.6640625" customWidth="1"/>
    <col min="6" max="6" width="11.33203125" bestFit="1" customWidth="1"/>
    <col min="11" max="11" width="13.6640625" customWidth="1"/>
    <col min="12" max="12" width="12.33203125" bestFit="1" customWidth="1"/>
  </cols>
  <sheetData>
    <row r="1" spans="1:12" x14ac:dyDescent="0.2">
      <c r="F1" s="2"/>
      <c r="G1" s="2"/>
    </row>
    <row r="2" spans="1:12" ht="30" x14ac:dyDescent="0.2">
      <c r="A2" t="s">
        <v>16</v>
      </c>
      <c r="B2" s="5" t="s">
        <v>18</v>
      </c>
      <c r="C2" s="5" t="s">
        <v>19</v>
      </c>
      <c r="D2" s="5" t="s">
        <v>20</v>
      </c>
      <c r="E2" t="s">
        <v>23</v>
      </c>
      <c r="F2" s="2"/>
      <c r="G2" s="2"/>
    </row>
    <row r="3" spans="1:12" x14ac:dyDescent="0.2">
      <c r="A3">
        <v>1</v>
      </c>
      <c r="B3">
        <f>'OneWayRM InClass answers'!B3-AVERAGE('OneWayRM InClass answers'!$B3:$D3)</f>
        <v>0.33333333333333348</v>
      </c>
      <c r="C3">
        <f>'OneWayRM InClass answers'!C3-AVERAGE('OneWayRM InClass answers'!$B3:$D3)</f>
        <v>2.3333333333333335</v>
      </c>
      <c r="D3">
        <f>'OneWayRM InClass answers'!D3-AVERAGE('OneWayRM InClass answers'!$B3:$D3)</f>
        <v>-2.6666666666666665</v>
      </c>
      <c r="E3">
        <f>SUM(B3:D3)</f>
        <v>0</v>
      </c>
      <c r="F3" s="2"/>
      <c r="G3" s="2"/>
    </row>
    <row r="4" spans="1:12" x14ac:dyDescent="0.2">
      <c r="A4">
        <v>2</v>
      </c>
      <c r="B4">
        <f>'OneWayRM InClass answers'!B4-AVERAGE('OneWayRM InClass answers'!$B4:$D4)</f>
        <v>0.33333333333333304</v>
      </c>
      <c r="C4">
        <f>'OneWayRM InClass answers'!C4-AVERAGE('OneWayRM InClass answers'!$B4:$D4)</f>
        <v>0.33333333333333304</v>
      </c>
      <c r="D4">
        <f>'OneWayRM InClass answers'!D4-AVERAGE('OneWayRM InClass answers'!$B4:$D4)</f>
        <v>-0.66666666666666696</v>
      </c>
      <c r="E4" s="7">
        <f t="shared" ref="E4:E7" si="0">SUM(B4:D4)</f>
        <v>-8.8817841970012523E-16</v>
      </c>
      <c r="F4" s="2"/>
      <c r="G4" s="2"/>
    </row>
    <row r="5" spans="1:12" x14ac:dyDescent="0.2">
      <c r="A5">
        <v>3</v>
      </c>
      <c r="B5">
        <f>'OneWayRM InClass answers'!B5-AVERAGE('OneWayRM InClass answers'!$B5:$D5)</f>
        <v>-2.333333333333333</v>
      </c>
      <c r="C5">
        <f>'OneWayRM InClass answers'!C5-AVERAGE('OneWayRM InClass answers'!$B5:$D5)</f>
        <v>5.666666666666667</v>
      </c>
      <c r="D5">
        <f>'OneWayRM InClass answers'!D5-AVERAGE('OneWayRM InClass answers'!$B5:$D5)</f>
        <v>-3.333333333333333</v>
      </c>
      <c r="E5">
        <f t="shared" si="0"/>
        <v>0</v>
      </c>
      <c r="F5" s="2"/>
      <c r="G5" s="2"/>
    </row>
    <row r="6" spans="1:12" x14ac:dyDescent="0.2">
      <c r="A6">
        <v>4</v>
      </c>
      <c r="B6">
        <f>'OneWayRM InClass answers'!B6-AVERAGE('OneWayRM InClass answers'!$B6:$D6)</f>
        <v>-3</v>
      </c>
      <c r="C6">
        <f>'OneWayRM InClass answers'!C6-AVERAGE('OneWayRM InClass answers'!$B6:$D6)</f>
        <v>3</v>
      </c>
      <c r="D6">
        <f>'OneWayRM InClass answers'!D6-AVERAGE('OneWayRM InClass answers'!$B6:$D6)</f>
        <v>0</v>
      </c>
      <c r="E6">
        <f t="shared" si="0"/>
        <v>0</v>
      </c>
      <c r="F6" s="2"/>
      <c r="G6" s="2"/>
    </row>
    <row r="7" spans="1:12" x14ac:dyDescent="0.2">
      <c r="A7">
        <v>5</v>
      </c>
      <c r="B7">
        <f>'OneWayRM InClass answers'!B7-AVERAGE('OneWayRM InClass answers'!$B7:$D7)</f>
        <v>-1.333333333333333</v>
      </c>
      <c r="C7">
        <f>'OneWayRM InClass answers'!C7-AVERAGE('OneWayRM InClass answers'!$B7:$D7)</f>
        <v>4.666666666666667</v>
      </c>
      <c r="D7">
        <f>'OneWayRM InClass answers'!D7-AVERAGE('OneWayRM InClass answers'!$B7:$D7)</f>
        <v>-3.333333333333333</v>
      </c>
      <c r="E7">
        <f t="shared" si="0"/>
        <v>0</v>
      </c>
      <c r="F7" s="2"/>
      <c r="G7" s="2"/>
    </row>
    <row r="8" spans="1:12" x14ac:dyDescent="0.2">
      <c r="F8" s="2"/>
      <c r="G8" s="2"/>
    </row>
    <row r="9" spans="1:12" s="1" customFormat="1" x14ac:dyDescent="0.2">
      <c r="A9" s="1" t="s">
        <v>7</v>
      </c>
      <c r="B9" s="1">
        <f>AVERAGE(B3:B8)</f>
        <v>-1.1999999999999997</v>
      </c>
      <c r="C9" s="1">
        <f>AVERAGE(C3:C8)</f>
        <v>3.2</v>
      </c>
      <c r="D9" s="1">
        <f>AVERAGE(D3:D8)</f>
        <v>-2</v>
      </c>
      <c r="E9" s="1">
        <f>AVERAGE(E3:E8)</f>
        <v>-1.7763568394002506E-16</v>
      </c>
    </row>
    <row r="10" spans="1:12" s="3" customFormat="1" x14ac:dyDescent="0.2">
      <c r="A10" s="3" t="s">
        <v>22</v>
      </c>
      <c r="B10" s="3">
        <f>DEVSQ(B3:B7)</f>
        <v>9.2444444444444436</v>
      </c>
      <c r="C10" s="3">
        <f t="shared" ref="C10:D10" si="1">DEVSQ(C3:C7)</f>
        <v>17.244444444444447</v>
      </c>
      <c r="D10" s="3">
        <f t="shared" si="1"/>
        <v>9.777777777777775</v>
      </c>
    </row>
    <row r="11" spans="1:12" s="4" customFormat="1" x14ac:dyDescent="0.2"/>
    <row r="12" spans="1:12" x14ac:dyDescent="0.2">
      <c r="A12" t="s">
        <v>6</v>
      </c>
      <c r="B12">
        <f>COUNT(B3:B8)</f>
        <v>5</v>
      </c>
    </row>
    <row r="13" spans="1:12" x14ac:dyDescent="0.2">
      <c r="A13" t="s">
        <v>5</v>
      </c>
      <c r="B13">
        <f>COUNTA(B3:D7)</f>
        <v>15</v>
      </c>
    </row>
    <row r="14" spans="1:12" x14ac:dyDescent="0.2">
      <c r="A14" t="s">
        <v>8</v>
      </c>
      <c r="B14">
        <f>COUNTA(B2:D2)</f>
        <v>3</v>
      </c>
    </row>
    <row r="16" spans="1:12" x14ac:dyDescent="0.2">
      <c r="D16" t="s">
        <v>0</v>
      </c>
      <c r="E16" t="s">
        <v>3</v>
      </c>
      <c r="F16" t="s">
        <v>4</v>
      </c>
      <c r="G16" t="s">
        <v>10</v>
      </c>
      <c r="H16" t="s">
        <v>11</v>
      </c>
      <c r="I16" t="s">
        <v>14</v>
      </c>
      <c r="J16" t="s">
        <v>13</v>
      </c>
      <c r="K16" t="s">
        <v>15</v>
      </c>
      <c r="L16" t="s">
        <v>17</v>
      </c>
    </row>
    <row r="17" spans="3:12" x14ac:dyDescent="0.2">
      <c r="C17" t="s">
        <v>9</v>
      </c>
      <c r="D17" s="6">
        <f>DEVSQ(B9:D9)*B12</f>
        <v>78.400000000000006</v>
      </c>
      <c r="E17" s="8">
        <f>B14-1</f>
        <v>2</v>
      </c>
      <c r="F17" s="6">
        <f>D17/E17</f>
        <v>39.200000000000003</v>
      </c>
      <c r="G17" s="6">
        <f>F17/F20</f>
        <v>8.647058823529413</v>
      </c>
      <c r="H17" s="6">
        <f>FDIST(G17,E17,E20)</f>
        <v>1.0006491047592414E-2</v>
      </c>
      <c r="I17" s="6">
        <f>D17/(D17+D20)</f>
        <v>0.6837209302325582</v>
      </c>
      <c r="J17" s="6">
        <f>D17/(D19+D20+D17*1)</f>
        <v>0.6837209302325582</v>
      </c>
      <c r="K17" s="6">
        <f>(D17-E17*F18)/(D21+F18)</f>
        <v>0.61480362537764344</v>
      </c>
      <c r="L17" s="6">
        <f>(E17*(F17-F20))/(D21+F19)</f>
        <v>0.60465116279069775</v>
      </c>
    </row>
    <row r="18" spans="3:12" x14ac:dyDescent="0.2">
      <c r="C18" t="s">
        <v>12</v>
      </c>
      <c r="D18" s="6">
        <f>SUM(B10:D10)</f>
        <v>36.266666666666666</v>
      </c>
      <c r="E18" s="8">
        <f>SUM(E19:E20)</f>
        <v>12</v>
      </c>
      <c r="F18" s="6">
        <f>D18/E18</f>
        <v>3.0222222222222221</v>
      </c>
      <c r="G18" s="6"/>
      <c r="H18" s="6"/>
      <c r="I18" s="6"/>
      <c r="J18" s="6"/>
      <c r="K18" s="6"/>
      <c r="L18" s="6"/>
    </row>
    <row r="19" spans="3:12" x14ac:dyDescent="0.2">
      <c r="C19" t="s">
        <v>1</v>
      </c>
      <c r="D19" s="6">
        <f>DEVSQ(E3:E7)/(B14)</f>
        <v>2.1036290805893657E-31</v>
      </c>
      <c r="E19" s="8">
        <f>B12-1</f>
        <v>4</v>
      </c>
      <c r="F19" s="6">
        <f>D19/E19</f>
        <v>5.2590727014734142E-32</v>
      </c>
      <c r="G19" s="6"/>
      <c r="H19" s="6"/>
      <c r="I19" s="6"/>
      <c r="J19" s="6"/>
      <c r="K19" s="6"/>
      <c r="L19" s="6"/>
    </row>
    <row r="20" spans="3:12" x14ac:dyDescent="0.2">
      <c r="C20" t="s">
        <v>21</v>
      </c>
      <c r="D20" s="6">
        <f>D18-D19</f>
        <v>36.266666666666666</v>
      </c>
      <c r="E20" s="8">
        <f>E17*E19</f>
        <v>8</v>
      </c>
      <c r="F20" s="6">
        <f>D20/E20</f>
        <v>4.5333333333333332</v>
      </c>
      <c r="G20" s="6"/>
      <c r="H20" s="6"/>
      <c r="I20" s="6"/>
      <c r="J20" s="6"/>
      <c r="K20" s="6"/>
      <c r="L20" s="6"/>
    </row>
    <row r="21" spans="3:12" x14ac:dyDescent="0.2">
      <c r="C21" t="s">
        <v>2</v>
      </c>
      <c r="D21" s="6">
        <f>DEVSQ(B3:D7)</f>
        <v>114.66666666666667</v>
      </c>
      <c r="E21" s="6"/>
      <c r="F21" s="6"/>
      <c r="G21" s="6"/>
      <c r="H21" s="6"/>
      <c r="I21" s="6"/>
      <c r="J21" s="6"/>
      <c r="K21" s="6"/>
      <c r="L21" s="6"/>
    </row>
    <row r="22" spans="3:12" x14ac:dyDescent="0.2">
      <c r="D22" s="6"/>
      <c r="E22" s="6"/>
      <c r="F22" s="6"/>
      <c r="G22" s="6"/>
      <c r="H22" s="6"/>
      <c r="I22" s="6"/>
      <c r="J22" s="6"/>
      <c r="K22" s="6"/>
      <c r="L22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OneWayRM Practice</vt:lpstr>
      <vt:lpstr>OneWayRM InClass answers</vt:lpstr>
      <vt:lpstr>OneWayRM InClass (Cendered)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2015-11-03T01:55:59Z</dcterms:created>
  <dcterms:modified xsi:type="dcterms:W3CDTF">2018-10-18T22:05:19Z</dcterms:modified>
</cp:coreProperties>
</file>