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Raport Hafiz\"/>
    </mc:Choice>
  </mc:AlternateContent>
  <xr:revisionPtr revIDLastSave="0" documentId="13_ncr:1_{9009C376-F590-4C0B-B4E4-F74C3901875E}" xr6:coauthVersionLast="45" xr6:coauthVersionMax="45" xr10:uidLastSave="{00000000-0000-0000-0000-000000000000}"/>
  <bookViews>
    <workbookView xWindow="-120" yWindow="-120" windowWidth="24240" windowHeight="13140" xr2:uid="{2EA5D26F-E05D-454E-A19A-48F966810A3D}"/>
  </bookViews>
  <sheets>
    <sheet name="DATA SISWA" sheetId="2" r:id="rId1"/>
    <sheet name="Sheet1" sheetId="1" r:id="rId2"/>
    <sheet name="deskripsi" sheetId="4" r:id="rId3"/>
    <sheet name="Sheet5" sheetId="5" r:id="rId4"/>
    <sheet name="Sheet2" sheetId="6" r:id="rId5"/>
  </sheets>
  <definedNames>
    <definedName name="_xlnm.Print_Area" localSheetId="1">Sheet1!$C$4:$L$40,Sheet1!$O$4:$X$40,Sheet1!$AA$4:$AJ$40,Sheet1!$AM$4:$AV$40,Sheet1!$AY$4:$BH$40,Sheet1!$BK$4:$BT$40,Sheet1!$BW$4:$CF$40,Sheet1!$CI$4:$CR$40,Sheet1!$CU$4:$DD$40,Sheet1!$DG$4:$DP$40,Sheet1!$C$47:$L$83,Sheet1!$O$47:$X$83,Sheet1!$AA$47:$AJ$83,Sheet1!$AM$47:$AV$83,Sheet1!$AY$47:$BH$83,Sheet1!$BK$47:$BT$83,Sheet1!$BW$47:$CF$83,Sheet1!$CI$47:$CR$83,Sheet1!$CU$47:$DD$83,Sheet1!$DG$47:$DP$83,Sheet1!$C$89:$L$126,Sheet1!$O$89:$X$126,Sheet1!$AA$89:$AJ$126,Sheet1!$AM$89:$AV$126,Sheet1!$AY$89:$BH$126,Sheet1!$BK$89:$BT$126,Sheet1!$BW$89:$CF$126,Sheet1!$CI$89:$CR$126,Sheet1!$CU$89:$DD$126,Sheet1!$DG$89:$DP$126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N124" i="1" l="1"/>
  <c r="DK124" i="1"/>
  <c r="DB124" i="1"/>
  <c r="CY124" i="1"/>
  <c r="CP124" i="1"/>
  <c r="CM124" i="1"/>
  <c r="CD124" i="1"/>
  <c r="CA124" i="1"/>
  <c r="BR124" i="1"/>
  <c r="BO124" i="1"/>
  <c r="BF124" i="1"/>
  <c r="BC124" i="1"/>
  <c r="AT124" i="1"/>
  <c r="AQ124" i="1"/>
  <c r="AH124" i="1"/>
  <c r="AE124" i="1"/>
  <c r="V124" i="1"/>
  <c r="S124" i="1"/>
  <c r="J124" i="1"/>
  <c r="G124" i="1"/>
  <c r="DN117" i="1"/>
  <c r="DB117" i="1"/>
  <c r="CP117" i="1"/>
  <c r="CD117" i="1"/>
  <c r="BR117" i="1"/>
  <c r="BF117" i="1"/>
  <c r="AT117" i="1"/>
  <c r="AH117" i="1"/>
  <c r="V117" i="1"/>
  <c r="J117" i="1"/>
  <c r="DJ111" i="1"/>
  <c r="CX111" i="1"/>
  <c r="CL111" i="1"/>
  <c r="BZ111" i="1"/>
  <c r="BN111" i="1"/>
  <c r="BB111" i="1"/>
  <c r="AP111" i="1"/>
  <c r="AD111" i="1"/>
  <c r="R111" i="1"/>
  <c r="F111" i="1"/>
  <c r="DJ110" i="1"/>
  <c r="CX110" i="1"/>
  <c r="CL110" i="1"/>
  <c r="BZ110" i="1"/>
  <c r="BN110" i="1"/>
  <c r="BB110" i="1"/>
  <c r="AP110" i="1"/>
  <c r="AD110" i="1"/>
  <c r="R110" i="1"/>
  <c r="F110" i="1"/>
  <c r="DJ109" i="1"/>
  <c r="CX109" i="1"/>
  <c r="CL109" i="1"/>
  <c r="BZ109" i="1"/>
  <c r="BN109" i="1"/>
  <c r="BB109" i="1"/>
  <c r="AP109" i="1"/>
  <c r="AD109" i="1"/>
  <c r="R109" i="1"/>
  <c r="F109" i="1"/>
  <c r="DK108" i="1"/>
  <c r="DL108" i="1" s="1"/>
  <c r="DM108" i="1" s="1"/>
  <c r="CY108" i="1"/>
  <c r="CZ108" i="1" s="1"/>
  <c r="DA108" i="1" s="1"/>
  <c r="CM108" i="1"/>
  <c r="CN108" i="1" s="1"/>
  <c r="CO108" i="1" s="1"/>
  <c r="CA108" i="1"/>
  <c r="CB108" i="1" s="1"/>
  <c r="CC108" i="1" s="1"/>
  <c r="BO108" i="1"/>
  <c r="BP108" i="1" s="1"/>
  <c r="BQ108" i="1" s="1"/>
  <c r="BC108" i="1"/>
  <c r="BD108" i="1" s="1"/>
  <c r="BE108" i="1" s="1"/>
  <c r="AQ108" i="1"/>
  <c r="AR108" i="1" s="1"/>
  <c r="AS108" i="1" s="1"/>
  <c r="AE108" i="1"/>
  <c r="AF108" i="1" s="1"/>
  <c r="AG108" i="1" s="1"/>
  <c r="S108" i="1"/>
  <c r="T108" i="1" s="1"/>
  <c r="U108" i="1" s="1"/>
  <c r="G108" i="1"/>
  <c r="H108" i="1" s="1"/>
  <c r="I108" i="1" s="1"/>
  <c r="DK107" i="1"/>
  <c r="DL107" i="1" s="1"/>
  <c r="DM107" i="1" s="1"/>
  <c r="CY107" i="1"/>
  <c r="CZ107" i="1" s="1"/>
  <c r="DA107" i="1" s="1"/>
  <c r="CM107" i="1"/>
  <c r="CN107" i="1" s="1"/>
  <c r="CO107" i="1" s="1"/>
  <c r="CA107" i="1"/>
  <c r="CB107" i="1" s="1"/>
  <c r="CC107" i="1" s="1"/>
  <c r="BO107" i="1"/>
  <c r="BP107" i="1" s="1"/>
  <c r="BQ107" i="1" s="1"/>
  <c r="BC107" i="1"/>
  <c r="BD107" i="1" s="1"/>
  <c r="BE107" i="1" s="1"/>
  <c r="AQ107" i="1"/>
  <c r="AR107" i="1" s="1"/>
  <c r="AS107" i="1" s="1"/>
  <c r="AE107" i="1"/>
  <c r="AF107" i="1" s="1"/>
  <c r="AG107" i="1" s="1"/>
  <c r="S107" i="1"/>
  <c r="T107" i="1" s="1"/>
  <c r="U107" i="1" s="1"/>
  <c r="G107" i="1"/>
  <c r="H107" i="1" s="1"/>
  <c r="I107" i="1" s="1"/>
  <c r="DK106" i="1"/>
  <c r="DL106" i="1" s="1"/>
  <c r="DM106" i="1" s="1"/>
  <c r="CY106" i="1"/>
  <c r="CZ106" i="1" s="1"/>
  <c r="DA106" i="1" s="1"/>
  <c r="CM106" i="1"/>
  <c r="CN106" i="1" s="1"/>
  <c r="CO106" i="1" s="1"/>
  <c r="CA106" i="1"/>
  <c r="CB106" i="1" s="1"/>
  <c r="CC106" i="1" s="1"/>
  <c r="BO106" i="1"/>
  <c r="BP106" i="1" s="1"/>
  <c r="BQ106" i="1" s="1"/>
  <c r="BC106" i="1"/>
  <c r="BD106" i="1" s="1"/>
  <c r="BE106" i="1" s="1"/>
  <c r="AQ106" i="1"/>
  <c r="AR106" i="1" s="1"/>
  <c r="AS106" i="1" s="1"/>
  <c r="AE106" i="1"/>
  <c r="AF106" i="1" s="1"/>
  <c r="AG106" i="1" s="1"/>
  <c r="S106" i="1"/>
  <c r="T106" i="1" s="1"/>
  <c r="U106" i="1" s="1"/>
  <c r="G106" i="1"/>
  <c r="H106" i="1" s="1"/>
  <c r="I106" i="1" s="1"/>
  <c r="DK104" i="1"/>
  <c r="DL104" i="1" s="1"/>
  <c r="DM104" i="1" s="1"/>
  <c r="CY104" i="1"/>
  <c r="CZ104" i="1" s="1"/>
  <c r="DA104" i="1" s="1"/>
  <c r="CM104" i="1"/>
  <c r="CN104" i="1" s="1"/>
  <c r="CO104" i="1" s="1"/>
  <c r="CA104" i="1"/>
  <c r="CB104" i="1" s="1"/>
  <c r="CC104" i="1" s="1"/>
  <c r="BO104" i="1"/>
  <c r="BP104" i="1" s="1"/>
  <c r="BQ104" i="1" s="1"/>
  <c r="BC104" i="1"/>
  <c r="BD104" i="1" s="1"/>
  <c r="BE104" i="1" s="1"/>
  <c r="AQ104" i="1"/>
  <c r="AR104" i="1" s="1"/>
  <c r="AS104" i="1" s="1"/>
  <c r="AE104" i="1"/>
  <c r="AF104" i="1" s="1"/>
  <c r="AG104" i="1" s="1"/>
  <c r="S104" i="1"/>
  <c r="T104" i="1" s="1"/>
  <c r="U104" i="1" s="1"/>
  <c r="G104" i="1"/>
  <c r="H104" i="1" s="1"/>
  <c r="I104" i="1" s="1"/>
  <c r="DK103" i="1"/>
  <c r="DL103" i="1" s="1"/>
  <c r="DM103" i="1" s="1"/>
  <c r="CY103" i="1"/>
  <c r="CZ103" i="1" s="1"/>
  <c r="DA103" i="1" s="1"/>
  <c r="CM103" i="1"/>
  <c r="CN103" i="1" s="1"/>
  <c r="CO103" i="1" s="1"/>
  <c r="CA103" i="1"/>
  <c r="CB103" i="1" s="1"/>
  <c r="CC103" i="1" s="1"/>
  <c r="BO103" i="1"/>
  <c r="BP103" i="1" s="1"/>
  <c r="BQ103" i="1" s="1"/>
  <c r="BC103" i="1"/>
  <c r="BD103" i="1" s="1"/>
  <c r="BE103" i="1" s="1"/>
  <c r="AQ103" i="1"/>
  <c r="AR103" i="1" s="1"/>
  <c r="AS103" i="1" s="1"/>
  <c r="AE103" i="1"/>
  <c r="AF103" i="1" s="1"/>
  <c r="AG103" i="1" s="1"/>
  <c r="S103" i="1"/>
  <c r="T103" i="1" s="1"/>
  <c r="U103" i="1" s="1"/>
  <c r="G103" i="1"/>
  <c r="H103" i="1" s="1"/>
  <c r="I103" i="1" s="1"/>
  <c r="DK101" i="1"/>
  <c r="DL101" i="1" s="1"/>
  <c r="DM101" i="1" s="1"/>
  <c r="CY101" i="1"/>
  <c r="CZ101" i="1" s="1"/>
  <c r="DA101" i="1" s="1"/>
  <c r="CM101" i="1"/>
  <c r="CN101" i="1" s="1"/>
  <c r="CO101" i="1" s="1"/>
  <c r="CA101" i="1"/>
  <c r="CB101" i="1" s="1"/>
  <c r="CC101" i="1" s="1"/>
  <c r="BO101" i="1"/>
  <c r="BP101" i="1" s="1"/>
  <c r="BQ101" i="1" s="1"/>
  <c r="BC101" i="1"/>
  <c r="BD101" i="1" s="1"/>
  <c r="BE101" i="1" s="1"/>
  <c r="AQ101" i="1"/>
  <c r="AR101" i="1" s="1"/>
  <c r="AS101" i="1" s="1"/>
  <c r="AE101" i="1"/>
  <c r="AF101" i="1" s="1"/>
  <c r="AG101" i="1" s="1"/>
  <c r="S101" i="1"/>
  <c r="T101" i="1" s="1"/>
  <c r="U101" i="1" s="1"/>
  <c r="G101" i="1"/>
  <c r="H101" i="1" s="1"/>
  <c r="I101" i="1" s="1"/>
  <c r="DK100" i="1"/>
  <c r="DL100" i="1" s="1"/>
  <c r="CY100" i="1"/>
  <c r="CZ100" i="1" s="1"/>
  <c r="CM100" i="1"/>
  <c r="CN100" i="1" s="1"/>
  <c r="CA100" i="1"/>
  <c r="CB100" i="1" s="1"/>
  <c r="BO100" i="1"/>
  <c r="BP100" i="1" s="1"/>
  <c r="BC100" i="1"/>
  <c r="BD100" i="1" s="1"/>
  <c r="AQ100" i="1"/>
  <c r="AR100" i="1" s="1"/>
  <c r="AE100" i="1"/>
  <c r="AF100" i="1" s="1"/>
  <c r="S100" i="1"/>
  <c r="T100" i="1" s="1"/>
  <c r="G100" i="1"/>
  <c r="H100" i="1" s="1"/>
  <c r="DK99" i="1"/>
  <c r="DL99" i="1" s="1"/>
  <c r="CY99" i="1"/>
  <c r="CZ99" i="1" s="1"/>
  <c r="CM99" i="1"/>
  <c r="CN99" i="1" s="1"/>
  <c r="CA99" i="1"/>
  <c r="CB99" i="1" s="1"/>
  <c r="BO99" i="1"/>
  <c r="BP99" i="1" s="1"/>
  <c r="BC99" i="1"/>
  <c r="BD99" i="1" s="1"/>
  <c r="AQ99" i="1"/>
  <c r="AR99" i="1" s="1"/>
  <c r="AE99" i="1"/>
  <c r="AF99" i="1" s="1"/>
  <c r="S99" i="1"/>
  <c r="T99" i="1" s="1"/>
  <c r="G99" i="1"/>
  <c r="H99" i="1" s="1"/>
  <c r="DO93" i="1"/>
  <c r="DJ93" i="1"/>
  <c r="DC93" i="1"/>
  <c r="CX93" i="1"/>
  <c r="CQ93" i="1"/>
  <c r="CL93" i="1"/>
  <c r="CE93" i="1"/>
  <c r="BZ93" i="1"/>
  <c r="BS93" i="1"/>
  <c r="BN93" i="1"/>
  <c r="BG93" i="1"/>
  <c r="BB93" i="1"/>
  <c r="AU93" i="1"/>
  <c r="AP93" i="1"/>
  <c r="AI93" i="1"/>
  <c r="AD93" i="1"/>
  <c r="W93" i="1"/>
  <c r="R93" i="1"/>
  <c r="K93" i="1"/>
  <c r="F93" i="1"/>
  <c r="DO92" i="1"/>
  <c r="DJ92" i="1"/>
  <c r="DC92" i="1"/>
  <c r="CX92" i="1"/>
  <c r="CQ92" i="1"/>
  <c r="CL92" i="1"/>
  <c r="CE92" i="1"/>
  <c r="BZ92" i="1"/>
  <c r="BS92" i="1"/>
  <c r="BN92" i="1"/>
  <c r="BG92" i="1"/>
  <c r="BB92" i="1"/>
  <c r="AU92" i="1"/>
  <c r="AP92" i="1"/>
  <c r="AI92" i="1"/>
  <c r="AD92" i="1"/>
  <c r="W92" i="1"/>
  <c r="R92" i="1"/>
  <c r="K92" i="1"/>
  <c r="F92" i="1"/>
  <c r="DN82" i="1"/>
  <c r="DK82" i="1"/>
  <c r="DB82" i="1"/>
  <c r="CY82" i="1"/>
  <c r="CP82" i="1"/>
  <c r="CM82" i="1"/>
  <c r="CD82" i="1"/>
  <c r="CA82" i="1"/>
  <c r="BR82" i="1"/>
  <c r="BO82" i="1"/>
  <c r="BF82" i="1"/>
  <c r="BC82" i="1"/>
  <c r="AT82" i="1"/>
  <c r="AQ82" i="1"/>
  <c r="AH82" i="1"/>
  <c r="AE82" i="1"/>
  <c r="V82" i="1"/>
  <c r="S82" i="1"/>
  <c r="J82" i="1"/>
  <c r="G82" i="1"/>
  <c r="DN75" i="1"/>
  <c r="DB75" i="1"/>
  <c r="CP75" i="1"/>
  <c r="CD75" i="1"/>
  <c r="BR75" i="1"/>
  <c r="BF75" i="1"/>
  <c r="AT75" i="1"/>
  <c r="AH75" i="1"/>
  <c r="V75" i="1"/>
  <c r="J75" i="1"/>
  <c r="DJ69" i="1"/>
  <c r="CX69" i="1"/>
  <c r="CL69" i="1"/>
  <c r="BZ69" i="1"/>
  <c r="BN69" i="1"/>
  <c r="BB69" i="1"/>
  <c r="AP69" i="1"/>
  <c r="AD69" i="1"/>
  <c r="R69" i="1"/>
  <c r="F69" i="1"/>
  <c r="DJ68" i="1"/>
  <c r="CX68" i="1"/>
  <c r="CL68" i="1"/>
  <c r="BZ68" i="1"/>
  <c r="BN68" i="1"/>
  <c r="BB68" i="1"/>
  <c r="AP68" i="1"/>
  <c r="AD68" i="1"/>
  <c r="R68" i="1"/>
  <c r="F68" i="1"/>
  <c r="DJ67" i="1"/>
  <c r="CX67" i="1"/>
  <c r="CL67" i="1"/>
  <c r="BZ67" i="1"/>
  <c r="BN67" i="1"/>
  <c r="BB67" i="1"/>
  <c r="AP67" i="1"/>
  <c r="AD67" i="1"/>
  <c r="R67" i="1"/>
  <c r="F67" i="1"/>
  <c r="DK66" i="1"/>
  <c r="DL66" i="1" s="1"/>
  <c r="DM66" i="1" s="1"/>
  <c r="CY66" i="1"/>
  <c r="CZ66" i="1" s="1"/>
  <c r="DA66" i="1" s="1"/>
  <c r="CM66" i="1"/>
  <c r="CN66" i="1" s="1"/>
  <c r="CO66" i="1" s="1"/>
  <c r="CA66" i="1"/>
  <c r="CB66" i="1" s="1"/>
  <c r="CC66" i="1" s="1"/>
  <c r="BO66" i="1"/>
  <c r="BP66" i="1" s="1"/>
  <c r="BQ66" i="1" s="1"/>
  <c r="BC66" i="1"/>
  <c r="BD66" i="1" s="1"/>
  <c r="BE66" i="1" s="1"/>
  <c r="AQ66" i="1"/>
  <c r="AR66" i="1" s="1"/>
  <c r="AS66" i="1" s="1"/>
  <c r="AE66" i="1"/>
  <c r="AF66" i="1" s="1"/>
  <c r="AG66" i="1" s="1"/>
  <c r="S66" i="1"/>
  <c r="T66" i="1" s="1"/>
  <c r="U66" i="1" s="1"/>
  <c r="G66" i="1"/>
  <c r="H66" i="1" s="1"/>
  <c r="I66" i="1" s="1"/>
  <c r="DK65" i="1"/>
  <c r="DL65" i="1" s="1"/>
  <c r="DM65" i="1" s="1"/>
  <c r="CY65" i="1"/>
  <c r="CZ65" i="1" s="1"/>
  <c r="DA65" i="1" s="1"/>
  <c r="CM65" i="1"/>
  <c r="CN65" i="1" s="1"/>
  <c r="CO65" i="1" s="1"/>
  <c r="CA65" i="1"/>
  <c r="CB65" i="1" s="1"/>
  <c r="CC65" i="1" s="1"/>
  <c r="BO65" i="1"/>
  <c r="BP65" i="1" s="1"/>
  <c r="BQ65" i="1" s="1"/>
  <c r="BC65" i="1"/>
  <c r="BD65" i="1" s="1"/>
  <c r="BE65" i="1" s="1"/>
  <c r="AQ65" i="1"/>
  <c r="AR65" i="1" s="1"/>
  <c r="AS65" i="1" s="1"/>
  <c r="AE65" i="1"/>
  <c r="AF65" i="1" s="1"/>
  <c r="AG65" i="1" s="1"/>
  <c r="S65" i="1"/>
  <c r="T65" i="1" s="1"/>
  <c r="U65" i="1" s="1"/>
  <c r="G65" i="1"/>
  <c r="H65" i="1" s="1"/>
  <c r="I65" i="1" s="1"/>
  <c r="DK64" i="1"/>
  <c r="DL64" i="1" s="1"/>
  <c r="DM64" i="1" s="1"/>
  <c r="CY64" i="1"/>
  <c r="CZ64" i="1" s="1"/>
  <c r="DA64" i="1" s="1"/>
  <c r="CM64" i="1"/>
  <c r="CN64" i="1" s="1"/>
  <c r="CO64" i="1" s="1"/>
  <c r="CA64" i="1"/>
  <c r="CB64" i="1" s="1"/>
  <c r="CC64" i="1" s="1"/>
  <c r="BO64" i="1"/>
  <c r="BP64" i="1" s="1"/>
  <c r="BQ64" i="1" s="1"/>
  <c r="BC64" i="1"/>
  <c r="BD64" i="1" s="1"/>
  <c r="BE64" i="1" s="1"/>
  <c r="AQ64" i="1"/>
  <c r="AR64" i="1" s="1"/>
  <c r="AS64" i="1" s="1"/>
  <c r="AE64" i="1"/>
  <c r="AF64" i="1" s="1"/>
  <c r="AG64" i="1" s="1"/>
  <c r="S64" i="1"/>
  <c r="T64" i="1" s="1"/>
  <c r="U64" i="1" s="1"/>
  <c r="G64" i="1"/>
  <c r="H64" i="1" s="1"/>
  <c r="I64" i="1" s="1"/>
  <c r="DK62" i="1"/>
  <c r="DL62" i="1" s="1"/>
  <c r="DM62" i="1" s="1"/>
  <c r="CY62" i="1"/>
  <c r="CZ62" i="1" s="1"/>
  <c r="DA62" i="1" s="1"/>
  <c r="CM62" i="1"/>
  <c r="CN62" i="1" s="1"/>
  <c r="CO62" i="1" s="1"/>
  <c r="CA62" i="1"/>
  <c r="CB62" i="1" s="1"/>
  <c r="CC62" i="1" s="1"/>
  <c r="BO62" i="1"/>
  <c r="BP62" i="1" s="1"/>
  <c r="BQ62" i="1" s="1"/>
  <c r="BC62" i="1"/>
  <c r="BD62" i="1" s="1"/>
  <c r="BE62" i="1" s="1"/>
  <c r="AQ62" i="1"/>
  <c r="AR62" i="1" s="1"/>
  <c r="AS62" i="1" s="1"/>
  <c r="AE62" i="1"/>
  <c r="AF62" i="1" s="1"/>
  <c r="AG62" i="1" s="1"/>
  <c r="S62" i="1"/>
  <c r="T62" i="1" s="1"/>
  <c r="U62" i="1" s="1"/>
  <c r="G62" i="1"/>
  <c r="H62" i="1" s="1"/>
  <c r="I62" i="1" s="1"/>
  <c r="DK61" i="1"/>
  <c r="DL61" i="1" s="1"/>
  <c r="DM61" i="1" s="1"/>
  <c r="CY61" i="1"/>
  <c r="CZ61" i="1" s="1"/>
  <c r="DA61" i="1" s="1"/>
  <c r="CM61" i="1"/>
  <c r="CN61" i="1" s="1"/>
  <c r="CO61" i="1" s="1"/>
  <c r="CA61" i="1"/>
  <c r="CB61" i="1" s="1"/>
  <c r="CC61" i="1" s="1"/>
  <c r="BO61" i="1"/>
  <c r="BP61" i="1" s="1"/>
  <c r="BQ61" i="1" s="1"/>
  <c r="BC61" i="1"/>
  <c r="BD61" i="1" s="1"/>
  <c r="BE61" i="1" s="1"/>
  <c r="AQ61" i="1"/>
  <c r="AR61" i="1" s="1"/>
  <c r="AS61" i="1" s="1"/>
  <c r="AE61" i="1"/>
  <c r="AF61" i="1" s="1"/>
  <c r="AG61" i="1" s="1"/>
  <c r="S61" i="1"/>
  <c r="T61" i="1" s="1"/>
  <c r="U61" i="1" s="1"/>
  <c r="G61" i="1"/>
  <c r="H61" i="1" s="1"/>
  <c r="I61" i="1" s="1"/>
  <c r="DK59" i="1"/>
  <c r="DL59" i="1" s="1"/>
  <c r="DM59" i="1" s="1"/>
  <c r="CY59" i="1"/>
  <c r="CZ59" i="1" s="1"/>
  <c r="DA59" i="1" s="1"/>
  <c r="CM59" i="1"/>
  <c r="CN59" i="1" s="1"/>
  <c r="CO59" i="1" s="1"/>
  <c r="CA59" i="1"/>
  <c r="CB59" i="1" s="1"/>
  <c r="CC59" i="1" s="1"/>
  <c r="BO59" i="1"/>
  <c r="BP59" i="1" s="1"/>
  <c r="BQ59" i="1" s="1"/>
  <c r="BC59" i="1"/>
  <c r="BD59" i="1" s="1"/>
  <c r="BE59" i="1" s="1"/>
  <c r="AQ59" i="1"/>
  <c r="AR59" i="1" s="1"/>
  <c r="AS59" i="1" s="1"/>
  <c r="AE59" i="1"/>
  <c r="AF59" i="1" s="1"/>
  <c r="AG59" i="1" s="1"/>
  <c r="S59" i="1"/>
  <c r="T59" i="1" s="1"/>
  <c r="U59" i="1" s="1"/>
  <c r="G59" i="1"/>
  <c r="H59" i="1" s="1"/>
  <c r="I59" i="1" s="1"/>
  <c r="DK58" i="1"/>
  <c r="DL58" i="1" s="1"/>
  <c r="CY58" i="1"/>
  <c r="CZ58" i="1" s="1"/>
  <c r="CM58" i="1"/>
  <c r="CN58" i="1" s="1"/>
  <c r="CA58" i="1"/>
  <c r="CB58" i="1" s="1"/>
  <c r="BO58" i="1"/>
  <c r="BP58" i="1" s="1"/>
  <c r="BC58" i="1"/>
  <c r="BD58" i="1" s="1"/>
  <c r="AQ58" i="1"/>
  <c r="AR58" i="1" s="1"/>
  <c r="AE58" i="1"/>
  <c r="AF58" i="1" s="1"/>
  <c r="S58" i="1"/>
  <c r="T58" i="1" s="1"/>
  <c r="G58" i="1"/>
  <c r="H58" i="1" s="1"/>
  <c r="DK57" i="1"/>
  <c r="DL57" i="1" s="1"/>
  <c r="CY57" i="1"/>
  <c r="CZ57" i="1" s="1"/>
  <c r="CM57" i="1"/>
  <c r="CN57" i="1" s="1"/>
  <c r="CA57" i="1"/>
  <c r="CB57" i="1" s="1"/>
  <c r="BO57" i="1"/>
  <c r="BP57" i="1" s="1"/>
  <c r="BC57" i="1"/>
  <c r="BD57" i="1" s="1"/>
  <c r="AQ57" i="1"/>
  <c r="AR57" i="1" s="1"/>
  <c r="AE57" i="1"/>
  <c r="AF57" i="1" s="1"/>
  <c r="S57" i="1"/>
  <c r="T57" i="1" s="1"/>
  <c r="G57" i="1"/>
  <c r="H57" i="1" s="1"/>
  <c r="DO51" i="1"/>
  <c r="DJ51" i="1"/>
  <c r="DC51" i="1"/>
  <c r="CX51" i="1"/>
  <c r="CQ51" i="1"/>
  <c r="CL51" i="1"/>
  <c r="CE51" i="1"/>
  <c r="BZ51" i="1"/>
  <c r="BS51" i="1"/>
  <c r="BN51" i="1"/>
  <c r="BG51" i="1"/>
  <c r="BB51" i="1"/>
  <c r="AU51" i="1"/>
  <c r="AP51" i="1"/>
  <c r="AI51" i="1"/>
  <c r="AD51" i="1"/>
  <c r="W51" i="1"/>
  <c r="R51" i="1"/>
  <c r="K51" i="1"/>
  <c r="F51" i="1"/>
  <c r="DO50" i="1"/>
  <c r="DJ50" i="1"/>
  <c r="DC50" i="1"/>
  <c r="CX50" i="1"/>
  <c r="CQ50" i="1"/>
  <c r="CL50" i="1"/>
  <c r="CE50" i="1"/>
  <c r="BZ50" i="1"/>
  <c r="BS50" i="1"/>
  <c r="BN50" i="1"/>
  <c r="BG50" i="1"/>
  <c r="BB50" i="1"/>
  <c r="AU50" i="1"/>
  <c r="AP50" i="1"/>
  <c r="AI50" i="1"/>
  <c r="AD50" i="1"/>
  <c r="W50" i="1"/>
  <c r="R50" i="1"/>
  <c r="K50" i="1"/>
  <c r="F50" i="1"/>
  <c r="DN39" i="1"/>
  <c r="DK39" i="1"/>
  <c r="DN32" i="1"/>
  <c r="DJ26" i="1"/>
  <c r="DJ25" i="1"/>
  <c r="DJ24" i="1"/>
  <c r="DK23" i="1"/>
  <c r="DL23" i="1" s="1"/>
  <c r="DM23" i="1" s="1"/>
  <c r="DK22" i="1"/>
  <c r="DL22" i="1" s="1"/>
  <c r="DM22" i="1" s="1"/>
  <c r="DK21" i="1"/>
  <c r="DL21" i="1" s="1"/>
  <c r="DM21" i="1" s="1"/>
  <c r="DK19" i="1"/>
  <c r="DL19" i="1" s="1"/>
  <c r="DM19" i="1" s="1"/>
  <c r="DK18" i="1"/>
  <c r="DL18" i="1" s="1"/>
  <c r="DM18" i="1" s="1"/>
  <c r="DK16" i="1"/>
  <c r="DL16" i="1" s="1"/>
  <c r="DM16" i="1" s="1"/>
  <c r="DK15" i="1"/>
  <c r="DL15" i="1" s="1"/>
  <c r="DK14" i="1"/>
  <c r="DL14" i="1" s="1"/>
  <c r="DO8" i="1"/>
  <c r="DJ8" i="1"/>
  <c r="DO7" i="1"/>
  <c r="DJ7" i="1"/>
  <c r="DB39" i="1"/>
  <c r="CY39" i="1"/>
  <c r="DB32" i="1"/>
  <c r="CX26" i="1"/>
  <c r="CX25" i="1"/>
  <c r="CX24" i="1"/>
  <c r="CY23" i="1"/>
  <c r="CZ23" i="1" s="1"/>
  <c r="DA23" i="1" s="1"/>
  <c r="CY22" i="1"/>
  <c r="CZ22" i="1" s="1"/>
  <c r="DA22" i="1" s="1"/>
  <c r="CY21" i="1"/>
  <c r="CZ21" i="1" s="1"/>
  <c r="DA21" i="1" s="1"/>
  <c r="CY19" i="1"/>
  <c r="CZ19" i="1" s="1"/>
  <c r="DA19" i="1" s="1"/>
  <c r="CY18" i="1"/>
  <c r="CZ18" i="1" s="1"/>
  <c r="DA18" i="1" s="1"/>
  <c r="CY16" i="1"/>
  <c r="CZ16" i="1" s="1"/>
  <c r="DA16" i="1" s="1"/>
  <c r="CY15" i="1"/>
  <c r="CZ15" i="1" s="1"/>
  <c r="CY14" i="1"/>
  <c r="CZ14" i="1" s="1"/>
  <c r="DC8" i="1"/>
  <c r="CX8" i="1"/>
  <c r="DC7" i="1"/>
  <c r="CX7" i="1"/>
  <c r="CP39" i="1"/>
  <c r="CM39" i="1"/>
  <c r="CP32" i="1"/>
  <c r="CL26" i="1"/>
  <c r="CL25" i="1"/>
  <c r="CL24" i="1"/>
  <c r="CM23" i="1"/>
  <c r="CN23" i="1" s="1"/>
  <c r="CO23" i="1" s="1"/>
  <c r="CM22" i="1"/>
  <c r="CN22" i="1" s="1"/>
  <c r="CO22" i="1" s="1"/>
  <c r="CM21" i="1"/>
  <c r="CN21" i="1" s="1"/>
  <c r="CO21" i="1" s="1"/>
  <c r="CM19" i="1"/>
  <c r="CN19" i="1" s="1"/>
  <c r="CO19" i="1" s="1"/>
  <c r="CM18" i="1"/>
  <c r="CN18" i="1" s="1"/>
  <c r="CO18" i="1" s="1"/>
  <c r="CM16" i="1"/>
  <c r="CN16" i="1" s="1"/>
  <c r="CO16" i="1" s="1"/>
  <c r="CM15" i="1"/>
  <c r="CN15" i="1" s="1"/>
  <c r="CM14" i="1"/>
  <c r="CN14" i="1" s="1"/>
  <c r="CQ8" i="1"/>
  <c r="CL8" i="1"/>
  <c r="CQ7" i="1"/>
  <c r="CL7" i="1"/>
  <c r="CD39" i="1"/>
  <c r="CA39" i="1"/>
  <c r="CD32" i="1"/>
  <c r="BZ26" i="1"/>
  <c r="BZ25" i="1"/>
  <c r="BZ24" i="1"/>
  <c r="CA23" i="1"/>
  <c r="CB23" i="1" s="1"/>
  <c r="CC23" i="1" s="1"/>
  <c r="CA22" i="1"/>
  <c r="CB22" i="1" s="1"/>
  <c r="CC22" i="1" s="1"/>
  <c r="CA21" i="1"/>
  <c r="CB21" i="1" s="1"/>
  <c r="CC21" i="1" s="1"/>
  <c r="CA19" i="1"/>
  <c r="CB19" i="1" s="1"/>
  <c r="CC19" i="1" s="1"/>
  <c r="CA18" i="1"/>
  <c r="CB18" i="1" s="1"/>
  <c r="CC18" i="1" s="1"/>
  <c r="CA16" i="1"/>
  <c r="CB16" i="1" s="1"/>
  <c r="CC16" i="1" s="1"/>
  <c r="CA15" i="1"/>
  <c r="CB15" i="1" s="1"/>
  <c r="CA14" i="1"/>
  <c r="CB14" i="1" s="1"/>
  <c r="CE8" i="1"/>
  <c r="BZ8" i="1"/>
  <c r="CE7" i="1"/>
  <c r="BZ7" i="1"/>
  <c r="BR39" i="1"/>
  <c r="BO39" i="1"/>
  <c r="BR32" i="1"/>
  <c r="BN26" i="1"/>
  <c r="BN25" i="1"/>
  <c r="BN24" i="1"/>
  <c r="BO23" i="1"/>
  <c r="BP23" i="1" s="1"/>
  <c r="BQ23" i="1" s="1"/>
  <c r="BO22" i="1"/>
  <c r="BP22" i="1" s="1"/>
  <c r="BQ22" i="1" s="1"/>
  <c r="BO21" i="1"/>
  <c r="BP21" i="1" s="1"/>
  <c r="BQ21" i="1" s="1"/>
  <c r="BO19" i="1"/>
  <c r="BP19" i="1" s="1"/>
  <c r="BQ19" i="1" s="1"/>
  <c r="BO18" i="1"/>
  <c r="BP18" i="1" s="1"/>
  <c r="BQ18" i="1" s="1"/>
  <c r="BO16" i="1"/>
  <c r="BP16" i="1" s="1"/>
  <c r="BQ16" i="1" s="1"/>
  <c r="BO15" i="1"/>
  <c r="BP15" i="1" s="1"/>
  <c r="BO14" i="1"/>
  <c r="BP14" i="1" s="1"/>
  <c r="BS8" i="1"/>
  <c r="BN8" i="1"/>
  <c r="BS7" i="1"/>
  <c r="BN7" i="1"/>
  <c r="BF39" i="1"/>
  <c r="BC39" i="1"/>
  <c r="BF32" i="1"/>
  <c r="BB26" i="1"/>
  <c r="BB25" i="1"/>
  <c r="BB24" i="1"/>
  <c r="BC23" i="1"/>
  <c r="BD23" i="1" s="1"/>
  <c r="BE23" i="1" s="1"/>
  <c r="BC22" i="1"/>
  <c r="BD22" i="1" s="1"/>
  <c r="BE22" i="1" s="1"/>
  <c r="BC21" i="1"/>
  <c r="BD21" i="1" s="1"/>
  <c r="BE21" i="1" s="1"/>
  <c r="BC19" i="1"/>
  <c r="BD19" i="1" s="1"/>
  <c r="BE19" i="1" s="1"/>
  <c r="BC18" i="1"/>
  <c r="BD18" i="1" s="1"/>
  <c r="BE18" i="1" s="1"/>
  <c r="BC16" i="1"/>
  <c r="BD16" i="1" s="1"/>
  <c r="BE16" i="1" s="1"/>
  <c r="BC15" i="1"/>
  <c r="BD15" i="1" s="1"/>
  <c r="BC14" i="1"/>
  <c r="BD14" i="1" s="1"/>
  <c r="BG8" i="1"/>
  <c r="BB8" i="1"/>
  <c r="BG7" i="1"/>
  <c r="BB7" i="1"/>
  <c r="AT39" i="1"/>
  <c r="AQ39" i="1"/>
  <c r="AT32" i="1"/>
  <c r="AP26" i="1"/>
  <c r="AP25" i="1"/>
  <c r="AP24" i="1"/>
  <c r="AQ23" i="1"/>
  <c r="AR23" i="1" s="1"/>
  <c r="AS23" i="1" s="1"/>
  <c r="AQ22" i="1"/>
  <c r="AR22" i="1" s="1"/>
  <c r="AS22" i="1" s="1"/>
  <c r="AQ21" i="1"/>
  <c r="AR21" i="1" s="1"/>
  <c r="AS21" i="1" s="1"/>
  <c r="AQ19" i="1"/>
  <c r="AR19" i="1" s="1"/>
  <c r="AS19" i="1" s="1"/>
  <c r="AQ18" i="1"/>
  <c r="AR18" i="1" s="1"/>
  <c r="AS18" i="1" s="1"/>
  <c r="AQ16" i="1"/>
  <c r="AR16" i="1" s="1"/>
  <c r="AS16" i="1" s="1"/>
  <c r="AQ15" i="1"/>
  <c r="AR15" i="1" s="1"/>
  <c r="AQ14" i="1"/>
  <c r="AR14" i="1" s="1"/>
  <c r="AU8" i="1"/>
  <c r="AP8" i="1"/>
  <c r="AU7" i="1"/>
  <c r="AP7" i="1"/>
  <c r="AH39" i="1"/>
  <c r="AE39" i="1"/>
  <c r="AH32" i="1"/>
  <c r="AD26" i="1"/>
  <c r="AD25" i="1"/>
  <c r="AD24" i="1"/>
  <c r="AE23" i="1"/>
  <c r="AF23" i="1" s="1"/>
  <c r="AG23" i="1" s="1"/>
  <c r="AE22" i="1"/>
  <c r="AF22" i="1" s="1"/>
  <c r="AG22" i="1" s="1"/>
  <c r="AE21" i="1"/>
  <c r="AF21" i="1" s="1"/>
  <c r="AG21" i="1" s="1"/>
  <c r="AE19" i="1"/>
  <c r="AF19" i="1" s="1"/>
  <c r="AG19" i="1" s="1"/>
  <c r="AE18" i="1"/>
  <c r="AF18" i="1" s="1"/>
  <c r="AG18" i="1" s="1"/>
  <c r="AE16" i="1"/>
  <c r="AF16" i="1" s="1"/>
  <c r="AG16" i="1" s="1"/>
  <c r="AE15" i="1"/>
  <c r="AF15" i="1" s="1"/>
  <c r="AE14" i="1"/>
  <c r="AF14" i="1" s="1"/>
  <c r="AI8" i="1"/>
  <c r="AD8" i="1"/>
  <c r="AI7" i="1"/>
  <c r="AD7" i="1"/>
  <c r="V39" i="1"/>
  <c r="S39" i="1"/>
  <c r="V32" i="1"/>
  <c r="R26" i="1"/>
  <c r="R25" i="1"/>
  <c r="R24" i="1"/>
  <c r="S23" i="1"/>
  <c r="T23" i="1" s="1"/>
  <c r="U23" i="1" s="1"/>
  <c r="S22" i="1"/>
  <c r="T22" i="1" s="1"/>
  <c r="U22" i="1" s="1"/>
  <c r="S21" i="1"/>
  <c r="T21" i="1" s="1"/>
  <c r="U21" i="1" s="1"/>
  <c r="S19" i="1"/>
  <c r="T19" i="1" s="1"/>
  <c r="U19" i="1" s="1"/>
  <c r="S18" i="1"/>
  <c r="T18" i="1" s="1"/>
  <c r="U18" i="1" s="1"/>
  <c r="S16" i="1"/>
  <c r="T16" i="1" s="1"/>
  <c r="U16" i="1" s="1"/>
  <c r="S15" i="1"/>
  <c r="T15" i="1" s="1"/>
  <c r="S14" i="1"/>
  <c r="T14" i="1" s="1"/>
  <c r="W8" i="1"/>
  <c r="R8" i="1"/>
  <c r="W7" i="1"/>
  <c r="R7" i="1"/>
  <c r="F25" i="1"/>
  <c r="F24" i="1"/>
  <c r="H86" i="1"/>
  <c r="T86" i="1"/>
  <c r="F26" i="1"/>
  <c r="G23" i="1"/>
  <c r="G22" i="1"/>
  <c r="G21" i="1"/>
  <c r="G19" i="1"/>
  <c r="G18" i="1"/>
  <c r="G16" i="1"/>
  <c r="G15" i="1"/>
  <c r="H15" i="1" s="1"/>
  <c r="G14" i="1"/>
  <c r="H14" i="1" s="1"/>
  <c r="AF86" i="1" l="1"/>
  <c r="T1" i="1"/>
  <c r="H23" i="1"/>
  <c r="J39" i="1"/>
  <c r="G39" i="1"/>
  <c r="J32" i="1"/>
  <c r="K8" i="1"/>
  <c r="K7" i="1"/>
  <c r="AR86" i="1" l="1"/>
  <c r="AF1" i="1"/>
  <c r="BD86" i="1" l="1"/>
  <c r="AR1" i="1"/>
  <c r="BP86" i="1" l="1"/>
  <c r="BD1" i="1"/>
  <c r="CB86" i="1" l="1"/>
  <c r="BP1" i="1"/>
  <c r="CN86" i="1" l="1"/>
  <c r="CB1" i="1"/>
  <c r="I23" i="1"/>
  <c r="CZ86" i="1" l="1"/>
  <c r="CN1" i="1"/>
  <c r="H21" i="1"/>
  <c r="F8" i="1"/>
  <c r="F7" i="1"/>
  <c r="DL86" i="1" l="1"/>
  <c r="CZ1" i="1"/>
  <c r="H16" i="1"/>
  <c r="I16" i="1" s="1"/>
  <c r="H18" i="1"/>
  <c r="I18" i="1" s="1"/>
  <c r="H22" i="1"/>
  <c r="I22" i="1" s="1"/>
  <c r="H19" i="1"/>
  <c r="I19" i="1" s="1"/>
  <c r="I21" i="1"/>
  <c r="DL1" i="1" l="1"/>
  <c r="H44" i="1" l="1"/>
  <c r="T44" i="1" l="1"/>
  <c r="AF44" i="1" l="1"/>
  <c r="AR44" i="1" l="1"/>
  <c r="BD44" i="1" l="1"/>
  <c r="BP44" i="1" l="1"/>
  <c r="CB44" i="1" l="1"/>
  <c r="CN44" i="1" l="1"/>
  <c r="CZ44" i="1" l="1"/>
  <c r="DL44" i="1" l="1"/>
</calcChain>
</file>

<file path=xl/sharedStrings.xml><?xml version="1.0" encoding="utf-8"?>
<sst xmlns="http://schemas.openxmlformats.org/spreadsheetml/2006/main" count="1311" uniqueCount="127">
  <si>
    <t>RAPORT KURIKULUM KHAS</t>
  </si>
  <si>
    <t>SMAIT AL-FITYAN BOARDING SCHOOL BOGOR</t>
  </si>
  <si>
    <t>Nama Peserta Didik</t>
  </si>
  <si>
    <t>NISN/NIS</t>
  </si>
  <si>
    <t>Semester</t>
  </si>
  <si>
    <t>Tahun Pelajaran</t>
  </si>
  <si>
    <t>No</t>
  </si>
  <si>
    <t>ASPEK</t>
  </si>
  <si>
    <t>PENILAIAIAN</t>
  </si>
  <si>
    <t>NILAI</t>
  </si>
  <si>
    <t>PREDIKAT</t>
  </si>
  <si>
    <t>DESKRIPSI</t>
  </si>
  <si>
    <t>Fiqih Aqidah</t>
  </si>
  <si>
    <t>Tahsin Tilawah</t>
  </si>
  <si>
    <t>Adab Halaqoh Qur'an</t>
  </si>
  <si>
    <t>Kerajinan</t>
  </si>
  <si>
    <t>Kedisiplinan</t>
  </si>
  <si>
    <t>A</t>
  </si>
  <si>
    <t>B</t>
  </si>
  <si>
    <t>Tahfizh</t>
  </si>
  <si>
    <t>JUZ</t>
  </si>
  <si>
    <t>NISN</t>
  </si>
  <si>
    <t>ASPEK PENILAIAN</t>
  </si>
  <si>
    <t>FIQIH AKIDAH</t>
  </si>
  <si>
    <t>TAHSIN TILAWAH</t>
  </si>
  <si>
    <t>ADAB HALAQAH QURAN</t>
  </si>
  <si>
    <t>KERAJINAN</t>
  </si>
  <si>
    <t>KEDISIPLINAN</t>
  </si>
  <si>
    <t>TAHFIZ</t>
  </si>
  <si>
    <t>Capaian Semester</t>
  </si>
  <si>
    <t>C</t>
  </si>
  <si>
    <t>Jumlah Hafalan</t>
  </si>
  <si>
    <t>Catatan</t>
  </si>
  <si>
    <t>:</t>
  </si>
  <si>
    <t>NO</t>
  </si>
  <si>
    <t>Ujian Praktek</t>
  </si>
  <si>
    <t>JUZ 27</t>
  </si>
  <si>
    <t>JUZ 26</t>
  </si>
  <si>
    <t>JUZ 1</t>
  </si>
  <si>
    <t>Nilai</t>
  </si>
  <si>
    <t>ABC</t>
  </si>
  <si>
    <t>Predikat</t>
  </si>
  <si>
    <t>Deskripsi</t>
  </si>
  <si>
    <t>90-95</t>
  </si>
  <si>
    <t>Mumtaz</t>
  </si>
  <si>
    <t>Membaca Al-Qur'an dengan sangat baik dan lancar. Serta telah menerapkan dengan baik hukum tajwid dan makhorijul huruf</t>
  </si>
  <si>
    <t xml:space="preserve">Mengikuti kegiatan Halaqoh Qur'an di asrama dengan sangat rajin dan semangat </t>
  </si>
  <si>
    <t>Sangat disiplin mengikuti agenda dalam kegiatan Halaqoh Qur'an di asrama</t>
  </si>
  <si>
    <t>Membacakan hafalan Al-Qur'an dengan sangat baik dan lancar</t>
  </si>
  <si>
    <t>80-89</t>
  </si>
  <si>
    <t>Jayyid Jiddan</t>
  </si>
  <si>
    <t>Membaca Al-Qur'an dengan baik dan lancar. Serta telah menerapkan dengan cukup baik hukum tajwid dan makhorijul huruf</t>
  </si>
  <si>
    <t xml:space="preserve">Mengikuti kegiatan Halaqoh Qur'an di asrama dengan rajin dan semangat </t>
  </si>
  <si>
    <t>Disiplin mengikuti agenda dalam kegiatan Halaqoh Qur'an di asrama</t>
  </si>
  <si>
    <t>Membacakan hafalan Al-Qur'an dengan baik dan lancar</t>
  </si>
  <si>
    <t>70-79</t>
  </si>
  <si>
    <t>Jayyid</t>
  </si>
  <si>
    <t>Membaca Al-Qur'an dengan cukup baik. Serta mulai menerapkan hukum tajwid dan makhorijul huruf</t>
  </si>
  <si>
    <t>Mengikuti kegiatan Halaqoh Qur'an di asrama dengan cukup rajin</t>
  </si>
  <si>
    <t>Kurang disiplin mengikuti agenda dalam kegiatan Halaqoh Qur'an di asrama</t>
  </si>
  <si>
    <t>Membacakan hafalan Al-Qur'an dengan cukup baik dan lancar</t>
  </si>
  <si>
    <t>65-69</t>
  </si>
  <si>
    <t>D</t>
  </si>
  <si>
    <t>Maqbul</t>
  </si>
  <si>
    <t>Membaca Al-Qur'an masih perlu pendampingan. Mulai mengenal dan menerapkan hukum tajwid dan makhorijul huruf</t>
  </si>
  <si>
    <t>Masih kurang rajin dalam mengikuti kegiatan Halaqoh Qur'an di asrama</t>
  </si>
  <si>
    <t>Masih belum disiplin mengikuti agenda dalam kegiatan Halaqoh Qur'an di asrama</t>
  </si>
  <si>
    <t>Masih belum lancar saat membacakan hafalan Al-Qur'an</t>
  </si>
  <si>
    <t>SEMESTER GENAP TAHUN PELAJARAN 2018/2019</t>
  </si>
  <si>
    <t>SMPIT-SMAIT AL-FITYAN BOARDING SCHOOL BOGOR</t>
  </si>
  <si>
    <t>PENGISIAN NILAI, PREDIKAT, DAN DESKRIPSI RAPORT AL-QUR'AN</t>
  </si>
  <si>
    <t xml:space="preserve">Adly Muhammad Rafly </t>
  </si>
  <si>
    <t>Ananda Rizqi Darmawan</t>
  </si>
  <si>
    <t>Benyamin Uber Jayaprana</t>
  </si>
  <si>
    <t>Farel Althaafsyah</t>
  </si>
  <si>
    <t>Galuh Rifqi Fernanda</t>
  </si>
  <si>
    <t>Ghiyats M Al Fahri</t>
  </si>
  <si>
    <t>Ichsanul Tofani</t>
  </si>
  <si>
    <t>Ikhwan Aditya Prahasto</t>
  </si>
  <si>
    <t>Muhammad Fatur Putra Utomo</t>
  </si>
  <si>
    <t>Muhammad Firas Afif</t>
  </si>
  <si>
    <t>0023552702</t>
  </si>
  <si>
    <t>0015353442</t>
  </si>
  <si>
    <t>0021357097</t>
  </si>
  <si>
    <t>0016891105</t>
  </si>
  <si>
    <t>0023272007</t>
  </si>
  <si>
    <t>0021903354</t>
  </si>
  <si>
    <t>0022738445</t>
  </si>
  <si>
    <t>0023639577</t>
  </si>
  <si>
    <t>0025603090</t>
  </si>
  <si>
    <t>0028367460</t>
  </si>
  <si>
    <t>No Absen</t>
  </si>
  <si>
    <t xml:space="preserve">        Mengetahui,</t>
  </si>
  <si>
    <t xml:space="preserve">Orang tua/wali </t>
  </si>
  <si>
    <t>Koordinator Al-Qurán</t>
  </si>
  <si>
    <t xml:space="preserve"> Muhafidzah</t>
  </si>
  <si>
    <t>..........................</t>
  </si>
  <si>
    <t>CAPAIAN SEMESTER</t>
  </si>
  <si>
    <t xml:space="preserve">JUMLAH HAFALAN </t>
  </si>
  <si>
    <t>CATATAN</t>
  </si>
  <si>
    <t>LEBIH BAIK LAGI</t>
  </si>
  <si>
    <t>3 juz 2 halaman</t>
  </si>
  <si>
    <t>4 JUZ 4 HALAMAN</t>
  </si>
  <si>
    <t>5 JUZ 4 HALAMAN</t>
  </si>
  <si>
    <t>6 JUZ 4 HALAMAN</t>
  </si>
  <si>
    <t>7 JUZ 4 HALAMAN</t>
  </si>
  <si>
    <t>4 juz 2 halaman</t>
  </si>
  <si>
    <t>5 juz 2 halaman</t>
  </si>
  <si>
    <t>6 juz 2 halaman</t>
  </si>
  <si>
    <t>7 juz 2 halaman</t>
  </si>
  <si>
    <t>8 juz 2 halaman</t>
  </si>
  <si>
    <t>9 juz 2 halaman</t>
  </si>
  <si>
    <t>10 juz 2 halaman</t>
  </si>
  <si>
    <t>Tahun Ajaran</t>
  </si>
  <si>
    <t>Titi Mangsa</t>
  </si>
  <si>
    <t>Koordinator Qur'an</t>
  </si>
  <si>
    <t>Muhafizah</t>
  </si>
  <si>
    <t>Satu</t>
  </si>
  <si>
    <t>2020-2021</t>
  </si>
  <si>
    <t>Bogor, 5 Mei 2020</t>
  </si>
  <si>
    <t>Ima Lismawati</t>
  </si>
  <si>
    <t>Dianti Shafira Elmasri</t>
  </si>
  <si>
    <t>Aqidah</t>
  </si>
  <si>
    <t>AQIDAH</t>
  </si>
  <si>
    <t>RASDI</t>
  </si>
  <si>
    <t>9 JUZ 2 HALAMAN</t>
  </si>
  <si>
    <t>BAGUS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</si>
</sst>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name val="Calibri"/>
      <family val="2"/>
      <scheme val="minor"/>
    </font>
    <font>
      <b/>
      <sz val="14"/>
      <color theme="1"/>
      <name val="Arial"/>
      <family val="2"/>
    </font>
    <font>
      <b/>
      <u/>
      <sz val="11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theme="9" tint="0.79998168889431442"/>
      </patternFill>
    </fill>
  </fills>
  <borders count="2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theme="9"/>
      </right>
      <top style="thin">
        <color theme="9"/>
      </top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110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4" xfId="0" applyFont="1" applyBorder="1" applyAlignment="1">
      <alignment horizontal="center" vertical="center"/>
    </xf>
    <xf numFmtId="0" fontId="5" fillId="0" borderId="0" xfId="1"/>
    <xf numFmtId="0" fontId="5" fillId="0" borderId="24" xfId="1" applyBorder="1" applyAlignment="1">
      <alignment horizontal="left" vertical="center" wrapText="1"/>
    </xf>
    <xf numFmtId="0" fontId="5" fillId="0" borderId="25" xfId="1" applyBorder="1" applyAlignment="1">
      <alignment horizontal="left" vertical="center" wrapText="1"/>
    </xf>
    <xf numFmtId="0" fontId="5" fillId="0" borderId="24" xfId="1" applyBorder="1" applyAlignment="1">
      <alignment horizontal="center" vertical="center"/>
    </xf>
    <xf numFmtId="0" fontId="5" fillId="0" borderId="23" xfId="1" applyBorder="1" applyAlignment="1">
      <alignment horizontal="center" vertical="center"/>
    </xf>
    <xf numFmtId="0" fontId="5" fillId="0" borderId="2" xfId="1" applyBorder="1" applyAlignment="1">
      <alignment horizontal="left" vertical="center" wrapText="1"/>
    </xf>
    <xf numFmtId="0" fontId="5" fillId="0" borderId="22" xfId="1" applyBorder="1" applyAlignment="1">
      <alignment horizontal="left" vertical="center" wrapText="1"/>
    </xf>
    <xf numFmtId="0" fontId="5" fillId="0" borderId="2" xfId="1" applyBorder="1" applyAlignment="1">
      <alignment horizontal="center" vertical="center"/>
    </xf>
    <xf numFmtId="0" fontId="5" fillId="0" borderId="21" xfId="1" applyBorder="1" applyAlignment="1">
      <alignment horizontal="center" vertical="center"/>
    </xf>
    <xf numFmtId="0" fontId="5" fillId="0" borderId="2" xfId="1" applyBorder="1" applyAlignment="1">
      <alignment horizontal="center" vertical="center" wrapText="1"/>
    </xf>
    <xf numFmtId="0" fontId="3" fillId="4" borderId="2" xfId="1" applyFont="1" applyFill="1" applyBorder="1" applyAlignment="1">
      <alignment horizontal="center"/>
    </xf>
    <xf numFmtId="0" fontId="3" fillId="5" borderId="22" xfId="1" applyFont="1" applyFill="1" applyBorder="1" applyAlignment="1">
      <alignment horizontal="center"/>
    </xf>
    <xf numFmtId="0" fontId="3" fillId="5" borderId="2" xfId="1" applyFont="1" applyFill="1" applyBorder="1" applyAlignment="1">
      <alignment horizontal="center"/>
    </xf>
    <xf numFmtId="0" fontId="5" fillId="0" borderId="0" xfId="1" applyAlignment="1">
      <alignment horizontal="centerContinuous"/>
    </xf>
    <xf numFmtId="0" fontId="3" fillId="0" borderId="0" xfId="1" applyFont="1" applyAlignment="1">
      <alignment horizontal="centerContinuous"/>
    </xf>
    <xf numFmtId="0" fontId="0" fillId="0" borderId="2" xfId="0" applyBorder="1"/>
    <xf numFmtId="0" fontId="0" fillId="0" borderId="2" xfId="0" applyBorder="1" applyAlignment="1">
      <alignment horizontal="center"/>
    </xf>
    <xf numFmtId="0" fontId="1" fillId="0" borderId="12" xfId="0" applyFont="1" applyBorder="1" applyAlignment="1">
      <alignment horizontal="center" vertical="center"/>
    </xf>
    <xf numFmtId="0" fontId="1" fillId="0" borderId="0" xfId="0" applyFont="1"/>
    <xf numFmtId="41" fontId="6" fillId="6" borderId="26" xfId="0" applyNumberFormat="1" applyFont="1" applyFill="1" applyBorder="1" applyAlignment="1">
      <alignment horizontal="left" vertical="center" wrapText="1"/>
    </xf>
    <xf numFmtId="41" fontId="6" fillId="0" borderId="26" xfId="0" applyNumberFormat="1" applyFont="1" applyBorder="1" applyAlignment="1">
      <alignment horizontal="left" vertical="center" wrapText="1"/>
    </xf>
    <xf numFmtId="41" fontId="6" fillId="0" borderId="2" xfId="0" applyNumberFormat="1" applyFont="1" applyBorder="1" applyAlignment="1">
      <alignment horizontal="left" vertical="center" wrapText="1"/>
    </xf>
    <xf numFmtId="41" fontId="6" fillId="6" borderId="2" xfId="0" applyNumberFormat="1" applyFont="1" applyFill="1" applyBorder="1" applyAlignment="1">
      <alignment horizontal="left" vertical="center" wrapText="1"/>
    </xf>
    <xf numFmtId="1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2" xfId="0" applyFill="1" applyBorder="1"/>
    <xf numFmtId="0" fontId="8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1" fillId="0" borderId="0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5" borderId="2" xfId="0" applyFill="1" applyBorder="1"/>
    <xf numFmtId="0" fontId="1" fillId="0" borderId="2" xfId="0" applyFont="1" applyBorder="1" applyAlignment="1">
      <alignment vertical="center"/>
    </xf>
    <xf numFmtId="0" fontId="2" fillId="0" borderId="0" xfId="0" applyFont="1" applyBorder="1" applyAlignment="1">
      <alignment horizontal="left" vertical="top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6" xfId="0" applyFont="1" applyBorder="1" applyAlignment="1">
      <alignment horizontal="left" vertical="top"/>
    </xf>
    <xf numFmtId="0" fontId="2" fillId="0" borderId="7" xfId="0" applyFont="1" applyBorder="1" applyAlignment="1">
      <alignment horizontal="left" vertical="top"/>
    </xf>
    <xf numFmtId="0" fontId="2" fillId="0" borderId="8" xfId="0" applyFont="1" applyBorder="1" applyAlignment="1">
      <alignment horizontal="left" vertical="top"/>
    </xf>
    <xf numFmtId="0" fontId="2" fillId="0" borderId="13" xfId="0" applyFont="1" applyBorder="1" applyAlignment="1">
      <alignment horizontal="left" vertical="top"/>
    </xf>
    <xf numFmtId="0" fontId="2" fillId="0" borderId="0" xfId="0" applyFont="1" applyBorder="1" applyAlignment="1">
      <alignment horizontal="left" vertical="top"/>
    </xf>
    <xf numFmtId="0" fontId="2" fillId="0" borderId="14" xfId="0" applyFont="1" applyBorder="1" applyAlignment="1">
      <alignment horizontal="left" vertical="top"/>
    </xf>
    <xf numFmtId="0" fontId="2" fillId="0" borderId="9" xfId="0" applyFont="1" applyBorder="1" applyAlignment="1">
      <alignment horizontal="left" vertical="top"/>
    </xf>
    <xf numFmtId="0" fontId="2" fillId="0" borderId="10" xfId="0" applyFont="1" applyBorder="1" applyAlignment="1">
      <alignment horizontal="left" vertical="top"/>
    </xf>
    <xf numFmtId="0" fontId="2" fillId="0" borderId="11" xfId="0" applyFont="1" applyBorder="1" applyAlignment="1">
      <alignment horizontal="left" vertical="top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2" fillId="0" borderId="12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1" fillId="0" borderId="1" xfId="0" applyFont="1" applyBorder="1" applyAlignment="1">
      <alignment horizontal="left" vertical="center" wrapText="1"/>
    </xf>
    <xf numFmtId="0" fontId="1" fillId="0" borderId="12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1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3" fillId="3" borderId="18" xfId="1" applyFont="1" applyFill="1" applyBorder="1" applyAlignment="1">
      <alignment horizontal="center"/>
    </xf>
    <xf numFmtId="0" fontId="3" fillId="3" borderId="19" xfId="1" applyFont="1" applyFill="1" applyBorder="1" applyAlignment="1">
      <alignment horizontal="center"/>
    </xf>
    <xf numFmtId="0" fontId="3" fillId="3" borderId="20" xfId="1" applyFont="1" applyFill="1" applyBorder="1" applyAlignment="1">
      <alignment horizontal="center"/>
    </xf>
    <xf numFmtId="0" fontId="3" fillId="2" borderId="16" xfId="1" applyFont="1" applyFill="1" applyBorder="1" applyAlignment="1">
      <alignment horizontal="center" vertical="center"/>
    </xf>
    <xf numFmtId="0" fontId="3" fillId="2" borderId="21" xfId="1" applyFont="1" applyFill="1" applyBorder="1" applyAlignment="1">
      <alignment horizontal="center" vertical="center"/>
    </xf>
    <xf numFmtId="0" fontId="3" fillId="2" borderId="17" xfId="1" applyFont="1" applyFill="1" applyBorder="1" applyAlignment="1">
      <alignment horizontal="center" vertical="center"/>
    </xf>
    <xf numFmtId="0" fontId="3" fillId="2" borderId="2" xfId="1" applyFont="1" applyFill="1" applyBorder="1" applyAlignment="1">
      <alignment horizontal="center" vertical="center"/>
    </xf>
    <xf numFmtId="0" fontId="3" fillId="2" borderId="17" xfId="1" applyFont="1" applyFill="1" applyBorder="1" applyAlignment="1">
      <alignment horizontal="left" vertical="center"/>
    </xf>
    <xf numFmtId="0" fontId="3" fillId="2" borderId="2" xfId="1" applyFont="1" applyFill="1" applyBorder="1" applyAlignment="1">
      <alignment horizontal="left" vertical="center"/>
    </xf>
    <xf numFmtId="0" fontId="2" fillId="0" borderId="1" xfId="0" applyFont="1" applyBorder="1" applyAlignment="1">
      <alignment horizontal="center" vertical="top" wrapText="1"/>
    </xf>
    <xf numFmtId="0" fontId="2" fillId="0" borderId="3" xfId="0" applyFont="1" applyBorder="1" applyAlignment="1">
      <alignment horizontal="center" vertical="top" wrapText="1"/>
    </xf>
    <xf numFmtId="0" fontId="2" fillId="0" borderId="12" xfId="0" applyFont="1" applyBorder="1" applyAlignment="1">
      <alignment horizontal="center" vertical="top" wrapText="1"/>
    </xf>
  </cellXfs>
  <cellStyles count="2">
    <cellStyle name="Normal" xfId="0" builtinId="0"/>
    <cellStyle name="Normal 2" xfId="1" xr:uid="{C4C16505-FB7F-4F80-9DFF-BFAF525248C0}"/>
  </cellStyles>
  <dxfs count="2">
    <dxf>
      <font>
        <condense val="0"/>
        <extend val="0"/>
        <color indexed="9"/>
      </font>
    </dxf>
    <dxf>
      <font>
        <condense val="0"/>
        <extend val="0"/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A1ECD-6A55-40E7-84D0-59205596630F}">
  <dimension ref="A3:R37"/>
  <sheetViews>
    <sheetView tabSelected="1" topLeftCell="A7" workbookViewId="0">
      <selection activeCell="L15" sqref="L15"/>
    </sheetView>
  </sheetViews>
  <sheetFormatPr defaultRowHeight="15" x14ac:dyDescent="0.25"/>
  <cols>
    <col min="1" max="1" width="3.5703125" bestFit="1" customWidth="1"/>
    <col min="2" max="2" width="17.140625" customWidth="1"/>
    <col min="3" max="3" width="32.140625" customWidth="1"/>
    <col min="4" max="5" width="16.5703125" customWidth="1"/>
    <col min="6" max="6" width="16.28515625" bestFit="1" customWidth="1"/>
    <col min="7" max="7" width="11" bestFit="1" customWidth="1"/>
    <col min="8" max="8" width="13.42578125" bestFit="1" customWidth="1"/>
    <col min="9" max="9" width="7.140625" bestFit="1" customWidth="1"/>
    <col min="12" max="12" width="18.7109375" bestFit="1" customWidth="1"/>
    <col min="13" max="13" width="17.7109375" bestFit="1" customWidth="1"/>
    <col min="14" max="14" width="38.7109375" customWidth="1"/>
    <col min="17" max="17" width="18.140625" bestFit="1" customWidth="1"/>
    <col min="18" max="18" width="28.140625" customWidth="1"/>
  </cols>
  <sheetData>
    <row r="3" spans="1:18" x14ac:dyDescent="0.25">
      <c r="A3" s="52" t="s">
        <v>6</v>
      </c>
      <c r="B3" s="52" t="s">
        <v>21</v>
      </c>
      <c r="C3" s="52" t="s">
        <v>2</v>
      </c>
      <c r="D3" s="51" t="s">
        <v>22</v>
      </c>
      <c r="E3" s="51"/>
      <c r="F3" s="51"/>
      <c r="G3" s="51"/>
      <c r="H3" s="51"/>
      <c r="I3" s="51"/>
      <c r="J3" s="51"/>
      <c r="K3" s="51"/>
      <c r="L3" s="19"/>
      <c r="M3" s="19"/>
      <c r="N3" s="19"/>
      <c r="Q3" s="48" t="s">
        <v>4</v>
      </c>
      <c r="R3" s="19" t="s">
        <v>117</v>
      </c>
    </row>
    <row r="4" spans="1:18" x14ac:dyDescent="0.25">
      <c r="A4" s="52"/>
      <c r="B4" s="52"/>
      <c r="C4" s="52"/>
      <c r="D4" s="19" t="s">
        <v>23</v>
      </c>
      <c r="E4" s="19" t="s">
        <v>123</v>
      </c>
      <c r="F4" s="19" t="s">
        <v>24</v>
      </c>
      <c r="G4" s="51" t="s">
        <v>25</v>
      </c>
      <c r="H4" s="51"/>
      <c r="I4" s="51" t="s">
        <v>28</v>
      </c>
      <c r="J4" s="51"/>
      <c r="K4" s="51"/>
      <c r="L4" s="19" t="s">
        <v>97</v>
      </c>
      <c r="M4" s="19" t="s">
        <v>98</v>
      </c>
      <c r="N4" s="19" t="s">
        <v>99</v>
      </c>
      <c r="Q4" s="48" t="s">
        <v>113</v>
      </c>
      <c r="R4" s="19" t="s">
        <v>118</v>
      </c>
    </row>
    <row r="5" spans="1:18" x14ac:dyDescent="0.25">
      <c r="A5" s="52"/>
      <c r="B5" s="52"/>
      <c r="C5" s="52"/>
      <c r="D5" s="19"/>
      <c r="E5" s="19"/>
      <c r="F5" s="19"/>
      <c r="G5" s="19" t="s">
        <v>26</v>
      </c>
      <c r="H5" s="19" t="s">
        <v>27</v>
      </c>
      <c r="I5" s="19" t="s">
        <v>38</v>
      </c>
      <c r="J5" s="19" t="s">
        <v>37</v>
      </c>
      <c r="K5" s="19" t="s">
        <v>36</v>
      </c>
      <c r="L5" s="19"/>
      <c r="M5" s="19"/>
      <c r="N5" s="19" t="s">
        <v>100</v>
      </c>
      <c r="Q5" s="48" t="s">
        <v>114</v>
      </c>
      <c r="R5" s="19" t="s">
        <v>119</v>
      </c>
    </row>
    <row r="6" spans="1:18" x14ac:dyDescent="0.25">
      <c r="A6" s="20">
        <v>1</v>
      </c>
      <c r="B6" s="23" t="s">
        <v>81</v>
      </c>
      <c r="C6" s="23" t="s">
        <v>71</v>
      </c>
      <c r="D6" s="19">
        <v>90</v>
      </c>
      <c r="E6" s="19"/>
      <c r="F6" s="19">
        <v>70</v>
      </c>
      <c r="G6" s="19">
        <v>80</v>
      </c>
      <c r="H6" s="19">
        <v>80</v>
      </c>
      <c r="I6" s="19">
        <v>90</v>
      </c>
      <c r="J6" s="19">
        <v>80</v>
      </c>
      <c r="K6" s="19">
        <v>90</v>
      </c>
      <c r="L6" s="38" t="s">
        <v>102</v>
      </c>
      <c r="M6" s="19" t="s">
        <v>101</v>
      </c>
      <c r="N6" s="19" t="s">
        <v>100</v>
      </c>
      <c r="Q6" s="48" t="s">
        <v>115</v>
      </c>
      <c r="R6" s="49" t="s">
        <v>120</v>
      </c>
    </row>
    <row r="7" spans="1:18" x14ac:dyDescent="0.25">
      <c r="A7" s="20">
        <v>2</v>
      </c>
      <c r="B7" s="24" t="s">
        <v>82</v>
      </c>
      <c r="C7" s="24" t="s">
        <v>72</v>
      </c>
      <c r="D7" s="19">
        <v>90</v>
      </c>
      <c r="E7" s="19"/>
      <c r="F7" s="19">
        <v>60</v>
      </c>
      <c r="G7" s="19">
        <v>60</v>
      </c>
      <c r="H7" s="19">
        <v>60</v>
      </c>
      <c r="I7" s="19">
        <v>90</v>
      </c>
      <c r="J7" s="19">
        <v>90</v>
      </c>
      <c r="K7" s="19">
        <v>90</v>
      </c>
      <c r="L7" s="38" t="s">
        <v>103</v>
      </c>
      <c r="M7" s="19" t="s">
        <v>106</v>
      </c>
      <c r="N7" s="19" t="s">
        <v>100</v>
      </c>
      <c r="Q7" s="48" t="s">
        <v>116</v>
      </c>
      <c r="R7" s="19" t="s">
        <v>121</v>
      </c>
    </row>
    <row r="8" spans="1:18" x14ac:dyDescent="0.25">
      <c r="A8" s="20">
        <v>3</v>
      </c>
      <c r="B8" s="23" t="s">
        <v>83</v>
      </c>
      <c r="C8" s="23" t="s">
        <v>73</v>
      </c>
      <c r="D8" s="19">
        <v>70</v>
      </c>
      <c r="E8" s="19"/>
      <c r="F8" s="19">
        <v>70</v>
      </c>
      <c r="G8" s="19">
        <v>70</v>
      </c>
      <c r="H8" s="19">
        <v>70</v>
      </c>
      <c r="I8" s="19">
        <v>70</v>
      </c>
      <c r="J8" s="19">
        <v>70</v>
      </c>
      <c r="K8" s="19">
        <v>70</v>
      </c>
      <c r="L8" s="38" t="s">
        <v>104</v>
      </c>
      <c r="M8" s="19" t="s">
        <v>107</v>
      </c>
      <c r="N8" s="19"/>
    </row>
    <row r="9" spans="1:18" x14ac:dyDescent="0.25">
      <c r="A9" s="20">
        <v>4</v>
      </c>
      <c r="B9" s="24" t="s">
        <v>84</v>
      </c>
      <c r="C9" s="24" t="s">
        <v>74</v>
      </c>
      <c r="D9" s="19">
        <v>80</v>
      </c>
      <c r="E9" s="19">
        <v>70</v>
      </c>
      <c r="F9" s="19">
        <v>80</v>
      </c>
      <c r="G9" s="19">
        <v>80</v>
      </c>
      <c r="H9" s="19">
        <v>80</v>
      </c>
      <c r="I9" s="19">
        <v>80</v>
      </c>
      <c r="J9" s="19">
        <v>80</v>
      </c>
      <c r="K9" s="19">
        <v>80</v>
      </c>
      <c r="L9" s="38" t="s">
        <v>105</v>
      </c>
      <c r="M9" s="19" t="s">
        <v>108</v>
      </c>
      <c r="N9" s="19"/>
    </row>
    <row r="10" spans="1:18" x14ac:dyDescent="0.25">
      <c r="A10" s="20">
        <v>5</v>
      </c>
      <c r="B10" s="23" t="s">
        <v>85</v>
      </c>
      <c r="C10" s="23" t="s">
        <v>75</v>
      </c>
      <c r="D10" s="19">
        <v>60</v>
      </c>
      <c r="E10" s="19"/>
      <c r="F10" s="19">
        <v>60</v>
      </c>
      <c r="G10" s="19">
        <v>60</v>
      </c>
      <c r="H10" s="19">
        <v>60</v>
      </c>
      <c r="I10" s="19">
        <v>60</v>
      </c>
      <c r="J10" s="19">
        <v>60</v>
      </c>
      <c r="K10" s="19">
        <v>60</v>
      </c>
      <c r="L10" s="19">
        <v>4</v>
      </c>
      <c r="M10" s="19" t="s">
        <v>109</v>
      </c>
      <c r="N10" s="19"/>
    </row>
    <row r="11" spans="1:18" x14ac:dyDescent="0.25">
      <c r="A11" s="20">
        <v>6</v>
      </c>
      <c r="B11" s="24" t="s">
        <v>86</v>
      </c>
      <c r="C11" s="24" t="s">
        <v>76</v>
      </c>
      <c r="D11" s="19">
        <v>70</v>
      </c>
      <c r="E11" s="19"/>
      <c r="F11" s="19">
        <v>70</v>
      </c>
      <c r="G11" s="19">
        <v>70</v>
      </c>
      <c r="H11" s="19">
        <v>70</v>
      </c>
      <c r="I11" s="19">
        <v>70</v>
      </c>
      <c r="J11" s="19">
        <v>70</v>
      </c>
      <c r="K11" s="19">
        <v>70</v>
      </c>
      <c r="L11" s="19">
        <v>3</v>
      </c>
      <c r="M11" s="19" t="s">
        <v>110</v>
      </c>
      <c r="N11" s="19"/>
    </row>
    <row r="12" spans="1:18" x14ac:dyDescent="0.25">
      <c r="A12" s="20">
        <v>7</v>
      </c>
      <c r="B12" s="23" t="s">
        <v>87</v>
      </c>
      <c r="C12" s="23" t="s">
        <v>77</v>
      </c>
      <c r="D12" s="19">
        <v>80</v>
      </c>
      <c r="E12" s="19"/>
      <c r="F12" s="19">
        <v>80</v>
      </c>
      <c r="G12" s="19">
        <v>80</v>
      </c>
      <c r="H12" s="19">
        <v>80</v>
      </c>
      <c r="I12" s="19">
        <v>80</v>
      </c>
      <c r="J12" s="19">
        <v>80</v>
      </c>
      <c r="K12" s="19">
        <v>80</v>
      </c>
      <c r="L12" s="38">
        <v>2</v>
      </c>
      <c r="M12" s="19" t="s">
        <v>111</v>
      </c>
      <c r="N12" s="19"/>
    </row>
    <row r="13" spans="1:18" x14ac:dyDescent="0.25">
      <c r="A13" s="20">
        <v>8</v>
      </c>
      <c r="B13" s="24" t="s">
        <v>88</v>
      </c>
      <c r="C13" s="25" t="s">
        <v>78</v>
      </c>
      <c r="D13" s="19">
        <v>60</v>
      </c>
      <c r="E13" s="19"/>
      <c r="F13" s="19">
        <v>60</v>
      </c>
      <c r="G13" s="19">
        <v>60</v>
      </c>
      <c r="H13" s="19">
        <v>60</v>
      </c>
      <c r="I13" s="19">
        <v>60</v>
      </c>
      <c r="J13" s="19">
        <v>60</v>
      </c>
      <c r="K13" s="19">
        <v>60</v>
      </c>
      <c r="L13" s="19">
        <v>4</v>
      </c>
      <c r="M13" s="19" t="s">
        <v>112</v>
      </c>
      <c r="N13" s="19"/>
    </row>
    <row r="14" spans="1:18" x14ac:dyDescent="0.25">
      <c r="A14" s="20">
        <v>9</v>
      </c>
      <c r="B14" s="23" t="s">
        <v>89</v>
      </c>
      <c r="C14" s="26" t="s">
        <v>79</v>
      </c>
      <c r="D14" s="19">
        <v>70</v>
      </c>
      <c r="E14" s="19"/>
      <c r="F14" s="19">
        <v>70</v>
      </c>
      <c r="G14" s="19">
        <v>70</v>
      </c>
      <c r="H14" s="19">
        <v>70</v>
      </c>
      <c r="I14" s="19">
        <v>70</v>
      </c>
      <c r="J14" s="19">
        <v>70</v>
      </c>
      <c r="K14" s="19">
        <v>70</v>
      </c>
      <c r="L14" s="19">
        <v>3</v>
      </c>
      <c r="M14" s="19"/>
      <c r="N14" s="19"/>
    </row>
    <row r="15" spans="1:18" x14ac:dyDescent="0.25">
      <c r="A15" s="20">
        <v>10</v>
      </c>
      <c r="B15" s="24" t="s">
        <v>90</v>
      </c>
      <c r="C15" s="25" t="s">
        <v>80</v>
      </c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</row>
    <row r="16" spans="1:18" x14ac:dyDescent="0.25">
      <c r="A16" s="43">
        <v>11</v>
      </c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</row>
    <row r="17" spans="1:14" x14ac:dyDescent="0.25">
      <c r="A17" s="43">
        <v>12</v>
      </c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</row>
    <row r="18" spans="1:14" x14ac:dyDescent="0.25">
      <c r="A18" s="43">
        <v>13</v>
      </c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</row>
    <row r="19" spans="1:14" x14ac:dyDescent="0.25">
      <c r="A19" s="43">
        <v>14</v>
      </c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</row>
    <row r="20" spans="1:14" x14ac:dyDescent="0.25">
      <c r="A20" s="43">
        <v>15</v>
      </c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</row>
    <row r="21" spans="1:14" x14ac:dyDescent="0.25">
      <c r="A21" s="43">
        <v>16</v>
      </c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</row>
    <row r="22" spans="1:14" x14ac:dyDescent="0.25">
      <c r="A22" s="43">
        <v>17</v>
      </c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</row>
    <row r="23" spans="1:14" x14ac:dyDescent="0.25">
      <c r="A23" s="43">
        <v>18</v>
      </c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</row>
    <row r="24" spans="1:14" x14ac:dyDescent="0.25">
      <c r="A24" s="43">
        <v>19</v>
      </c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</row>
    <row r="25" spans="1:14" x14ac:dyDescent="0.25">
      <c r="A25" s="43">
        <v>20</v>
      </c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</row>
    <row r="26" spans="1:14" x14ac:dyDescent="0.25">
      <c r="A26" s="43">
        <v>21</v>
      </c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</row>
    <row r="27" spans="1:14" x14ac:dyDescent="0.25">
      <c r="A27" s="43">
        <v>22</v>
      </c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</row>
    <row r="28" spans="1:14" x14ac:dyDescent="0.25">
      <c r="A28" s="43">
        <v>23</v>
      </c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</row>
    <row r="29" spans="1:14" x14ac:dyDescent="0.25">
      <c r="A29" s="43">
        <v>24</v>
      </c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</row>
    <row r="30" spans="1:14" x14ac:dyDescent="0.25">
      <c r="A30" s="43">
        <v>25</v>
      </c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</row>
    <row r="31" spans="1:14" x14ac:dyDescent="0.25">
      <c r="A31" s="43">
        <v>26</v>
      </c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</row>
    <row r="32" spans="1:14" x14ac:dyDescent="0.25">
      <c r="A32" s="43">
        <v>27</v>
      </c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</row>
    <row r="33" spans="1:14" x14ac:dyDescent="0.25">
      <c r="A33" s="43">
        <v>28</v>
      </c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</row>
    <row r="34" spans="1:14" x14ac:dyDescent="0.25">
      <c r="A34" s="43">
        <v>29</v>
      </c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</row>
    <row r="35" spans="1:14" x14ac:dyDescent="0.25">
      <c r="A35" s="43">
        <v>30</v>
      </c>
      <c r="B35" s="19">
        <v>988777</v>
      </c>
      <c r="C35" s="19" t="s">
        <v>124</v>
      </c>
      <c r="D35" s="19">
        <v>90</v>
      </c>
      <c r="E35" s="19">
        <v>80</v>
      </c>
      <c r="F35" s="19">
        <v>70</v>
      </c>
      <c r="G35" s="19">
        <v>90</v>
      </c>
      <c r="H35" s="19">
        <v>80</v>
      </c>
      <c r="I35" s="19">
        <v>70</v>
      </c>
      <c r="J35" s="19">
        <v>90</v>
      </c>
      <c r="K35" s="19">
        <v>80</v>
      </c>
      <c r="L35" s="19" t="s">
        <v>125</v>
      </c>
      <c r="M35" s="19" t="s">
        <v>108</v>
      </c>
      <c r="N35" s="19" t="s">
        <v>126</v>
      </c>
    </row>
    <row r="37" spans="1:14" x14ac:dyDescent="0.25">
      <c r="A37">
        <v>1</v>
      </c>
      <c r="B37">
        <v>2</v>
      </c>
      <c r="C37">
        <v>3</v>
      </c>
      <c r="D37">
        <v>4</v>
      </c>
      <c r="E37">
        <v>5</v>
      </c>
      <c r="F37">
        <v>6</v>
      </c>
      <c r="G37">
        <v>7</v>
      </c>
      <c r="H37">
        <v>8</v>
      </c>
      <c r="I37">
        <v>9</v>
      </c>
      <c r="J37">
        <v>10</v>
      </c>
      <c r="K37">
        <v>11</v>
      </c>
      <c r="L37">
        <v>12</v>
      </c>
      <c r="M37">
        <v>13</v>
      </c>
      <c r="N37">
        <v>14</v>
      </c>
    </row>
  </sheetData>
  <mergeCells count="6">
    <mergeCell ref="D3:K3"/>
    <mergeCell ref="G4:H4"/>
    <mergeCell ref="I4:K4"/>
    <mergeCell ref="A3:A5"/>
    <mergeCell ref="B3:B5"/>
    <mergeCell ref="C3:C5"/>
  </mergeCells>
  <phoneticPr fontId="4" type="noConversion"/>
  <conditionalFormatting sqref="C6:C15">
    <cfRule type="cellIs" dxfId="1" priority="2" stopIfTrue="1" operator="equal">
      <formula>0</formula>
    </cfRule>
  </conditionalFormatting>
  <conditionalFormatting sqref="B6:B15">
    <cfRule type="cellIs" dxfId="0" priority="1" stopIfTrue="1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2C1DD-E3C5-48CF-A31A-933E985CD4E5}">
  <sheetPr>
    <pageSetUpPr fitToPage="1"/>
  </sheetPr>
  <dimension ref="C1:DP125"/>
  <sheetViews>
    <sheetView view="pageBreakPreview" topLeftCell="A7" zoomScale="55" zoomScaleNormal="40" zoomScaleSheetLayoutView="55" zoomScalePageLayoutView="50" workbookViewId="0">
      <selection activeCell="H23" sqref="H23"/>
    </sheetView>
  </sheetViews>
  <sheetFormatPr defaultRowHeight="15" x14ac:dyDescent="0.25"/>
  <cols>
    <col min="1" max="2" width="9.140625" style="2"/>
    <col min="3" max="3" width="9.140625" style="22"/>
    <col min="4" max="4" width="16.140625" style="2" customWidth="1"/>
    <col min="5" max="5" width="4.5703125" style="2" customWidth="1"/>
    <col min="6" max="6" width="22.140625" style="29" customWidth="1"/>
    <col min="7" max="7" width="12.140625" style="29" customWidth="1"/>
    <col min="8" max="8" width="15.140625" style="29" customWidth="1"/>
    <col min="9" max="9" width="18" style="2" customWidth="1"/>
    <col min="10" max="10" width="4.28515625" style="2" customWidth="1"/>
    <col min="11" max="11" width="16.28515625" style="2" customWidth="1"/>
    <col min="12" max="12" width="12.140625" style="2" customWidth="1"/>
    <col min="13" max="14" width="9.140625" style="2"/>
    <col min="15" max="15" width="9.140625" style="22"/>
    <col min="16" max="16" width="16.140625" style="41" customWidth="1"/>
    <col min="17" max="17" width="4.5703125" style="41" customWidth="1"/>
    <col min="18" max="18" width="22.140625" style="40" customWidth="1"/>
    <col min="19" max="19" width="12.140625" style="40" customWidth="1"/>
    <col min="20" max="20" width="15.140625" style="40" customWidth="1"/>
    <col min="21" max="21" width="18" style="41" customWidth="1"/>
    <col min="22" max="22" width="4.28515625" style="41" customWidth="1"/>
    <col min="23" max="23" width="16.28515625" style="41" customWidth="1"/>
    <col min="24" max="24" width="12.140625" style="41" customWidth="1"/>
    <col min="25" max="26" width="9.140625" style="2"/>
    <col min="27" max="27" width="9.140625" style="22"/>
    <col min="28" max="28" width="16.140625" style="41" customWidth="1"/>
    <col min="29" max="29" width="4.5703125" style="41" customWidth="1"/>
    <col min="30" max="30" width="22.140625" style="40" customWidth="1"/>
    <col min="31" max="31" width="12.140625" style="40" customWidth="1"/>
    <col min="32" max="32" width="15.140625" style="40" customWidth="1"/>
    <col min="33" max="33" width="18" style="41" customWidth="1"/>
    <col min="34" max="34" width="4.28515625" style="41" customWidth="1"/>
    <col min="35" max="35" width="16.28515625" style="41" customWidth="1"/>
    <col min="36" max="36" width="12.140625" style="41" customWidth="1"/>
    <col min="37" max="38" width="9.140625" style="2"/>
    <col min="39" max="39" width="9.140625" style="22"/>
    <col min="40" max="40" width="16.140625" style="41" customWidth="1"/>
    <col min="41" max="41" width="4.5703125" style="41" customWidth="1"/>
    <col min="42" max="42" width="22.140625" style="40" customWidth="1"/>
    <col min="43" max="43" width="12.140625" style="40" customWidth="1"/>
    <col min="44" max="44" width="15.140625" style="40" customWidth="1"/>
    <col min="45" max="45" width="18" style="41" customWidth="1"/>
    <col min="46" max="46" width="4.28515625" style="41" customWidth="1"/>
    <col min="47" max="47" width="16.28515625" style="41" customWidth="1"/>
    <col min="48" max="48" width="12.140625" style="41" customWidth="1"/>
    <col min="49" max="50" width="9.140625" style="2"/>
    <col min="51" max="51" width="9.140625" style="22"/>
    <col min="52" max="52" width="16.140625" style="41" customWidth="1"/>
    <col min="53" max="53" width="4.5703125" style="41" customWidth="1"/>
    <col min="54" max="54" width="22.140625" style="40" customWidth="1"/>
    <col min="55" max="55" width="12.140625" style="40" customWidth="1"/>
    <col min="56" max="56" width="15.140625" style="40" customWidth="1"/>
    <col min="57" max="57" width="18" style="41" customWidth="1"/>
    <col min="58" max="58" width="4.28515625" style="41" customWidth="1"/>
    <col min="59" max="59" width="16.28515625" style="41" customWidth="1"/>
    <col min="60" max="60" width="12.140625" style="41" customWidth="1"/>
    <col min="61" max="62" width="9.140625" style="2"/>
    <col min="63" max="63" width="9.140625" style="22"/>
    <col min="64" max="64" width="16.140625" style="41" customWidth="1"/>
    <col min="65" max="65" width="4.5703125" style="41" customWidth="1"/>
    <col min="66" max="66" width="22.140625" style="40" customWidth="1"/>
    <col min="67" max="67" width="12.140625" style="40" customWidth="1"/>
    <col min="68" max="68" width="15.140625" style="40" customWidth="1"/>
    <col min="69" max="69" width="18" style="41" customWidth="1"/>
    <col min="70" max="70" width="4.28515625" style="41" customWidth="1"/>
    <col min="71" max="71" width="16.28515625" style="41" customWidth="1"/>
    <col min="72" max="72" width="12.140625" style="41" customWidth="1"/>
    <col min="73" max="74" width="9.140625" style="2"/>
    <col min="75" max="75" width="9.140625" style="22"/>
    <col min="76" max="76" width="16.140625" style="41" customWidth="1"/>
    <col min="77" max="77" width="4.5703125" style="41" customWidth="1"/>
    <col min="78" max="78" width="22.140625" style="40" customWidth="1"/>
    <col min="79" max="79" width="12.140625" style="40" customWidth="1"/>
    <col min="80" max="80" width="15.140625" style="40" customWidth="1"/>
    <col min="81" max="81" width="18" style="41" customWidth="1"/>
    <col min="82" max="82" width="4.28515625" style="41" customWidth="1"/>
    <col min="83" max="83" width="16.28515625" style="41" customWidth="1"/>
    <col min="84" max="84" width="12.140625" style="41" customWidth="1"/>
    <col min="85" max="86" width="9.140625" style="2"/>
    <col min="87" max="87" width="9.140625" style="22"/>
    <col min="88" max="88" width="16.140625" style="41" customWidth="1"/>
    <col min="89" max="89" width="4.5703125" style="41" customWidth="1"/>
    <col min="90" max="90" width="22.140625" style="40" customWidth="1"/>
    <col min="91" max="91" width="12.140625" style="40" customWidth="1"/>
    <col min="92" max="92" width="15.140625" style="40" customWidth="1"/>
    <col min="93" max="93" width="18" style="41" customWidth="1"/>
    <col min="94" max="94" width="4.28515625" style="41" customWidth="1"/>
    <col min="95" max="95" width="16.28515625" style="41" customWidth="1"/>
    <col min="96" max="96" width="12.140625" style="41" customWidth="1"/>
    <col min="97" max="98" width="9.140625" style="2"/>
    <col min="99" max="99" width="9.140625" style="22"/>
    <col min="100" max="100" width="16.140625" style="41" customWidth="1"/>
    <col min="101" max="101" width="4.5703125" style="41" customWidth="1"/>
    <col min="102" max="102" width="22.140625" style="40" customWidth="1"/>
    <col min="103" max="103" width="12.140625" style="40" customWidth="1"/>
    <col min="104" max="104" width="15.140625" style="40" customWidth="1"/>
    <col min="105" max="105" width="18" style="41" customWidth="1"/>
    <col min="106" max="106" width="4.28515625" style="41" customWidth="1"/>
    <col min="107" max="107" width="16.28515625" style="41" customWidth="1"/>
    <col min="108" max="108" width="12.140625" style="41" customWidth="1"/>
    <col min="109" max="110" width="9.140625" style="2"/>
    <col min="111" max="111" width="9.140625" style="22"/>
    <col min="112" max="112" width="16.140625" style="41" customWidth="1"/>
    <col min="113" max="113" width="4.5703125" style="41" customWidth="1"/>
    <col min="114" max="114" width="22.140625" style="40" customWidth="1"/>
    <col min="115" max="115" width="12.140625" style="40" customWidth="1"/>
    <col min="116" max="116" width="15.140625" style="40" customWidth="1"/>
    <col min="117" max="117" width="18" style="41" customWidth="1"/>
    <col min="118" max="118" width="4.28515625" style="41" customWidth="1"/>
    <col min="119" max="119" width="16.28515625" style="41" customWidth="1"/>
    <col min="120" max="120" width="12.140625" style="41" customWidth="1"/>
    <col min="121" max="16384" width="9.140625" style="2"/>
  </cols>
  <sheetData>
    <row r="1" spans="3:120" ht="15" customHeight="1" x14ac:dyDescent="0.25">
      <c r="G1" s="29" t="s">
        <v>91</v>
      </c>
      <c r="H1" s="29">
        <v>1</v>
      </c>
      <c r="S1" s="40" t="s">
        <v>91</v>
      </c>
      <c r="T1" s="40">
        <f>1+H1</f>
        <v>2</v>
      </c>
      <c r="AE1" s="40" t="s">
        <v>91</v>
      </c>
      <c r="AF1" s="40">
        <f>1+T1</f>
        <v>3</v>
      </c>
      <c r="AQ1" s="40" t="s">
        <v>91</v>
      </c>
      <c r="AR1" s="40">
        <f>1+AF1</f>
        <v>4</v>
      </c>
      <c r="BC1" s="40" t="s">
        <v>91</v>
      </c>
      <c r="BD1" s="40">
        <f>1+AR1</f>
        <v>5</v>
      </c>
      <c r="BO1" s="40" t="s">
        <v>91</v>
      </c>
      <c r="BP1" s="40">
        <f>1+BD1</f>
        <v>6</v>
      </c>
      <c r="CA1" s="40" t="s">
        <v>91</v>
      </c>
      <c r="CB1" s="40">
        <f>1+BP1</f>
        <v>7</v>
      </c>
      <c r="CM1" s="40" t="s">
        <v>91</v>
      </c>
      <c r="CN1" s="40">
        <f>1+CB1</f>
        <v>8</v>
      </c>
      <c r="CY1" s="40" t="s">
        <v>91</v>
      </c>
      <c r="CZ1" s="40">
        <f>1+CN1</f>
        <v>9</v>
      </c>
      <c r="DK1" s="40" t="s">
        <v>91</v>
      </c>
      <c r="DL1" s="40">
        <f>1+CZ1</f>
        <v>10</v>
      </c>
    </row>
    <row r="2" spans="3:120" ht="15" customHeight="1" x14ac:dyDescent="0.25">
      <c r="C2" s="1"/>
      <c r="O2" s="1"/>
      <c r="AA2" s="1"/>
      <c r="AM2" s="1"/>
      <c r="AY2" s="1"/>
      <c r="BK2" s="1"/>
      <c r="BW2" s="1"/>
      <c r="CI2" s="1"/>
      <c r="CU2" s="1"/>
      <c r="DG2" s="1"/>
    </row>
    <row r="3" spans="3:120" ht="15" customHeight="1" x14ac:dyDescent="0.25">
      <c r="C3" s="1"/>
      <c r="O3" s="1"/>
      <c r="AA3" s="1"/>
      <c r="AM3" s="1"/>
      <c r="AY3" s="1"/>
      <c r="BB3" s="44"/>
      <c r="BC3" s="44"/>
      <c r="BD3" s="44"/>
      <c r="BK3" s="1"/>
      <c r="BW3" s="1"/>
      <c r="CI3" s="1"/>
      <c r="CU3" s="1"/>
      <c r="DG3" s="1"/>
    </row>
    <row r="4" spans="3:120" ht="18" x14ac:dyDescent="0.25">
      <c r="C4" s="97" t="s">
        <v>0</v>
      </c>
      <c r="D4" s="97"/>
      <c r="E4" s="97"/>
      <c r="F4" s="97"/>
      <c r="G4" s="97"/>
      <c r="H4" s="97"/>
      <c r="I4" s="97"/>
      <c r="J4" s="97"/>
      <c r="K4" s="97"/>
      <c r="L4" s="97"/>
      <c r="M4" s="1"/>
      <c r="O4" s="97" t="s">
        <v>0</v>
      </c>
      <c r="P4" s="97"/>
      <c r="Q4" s="97"/>
      <c r="R4" s="97"/>
      <c r="S4" s="97"/>
      <c r="T4" s="97"/>
      <c r="U4" s="97"/>
      <c r="V4" s="97"/>
      <c r="W4" s="97"/>
      <c r="X4" s="97"/>
      <c r="AA4" s="97" t="s">
        <v>0</v>
      </c>
      <c r="AB4" s="97"/>
      <c r="AC4" s="97"/>
      <c r="AD4" s="97"/>
      <c r="AE4" s="97"/>
      <c r="AF4" s="97"/>
      <c r="AG4" s="97"/>
      <c r="AH4" s="97"/>
      <c r="AI4" s="97"/>
      <c r="AJ4" s="97"/>
      <c r="AM4" s="97" t="s">
        <v>0</v>
      </c>
      <c r="AN4" s="97"/>
      <c r="AO4" s="97"/>
      <c r="AP4" s="97"/>
      <c r="AQ4" s="97"/>
      <c r="AR4" s="97"/>
      <c r="AS4" s="97"/>
      <c r="AT4" s="97"/>
      <c r="AU4" s="97"/>
      <c r="AV4" s="97"/>
      <c r="AY4" s="97" t="s">
        <v>0</v>
      </c>
      <c r="AZ4" s="97"/>
      <c r="BA4" s="97"/>
      <c r="BB4" s="97"/>
      <c r="BC4" s="97"/>
      <c r="BD4" s="97"/>
      <c r="BE4" s="97"/>
      <c r="BF4" s="97"/>
      <c r="BG4" s="97"/>
      <c r="BH4" s="97"/>
      <c r="BK4" s="97" t="s">
        <v>0</v>
      </c>
      <c r="BL4" s="97"/>
      <c r="BM4" s="97"/>
      <c r="BN4" s="97"/>
      <c r="BO4" s="97"/>
      <c r="BP4" s="97"/>
      <c r="BQ4" s="97"/>
      <c r="BR4" s="97"/>
      <c r="BS4" s="97"/>
      <c r="BT4" s="97"/>
      <c r="BW4" s="97" t="s">
        <v>0</v>
      </c>
      <c r="BX4" s="97"/>
      <c r="BY4" s="97"/>
      <c r="BZ4" s="97"/>
      <c r="CA4" s="97"/>
      <c r="CB4" s="97"/>
      <c r="CC4" s="97"/>
      <c r="CD4" s="97"/>
      <c r="CE4" s="97"/>
      <c r="CF4" s="97"/>
      <c r="CI4" s="97" t="s">
        <v>0</v>
      </c>
      <c r="CJ4" s="97"/>
      <c r="CK4" s="97"/>
      <c r="CL4" s="97"/>
      <c r="CM4" s="97"/>
      <c r="CN4" s="97"/>
      <c r="CO4" s="97"/>
      <c r="CP4" s="97"/>
      <c r="CQ4" s="97"/>
      <c r="CR4" s="97"/>
      <c r="CU4" s="97" t="s">
        <v>0</v>
      </c>
      <c r="CV4" s="97"/>
      <c r="CW4" s="97"/>
      <c r="CX4" s="97"/>
      <c r="CY4" s="97"/>
      <c r="CZ4" s="97"/>
      <c r="DA4" s="97"/>
      <c r="DB4" s="97"/>
      <c r="DC4" s="97"/>
      <c r="DD4" s="97"/>
      <c r="DG4" s="97" t="s">
        <v>0</v>
      </c>
      <c r="DH4" s="97"/>
      <c r="DI4" s="97"/>
      <c r="DJ4" s="97"/>
      <c r="DK4" s="97"/>
      <c r="DL4" s="97"/>
      <c r="DM4" s="97"/>
      <c r="DN4" s="97"/>
      <c r="DO4" s="97"/>
      <c r="DP4" s="97"/>
    </row>
    <row r="5" spans="3:120" ht="18" x14ac:dyDescent="0.25">
      <c r="C5" s="97" t="s">
        <v>1</v>
      </c>
      <c r="D5" s="97"/>
      <c r="E5" s="97"/>
      <c r="F5" s="97"/>
      <c r="G5" s="97"/>
      <c r="H5" s="97"/>
      <c r="I5" s="97"/>
      <c r="J5" s="97"/>
      <c r="K5" s="97"/>
      <c r="L5" s="97"/>
      <c r="M5" s="1"/>
      <c r="O5" s="97" t="s">
        <v>1</v>
      </c>
      <c r="P5" s="97"/>
      <c r="Q5" s="97"/>
      <c r="R5" s="97"/>
      <c r="S5" s="97"/>
      <c r="T5" s="97"/>
      <c r="U5" s="97"/>
      <c r="V5" s="97"/>
      <c r="W5" s="97"/>
      <c r="X5" s="97"/>
      <c r="AA5" s="97" t="s">
        <v>1</v>
      </c>
      <c r="AB5" s="97"/>
      <c r="AC5" s="97"/>
      <c r="AD5" s="97"/>
      <c r="AE5" s="97"/>
      <c r="AF5" s="97"/>
      <c r="AG5" s="97"/>
      <c r="AH5" s="97"/>
      <c r="AI5" s="97"/>
      <c r="AJ5" s="97"/>
      <c r="AM5" s="97" t="s">
        <v>1</v>
      </c>
      <c r="AN5" s="97"/>
      <c r="AO5" s="97"/>
      <c r="AP5" s="97"/>
      <c r="AQ5" s="97"/>
      <c r="AR5" s="97"/>
      <c r="AS5" s="97"/>
      <c r="AT5" s="97"/>
      <c r="AU5" s="97"/>
      <c r="AV5" s="97"/>
      <c r="AY5" s="97" t="s">
        <v>1</v>
      </c>
      <c r="AZ5" s="97"/>
      <c r="BA5" s="97"/>
      <c r="BB5" s="97"/>
      <c r="BC5" s="97"/>
      <c r="BD5" s="97"/>
      <c r="BE5" s="97"/>
      <c r="BF5" s="97"/>
      <c r="BG5" s="97"/>
      <c r="BH5" s="97"/>
      <c r="BK5" s="97" t="s">
        <v>1</v>
      </c>
      <c r="BL5" s="97"/>
      <c r="BM5" s="97"/>
      <c r="BN5" s="97"/>
      <c r="BO5" s="97"/>
      <c r="BP5" s="97"/>
      <c r="BQ5" s="97"/>
      <c r="BR5" s="97"/>
      <c r="BS5" s="97"/>
      <c r="BT5" s="97"/>
      <c r="BW5" s="97" t="s">
        <v>1</v>
      </c>
      <c r="BX5" s="97"/>
      <c r="BY5" s="97"/>
      <c r="BZ5" s="97"/>
      <c r="CA5" s="97"/>
      <c r="CB5" s="97"/>
      <c r="CC5" s="97"/>
      <c r="CD5" s="97"/>
      <c r="CE5" s="97"/>
      <c r="CF5" s="97"/>
      <c r="CI5" s="97" t="s">
        <v>1</v>
      </c>
      <c r="CJ5" s="97"/>
      <c r="CK5" s="97"/>
      <c r="CL5" s="97"/>
      <c r="CM5" s="97"/>
      <c r="CN5" s="97"/>
      <c r="CO5" s="97"/>
      <c r="CP5" s="97"/>
      <c r="CQ5" s="97"/>
      <c r="CR5" s="97"/>
      <c r="CU5" s="97" t="s">
        <v>1</v>
      </c>
      <c r="CV5" s="97"/>
      <c r="CW5" s="97"/>
      <c r="CX5" s="97"/>
      <c r="CY5" s="97"/>
      <c r="CZ5" s="97"/>
      <c r="DA5" s="97"/>
      <c r="DB5" s="97"/>
      <c r="DC5" s="97"/>
      <c r="DD5" s="97"/>
      <c r="DG5" s="97" t="s">
        <v>1</v>
      </c>
      <c r="DH5" s="97"/>
      <c r="DI5" s="97"/>
      <c r="DJ5" s="97"/>
      <c r="DK5" s="97"/>
      <c r="DL5" s="97"/>
      <c r="DM5" s="97"/>
      <c r="DN5" s="97"/>
      <c r="DO5" s="97"/>
      <c r="DP5" s="97"/>
    </row>
    <row r="6" spans="3:120" ht="15" customHeight="1" x14ac:dyDescent="0.25">
      <c r="C6" s="1"/>
      <c r="O6" s="1"/>
      <c r="R6" s="44"/>
      <c r="S6" s="44"/>
      <c r="T6" s="44"/>
      <c r="AA6" s="1"/>
      <c r="AD6" s="44"/>
      <c r="AE6" s="44"/>
      <c r="AF6" s="44"/>
      <c r="AM6" s="1"/>
      <c r="AP6" s="44"/>
      <c r="AQ6" s="44"/>
      <c r="AR6" s="44"/>
      <c r="AY6" s="1"/>
      <c r="BB6" s="44"/>
      <c r="BC6" s="44"/>
      <c r="BD6" s="44"/>
      <c r="BK6" s="1"/>
      <c r="BN6" s="44"/>
      <c r="BO6" s="44"/>
      <c r="BP6" s="44"/>
      <c r="BW6" s="1"/>
      <c r="BZ6" s="44"/>
      <c r="CA6" s="44"/>
      <c r="CB6" s="44"/>
      <c r="CI6" s="1"/>
      <c r="CL6" s="44"/>
      <c r="CM6" s="44"/>
      <c r="CN6" s="44"/>
      <c r="CU6" s="1"/>
      <c r="CX6" s="44"/>
      <c r="CY6" s="44"/>
      <c r="CZ6" s="44"/>
      <c r="DG6" s="1"/>
      <c r="DJ6" s="44"/>
      <c r="DK6" s="44"/>
      <c r="DL6" s="44"/>
    </row>
    <row r="7" spans="3:120" ht="15" customHeight="1" x14ac:dyDescent="0.25">
      <c r="C7" s="96" t="s">
        <v>2</v>
      </c>
      <c r="D7" s="96"/>
      <c r="E7" s="22" t="s">
        <v>33</v>
      </c>
      <c r="F7" s="96" t="str">
        <f>VLOOKUP(H1,'DATA SISWA'!$A:$K,3,0)</f>
        <v xml:space="preserve">Adly Muhammad Rafly </v>
      </c>
      <c r="G7" s="96"/>
      <c r="I7" s="22" t="s">
        <v>4</v>
      </c>
      <c r="J7" s="22" t="s">
        <v>33</v>
      </c>
      <c r="K7" s="22" t="str">
        <f>'DATA SISWA'!$R$3</f>
        <v>Satu</v>
      </c>
      <c r="O7" s="96" t="s">
        <v>2</v>
      </c>
      <c r="P7" s="96"/>
      <c r="Q7" s="22" t="s">
        <v>33</v>
      </c>
      <c r="R7" s="96" t="str">
        <f>VLOOKUP(T1,'DATA SISWA'!$A:$K,3,0)</f>
        <v>Ananda Rizqi Darmawan</v>
      </c>
      <c r="S7" s="96"/>
      <c r="T7" s="44"/>
      <c r="U7" s="22" t="s">
        <v>4</v>
      </c>
      <c r="V7" s="22" t="s">
        <v>33</v>
      </c>
      <c r="W7" s="22" t="str">
        <f>'DATA SISWA'!$R$3</f>
        <v>Satu</v>
      </c>
      <c r="AA7" s="96" t="s">
        <v>2</v>
      </c>
      <c r="AB7" s="96"/>
      <c r="AC7" s="22" t="s">
        <v>33</v>
      </c>
      <c r="AD7" s="96" t="str">
        <f>VLOOKUP(AF1,'DATA SISWA'!$A:$K,3,0)</f>
        <v>Benyamin Uber Jayaprana</v>
      </c>
      <c r="AE7" s="96"/>
      <c r="AF7" s="44"/>
      <c r="AG7" s="22" t="s">
        <v>4</v>
      </c>
      <c r="AH7" s="22" t="s">
        <v>33</v>
      </c>
      <c r="AI7" s="22" t="str">
        <f>'DATA SISWA'!$R$3</f>
        <v>Satu</v>
      </c>
      <c r="AM7" s="96" t="s">
        <v>2</v>
      </c>
      <c r="AN7" s="96"/>
      <c r="AO7" s="22" t="s">
        <v>33</v>
      </c>
      <c r="AP7" s="96" t="str">
        <f>VLOOKUP(AR1,'DATA SISWA'!$A:$K,3,0)</f>
        <v>Farel Althaafsyah</v>
      </c>
      <c r="AQ7" s="96"/>
      <c r="AR7" s="44"/>
      <c r="AS7" s="22" t="s">
        <v>4</v>
      </c>
      <c r="AT7" s="22" t="s">
        <v>33</v>
      </c>
      <c r="AU7" s="22" t="str">
        <f>'DATA SISWA'!$R$3</f>
        <v>Satu</v>
      </c>
      <c r="AY7" s="96" t="s">
        <v>2</v>
      </c>
      <c r="AZ7" s="96"/>
      <c r="BA7" s="22" t="s">
        <v>33</v>
      </c>
      <c r="BB7" s="96" t="str">
        <f>VLOOKUP(BD1,'DATA SISWA'!$A:$K,3,0)</f>
        <v>Galuh Rifqi Fernanda</v>
      </c>
      <c r="BC7" s="96"/>
      <c r="BD7" s="44"/>
      <c r="BE7" s="22" t="s">
        <v>4</v>
      </c>
      <c r="BF7" s="22" t="s">
        <v>33</v>
      </c>
      <c r="BG7" s="22" t="str">
        <f>'DATA SISWA'!$R$3</f>
        <v>Satu</v>
      </c>
      <c r="BK7" s="96" t="s">
        <v>2</v>
      </c>
      <c r="BL7" s="96"/>
      <c r="BM7" s="22" t="s">
        <v>33</v>
      </c>
      <c r="BN7" s="96" t="str">
        <f>VLOOKUP(BP1,'DATA SISWA'!$A:$K,3,0)</f>
        <v>Ghiyats M Al Fahri</v>
      </c>
      <c r="BO7" s="96"/>
      <c r="BP7" s="44"/>
      <c r="BQ7" s="22" t="s">
        <v>4</v>
      </c>
      <c r="BR7" s="22" t="s">
        <v>33</v>
      </c>
      <c r="BS7" s="22" t="str">
        <f>'DATA SISWA'!$R$3</f>
        <v>Satu</v>
      </c>
      <c r="BW7" s="96" t="s">
        <v>2</v>
      </c>
      <c r="BX7" s="96"/>
      <c r="BY7" s="22" t="s">
        <v>33</v>
      </c>
      <c r="BZ7" s="96" t="str">
        <f>VLOOKUP(CB1,'DATA SISWA'!$A:$K,3,0)</f>
        <v>Ichsanul Tofani</v>
      </c>
      <c r="CA7" s="96"/>
      <c r="CB7" s="44"/>
      <c r="CC7" s="22" t="s">
        <v>4</v>
      </c>
      <c r="CD7" s="22" t="s">
        <v>33</v>
      </c>
      <c r="CE7" s="22" t="str">
        <f>'DATA SISWA'!$R$3</f>
        <v>Satu</v>
      </c>
      <c r="CI7" s="96" t="s">
        <v>2</v>
      </c>
      <c r="CJ7" s="96"/>
      <c r="CK7" s="22" t="s">
        <v>33</v>
      </c>
      <c r="CL7" s="96" t="str">
        <f>VLOOKUP(CN1,'DATA SISWA'!$A:$K,3,0)</f>
        <v>Ikhwan Aditya Prahasto</v>
      </c>
      <c r="CM7" s="96"/>
      <c r="CN7" s="44"/>
      <c r="CO7" s="22" t="s">
        <v>4</v>
      </c>
      <c r="CP7" s="22" t="s">
        <v>33</v>
      </c>
      <c r="CQ7" s="22" t="str">
        <f>'DATA SISWA'!$R$3</f>
        <v>Satu</v>
      </c>
      <c r="CU7" s="96" t="s">
        <v>2</v>
      </c>
      <c r="CV7" s="96"/>
      <c r="CW7" s="22" t="s">
        <v>33</v>
      </c>
      <c r="CX7" s="96" t="str">
        <f>VLOOKUP(CZ1,'DATA SISWA'!$A:$K,3,0)</f>
        <v>Muhammad Fatur Putra Utomo</v>
      </c>
      <c r="CY7" s="96"/>
      <c r="CZ7" s="44"/>
      <c r="DA7" s="22" t="s">
        <v>4</v>
      </c>
      <c r="DB7" s="22" t="s">
        <v>33</v>
      </c>
      <c r="DC7" s="22" t="str">
        <f>'DATA SISWA'!$R$3</f>
        <v>Satu</v>
      </c>
      <c r="DG7" s="96" t="s">
        <v>2</v>
      </c>
      <c r="DH7" s="96"/>
      <c r="DI7" s="22" t="s">
        <v>33</v>
      </c>
      <c r="DJ7" s="96" t="str">
        <f>VLOOKUP(DL1,'DATA SISWA'!$A:$K,3,0)</f>
        <v>Muhammad Firas Afif</v>
      </c>
      <c r="DK7" s="96"/>
      <c r="DL7" s="44"/>
      <c r="DM7" s="22" t="s">
        <v>4</v>
      </c>
      <c r="DN7" s="22" t="s">
        <v>33</v>
      </c>
      <c r="DO7" s="22" t="str">
        <f>'DATA SISWA'!$R$3</f>
        <v>Satu</v>
      </c>
    </row>
    <row r="8" spans="3:120" ht="15" customHeight="1" x14ac:dyDescent="0.25">
      <c r="C8" s="96" t="s">
        <v>3</v>
      </c>
      <c r="D8" s="96"/>
      <c r="E8" s="22" t="s">
        <v>33</v>
      </c>
      <c r="F8" s="96" t="str">
        <f>VLOOKUP(H1,'DATA SISWA'!$A:$K,2,0)</f>
        <v>0023552702</v>
      </c>
      <c r="G8" s="96"/>
      <c r="I8" s="22" t="s">
        <v>5</v>
      </c>
      <c r="J8" s="22" t="s">
        <v>33</v>
      </c>
      <c r="K8" s="22" t="str">
        <f>'DATA SISWA'!$R$4</f>
        <v>2020-2021</v>
      </c>
      <c r="O8" s="96" t="s">
        <v>3</v>
      </c>
      <c r="P8" s="96"/>
      <c r="Q8" s="22" t="s">
        <v>33</v>
      </c>
      <c r="R8" s="96" t="str">
        <f>VLOOKUP(T1,'DATA SISWA'!$A:$K,2,0)</f>
        <v>0015353442</v>
      </c>
      <c r="S8" s="96"/>
      <c r="T8" s="44"/>
      <c r="U8" s="22" t="s">
        <v>5</v>
      </c>
      <c r="V8" s="22" t="s">
        <v>33</v>
      </c>
      <c r="W8" s="22" t="str">
        <f>'DATA SISWA'!$R$4</f>
        <v>2020-2021</v>
      </c>
      <c r="AA8" s="96" t="s">
        <v>3</v>
      </c>
      <c r="AB8" s="96"/>
      <c r="AC8" s="22" t="s">
        <v>33</v>
      </c>
      <c r="AD8" s="96" t="str">
        <f>VLOOKUP(AF1,'DATA SISWA'!$A:$K,2,0)</f>
        <v>0021357097</v>
      </c>
      <c r="AE8" s="96"/>
      <c r="AF8" s="44"/>
      <c r="AG8" s="22" t="s">
        <v>5</v>
      </c>
      <c r="AH8" s="22" t="s">
        <v>33</v>
      </c>
      <c r="AI8" s="22" t="str">
        <f>'DATA SISWA'!$R$4</f>
        <v>2020-2021</v>
      </c>
      <c r="AM8" s="96" t="s">
        <v>3</v>
      </c>
      <c r="AN8" s="96"/>
      <c r="AO8" s="22" t="s">
        <v>33</v>
      </c>
      <c r="AP8" s="96" t="str">
        <f>VLOOKUP(AR1,'DATA SISWA'!$A:$K,2,0)</f>
        <v>0016891105</v>
      </c>
      <c r="AQ8" s="96"/>
      <c r="AR8" s="44"/>
      <c r="AS8" s="22" t="s">
        <v>5</v>
      </c>
      <c r="AT8" s="22" t="s">
        <v>33</v>
      </c>
      <c r="AU8" s="22" t="str">
        <f>'DATA SISWA'!$R$4</f>
        <v>2020-2021</v>
      </c>
      <c r="AY8" s="96" t="s">
        <v>3</v>
      </c>
      <c r="AZ8" s="96"/>
      <c r="BA8" s="22" t="s">
        <v>33</v>
      </c>
      <c r="BB8" s="96" t="str">
        <f>VLOOKUP(BD1,'DATA SISWA'!$A:$K,2,0)</f>
        <v>0023272007</v>
      </c>
      <c r="BC8" s="96"/>
      <c r="BD8" s="44"/>
      <c r="BE8" s="22" t="s">
        <v>5</v>
      </c>
      <c r="BF8" s="22" t="s">
        <v>33</v>
      </c>
      <c r="BG8" s="22" t="str">
        <f>'DATA SISWA'!$R$4</f>
        <v>2020-2021</v>
      </c>
      <c r="BK8" s="96" t="s">
        <v>3</v>
      </c>
      <c r="BL8" s="96"/>
      <c r="BM8" s="22" t="s">
        <v>33</v>
      </c>
      <c r="BN8" s="96" t="str">
        <f>VLOOKUP(BP1,'DATA SISWA'!$A:$K,2,0)</f>
        <v>0021903354</v>
      </c>
      <c r="BO8" s="96"/>
      <c r="BP8" s="44"/>
      <c r="BQ8" s="22" t="s">
        <v>5</v>
      </c>
      <c r="BR8" s="22" t="s">
        <v>33</v>
      </c>
      <c r="BS8" s="22" t="str">
        <f>'DATA SISWA'!$R$4</f>
        <v>2020-2021</v>
      </c>
      <c r="BW8" s="96" t="s">
        <v>3</v>
      </c>
      <c r="BX8" s="96"/>
      <c r="BY8" s="22" t="s">
        <v>33</v>
      </c>
      <c r="BZ8" s="96" t="str">
        <f>VLOOKUP(CB1,'DATA SISWA'!$A:$K,2,0)</f>
        <v>0022738445</v>
      </c>
      <c r="CA8" s="96"/>
      <c r="CB8" s="44"/>
      <c r="CC8" s="22" t="s">
        <v>5</v>
      </c>
      <c r="CD8" s="22" t="s">
        <v>33</v>
      </c>
      <c r="CE8" s="22" t="str">
        <f>'DATA SISWA'!$R$4</f>
        <v>2020-2021</v>
      </c>
      <c r="CI8" s="96" t="s">
        <v>3</v>
      </c>
      <c r="CJ8" s="96"/>
      <c r="CK8" s="22" t="s">
        <v>33</v>
      </c>
      <c r="CL8" s="96" t="str">
        <f>VLOOKUP(CN1,'DATA SISWA'!$A:$K,2,0)</f>
        <v>0023639577</v>
      </c>
      <c r="CM8" s="96"/>
      <c r="CN8" s="44"/>
      <c r="CO8" s="22" t="s">
        <v>5</v>
      </c>
      <c r="CP8" s="22" t="s">
        <v>33</v>
      </c>
      <c r="CQ8" s="22" t="str">
        <f>'DATA SISWA'!$R$4</f>
        <v>2020-2021</v>
      </c>
      <c r="CU8" s="96" t="s">
        <v>3</v>
      </c>
      <c r="CV8" s="96"/>
      <c r="CW8" s="22" t="s">
        <v>33</v>
      </c>
      <c r="CX8" s="96" t="str">
        <f>VLOOKUP(CZ1,'DATA SISWA'!$A:$K,2,0)</f>
        <v>0025603090</v>
      </c>
      <c r="CY8" s="96"/>
      <c r="CZ8" s="44"/>
      <c r="DA8" s="22" t="s">
        <v>5</v>
      </c>
      <c r="DB8" s="22" t="s">
        <v>33</v>
      </c>
      <c r="DC8" s="22" t="str">
        <f>'DATA SISWA'!$R$4</f>
        <v>2020-2021</v>
      </c>
      <c r="DG8" s="96" t="s">
        <v>3</v>
      </c>
      <c r="DH8" s="96"/>
      <c r="DI8" s="22" t="s">
        <v>33</v>
      </c>
      <c r="DJ8" s="96" t="str">
        <f>VLOOKUP(DL1,'DATA SISWA'!$A:$K,2,0)</f>
        <v>0028367460</v>
      </c>
      <c r="DK8" s="96"/>
      <c r="DL8" s="44"/>
      <c r="DM8" s="22" t="s">
        <v>5</v>
      </c>
      <c r="DN8" s="22" t="s">
        <v>33</v>
      </c>
      <c r="DO8" s="22" t="str">
        <f>'DATA SISWA'!$R$4</f>
        <v>2020-2021</v>
      </c>
    </row>
    <row r="9" spans="3:120" ht="15" customHeight="1" x14ac:dyDescent="0.25">
      <c r="C9" s="1"/>
      <c r="O9" s="1"/>
      <c r="R9" s="44"/>
      <c r="S9" s="44"/>
      <c r="T9" s="44"/>
      <c r="AA9" s="1"/>
      <c r="AD9" s="44"/>
      <c r="AE9" s="44"/>
      <c r="AF9" s="44"/>
      <c r="AM9" s="1"/>
      <c r="AP9" s="44"/>
      <c r="AQ9" s="44"/>
      <c r="AR9" s="44"/>
      <c r="AY9" s="1"/>
      <c r="BB9" s="44"/>
      <c r="BC9" s="44"/>
      <c r="BD9" s="44"/>
      <c r="BK9" s="1"/>
      <c r="BN9" s="44"/>
      <c r="BO9" s="44"/>
      <c r="BP9" s="44"/>
      <c r="BW9" s="1"/>
      <c r="BZ9" s="44"/>
      <c r="CA9" s="44"/>
      <c r="CB9" s="44"/>
      <c r="CI9" s="1"/>
      <c r="CL9" s="44"/>
      <c r="CM9" s="44"/>
      <c r="CN9" s="44"/>
      <c r="CU9" s="1"/>
      <c r="CX9" s="44"/>
      <c r="CY9" s="44"/>
      <c r="CZ9" s="44"/>
      <c r="DG9" s="1"/>
      <c r="DJ9" s="44"/>
      <c r="DK9" s="44"/>
      <c r="DL9" s="44"/>
    </row>
    <row r="10" spans="3:120" ht="15" customHeight="1" x14ac:dyDescent="0.25">
      <c r="C10" s="1"/>
      <c r="O10" s="1"/>
      <c r="R10" s="44"/>
      <c r="S10" s="44"/>
      <c r="T10" s="44"/>
      <c r="AA10" s="1"/>
      <c r="AD10" s="44"/>
      <c r="AE10" s="44"/>
      <c r="AF10" s="44"/>
      <c r="AM10" s="1"/>
      <c r="AP10" s="44"/>
      <c r="AQ10" s="44"/>
      <c r="AR10" s="44"/>
      <c r="AY10" s="1"/>
      <c r="BB10" s="44"/>
      <c r="BC10" s="44"/>
      <c r="BD10" s="44"/>
      <c r="BK10" s="1"/>
      <c r="BN10" s="44"/>
      <c r="BO10" s="44"/>
      <c r="BP10" s="44"/>
      <c r="BW10" s="1"/>
      <c r="BZ10" s="44"/>
      <c r="CA10" s="44"/>
      <c r="CB10" s="44"/>
      <c r="CI10" s="1"/>
      <c r="CL10" s="44"/>
      <c r="CM10" s="44"/>
      <c r="CN10" s="44"/>
      <c r="CU10" s="1"/>
      <c r="CX10" s="44"/>
      <c r="CY10" s="44"/>
      <c r="CZ10" s="44"/>
      <c r="DG10" s="1"/>
      <c r="DJ10" s="44"/>
      <c r="DK10" s="44"/>
      <c r="DL10" s="44"/>
    </row>
    <row r="11" spans="3:120" x14ac:dyDescent="0.25">
      <c r="C11" s="1"/>
      <c r="O11" s="1"/>
      <c r="R11" s="44"/>
      <c r="S11" s="44"/>
      <c r="T11" s="44"/>
      <c r="AA11" s="1"/>
      <c r="AD11" s="44"/>
      <c r="AE11" s="44"/>
      <c r="AF11" s="44"/>
      <c r="AM11" s="1"/>
      <c r="AP11" s="44"/>
      <c r="AQ11" s="44"/>
      <c r="AR11" s="44"/>
      <c r="AY11" s="1"/>
      <c r="BB11" s="44"/>
      <c r="BC11" s="44"/>
      <c r="BD11" s="44"/>
      <c r="BK11" s="1"/>
      <c r="BN11" s="44"/>
      <c r="BO11" s="44"/>
      <c r="BP11" s="44"/>
      <c r="BW11" s="1"/>
      <c r="BZ11" s="44"/>
      <c r="CA11" s="44"/>
      <c r="CB11" s="44"/>
      <c r="CI11" s="1"/>
      <c r="CL11" s="44"/>
      <c r="CM11" s="44"/>
      <c r="CN11" s="44"/>
      <c r="CU11" s="1"/>
      <c r="CX11" s="44"/>
      <c r="CY11" s="44"/>
      <c r="CZ11" s="44"/>
      <c r="DG11" s="1"/>
      <c r="DJ11" s="44"/>
      <c r="DK11" s="44"/>
      <c r="DL11" s="44"/>
    </row>
    <row r="12" spans="3:120" x14ac:dyDescent="0.25">
      <c r="C12" s="94" t="s">
        <v>34</v>
      </c>
      <c r="D12" s="67" t="s">
        <v>7</v>
      </c>
      <c r="E12" s="68"/>
      <c r="F12" s="69"/>
      <c r="G12" s="93" t="s">
        <v>8</v>
      </c>
      <c r="H12" s="93"/>
      <c r="I12" s="93"/>
      <c r="J12" s="93"/>
      <c r="K12" s="93"/>
      <c r="L12" s="93"/>
      <c r="O12" s="94" t="s">
        <v>34</v>
      </c>
      <c r="P12" s="67" t="s">
        <v>7</v>
      </c>
      <c r="Q12" s="68"/>
      <c r="R12" s="69"/>
      <c r="S12" s="93" t="s">
        <v>8</v>
      </c>
      <c r="T12" s="93"/>
      <c r="U12" s="93"/>
      <c r="V12" s="93"/>
      <c r="W12" s="93"/>
      <c r="X12" s="93"/>
      <c r="AA12" s="94" t="s">
        <v>34</v>
      </c>
      <c r="AB12" s="67" t="s">
        <v>7</v>
      </c>
      <c r="AC12" s="68"/>
      <c r="AD12" s="69"/>
      <c r="AE12" s="93" t="s">
        <v>8</v>
      </c>
      <c r="AF12" s="93"/>
      <c r="AG12" s="93"/>
      <c r="AH12" s="93"/>
      <c r="AI12" s="93"/>
      <c r="AJ12" s="93"/>
      <c r="AM12" s="94" t="s">
        <v>34</v>
      </c>
      <c r="AN12" s="67" t="s">
        <v>7</v>
      </c>
      <c r="AO12" s="68"/>
      <c r="AP12" s="69"/>
      <c r="AQ12" s="93" t="s">
        <v>8</v>
      </c>
      <c r="AR12" s="93"/>
      <c r="AS12" s="93"/>
      <c r="AT12" s="93"/>
      <c r="AU12" s="93"/>
      <c r="AV12" s="93"/>
      <c r="AY12" s="94" t="s">
        <v>34</v>
      </c>
      <c r="AZ12" s="67" t="s">
        <v>7</v>
      </c>
      <c r="BA12" s="68"/>
      <c r="BB12" s="69"/>
      <c r="BC12" s="93" t="s">
        <v>8</v>
      </c>
      <c r="BD12" s="93"/>
      <c r="BE12" s="93"/>
      <c r="BF12" s="93"/>
      <c r="BG12" s="93"/>
      <c r="BH12" s="93"/>
      <c r="BK12" s="94" t="s">
        <v>34</v>
      </c>
      <c r="BL12" s="67" t="s">
        <v>7</v>
      </c>
      <c r="BM12" s="68"/>
      <c r="BN12" s="69"/>
      <c r="BO12" s="93" t="s">
        <v>8</v>
      </c>
      <c r="BP12" s="93"/>
      <c r="BQ12" s="93"/>
      <c r="BR12" s="93"/>
      <c r="BS12" s="93"/>
      <c r="BT12" s="93"/>
      <c r="BW12" s="94" t="s">
        <v>34</v>
      </c>
      <c r="BX12" s="67" t="s">
        <v>7</v>
      </c>
      <c r="BY12" s="68"/>
      <c r="BZ12" s="69"/>
      <c r="CA12" s="93" t="s">
        <v>8</v>
      </c>
      <c r="CB12" s="93"/>
      <c r="CC12" s="93"/>
      <c r="CD12" s="93"/>
      <c r="CE12" s="93"/>
      <c r="CF12" s="93"/>
      <c r="CI12" s="94" t="s">
        <v>34</v>
      </c>
      <c r="CJ12" s="67" t="s">
        <v>7</v>
      </c>
      <c r="CK12" s="68"/>
      <c r="CL12" s="69"/>
      <c r="CM12" s="93" t="s">
        <v>8</v>
      </c>
      <c r="CN12" s="93"/>
      <c r="CO12" s="93"/>
      <c r="CP12" s="93"/>
      <c r="CQ12" s="93"/>
      <c r="CR12" s="93"/>
      <c r="CU12" s="94" t="s">
        <v>34</v>
      </c>
      <c r="CV12" s="67" t="s">
        <v>7</v>
      </c>
      <c r="CW12" s="68"/>
      <c r="CX12" s="69"/>
      <c r="CY12" s="93" t="s">
        <v>8</v>
      </c>
      <c r="CZ12" s="93"/>
      <c r="DA12" s="93"/>
      <c r="DB12" s="93"/>
      <c r="DC12" s="93"/>
      <c r="DD12" s="93"/>
      <c r="DG12" s="94" t="s">
        <v>34</v>
      </c>
      <c r="DH12" s="67" t="s">
        <v>7</v>
      </c>
      <c r="DI12" s="68"/>
      <c r="DJ12" s="69"/>
      <c r="DK12" s="93" t="s">
        <v>8</v>
      </c>
      <c r="DL12" s="93"/>
      <c r="DM12" s="93"/>
      <c r="DN12" s="93"/>
      <c r="DO12" s="93"/>
      <c r="DP12" s="93"/>
    </row>
    <row r="13" spans="3:120" x14ac:dyDescent="0.25">
      <c r="C13" s="95"/>
      <c r="D13" s="73"/>
      <c r="E13" s="74"/>
      <c r="F13" s="75"/>
      <c r="G13" s="35" t="s">
        <v>9</v>
      </c>
      <c r="H13" s="35" t="s">
        <v>10</v>
      </c>
      <c r="I13" s="93" t="s">
        <v>11</v>
      </c>
      <c r="J13" s="93"/>
      <c r="K13" s="93"/>
      <c r="L13" s="93"/>
      <c r="O13" s="95"/>
      <c r="P13" s="73"/>
      <c r="Q13" s="74"/>
      <c r="R13" s="75"/>
      <c r="S13" s="35" t="s">
        <v>9</v>
      </c>
      <c r="T13" s="35" t="s">
        <v>10</v>
      </c>
      <c r="U13" s="93" t="s">
        <v>11</v>
      </c>
      <c r="V13" s="93"/>
      <c r="W13" s="93"/>
      <c r="X13" s="93"/>
      <c r="AA13" s="95"/>
      <c r="AB13" s="73"/>
      <c r="AC13" s="74"/>
      <c r="AD13" s="75"/>
      <c r="AE13" s="35" t="s">
        <v>9</v>
      </c>
      <c r="AF13" s="35" t="s">
        <v>10</v>
      </c>
      <c r="AG13" s="93" t="s">
        <v>11</v>
      </c>
      <c r="AH13" s="93"/>
      <c r="AI13" s="93"/>
      <c r="AJ13" s="93"/>
      <c r="AM13" s="95"/>
      <c r="AN13" s="73"/>
      <c r="AO13" s="74"/>
      <c r="AP13" s="75"/>
      <c r="AQ13" s="35" t="s">
        <v>9</v>
      </c>
      <c r="AR13" s="35" t="s">
        <v>10</v>
      </c>
      <c r="AS13" s="93" t="s">
        <v>11</v>
      </c>
      <c r="AT13" s="93"/>
      <c r="AU13" s="93"/>
      <c r="AV13" s="93"/>
      <c r="AY13" s="95"/>
      <c r="AZ13" s="73"/>
      <c r="BA13" s="74"/>
      <c r="BB13" s="75"/>
      <c r="BC13" s="35" t="s">
        <v>9</v>
      </c>
      <c r="BD13" s="35" t="s">
        <v>10</v>
      </c>
      <c r="BE13" s="93" t="s">
        <v>11</v>
      </c>
      <c r="BF13" s="93"/>
      <c r="BG13" s="93"/>
      <c r="BH13" s="93"/>
      <c r="BK13" s="95"/>
      <c r="BL13" s="73"/>
      <c r="BM13" s="74"/>
      <c r="BN13" s="75"/>
      <c r="BO13" s="35" t="s">
        <v>9</v>
      </c>
      <c r="BP13" s="35" t="s">
        <v>10</v>
      </c>
      <c r="BQ13" s="93" t="s">
        <v>11</v>
      </c>
      <c r="BR13" s="93"/>
      <c r="BS13" s="93"/>
      <c r="BT13" s="93"/>
      <c r="BW13" s="95"/>
      <c r="BX13" s="73"/>
      <c r="BY13" s="74"/>
      <c r="BZ13" s="75"/>
      <c r="CA13" s="35" t="s">
        <v>9</v>
      </c>
      <c r="CB13" s="35" t="s">
        <v>10</v>
      </c>
      <c r="CC13" s="93" t="s">
        <v>11</v>
      </c>
      <c r="CD13" s="93"/>
      <c r="CE13" s="93"/>
      <c r="CF13" s="93"/>
      <c r="CI13" s="95"/>
      <c r="CJ13" s="73"/>
      <c r="CK13" s="74"/>
      <c r="CL13" s="75"/>
      <c r="CM13" s="35" t="s">
        <v>9</v>
      </c>
      <c r="CN13" s="35" t="s">
        <v>10</v>
      </c>
      <c r="CO13" s="93" t="s">
        <v>11</v>
      </c>
      <c r="CP13" s="93"/>
      <c r="CQ13" s="93"/>
      <c r="CR13" s="93"/>
      <c r="CU13" s="95"/>
      <c r="CV13" s="73"/>
      <c r="CW13" s="74"/>
      <c r="CX13" s="75"/>
      <c r="CY13" s="35" t="s">
        <v>9</v>
      </c>
      <c r="CZ13" s="35" t="s">
        <v>10</v>
      </c>
      <c r="DA13" s="93" t="s">
        <v>11</v>
      </c>
      <c r="DB13" s="93"/>
      <c r="DC13" s="93"/>
      <c r="DD13" s="93"/>
      <c r="DG13" s="95"/>
      <c r="DH13" s="73"/>
      <c r="DI13" s="74"/>
      <c r="DJ13" s="75"/>
      <c r="DK13" s="35" t="s">
        <v>9</v>
      </c>
      <c r="DL13" s="35" t="s">
        <v>10</v>
      </c>
      <c r="DM13" s="93" t="s">
        <v>11</v>
      </c>
      <c r="DN13" s="93"/>
      <c r="DO13" s="93"/>
      <c r="DP13" s="93"/>
    </row>
    <row r="14" spans="3:120" ht="50.1" customHeight="1" x14ac:dyDescent="0.2">
      <c r="C14" s="35">
        <v>1</v>
      </c>
      <c r="D14" s="89" t="s">
        <v>12</v>
      </c>
      <c r="E14" s="90"/>
      <c r="F14" s="91"/>
      <c r="G14" s="33">
        <f>VLOOKUP(H1,'DATA SISWA'!$A:$K,4,0)</f>
        <v>90</v>
      </c>
      <c r="H14" s="33" t="str">
        <f>IF(G14&gt;=90,"Mumtaz",IF(G14&gt;=80,"Jayyid Jiddan",IF(G14&gt;=70,"Jayyid",IF(G14&gt;=60,"Maqbul",""))))</f>
        <v>Mumtaz</v>
      </c>
      <c r="I14" s="83"/>
      <c r="J14" s="83"/>
      <c r="K14" s="83"/>
      <c r="L14" s="83"/>
      <c r="O14" s="35">
        <v>1</v>
      </c>
      <c r="P14" s="89" t="s">
        <v>12</v>
      </c>
      <c r="Q14" s="90"/>
      <c r="R14" s="91"/>
      <c r="S14" s="33">
        <f>VLOOKUP(T1,'DATA SISWA'!$A:$K,4,0)</f>
        <v>90</v>
      </c>
      <c r="T14" s="33" t="str">
        <f>IF(S14&gt;=90,"Mumtaz",IF(S14&gt;=80,"Jayyid Jiddan",IF(S14&gt;=70,"Jayyid",IF(S14&gt;=60,"Maqbul",""))))</f>
        <v>Mumtaz</v>
      </c>
      <c r="U14" s="83"/>
      <c r="V14" s="83"/>
      <c r="W14" s="83"/>
      <c r="X14" s="83"/>
      <c r="AA14" s="35">
        <v>1</v>
      </c>
      <c r="AB14" s="89" t="s">
        <v>12</v>
      </c>
      <c r="AC14" s="90"/>
      <c r="AD14" s="91"/>
      <c r="AE14" s="33">
        <f>VLOOKUP(AF1,'DATA SISWA'!$A:$K,4,0)</f>
        <v>70</v>
      </c>
      <c r="AF14" s="33" t="str">
        <f>IF(AE14&gt;=90,"Mumtaz",IF(AE14&gt;=80,"Jayyid Jiddan",IF(AE14&gt;=70,"Jayyid",IF(AE14&gt;=60,"Maqbul",""))))</f>
        <v>Jayyid</v>
      </c>
      <c r="AG14" s="83"/>
      <c r="AH14" s="83"/>
      <c r="AI14" s="83"/>
      <c r="AJ14" s="83"/>
      <c r="AM14" s="35">
        <v>1</v>
      </c>
      <c r="AN14" s="89" t="s">
        <v>12</v>
      </c>
      <c r="AO14" s="90"/>
      <c r="AP14" s="91"/>
      <c r="AQ14" s="33">
        <f>VLOOKUP(AR1,'DATA SISWA'!$A:$K,4,0)</f>
        <v>80</v>
      </c>
      <c r="AR14" s="33" t="str">
        <f>IF(AQ14&gt;=90,"Mumtaz",IF(AQ14&gt;=80,"Jayyid Jiddan",IF(AQ14&gt;=70,"Jayyid",IF(AQ14&gt;=60,"Maqbul",""))))</f>
        <v>Jayyid Jiddan</v>
      </c>
      <c r="AS14" s="83"/>
      <c r="AT14" s="83"/>
      <c r="AU14" s="83"/>
      <c r="AV14" s="83"/>
      <c r="AY14" s="35">
        <v>1</v>
      </c>
      <c r="AZ14" s="89" t="s">
        <v>12</v>
      </c>
      <c r="BA14" s="90"/>
      <c r="BB14" s="91"/>
      <c r="BC14" s="33">
        <f>VLOOKUP(BD1,'DATA SISWA'!$A:$K,4,0)</f>
        <v>60</v>
      </c>
      <c r="BD14" s="33" t="str">
        <f>IF(BC14&gt;=90,"Mumtaz",IF(BC14&gt;=80,"Jayyid Jiddan",IF(BC14&gt;=70,"Jayyid",IF(BC14&gt;=60,"Maqbul",""))))</f>
        <v>Maqbul</v>
      </c>
      <c r="BE14" s="83"/>
      <c r="BF14" s="83"/>
      <c r="BG14" s="83"/>
      <c r="BH14" s="83"/>
      <c r="BK14" s="35">
        <v>1</v>
      </c>
      <c r="BL14" s="89" t="s">
        <v>12</v>
      </c>
      <c r="BM14" s="90"/>
      <c r="BN14" s="91"/>
      <c r="BO14" s="33">
        <f>VLOOKUP(BP1,'DATA SISWA'!$A:$K,4,0)</f>
        <v>70</v>
      </c>
      <c r="BP14" s="33" t="str">
        <f>IF(BO14&gt;=90,"Mumtaz",IF(BO14&gt;=80,"Jayyid Jiddan",IF(BO14&gt;=70,"Jayyid",IF(BO14&gt;=60,"Maqbul",""))))</f>
        <v>Jayyid</v>
      </c>
      <c r="BQ14" s="83"/>
      <c r="BR14" s="83"/>
      <c r="BS14" s="83"/>
      <c r="BT14" s="83"/>
      <c r="BW14" s="35">
        <v>1</v>
      </c>
      <c r="BX14" s="89" t="s">
        <v>12</v>
      </c>
      <c r="BY14" s="90"/>
      <c r="BZ14" s="91"/>
      <c r="CA14" s="33">
        <f>VLOOKUP(CB1,'DATA SISWA'!$A:$K,4,0)</f>
        <v>80</v>
      </c>
      <c r="CB14" s="33" t="str">
        <f>IF(CA14&gt;=90,"Mumtaz",IF(CA14&gt;=80,"Jayyid Jiddan",IF(CA14&gt;=70,"Jayyid",IF(CA14&gt;=60,"Maqbul",""))))</f>
        <v>Jayyid Jiddan</v>
      </c>
      <c r="CC14" s="83"/>
      <c r="CD14" s="83"/>
      <c r="CE14" s="83"/>
      <c r="CF14" s="83"/>
      <c r="CI14" s="35">
        <v>1</v>
      </c>
      <c r="CJ14" s="89" t="s">
        <v>12</v>
      </c>
      <c r="CK14" s="90"/>
      <c r="CL14" s="91"/>
      <c r="CM14" s="33">
        <f>VLOOKUP(CN1,'DATA SISWA'!$A:$K,4,0)</f>
        <v>60</v>
      </c>
      <c r="CN14" s="33" t="str">
        <f>IF(CM14&gt;=90,"Mumtaz",IF(CM14&gt;=80,"Jayyid Jiddan",IF(CM14&gt;=70,"Jayyid",IF(CM14&gt;=60,"Maqbul",""))))</f>
        <v>Maqbul</v>
      </c>
      <c r="CO14" s="83"/>
      <c r="CP14" s="83"/>
      <c r="CQ14" s="83"/>
      <c r="CR14" s="83"/>
      <c r="CU14" s="35">
        <v>1</v>
      </c>
      <c r="CV14" s="89" t="s">
        <v>12</v>
      </c>
      <c r="CW14" s="90"/>
      <c r="CX14" s="91"/>
      <c r="CY14" s="33">
        <f>VLOOKUP(CZ1,'DATA SISWA'!$A:$K,4,0)</f>
        <v>70</v>
      </c>
      <c r="CZ14" s="33" t="str">
        <f>IF(CY14&gt;=90,"Mumtaz",IF(CY14&gt;=80,"Jayyid Jiddan",IF(CY14&gt;=70,"Jayyid",IF(CY14&gt;=60,"Maqbul",""))))</f>
        <v>Jayyid</v>
      </c>
      <c r="DA14" s="83"/>
      <c r="DB14" s="83"/>
      <c r="DC14" s="83"/>
      <c r="DD14" s="83"/>
      <c r="DG14" s="35">
        <v>1</v>
      </c>
      <c r="DH14" s="89" t="s">
        <v>12</v>
      </c>
      <c r="DI14" s="90"/>
      <c r="DJ14" s="91"/>
      <c r="DK14" s="33">
        <f>VLOOKUP(DL1,'DATA SISWA'!$A:$K,4,0)</f>
        <v>0</v>
      </c>
      <c r="DL14" s="33" t="str">
        <f>IF(DK14&gt;=90,"Mumtaz",IF(DK14&gt;=80,"Jayyid Jiddan",IF(DK14&gt;=70,"Jayyid",IF(DK14&gt;=60,"Maqbul",""))))</f>
        <v/>
      </c>
      <c r="DM14" s="83"/>
      <c r="DN14" s="83"/>
      <c r="DO14" s="83"/>
      <c r="DP14" s="83"/>
    </row>
    <row r="15" spans="3:120" s="41" customFormat="1" ht="50.1" customHeight="1" x14ac:dyDescent="0.2">
      <c r="C15" s="35">
        <v>2</v>
      </c>
      <c r="D15" s="89" t="s">
        <v>122</v>
      </c>
      <c r="E15" s="90"/>
      <c r="F15" s="91"/>
      <c r="G15" s="33">
        <f>VLOOKUP(H1,'DATA SISWA'!$A:$K,5,0)</f>
        <v>0</v>
      </c>
      <c r="H15" s="33" t="str">
        <f>IF(G15&gt;=90,"Mumtaz",IF(G15&gt;=80,"Jayyid Jiddan",IF(G15&gt;=70,"Jayyid",IF(G15&gt;=60,"Maqbul",""))))</f>
        <v/>
      </c>
      <c r="I15" s="107"/>
      <c r="J15" s="108"/>
      <c r="K15" s="108"/>
      <c r="L15" s="109"/>
      <c r="O15" s="35">
        <v>2</v>
      </c>
      <c r="P15" s="89" t="s">
        <v>122</v>
      </c>
      <c r="Q15" s="90"/>
      <c r="R15" s="91"/>
      <c r="S15" s="33">
        <f>VLOOKUP(T1,'DATA SISWA'!$A:$K,5,0)</f>
        <v>0</v>
      </c>
      <c r="T15" s="33" t="str">
        <f>IF(S15&gt;=90,"Mumtaz",IF(S15&gt;=80,"Jayyid Jiddan",IF(S15&gt;=70,"Jayyid",IF(S15&gt;=60,"Maqbul",""))))</f>
        <v/>
      </c>
      <c r="U15" s="107"/>
      <c r="V15" s="108"/>
      <c r="W15" s="108"/>
      <c r="X15" s="109"/>
      <c r="AA15" s="35">
        <v>2</v>
      </c>
      <c r="AB15" s="89" t="s">
        <v>122</v>
      </c>
      <c r="AC15" s="90"/>
      <c r="AD15" s="91"/>
      <c r="AE15" s="33">
        <f>VLOOKUP(AF1,'DATA SISWA'!$A:$K,5,0)</f>
        <v>0</v>
      </c>
      <c r="AF15" s="33" t="str">
        <f>IF(AE15&gt;=90,"Mumtaz",IF(AE15&gt;=80,"Jayyid Jiddan",IF(AE15&gt;=70,"Jayyid",IF(AE15&gt;=60,"Maqbul",""))))</f>
        <v/>
      </c>
      <c r="AG15" s="107"/>
      <c r="AH15" s="108"/>
      <c r="AI15" s="108"/>
      <c r="AJ15" s="109"/>
      <c r="AM15" s="35">
        <v>2</v>
      </c>
      <c r="AN15" s="89" t="s">
        <v>122</v>
      </c>
      <c r="AO15" s="90"/>
      <c r="AP15" s="91"/>
      <c r="AQ15" s="33">
        <f>VLOOKUP(AR1,'DATA SISWA'!$A:$K,5,0)</f>
        <v>70</v>
      </c>
      <c r="AR15" s="33" t="str">
        <f>IF(AQ15&gt;=90,"Mumtaz",IF(AQ15&gt;=80,"Jayyid Jiddan",IF(AQ15&gt;=70,"Jayyid",IF(AQ15&gt;=60,"Maqbul",""))))</f>
        <v>Jayyid</v>
      </c>
      <c r="AS15" s="107"/>
      <c r="AT15" s="108"/>
      <c r="AU15" s="108"/>
      <c r="AV15" s="109"/>
      <c r="AY15" s="35">
        <v>2</v>
      </c>
      <c r="AZ15" s="89" t="s">
        <v>122</v>
      </c>
      <c r="BA15" s="90"/>
      <c r="BB15" s="91"/>
      <c r="BC15" s="33">
        <f>VLOOKUP(BD1,'DATA SISWA'!$A:$K,5,0)</f>
        <v>0</v>
      </c>
      <c r="BD15" s="33" t="str">
        <f>IF(BC15&gt;=90,"Mumtaz",IF(BC15&gt;=80,"Jayyid Jiddan",IF(BC15&gt;=70,"Jayyid",IF(BC15&gt;=60,"Maqbul",""))))</f>
        <v/>
      </c>
      <c r="BE15" s="107"/>
      <c r="BF15" s="108"/>
      <c r="BG15" s="108"/>
      <c r="BH15" s="109"/>
      <c r="BK15" s="35">
        <v>2</v>
      </c>
      <c r="BL15" s="89" t="s">
        <v>122</v>
      </c>
      <c r="BM15" s="90"/>
      <c r="BN15" s="91"/>
      <c r="BO15" s="33">
        <f>VLOOKUP(BP1,'DATA SISWA'!$A:$K,5,0)</f>
        <v>0</v>
      </c>
      <c r="BP15" s="33" t="str">
        <f>IF(BO15&gt;=90,"Mumtaz",IF(BO15&gt;=80,"Jayyid Jiddan",IF(BO15&gt;=70,"Jayyid",IF(BO15&gt;=60,"Maqbul",""))))</f>
        <v/>
      </c>
      <c r="BQ15" s="107"/>
      <c r="BR15" s="108"/>
      <c r="BS15" s="108"/>
      <c r="BT15" s="109"/>
      <c r="BW15" s="35">
        <v>2</v>
      </c>
      <c r="BX15" s="89" t="s">
        <v>122</v>
      </c>
      <c r="BY15" s="90"/>
      <c r="BZ15" s="91"/>
      <c r="CA15" s="33">
        <f>VLOOKUP(CB1,'DATA SISWA'!$A:$K,5,0)</f>
        <v>0</v>
      </c>
      <c r="CB15" s="33" t="str">
        <f>IF(CA15&gt;=90,"Mumtaz",IF(CA15&gt;=80,"Jayyid Jiddan",IF(CA15&gt;=70,"Jayyid",IF(CA15&gt;=60,"Maqbul",""))))</f>
        <v/>
      </c>
      <c r="CC15" s="107"/>
      <c r="CD15" s="108"/>
      <c r="CE15" s="108"/>
      <c r="CF15" s="109"/>
      <c r="CI15" s="35">
        <v>2</v>
      </c>
      <c r="CJ15" s="89" t="s">
        <v>122</v>
      </c>
      <c r="CK15" s="90"/>
      <c r="CL15" s="91"/>
      <c r="CM15" s="33">
        <f>VLOOKUP(CN1,'DATA SISWA'!$A:$K,5,0)</f>
        <v>0</v>
      </c>
      <c r="CN15" s="33" t="str">
        <f>IF(CM15&gt;=90,"Mumtaz",IF(CM15&gt;=80,"Jayyid Jiddan",IF(CM15&gt;=70,"Jayyid",IF(CM15&gt;=60,"Maqbul",""))))</f>
        <v/>
      </c>
      <c r="CO15" s="107"/>
      <c r="CP15" s="108"/>
      <c r="CQ15" s="108"/>
      <c r="CR15" s="109"/>
      <c r="CU15" s="35">
        <v>2</v>
      </c>
      <c r="CV15" s="89" t="s">
        <v>122</v>
      </c>
      <c r="CW15" s="90"/>
      <c r="CX15" s="91"/>
      <c r="CY15" s="33">
        <f>VLOOKUP(CZ1,'DATA SISWA'!$A:$K,5,0)</f>
        <v>0</v>
      </c>
      <c r="CZ15" s="33" t="str">
        <f>IF(CY15&gt;=90,"Mumtaz",IF(CY15&gt;=80,"Jayyid Jiddan",IF(CY15&gt;=70,"Jayyid",IF(CY15&gt;=60,"Maqbul",""))))</f>
        <v/>
      </c>
      <c r="DA15" s="107"/>
      <c r="DB15" s="108"/>
      <c r="DC15" s="108"/>
      <c r="DD15" s="109"/>
      <c r="DG15" s="35">
        <v>2</v>
      </c>
      <c r="DH15" s="89" t="s">
        <v>122</v>
      </c>
      <c r="DI15" s="90"/>
      <c r="DJ15" s="91"/>
      <c r="DK15" s="33">
        <f>VLOOKUP(DL1,'DATA SISWA'!$A:$K,5,0)</f>
        <v>0</v>
      </c>
      <c r="DL15" s="33" t="str">
        <f>IF(DK15&gt;=90,"Mumtaz",IF(DK15&gt;=80,"Jayyid Jiddan",IF(DK15&gt;=70,"Jayyid",IF(DK15&gt;=60,"Maqbul",""))))</f>
        <v/>
      </c>
      <c r="DM15" s="107"/>
      <c r="DN15" s="108"/>
      <c r="DO15" s="108"/>
      <c r="DP15" s="109"/>
    </row>
    <row r="16" spans="3:120" ht="48" customHeight="1" x14ac:dyDescent="0.2">
      <c r="C16" s="35">
        <v>3</v>
      </c>
      <c r="D16" s="87" t="s">
        <v>13</v>
      </c>
      <c r="E16" s="92"/>
      <c r="F16" s="88"/>
      <c r="G16" s="33">
        <f>VLOOKUP(H1,'DATA SISWA'!$A:$K,6,0)</f>
        <v>70</v>
      </c>
      <c r="H16" s="33" t="str">
        <f>IF(G16&gt;=90,"Mumtaz",IF(G16&gt;=80,"Jayyid Jiddan",IF(G16&gt;=70,"Jayyid",IF(G16&gt;=60,"Maqbul",""))))</f>
        <v>Jayyid</v>
      </c>
      <c r="I16" s="80" t="str">
        <f>IFERROR(VLOOKUP(H16,deskripsi!$C:$G,2,0),"")</f>
        <v>Membaca Al-Qur'an dengan cukup baik. Serta mulai menerapkan hukum tajwid dan makhorijul huruf</v>
      </c>
      <c r="J16" s="81"/>
      <c r="K16" s="81"/>
      <c r="L16" s="82"/>
      <c r="O16" s="35">
        <v>3</v>
      </c>
      <c r="P16" s="87" t="s">
        <v>13</v>
      </c>
      <c r="Q16" s="92"/>
      <c r="R16" s="88"/>
      <c r="S16" s="33">
        <f>VLOOKUP(T1,'DATA SISWA'!$A:$K,6,0)</f>
        <v>60</v>
      </c>
      <c r="T16" s="33" t="str">
        <f>IF(S16&gt;=90,"Mumtaz",IF(S16&gt;=80,"Jayyid Jiddan",IF(S16&gt;=70,"Jayyid",IF(S16&gt;=60,"Maqbul",""))))</f>
        <v>Maqbul</v>
      </c>
      <c r="U16" s="80" t="str">
        <f>IFERROR(VLOOKUP(T16,deskripsi!$C:$G,2,0),"")</f>
        <v>Membaca Al-Qur'an masih perlu pendampingan. Mulai mengenal dan menerapkan hukum tajwid dan makhorijul huruf</v>
      </c>
      <c r="V16" s="81"/>
      <c r="W16" s="81"/>
      <c r="X16" s="82"/>
      <c r="AA16" s="35">
        <v>3</v>
      </c>
      <c r="AB16" s="87" t="s">
        <v>13</v>
      </c>
      <c r="AC16" s="92"/>
      <c r="AD16" s="88"/>
      <c r="AE16" s="33">
        <f>VLOOKUP(AF1,'DATA SISWA'!$A:$K,6,0)</f>
        <v>70</v>
      </c>
      <c r="AF16" s="33" t="str">
        <f>IF(AE16&gt;=90,"Mumtaz",IF(AE16&gt;=80,"Jayyid Jiddan",IF(AE16&gt;=70,"Jayyid",IF(AE16&gt;=60,"Maqbul",""))))</f>
        <v>Jayyid</v>
      </c>
      <c r="AG16" s="80" t="str">
        <f>IFERROR(VLOOKUP(AF16,deskripsi!$C:$G,2,0),"")</f>
        <v>Membaca Al-Qur'an dengan cukup baik. Serta mulai menerapkan hukum tajwid dan makhorijul huruf</v>
      </c>
      <c r="AH16" s="81"/>
      <c r="AI16" s="81"/>
      <c r="AJ16" s="82"/>
      <c r="AM16" s="35">
        <v>3</v>
      </c>
      <c r="AN16" s="87" t="s">
        <v>13</v>
      </c>
      <c r="AO16" s="92"/>
      <c r="AP16" s="88"/>
      <c r="AQ16" s="33">
        <f>VLOOKUP(AR1,'DATA SISWA'!$A:$K,6,0)</f>
        <v>80</v>
      </c>
      <c r="AR16" s="33" t="str">
        <f>IF(AQ16&gt;=90,"Mumtaz",IF(AQ16&gt;=80,"Jayyid Jiddan",IF(AQ16&gt;=70,"Jayyid",IF(AQ16&gt;=60,"Maqbul",""))))</f>
        <v>Jayyid Jiddan</v>
      </c>
      <c r="AS16" s="80" t="str">
        <f>IFERROR(VLOOKUP(AR16,deskripsi!$C:$G,2,0),"")</f>
        <v>Membaca Al-Qur'an dengan baik dan lancar. Serta telah menerapkan dengan cukup baik hukum tajwid dan makhorijul huruf</v>
      </c>
      <c r="AT16" s="81"/>
      <c r="AU16" s="81"/>
      <c r="AV16" s="82"/>
      <c r="AY16" s="35">
        <v>3</v>
      </c>
      <c r="AZ16" s="87" t="s">
        <v>13</v>
      </c>
      <c r="BA16" s="92"/>
      <c r="BB16" s="88"/>
      <c r="BC16" s="33">
        <f>VLOOKUP(BD1,'DATA SISWA'!$A:$K,6,0)</f>
        <v>60</v>
      </c>
      <c r="BD16" s="33" t="str">
        <f>IF(BC16&gt;=90,"Mumtaz",IF(BC16&gt;=80,"Jayyid Jiddan",IF(BC16&gt;=70,"Jayyid",IF(BC16&gt;=60,"Maqbul",""))))</f>
        <v>Maqbul</v>
      </c>
      <c r="BE16" s="80" t="str">
        <f>IFERROR(VLOOKUP(BD16,deskripsi!$C:$G,2,0),"")</f>
        <v>Membaca Al-Qur'an masih perlu pendampingan. Mulai mengenal dan menerapkan hukum tajwid dan makhorijul huruf</v>
      </c>
      <c r="BF16" s="81"/>
      <c r="BG16" s="81"/>
      <c r="BH16" s="82"/>
      <c r="BK16" s="35">
        <v>3</v>
      </c>
      <c r="BL16" s="87" t="s">
        <v>13</v>
      </c>
      <c r="BM16" s="92"/>
      <c r="BN16" s="88"/>
      <c r="BO16" s="33">
        <f>VLOOKUP(BP1,'DATA SISWA'!$A:$K,6,0)</f>
        <v>70</v>
      </c>
      <c r="BP16" s="33" t="str">
        <f>IF(BO16&gt;=90,"Mumtaz",IF(BO16&gt;=80,"Jayyid Jiddan",IF(BO16&gt;=70,"Jayyid",IF(BO16&gt;=60,"Maqbul",""))))</f>
        <v>Jayyid</v>
      </c>
      <c r="BQ16" s="80" t="str">
        <f>IFERROR(VLOOKUP(BP16,deskripsi!$C:$G,2,0),"")</f>
        <v>Membaca Al-Qur'an dengan cukup baik. Serta mulai menerapkan hukum tajwid dan makhorijul huruf</v>
      </c>
      <c r="BR16" s="81"/>
      <c r="BS16" s="81"/>
      <c r="BT16" s="82"/>
      <c r="BW16" s="35">
        <v>3</v>
      </c>
      <c r="BX16" s="87" t="s">
        <v>13</v>
      </c>
      <c r="BY16" s="92"/>
      <c r="BZ16" s="88"/>
      <c r="CA16" s="33">
        <f>VLOOKUP(CB1,'DATA SISWA'!$A:$K,6,0)</f>
        <v>80</v>
      </c>
      <c r="CB16" s="33" t="str">
        <f>IF(CA16&gt;=90,"Mumtaz",IF(CA16&gt;=80,"Jayyid Jiddan",IF(CA16&gt;=70,"Jayyid",IF(CA16&gt;=60,"Maqbul",""))))</f>
        <v>Jayyid Jiddan</v>
      </c>
      <c r="CC16" s="80" t="str">
        <f>IFERROR(VLOOKUP(CB16,deskripsi!$C:$G,2,0),"")</f>
        <v>Membaca Al-Qur'an dengan baik dan lancar. Serta telah menerapkan dengan cukup baik hukum tajwid dan makhorijul huruf</v>
      </c>
      <c r="CD16" s="81"/>
      <c r="CE16" s="81"/>
      <c r="CF16" s="82"/>
      <c r="CI16" s="35">
        <v>3</v>
      </c>
      <c r="CJ16" s="87" t="s">
        <v>13</v>
      </c>
      <c r="CK16" s="92"/>
      <c r="CL16" s="88"/>
      <c r="CM16" s="33">
        <f>VLOOKUP(CN1,'DATA SISWA'!$A:$K,6,0)</f>
        <v>60</v>
      </c>
      <c r="CN16" s="33" t="str">
        <f>IF(CM16&gt;=90,"Mumtaz",IF(CM16&gt;=80,"Jayyid Jiddan",IF(CM16&gt;=70,"Jayyid",IF(CM16&gt;=60,"Maqbul",""))))</f>
        <v>Maqbul</v>
      </c>
      <c r="CO16" s="80" t="str">
        <f>IFERROR(VLOOKUP(CN16,deskripsi!$C:$G,2,0),"")</f>
        <v>Membaca Al-Qur'an masih perlu pendampingan. Mulai mengenal dan menerapkan hukum tajwid dan makhorijul huruf</v>
      </c>
      <c r="CP16" s="81"/>
      <c r="CQ16" s="81"/>
      <c r="CR16" s="82"/>
      <c r="CU16" s="35">
        <v>3</v>
      </c>
      <c r="CV16" s="87" t="s">
        <v>13</v>
      </c>
      <c r="CW16" s="92"/>
      <c r="CX16" s="88"/>
      <c r="CY16" s="33">
        <f>VLOOKUP(CZ1,'DATA SISWA'!$A:$K,6,0)</f>
        <v>70</v>
      </c>
      <c r="CZ16" s="33" t="str">
        <f>IF(CY16&gt;=90,"Mumtaz",IF(CY16&gt;=80,"Jayyid Jiddan",IF(CY16&gt;=70,"Jayyid",IF(CY16&gt;=60,"Maqbul",""))))</f>
        <v>Jayyid</v>
      </c>
      <c r="DA16" s="80" t="str">
        <f>IFERROR(VLOOKUP(CZ16,deskripsi!$C:$G,2,0),"")</f>
        <v>Membaca Al-Qur'an dengan cukup baik. Serta mulai menerapkan hukum tajwid dan makhorijul huruf</v>
      </c>
      <c r="DB16" s="81"/>
      <c r="DC16" s="81"/>
      <c r="DD16" s="82"/>
      <c r="DG16" s="35">
        <v>3</v>
      </c>
      <c r="DH16" s="87" t="s">
        <v>13</v>
      </c>
      <c r="DI16" s="92"/>
      <c r="DJ16" s="88"/>
      <c r="DK16" s="33">
        <f>VLOOKUP(DL1,'DATA SISWA'!$A:$K,6,0)</f>
        <v>0</v>
      </c>
      <c r="DL16" s="33" t="str">
        <f>IF(DK16&gt;=90,"Mumtaz",IF(DK16&gt;=80,"Jayyid Jiddan",IF(DK16&gt;=70,"Jayyid",IF(DK16&gt;=60,"Maqbul",""))))</f>
        <v/>
      </c>
      <c r="DM16" s="80" t="str">
        <f>IFERROR(VLOOKUP(DL16,deskripsi!$C:$G,2,0),"")</f>
        <v/>
      </c>
      <c r="DN16" s="81"/>
      <c r="DO16" s="81"/>
      <c r="DP16" s="82"/>
    </row>
    <row r="17" spans="3:120" x14ac:dyDescent="0.2">
      <c r="C17" s="35">
        <v>4</v>
      </c>
      <c r="D17" s="89" t="s">
        <v>14</v>
      </c>
      <c r="E17" s="90"/>
      <c r="F17" s="91"/>
      <c r="G17" s="33"/>
      <c r="H17" s="33"/>
      <c r="I17" s="84"/>
      <c r="J17" s="85"/>
      <c r="K17" s="85"/>
      <c r="L17" s="86"/>
      <c r="O17" s="35">
        <v>4</v>
      </c>
      <c r="P17" s="89" t="s">
        <v>14</v>
      </c>
      <c r="Q17" s="90"/>
      <c r="R17" s="91"/>
      <c r="S17" s="33"/>
      <c r="T17" s="33"/>
      <c r="U17" s="84"/>
      <c r="V17" s="85"/>
      <c r="W17" s="85"/>
      <c r="X17" s="86"/>
      <c r="AA17" s="35">
        <v>4</v>
      </c>
      <c r="AB17" s="89" t="s">
        <v>14</v>
      </c>
      <c r="AC17" s="90"/>
      <c r="AD17" s="91"/>
      <c r="AE17" s="33"/>
      <c r="AF17" s="33"/>
      <c r="AG17" s="84"/>
      <c r="AH17" s="85"/>
      <c r="AI17" s="85"/>
      <c r="AJ17" s="86"/>
      <c r="AM17" s="35">
        <v>4</v>
      </c>
      <c r="AN17" s="89" t="s">
        <v>14</v>
      </c>
      <c r="AO17" s="90"/>
      <c r="AP17" s="91"/>
      <c r="AQ17" s="33"/>
      <c r="AR17" s="33"/>
      <c r="AS17" s="84"/>
      <c r="AT17" s="85"/>
      <c r="AU17" s="85"/>
      <c r="AV17" s="86"/>
      <c r="AY17" s="35">
        <v>4</v>
      </c>
      <c r="AZ17" s="89" t="s">
        <v>14</v>
      </c>
      <c r="BA17" s="90"/>
      <c r="BB17" s="91"/>
      <c r="BC17" s="33"/>
      <c r="BD17" s="33"/>
      <c r="BE17" s="84"/>
      <c r="BF17" s="85"/>
      <c r="BG17" s="85"/>
      <c r="BH17" s="86"/>
      <c r="BK17" s="35">
        <v>4</v>
      </c>
      <c r="BL17" s="89" t="s">
        <v>14</v>
      </c>
      <c r="BM17" s="90"/>
      <c r="BN17" s="91"/>
      <c r="BO17" s="33"/>
      <c r="BP17" s="33"/>
      <c r="BQ17" s="84"/>
      <c r="BR17" s="85"/>
      <c r="BS17" s="85"/>
      <c r="BT17" s="86"/>
      <c r="BW17" s="35">
        <v>4</v>
      </c>
      <c r="BX17" s="89" t="s">
        <v>14</v>
      </c>
      <c r="BY17" s="90"/>
      <c r="BZ17" s="91"/>
      <c r="CA17" s="33"/>
      <c r="CB17" s="33"/>
      <c r="CC17" s="84"/>
      <c r="CD17" s="85"/>
      <c r="CE17" s="85"/>
      <c r="CF17" s="86"/>
      <c r="CI17" s="35">
        <v>4</v>
      </c>
      <c r="CJ17" s="89" t="s">
        <v>14</v>
      </c>
      <c r="CK17" s="90"/>
      <c r="CL17" s="91"/>
      <c r="CM17" s="33"/>
      <c r="CN17" s="33"/>
      <c r="CO17" s="84"/>
      <c r="CP17" s="85"/>
      <c r="CQ17" s="85"/>
      <c r="CR17" s="86"/>
      <c r="CU17" s="35">
        <v>4</v>
      </c>
      <c r="CV17" s="89" t="s">
        <v>14</v>
      </c>
      <c r="CW17" s="90"/>
      <c r="CX17" s="91"/>
      <c r="CY17" s="33"/>
      <c r="CZ17" s="33"/>
      <c r="DA17" s="84"/>
      <c r="DB17" s="85"/>
      <c r="DC17" s="85"/>
      <c r="DD17" s="86"/>
      <c r="DG17" s="35">
        <v>4</v>
      </c>
      <c r="DH17" s="89" t="s">
        <v>14</v>
      </c>
      <c r="DI17" s="90"/>
      <c r="DJ17" s="91"/>
      <c r="DK17" s="33"/>
      <c r="DL17" s="33"/>
      <c r="DM17" s="84"/>
      <c r="DN17" s="85"/>
      <c r="DO17" s="85"/>
      <c r="DP17" s="86"/>
    </row>
    <row r="18" spans="3:120" ht="39.950000000000003" customHeight="1" x14ac:dyDescent="0.2">
      <c r="C18" s="35" t="s">
        <v>17</v>
      </c>
      <c r="D18" s="89" t="s">
        <v>15</v>
      </c>
      <c r="E18" s="90"/>
      <c r="F18" s="91"/>
      <c r="G18" s="33">
        <f>VLOOKUP(H1,'DATA SISWA'!$A:$K,7,0)</f>
        <v>80</v>
      </c>
      <c r="H18" s="33" t="str">
        <f>IF(G18&gt;=90,"Mumtaz",IF(G18&gt;=80,"Jayyid Jiddan",IF(G18&gt;=70,"Jayyid",IF(G18&gt;=60,"Maqbul",""))))</f>
        <v>Jayyid Jiddan</v>
      </c>
      <c r="I18" s="80" t="str">
        <f>IFERROR(VLOOKUP(H18,deskripsi!$C:$G,3,0),"")</f>
        <v xml:space="preserve">Mengikuti kegiatan Halaqoh Qur'an di asrama dengan rajin dan semangat </v>
      </c>
      <c r="J18" s="81"/>
      <c r="K18" s="81"/>
      <c r="L18" s="82"/>
      <c r="O18" s="35" t="s">
        <v>17</v>
      </c>
      <c r="P18" s="89" t="s">
        <v>15</v>
      </c>
      <c r="Q18" s="90"/>
      <c r="R18" s="91"/>
      <c r="S18" s="33">
        <f>VLOOKUP(T1,'DATA SISWA'!$A:$K,7,0)</f>
        <v>60</v>
      </c>
      <c r="T18" s="33" t="str">
        <f>IF(S18&gt;=90,"Mumtaz",IF(S18&gt;=80,"Jayyid Jiddan",IF(S18&gt;=70,"Jayyid",IF(S18&gt;=60,"Maqbul",""))))</f>
        <v>Maqbul</v>
      </c>
      <c r="U18" s="80" t="str">
        <f>IFERROR(VLOOKUP(T18,deskripsi!$C:$G,3,0),"")</f>
        <v>Masih kurang rajin dalam mengikuti kegiatan Halaqoh Qur'an di asrama</v>
      </c>
      <c r="V18" s="81"/>
      <c r="W18" s="81"/>
      <c r="X18" s="82"/>
      <c r="AA18" s="35" t="s">
        <v>17</v>
      </c>
      <c r="AB18" s="89" t="s">
        <v>15</v>
      </c>
      <c r="AC18" s="90"/>
      <c r="AD18" s="91"/>
      <c r="AE18" s="33">
        <f>VLOOKUP(AF1,'DATA SISWA'!$A:$K,7,0)</f>
        <v>70</v>
      </c>
      <c r="AF18" s="33" t="str">
        <f>IF(AE18&gt;=90,"Mumtaz",IF(AE18&gt;=80,"Jayyid Jiddan",IF(AE18&gt;=70,"Jayyid",IF(AE18&gt;=60,"Maqbul",""))))</f>
        <v>Jayyid</v>
      </c>
      <c r="AG18" s="80" t="str">
        <f>IFERROR(VLOOKUP(AF18,deskripsi!$C:$G,3,0),"")</f>
        <v>Mengikuti kegiatan Halaqoh Qur'an di asrama dengan cukup rajin</v>
      </c>
      <c r="AH18" s="81"/>
      <c r="AI18" s="81"/>
      <c r="AJ18" s="82"/>
      <c r="AM18" s="35" t="s">
        <v>17</v>
      </c>
      <c r="AN18" s="89" t="s">
        <v>15</v>
      </c>
      <c r="AO18" s="90"/>
      <c r="AP18" s="91"/>
      <c r="AQ18" s="33">
        <f>VLOOKUP(AR1,'DATA SISWA'!$A:$K,7,0)</f>
        <v>80</v>
      </c>
      <c r="AR18" s="33" t="str">
        <f>IF(AQ18&gt;=90,"Mumtaz",IF(AQ18&gt;=80,"Jayyid Jiddan",IF(AQ18&gt;=70,"Jayyid",IF(AQ18&gt;=60,"Maqbul",""))))</f>
        <v>Jayyid Jiddan</v>
      </c>
      <c r="AS18" s="80" t="str">
        <f>IFERROR(VLOOKUP(AR18,deskripsi!$C:$G,3,0),"")</f>
        <v xml:space="preserve">Mengikuti kegiatan Halaqoh Qur'an di asrama dengan rajin dan semangat </v>
      </c>
      <c r="AT18" s="81"/>
      <c r="AU18" s="81"/>
      <c r="AV18" s="82"/>
      <c r="AY18" s="35" t="s">
        <v>17</v>
      </c>
      <c r="AZ18" s="89" t="s">
        <v>15</v>
      </c>
      <c r="BA18" s="90"/>
      <c r="BB18" s="91"/>
      <c r="BC18" s="33">
        <f>VLOOKUP(BD1,'DATA SISWA'!$A:$K,7,0)</f>
        <v>60</v>
      </c>
      <c r="BD18" s="33" t="str">
        <f>IF(BC18&gt;=90,"Mumtaz",IF(BC18&gt;=80,"Jayyid Jiddan",IF(BC18&gt;=70,"Jayyid",IF(BC18&gt;=60,"Maqbul",""))))</f>
        <v>Maqbul</v>
      </c>
      <c r="BE18" s="80" t="str">
        <f>IFERROR(VLOOKUP(BD18,deskripsi!$C:$G,3,0),"")</f>
        <v>Masih kurang rajin dalam mengikuti kegiatan Halaqoh Qur'an di asrama</v>
      </c>
      <c r="BF18" s="81"/>
      <c r="BG18" s="81"/>
      <c r="BH18" s="82"/>
      <c r="BK18" s="35" t="s">
        <v>17</v>
      </c>
      <c r="BL18" s="89" t="s">
        <v>15</v>
      </c>
      <c r="BM18" s="90"/>
      <c r="BN18" s="91"/>
      <c r="BO18" s="33">
        <f>VLOOKUP(BP1,'DATA SISWA'!$A:$K,7,0)</f>
        <v>70</v>
      </c>
      <c r="BP18" s="33" t="str">
        <f>IF(BO18&gt;=90,"Mumtaz",IF(BO18&gt;=80,"Jayyid Jiddan",IF(BO18&gt;=70,"Jayyid",IF(BO18&gt;=60,"Maqbul",""))))</f>
        <v>Jayyid</v>
      </c>
      <c r="BQ18" s="80" t="str">
        <f>IFERROR(VLOOKUP(BP18,deskripsi!$C:$G,3,0),"")</f>
        <v>Mengikuti kegiatan Halaqoh Qur'an di asrama dengan cukup rajin</v>
      </c>
      <c r="BR18" s="81"/>
      <c r="BS18" s="81"/>
      <c r="BT18" s="82"/>
      <c r="BW18" s="35" t="s">
        <v>17</v>
      </c>
      <c r="BX18" s="89" t="s">
        <v>15</v>
      </c>
      <c r="BY18" s="90"/>
      <c r="BZ18" s="91"/>
      <c r="CA18" s="33">
        <f>VLOOKUP(CB1,'DATA SISWA'!$A:$K,7,0)</f>
        <v>80</v>
      </c>
      <c r="CB18" s="33" t="str">
        <f>IF(CA18&gt;=90,"Mumtaz",IF(CA18&gt;=80,"Jayyid Jiddan",IF(CA18&gt;=70,"Jayyid",IF(CA18&gt;=60,"Maqbul",""))))</f>
        <v>Jayyid Jiddan</v>
      </c>
      <c r="CC18" s="80" t="str">
        <f>IFERROR(VLOOKUP(CB18,deskripsi!$C:$G,3,0),"")</f>
        <v xml:space="preserve">Mengikuti kegiatan Halaqoh Qur'an di asrama dengan rajin dan semangat </v>
      </c>
      <c r="CD18" s="81"/>
      <c r="CE18" s="81"/>
      <c r="CF18" s="82"/>
      <c r="CI18" s="35" t="s">
        <v>17</v>
      </c>
      <c r="CJ18" s="89" t="s">
        <v>15</v>
      </c>
      <c r="CK18" s="90"/>
      <c r="CL18" s="91"/>
      <c r="CM18" s="33">
        <f>VLOOKUP(CN1,'DATA SISWA'!$A:$K,7,0)</f>
        <v>60</v>
      </c>
      <c r="CN18" s="33" t="str">
        <f>IF(CM18&gt;=90,"Mumtaz",IF(CM18&gt;=80,"Jayyid Jiddan",IF(CM18&gt;=70,"Jayyid",IF(CM18&gt;=60,"Maqbul",""))))</f>
        <v>Maqbul</v>
      </c>
      <c r="CO18" s="80" t="str">
        <f>IFERROR(VLOOKUP(CN18,deskripsi!$C:$G,3,0),"")</f>
        <v>Masih kurang rajin dalam mengikuti kegiatan Halaqoh Qur'an di asrama</v>
      </c>
      <c r="CP18" s="81"/>
      <c r="CQ18" s="81"/>
      <c r="CR18" s="82"/>
      <c r="CU18" s="35" t="s">
        <v>17</v>
      </c>
      <c r="CV18" s="89" t="s">
        <v>15</v>
      </c>
      <c r="CW18" s="90"/>
      <c r="CX18" s="91"/>
      <c r="CY18" s="33">
        <f>VLOOKUP(CZ1,'DATA SISWA'!$A:$K,7,0)</f>
        <v>70</v>
      </c>
      <c r="CZ18" s="33" t="str">
        <f>IF(CY18&gt;=90,"Mumtaz",IF(CY18&gt;=80,"Jayyid Jiddan",IF(CY18&gt;=70,"Jayyid",IF(CY18&gt;=60,"Maqbul",""))))</f>
        <v>Jayyid</v>
      </c>
      <c r="DA18" s="80" t="str">
        <f>IFERROR(VLOOKUP(CZ18,deskripsi!$C:$G,3,0),"")</f>
        <v>Mengikuti kegiatan Halaqoh Qur'an di asrama dengan cukup rajin</v>
      </c>
      <c r="DB18" s="81"/>
      <c r="DC18" s="81"/>
      <c r="DD18" s="82"/>
      <c r="DG18" s="35" t="s">
        <v>17</v>
      </c>
      <c r="DH18" s="89" t="s">
        <v>15</v>
      </c>
      <c r="DI18" s="90"/>
      <c r="DJ18" s="91"/>
      <c r="DK18" s="33">
        <f>VLOOKUP(DL1,'DATA SISWA'!$A:$K,7,0)</f>
        <v>0</v>
      </c>
      <c r="DL18" s="33" t="str">
        <f>IF(DK18&gt;=90,"Mumtaz",IF(DK18&gt;=80,"Jayyid Jiddan",IF(DK18&gt;=70,"Jayyid",IF(DK18&gt;=60,"Maqbul",""))))</f>
        <v/>
      </c>
      <c r="DM18" s="80" t="str">
        <f>IFERROR(VLOOKUP(DL18,deskripsi!$C:$G,3,0),"")</f>
        <v/>
      </c>
      <c r="DN18" s="81"/>
      <c r="DO18" s="81"/>
      <c r="DP18" s="82"/>
    </row>
    <row r="19" spans="3:120" ht="39.950000000000003" customHeight="1" x14ac:dyDescent="0.2">
      <c r="C19" s="35" t="s">
        <v>18</v>
      </c>
      <c r="D19" s="89" t="s">
        <v>16</v>
      </c>
      <c r="E19" s="90"/>
      <c r="F19" s="91"/>
      <c r="G19" s="33">
        <f>VLOOKUP(H1,'DATA SISWA'!$A:$K,8,0)</f>
        <v>80</v>
      </c>
      <c r="H19" s="33" t="str">
        <f>IF(G19&gt;=90,"Mumtaz",IF(G19&gt;=80,"Jayyid Jiddan",IF(G19&gt;=70,"Jayyid",IF(G19&gt;=60,"Maqbul",""))))</f>
        <v>Jayyid Jiddan</v>
      </c>
      <c r="I19" s="80" t="str">
        <f>IFERROR(VLOOKUP(H19,deskripsi!$C:$G,4,0),"")</f>
        <v>Disiplin mengikuti agenda dalam kegiatan Halaqoh Qur'an di asrama</v>
      </c>
      <c r="J19" s="81"/>
      <c r="K19" s="81"/>
      <c r="L19" s="82"/>
      <c r="O19" s="35" t="s">
        <v>18</v>
      </c>
      <c r="P19" s="89" t="s">
        <v>16</v>
      </c>
      <c r="Q19" s="90"/>
      <c r="R19" s="91"/>
      <c r="S19" s="33">
        <f>VLOOKUP(T1,'DATA SISWA'!$A:$K,8,0)</f>
        <v>60</v>
      </c>
      <c r="T19" s="33" t="str">
        <f>IF(S19&gt;=90,"Mumtaz",IF(S19&gt;=80,"Jayyid Jiddan",IF(S19&gt;=70,"Jayyid",IF(S19&gt;=60,"Maqbul",""))))</f>
        <v>Maqbul</v>
      </c>
      <c r="U19" s="80" t="str">
        <f>IFERROR(VLOOKUP(T19,deskripsi!$C:$G,4,0),"")</f>
        <v>Masih belum disiplin mengikuti agenda dalam kegiatan Halaqoh Qur'an di asrama</v>
      </c>
      <c r="V19" s="81"/>
      <c r="W19" s="81"/>
      <c r="X19" s="82"/>
      <c r="AA19" s="35" t="s">
        <v>18</v>
      </c>
      <c r="AB19" s="89" t="s">
        <v>16</v>
      </c>
      <c r="AC19" s="90"/>
      <c r="AD19" s="91"/>
      <c r="AE19" s="33">
        <f>VLOOKUP(AF1,'DATA SISWA'!$A:$K,8,0)</f>
        <v>70</v>
      </c>
      <c r="AF19" s="33" t="str">
        <f>IF(AE19&gt;=90,"Mumtaz",IF(AE19&gt;=80,"Jayyid Jiddan",IF(AE19&gt;=70,"Jayyid",IF(AE19&gt;=60,"Maqbul",""))))</f>
        <v>Jayyid</v>
      </c>
      <c r="AG19" s="80" t="str">
        <f>IFERROR(VLOOKUP(AF19,deskripsi!$C:$G,4,0),"")</f>
        <v>Kurang disiplin mengikuti agenda dalam kegiatan Halaqoh Qur'an di asrama</v>
      </c>
      <c r="AH19" s="81"/>
      <c r="AI19" s="81"/>
      <c r="AJ19" s="82"/>
      <c r="AM19" s="35" t="s">
        <v>18</v>
      </c>
      <c r="AN19" s="89" t="s">
        <v>16</v>
      </c>
      <c r="AO19" s="90"/>
      <c r="AP19" s="91"/>
      <c r="AQ19" s="33">
        <f>VLOOKUP(AR1,'DATA SISWA'!$A:$K,8,0)</f>
        <v>80</v>
      </c>
      <c r="AR19" s="33" t="str">
        <f>IF(AQ19&gt;=90,"Mumtaz",IF(AQ19&gt;=80,"Jayyid Jiddan",IF(AQ19&gt;=70,"Jayyid",IF(AQ19&gt;=60,"Maqbul",""))))</f>
        <v>Jayyid Jiddan</v>
      </c>
      <c r="AS19" s="80" t="str">
        <f>IFERROR(VLOOKUP(AR19,deskripsi!$C:$G,4,0),"")</f>
        <v>Disiplin mengikuti agenda dalam kegiatan Halaqoh Qur'an di asrama</v>
      </c>
      <c r="AT19" s="81"/>
      <c r="AU19" s="81"/>
      <c r="AV19" s="82"/>
      <c r="AY19" s="35" t="s">
        <v>18</v>
      </c>
      <c r="AZ19" s="89" t="s">
        <v>16</v>
      </c>
      <c r="BA19" s="90"/>
      <c r="BB19" s="91"/>
      <c r="BC19" s="33">
        <f>VLOOKUP(BD1,'DATA SISWA'!$A:$K,8,0)</f>
        <v>60</v>
      </c>
      <c r="BD19" s="33" t="str">
        <f>IF(BC19&gt;=90,"Mumtaz",IF(BC19&gt;=80,"Jayyid Jiddan",IF(BC19&gt;=70,"Jayyid",IF(BC19&gt;=60,"Maqbul",""))))</f>
        <v>Maqbul</v>
      </c>
      <c r="BE19" s="80" t="str">
        <f>IFERROR(VLOOKUP(BD19,deskripsi!$C:$G,4,0),"")</f>
        <v>Masih belum disiplin mengikuti agenda dalam kegiatan Halaqoh Qur'an di asrama</v>
      </c>
      <c r="BF19" s="81"/>
      <c r="BG19" s="81"/>
      <c r="BH19" s="82"/>
      <c r="BK19" s="35" t="s">
        <v>18</v>
      </c>
      <c r="BL19" s="89" t="s">
        <v>16</v>
      </c>
      <c r="BM19" s="90"/>
      <c r="BN19" s="91"/>
      <c r="BO19" s="33">
        <f>VLOOKUP(BP1,'DATA SISWA'!$A:$K,8,0)</f>
        <v>70</v>
      </c>
      <c r="BP19" s="33" t="str">
        <f>IF(BO19&gt;=90,"Mumtaz",IF(BO19&gt;=80,"Jayyid Jiddan",IF(BO19&gt;=70,"Jayyid",IF(BO19&gt;=60,"Maqbul",""))))</f>
        <v>Jayyid</v>
      </c>
      <c r="BQ19" s="80" t="str">
        <f>IFERROR(VLOOKUP(BP19,deskripsi!$C:$G,4,0),"")</f>
        <v>Kurang disiplin mengikuti agenda dalam kegiatan Halaqoh Qur'an di asrama</v>
      </c>
      <c r="BR19" s="81"/>
      <c r="BS19" s="81"/>
      <c r="BT19" s="82"/>
      <c r="BW19" s="35" t="s">
        <v>18</v>
      </c>
      <c r="BX19" s="89" t="s">
        <v>16</v>
      </c>
      <c r="BY19" s="90"/>
      <c r="BZ19" s="91"/>
      <c r="CA19" s="33">
        <f>VLOOKUP(CB1,'DATA SISWA'!$A:$K,8,0)</f>
        <v>80</v>
      </c>
      <c r="CB19" s="33" t="str">
        <f>IF(CA19&gt;=90,"Mumtaz",IF(CA19&gt;=80,"Jayyid Jiddan",IF(CA19&gt;=70,"Jayyid",IF(CA19&gt;=60,"Maqbul",""))))</f>
        <v>Jayyid Jiddan</v>
      </c>
      <c r="CC19" s="80" t="str">
        <f>IFERROR(VLOOKUP(CB19,deskripsi!$C:$G,4,0),"")</f>
        <v>Disiplin mengikuti agenda dalam kegiatan Halaqoh Qur'an di asrama</v>
      </c>
      <c r="CD19" s="81"/>
      <c r="CE19" s="81"/>
      <c r="CF19" s="82"/>
      <c r="CI19" s="35" t="s">
        <v>18</v>
      </c>
      <c r="CJ19" s="89" t="s">
        <v>16</v>
      </c>
      <c r="CK19" s="90"/>
      <c r="CL19" s="91"/>
      <c r="CM19" s="33">
        <f>VLOOKUP(CN1,'DATA SISWA'!$A:$K,8,0)</f>
        <v>60</v>
      </c>
      <c r="CN19" s="33" t="str">
        <f>IF(CM19&gt;=90,"Mumtaz",IF(CM19&gt;=80,"Jayyid Jiddan",IF(CM19&gt;=70,"Jayyid",IF(CM19&gt;=60,"Maqbul",""))))</f>
        <v>Maqbul</v>
      </c>
      <c r="CO19" s="80" t="str">
        <f>IFERROR(VLOOKUP(CN19,deskripsi!$C:$G,4,0),"")</f>
        <v>Masih belum disiplin mengikuti agenda dalam kegiatan Halaqoh Qur'an di asrama</v>
      </c>
      <c r="CP19" s="81"/>
      <c r="CQ19" s="81"/>
      <c r="CR19" s="82"/>
      <c r="CU19" s="35" t="s">
        <v>18</v>
      </c>
      <c r="CV19" s="89" t="s">
        <v>16</v>
      </c>
      <c r="CW19" s="90"/>
      <c r="CX19" s="91"/>
      <c r="CY19" s="33">
        <f>VLOOKUP(CZ1,'DATA SISWA'!$A:$K,8,0)</f>
        <v>70</v>
      </c>
      <c r="CZ19" s="33" t="str">
        <f>IF(CY19&gt;=90,"Mumtaz",IF(CY19&gt;=80,"Jayyid Jiddan",IF(CY19&gt;=70,"Jayyid",IF(CY19&gt;=60,"Maqbul",""))))</f>
        <v>Jayyid</v>
      </c>
      <c r="DA19" s="80" t="str">
        <f>IFERROR(VLOOKUP(CZ19,deskripsi!$C:$G,4,0),"")</f>
        <v>Kurang disiplin mengikuti agenda dalam kegiatan Halaqoh Qur'an di asrama</v>
      </c>
      <c r="DB19" s="81"/>
      <c r="DC19" s="81"/>
      <c r="DD19" s="82"/>
      <c r="DG19" s="35" t="s">
        <v>18</v>
      </c>
      <c r="DH19" s="89" t="s">
        <v>16</v>
      </c>
      <c r="DI19" s="90"/>
      <c r="DJ19" s="91"/>
      <c r="DK19" s="33">
        <f>VLOOKUP(DL1,'DATA SISWA'!$A:$K,8,0)</f>
        <v>0</v>
      </c>
      <c r="DL19" s="33" t="str">
        <f>IF(DK19&gt;=90,"Mumtaz",IF(DK19&gt;=80,"Jayyid Jiddan",IF(DK19&gt;=70,"Jayyid",IF(DK19&gt;=60,"Maqbul",""))))</f>
        <v/>
      </c>
      <c r="DM19" s="80" t="str">
        <f>IFERROR(VLOOKUP(DL19,deskripsi!$C:$G,4,0),"")</f>
        <v/>
      </c>
      <c r="DN19" s="81"/>
      <c r="DO19" s="81"/>
      <c r="DP19" s="82"/>
    </row>
    <row r="20" spans="3:120" ht="39.950000000000003" customHeight="1" x14ac:dyDescent="0.2">
      <c r="C20" s="35">
        <v>5</v>
      </c>
      <c r="D20" s="87" t="s">
        <v>19</v>
      </c>
      <c r="E20" s="88"/>
      <c r="F20" s="35" t="s">
        <v>20</v>
      </c>
      <c r="G20" s="33"/>
      <c r="H20" s="33"/>
      <c r="I20" s="84"/>
      <c r="J20" s="85"/>
      <c r="K20" s="85"/>
      <c r="L20" s="86"/>
      <c r="O20" s="35">
        <v>5</v>
      </c>
      <c r="P20" s="87" t="s">
        <v>19</v>
      </c>
      <c r="Q20" s="88"/>
      <c r="R20" s="35" t="s">
        <v>20</v>
      </c>
      <c r="S20" s="33"/>
      <c r="T20" s="33"/>
      <c r="U20" s="84"/>
      <c r="V20" s="85"/>
      <c r="W20" s="85"/>
      <c r="X20" s="86"/>
      <c r="AA20" s="35">
        <v>5</v>
      </c>
      <c r="AB20" s="87" t="s">
        <v>19</v>
      </c>
      <c r="AC20" s="88"/>
      <c r="AD20" s="35" t="s">
        <v>20</v>
      </c>
      <c r="AE20" s="33"/>
      <c r="AF20" s="33"/>
      <c r="AG20" s="84"/>
      <c r="AH20" s="85"/>
      <c r="AI20" s="85"/>
      <c r="AJ20" s="86"/>
      <c r="AM20" s="35">
        <v>5</v>
      </c>
      <c r="AN20" s="87" t="s">
        <v>19</v>
      </c>
      <c r="AO20" s="88"/>
      <c r="AP20" s="35" t="s">
        <v>20</v>
      </c>
      <c r="AQ20" s="33"/>
      <c r="AR20" s="33"/>
      <c r="AS20" s="84"/>
      <c r="AT20" s="85"/>
      <c r="AU20" s="85"/>
      <c r="AV20" s="86"/>
      <c r="AY20" s="35">
        <v>5</v>
      </c>
      <c r="AZ20" s="87" t="s">
        <v>19</v>
      </c>
      <c r="BA20" s="88"/>
      <c r="BB20" s="35" t="s">
        <v>20</v>
      </c>
      <c r="BC20" s="33"/>
      <c r="BD20" s="33"/>
      <c r="BE20" s="84"/>
      <c r="BF20" s="85"/>
      <c r="BG20" s="85"/>
      <c r="BH20" s="86"/>
      <c r="BK20" s="35">
        <v>5</v>
      </c>
      <c r="BL20" s="87" t="s">
        <v>19</v>
      </c>
      <c r="BM20" s="88"/>
      <c r="BN20" s="35" t="s">
        <v>20</v>
      </c>
      <c r="BO20" s="33"/>
      <c r="BP20" s="33"/>
      <c r="BQ20" s="84"/>
      <c r="BR20" s="85"/>
      <c r="BS20" s="85"/>
      <c r="BT20" s="86"/>
      <c r="BW20" s="35">
        <v>5</v>
      </c>
      <c r="BX20" s="87" t="s">
        <v>19</v>
      </c>
      <c r="BY20" s="88"/>
      <c r="BZ20" s="35" t="s">
        <v>20</v>
      </c>
      <c r="CA20" s="33"/>
      <c r="CB20" s="33"/>
      <c r="CC20" s="84"/>
      <c r="CD20" s="85"/>
      <c r="CE20" s="85"/>
      <c r="CF20" s="86"/>
      <c r="CI20" s="35">
        <v>5</v>
      </c>
      <c r="CJ20" s="87" t="s">
        <v>19</v>
      </c>
      <c r="CK20" s="88"/>
      <c r="CL20" s="35" t="s">
        <v>20</v>
      </c>
      <c r="CM20" s="33"/>
      <c r="CN20" s="33"/>
      <c r="CO20" s="84"/>
      <c r="CP20" s="85"/>
      <c r="CQ20" s="85"/>
      <c r="CR20" s="86"/>
      <c r="CU20" s="35">
        <v>5</v>
      </c>
      <c r="CV20" s="87" t="s">
        <v>19</v>
      </c>
      <c r="CW20" s="88"/>
      <c r="CX20" s="35" t="s">
        <v>20</v>
      </c>
      <c r="CY20" s="33"/>
      <c r="CZ20" s="33"/>
      <c r="DA20" s="84"/>
      <c r="DB20" s="85"/>
      <c r="DC20" s="85"/>
      <c r="DD20" s="86"/>
      <c r="DG20" s="35">
        <v>5</v>
      </c>
      <c r="DH20" s="87" t="s">
        <v>19</v>
      </c>
      <c r="DI20" s="88"/>
      <c r="DJ20" s="35" t="s">
        <v>20</v>
      </c>
      <c r="DK20" s="33"/>
      <c r="DL20" s="33"/>
      <c r="DM20" s="84"/>
      <c r="DN20" s="85"/>
      <c r="DO20" s="85"/>
      <c r="DP20" s="86"/>
    </row>
    <row r="21" spans="3:120" ht="39.950000000000003" customHeight="1" x14ac:dyDescent="0.2">
      <c r="C21" s="3" t="s">
        <v>17</v>
      </c>
      <c r="D21" s="67" t="s">
        <v>35</v>
      </c>
      <c r="E21" s="69"/>
      <c r="F21" s="35">
        <v>1</v>
      </c>
      <c r="G21" s="33">
        <f>VLOOKUP(H1,'DATA SISWA'!$A:$K,9,0)</f>
        <v>90</v>
      </c>
      <c r="H21" s="33" t="str">
        <f>IF(G21&gt;=90,"Mumtaz",IF(G21&gt;=80,"Jayyid Jiddan",IF(G21&gt;=70,"Jayyid",IF(G21&gt;=60,"Maqbul",""))))</f>
        <v>Mumtaz</v>
      </c>
      <c r="I21" s="80" t="str">
        <f>IFERROR(VLOOKUP(H21,deskripsi!$C:$G,5,0),"")</f>
        <v>Membacakan hafalan Al-Qur'an dengan sangat baik dan lancar</v>
      </c>
      <c r="J21" s="81"/>
      <c r="K21" s="81"/>
      <c r="L21" s="82"/>
      <c r="O21" s="47" t="s">
        <v>17</v>
      </c>
      <c r="P21" s="67" t="s">
        <v>35</v>
      </c>
      <c r="Q21" s="69"/>
      <c r="R21" s="35">
        <v>1</v>
      </c>
      <c r="S21" s="33">
        <f>VLOOKUP(T1,'DATA SISWA'!$A:$K,9,0)</f>
        <v>90</v>
      </c>
      <c r="T21" s="33" t="str">
        <f>IF(S21&gt;=90,"Mumtaz",IF(S21&gt;=80,"Jayyid Jiddan",IF(S21&gt;=70,"Jayyid",IF(S21&gt;=60,"Maqbul",""))))</f>
        <v>Mumtaz</v>
      </c>
      <c r="U21" s="80" t="str">
        <f>IFERROR(VLOOKUP(T21,deskripsi!$C:$G,5,0),"")</f>
        <v>Membacakan hafalan Al-Qur'an dengan sangat baik dan lancar</v>
      </c>
      <c r="V21" s="81"/>
      <c r="W21" s="81"/>
      <c r="X21" s="82"/>
      <c r="AA21" s="47" t="s">
        <v>17</v>
      </c>
      <c r="AB21" s="67" t="s">
        <v>35</v>
      </c>
      <c r="AC21" s="69"/>
      <c r="AD21" s="35">
        <v>1</v>
      </c>
      <c r="AE21" s="33">
        <f>VLOOKUP(AF1,'DATA SISWA'!$A:$K,9,0)</f>
        <v>70</v>
      </c>
      <c r="AF21" s="33" t="str">
        <f>IF(AE21&gt;=90,"Mumtaz",IF(AE21&gt;=80,"Jayyid Jiddan",IF(AE21&gt;=70,"Jayyid",IF(AE21&gt;=60,"Maqbul",""))))</f>
        <v>Jayyid</v>
      </c>
      <c r="AG21" s="80" t="str">
        <f>IFERROR(VLOOKUP(AF21,deskripsi!$C:$G,5,0),"")</f>
        <v>Membacakan hafalan Al-Qur'an dengan cukup baik dan lancar</v>
      </c>
      <c r="AH21" s="81"/>
      <c r="AI21" s="81"/>
      <c r="AJ21" s="82"/>
      <c r="AM21" s="47" t="s">
        <v>17</v>
      </c>
      <c r="AN21" s="67" t="s">
        <v>35</v>
      </c>
      <c r="AO21" s="69"/>
      <c r="AP21" s="35">
        <v>1</v>
      </c>
      <c r="AQ21" s="33">
        <f>VLOOKUP(AR1,'DATA SISWA'!$A:$K,9,0)</f>
        <v>80</v>
      </c>
      <c r="AR21" s="33" t="str">
        <f>IF(AQ21&gt;=90,"Mumtaz",IF(AQ21&gt;=80,"Jayyid Jiddan",IF(AQ21&gt;=70,"Jayyid",IF(AQ21&gt;=60,"Maqbul",""))))</f>
        <v>Jayyid Jiddan</v>
      </c>
      <c r="AS21" s="80" t="str">
        <f>IFERROR(VLOOKUP(AR21,deskripsi!$C:$G,5,0),"")</f>
        <v>Membacakan hafalan Al-Qur'an dengan baik dan lancar</v>
      </c>
      <c r="AT21" s="81"/>
      <c r="AU21" s="81"/>
      <c r="AV21" s="82"/>
      <c r="AY21" s="47" t="s">
        <v>17</v>
      </c>
      <c r="AZ21" s="67" t="s">
        <v>35</v>
      </c>
      <c r="BA21" s="69"/>
      <c r="BB21" s="35">
        <v>1</v>
      </c>
      <c r="BC21" s="33">
        <f>VLOOKUP(BD1,'DATA SISWA'!$A:$K,9,0)</f>
        <v>60</v>
      </c>
      <c r="BD21" s="33" t="str">
        <f>IF(BC21&gt;=90,"Mumtaz",IF(BC21&gt;=80,"Jayyid Jiddan",IF(BC21&gt;=70,"Jayyid",IF(BC21&gt;=60,"Maqbul",""))))</f>
        <v>Maqbul</v>
      </c>
      <c r="BE21" s="80" t="str">
        <f>IFERROR(VLOOKUP(BD21,deskripsi!$C:$G,5,0),"")</f>
        <v>Masih belum lancar saat membacakan hafalan Al-Qur'an</v>
      </c>
      <c r="BF21" s="81"/>
      <c r="BG21" s="81"/>
      <c r="BH21" s="82"/>
      <c r="BK21" s="47" t="s">
        <v>17</v>
      </c>
      <c r="BL21" s="67" t="s">
        <v>35</v>
      </c>
      <c r="BM21" s="69"/>
      <c r="BN21" s="35">
        <v>1</v>
      </c>
      <c r="BO21" s="33">
        <f>VLOOKUP(BP1,'DATA SISWA'!$A:$K,9,0)</f>
        <v>70</v>
      </c>
      <c r="BP21" s="33" t="str">
        <f>IF(BO21&gt;=90,"Mumtaz",IF(BO21&gt;=80,"Jayyid Jiddan",IF(BO21&gt;=70,"Jayyid",IF(BO21&gt;=60,"Maqbul",""))))</f>
        <v>Jayyid</v>
      </c>
      <c r="BQ21" s="80" t="str">
        <f>IFERROR(VLOOKUP(BP21,deskripsi!$C:$G,5,0),"")</f>
        <v>Membacakan hafalan Al-Qur'an dengan cukup baik dan lancar</v>
      </c>
      <c r="BR21" s="81"/>
      <c r="BS21" s="81"/>
      <c r="BT21" s="82"/>
      <c r="BW21" s="47" t="s">
        <v>17</v>
      </c>
      <c r="BX21" s="67" t="s">
        <v>35</v>
      </c>
      <c r="BY21" s="69"/>
      <c r="BZ21" s="35">
        <v>1</v>
      </c>
      <c r="CA21" s="33">
        <f>VLOOKUP(CB1,'DATA SISWA'!$A:$K,9,0)</f>
        <v>80</v>
      </c>
      <c r="CB21" s="33" t="str">
        <f>IF(CA21&gt;=90,"Mumtaz",IF(CA21&gt;=80,"Jayyid Jiddan",IF(CA21&gt;=70,"Jayyid",IF(CA21&gt;=60,"Maqbul",""))))</f>
        <v>Jayyid Jiddan</v>
      </c>
      <c r="CC21" s="80" t="str">
        <f>IFERROR(VLOOKUP(CB21,deskripsi!$C:$G,5,0),"")</f>
        <v>Membacakan hafalan Al-Qur'an dengan baik dan lancar</v>
      </c>
      <c r="CD21" s="81"/>
      <c r="CE21" s="81"/>
      <c r="CF21" s="82"/>
      <c r="CI21" s="47" t="s">
        <v>17</v>
      </c>
      <c r="CJ21" s="67" t="s">
        <v>35</v>
      </c>
      <c r="CK21" s="69"/>
      <c r="CL21" s="35">
        <v>1</v>
      </c>
      <c r="CM21" s="33">
        <f>VLOOKUP(CN1,'DATA SISWA'!$A:$K,9,0)</f>
        <v>60</v>
      </c>
      <c r="CN21" s="33" t="str">
        <f>IF(CM21&gt;=90,"Mumtaz",IF(CM21&gt;=80,"Jayyid Jiddan",IF(CM21&gt;=70,"Jayyid",IF(CM21&gt;=60,"Maqbul",""))))</f>
        <v>Maqbul</v>
      </c>
      <c r="CO21" s="80" t="str">
        <f>IFERROR(VLOOKUP(CN21,deskripsi!$C:$G,5,0),"")</f>
        <v>Masih belum lancar saat membacakan hafalan Al-Qur'an</v>
      </c>
      <c r="CP21" s="81"/>
      <c r="CQ21" s="81"/>
      <c r="CR21" s="82"/>
      <c r="CU21" s="47" t="s">
        <v>17</v>
      </c>
      <c r="CV21" s="67" t="s">
        <v>35</v>
      </c>
      <c r="CW21" s="69"/>
      <c r="CX21" s="35">
        <v>1</v>
      </c>
      <c r="CY21" s="33">
        <f>VLOOKUP(CZ1,'DATA SISWA'!$A:$K,9,0)</f>
        <v>70</v>
      </c>
      <c r="CZ21" s="33" t="str">
        <f>IF(CY21&gt;=90,"Mumtaz",IF(CY21&gt;=80,"Jayyid Jiddan",IF(CY21&gt;=70,"Jayyid",IF(CY21&gt;=60,"Maqbul",""))))</f>
        <v>Jayyid</v>
      </c>
      <c r="DA21" s="80" t="str">
        <f>IFERROR(VLOOKUP(CZ21,deskripsi!$C:$G,5,0),"")</f>
        <v>Membacakan hafalan Al-Qur'an dengan cukup baik dan lancar</v>
      </c>
      <c r="DB21" s="81"/>
      <c r="DC21" s="81"/>
      <c r="DD21" s="82"/>
      <c r="DG21" s="47" t="s">
        <v>17</v>
      </c>
      <c r="DH21" s="67" t="s">
        <v>35</v>
      </c>
      <c r="DI21" s="69"/>
      <c r="DJ21" s="35">
        <v>1</v>
      </c>
      <c r="DK21" s="33">
        <f>VLOOKUP(DL1,'DATA SISWA'!$A:$K,9,0)</f>
        <v>0</v>
      </c>
      <c r="DL21" s="33" t="str">
        <f>IF(DK21&gt;=90,"Mumtaz",IF(DK21&gt;=80,"Jayyid Jiddan",IF(DK21&gt;=70,"Jayyid",IF(DK21&gt;=60,"Maqbul",""))))</f>
        <v/>
      </c>
      <c r="DM21" s="80" t="str">
        <f>IFERROR(VLOOKUP(DL21,deskripsi!$C:$G,5,0),"")</f>
        <v/>
      </c>
      <c r="DN21" s="81"/>
      <c r="DO21" s="81"/>
      <c r="DP21" s="82"/>
    </row>
    <row r="22" spans="3:120" ht="39.950000000000003" customHeight="1" x14ac:dyDescent="0.2">
      <c r="C22" s="36"/>
      <c r="D22" s="70"/>
      <c r="E22" s="72"/>
      <c r="F22" s="35">
        <v>26</v>
      </c>
      <c r="G22" s="33">
        <f>VLOOKUP(H1,'DATA SISWA'!$A:$K,10,0)</f>
        <v>80</v>
      </c>
      <c r="H22" s="33" t="str">
        <f>IF(G22&gt;=90,"Mumtaz",IF(G22&gt;=80,"Jayyid Jiddan",IF(G22&gt;=70,"Jayyid",IF(G22&gt;=60,"Maqbul",""))))</f>
        <v>Jayyid Jiddan</v>
      </c>
      <c r="I22" s="83" t="str">
        <f>IFERROR(VLOOKUP(H22,deskripsi!$C:$G,5,0),"")</f>
        <v>Membacakan hafalan Al-Qur'an dengan baik dan lancar</v>
      </c>
      <c r="J22" s="83"/>
      <c r="K22" s="83"/>
      <c r="L22" s="83"/>
      <c r="O22" s="36"/>
      <c r="P22" s="70"/>
      <c r="Q22" s="72"/>
      <c r="R22" s="35">
        <v>26</v>
      </c>
      <c r="S22" s="33">
        <f>VLOOKUP(T1,'DATA SISWA'!$A:$K,10,0)</f>
        <v>90</v>
      </c>
      <c r="T22" s="33" t="str">
        <f>IF(S22&gt;=90,"Mumtaz",IF(S22&gt;=80,"Jayyid Jiddan",IF(S22&gt;=70,"Jayyid",IF(S22&gt;=60,"Maqbul",""))))</f>
        <v>Mumtaz</v>
      </c>
      <c r="U22" s="83" t="str">
        <f>IFERROR(VLOOKUP(T22,deskripsi!$C:$G,5,0),"")</f>
        <v>Membacakan hafalan Al-Qur'an dengan sangat baik dan lancar</v>
      </c>
      <c r="V22" s="83"/>
      <c r="W22" s="83"/>
      <c r="X22" s="83"/>
      <c r="AA22" s="36"/>
      <c r="AB22" s="70"/>
      <c r="AC22" s="72"/>
      <c r="AD22" s="35">
        <v>26</v>
      </c>
      <c r="AE22" s="33">
        <f>VLOOKUP(AF1,'DATA SISWA'!$A:$K,10,0)</f>
        <v>70</v>
      </c>
      <c r="AF22" s="33" t="str">
        <f>IF(AE22&gt;=90,"Mumtaz",IF(AE22&gt;=80,"Jayyid Jiddan",IF(AE22&gt;=70,"Jayyid",IF(AE22&gt;=60,"Maqbul",""))))</f>
        <v>Jayyid</v>
      </c>
      <c r="AG22" s="83" t="str">
        <f>IFERROR(VLOOKUP(AF22,deskripsi!$C:$G,5,0),"")</f>
        <v>Membacakan hafalan Al-Qur'an dengan cukup baik dan lancar</v>
      </c>
      <c r="AH22" s="83"/>
      <c r="AI22" s="83"/>
      <c r="AJ22" s="83"/>
      <c r="AM22" s="36"/>
      <c r="AN22" s="70"/>
      <c r="AO22" s="72"/>
      <c r="AP22" s="35">
        <v>26</v>
      </c>
      <c r="AQ22" s="33">
        <f>VLOOKUP(AR1,'DATA SISWA'!$A:$K,10,0)</f>
        <v>80</v>
      </c>
      <c r="AR22" s="33" t="str">
        <f>IF(AQ22&gt;=90,"Mumtaz",IF(AQ22&gt;=80,"Jayyid Jiddan",IF(AQ22&gt;=70,"Jayyid",IF(AQ22&gt;=60,"Maqbul",""))))</f>
        <v>Jayyid Jiddan</v>
      </c>
      <c r="AS22" s="83" t="str">
        <f>IFERROR(VLOOKUP(AR22,deskripsi!$C:$G,5,0),"")</f>
        <v>Membacakan hafalan Al-Qur'an dengan baik dan lancar</v>
      </c>
      <c r="AT22" s="83"/>
      <c r="AU22" s="83"/>
      <c r="AV22" s="83"/>
      <c r="AY22" s="36"/>
      <c r="AZ22" s="70"/>
      <c r="BA22" s="72"/>
      <c r="BB22" s="35">
        <v>26</v>
      </c>
      <c r="BC22" s="33">
        <f>VLOOKUP(BD1,'DATA SISWA'!$A:$K,10,0)</f>
        <v>60</v>
      </c>
      <c r="BD22" s="33" t="str">
        <f>IF(BC22&gt;=90,"Mumtaz",IF(BC22&gt;=80,"Jayyid Jiddan",IF(BC22&gt;=70,"Jayyid",IF(BC22&gt;=60,"Maqbul",""))))</f>
        <v>Maqbul</v>
      </c>
      <c r="BE22" s="83" t="str">
        <f>IFERROR(VLOOKUP(BD22,deskripsi!$C:$G,5,0),"")</f>
        <v>Masih belum lancar saat membacakan hafalan Al-Qur'an</v>
      </c>
      <c r="BF22" s="83"/>
      <c r="BG22" s="83"/>
      <c r="BH22" s="83"/>
      <c r="BK22" s="36"/>
      <c r="BL22" s="70"/>
      <c r="BM22" s="72"/>
      <c r="BN22" s="35">
        <v>26</v>
      </c>
      <c r="BO22" s="33">
        <f>VLOOKUP(BP1,'DATA SISWA'!$A:$K,10,0)</f>
        <v>70</v>
      </c>
      <c r="BP22" s="33" t="str">
        <f>IF(BO22&gt;=90,"Mumtaz",IF(BO22&gt;=80,"Jayyid Jiddan",IF(BO22&gt;=70,"Jayyid",IF(BO22&gt;=60,"Maqbul",""))))</f>
        <v>Jayyid</v>
      </c>
      <c r="BQ22" s="83" t="str">
        <f>IFERROR(VLOOKUP(BP22,deskripsi!$C:$G,5,0),"")</f>
        <v>Membacakan hafalan Al-Qur'an dengan cukup baik dan lancar</v>
      </c>
      <c r="BR22" s="83"/>
      <c r="BS22" s="83"/>
      <c r="BT22" s="83"/>
      <c r="BW22" s="36"/>
      <c r="BX22" s="70"/>
      <c r="BY22" s="72"/>
      <c r="BZ22" s="35">
        <v>26</v>
      </c>
      <c r="CA22" s="33">
        <f>VLOOKUP(CB1,'DATA SISWA'!$A:$K,10,0)</f>
        <v>80</v>
      </c>
      <c r="CB22" s="33" t="str">
        <f>IF(CA22&gt;=90,"Mumtaz",IF(CA22&gt;=80,"Jayyid Jiddan",IF(CA22&gt;=70,"Jayyid",IF(CA22&gt;=60,"Maqbul",""))))</f>
        <v>Jayyid Jiddan</v>
      </c>
      <c r="CC22" s="83" t="str">
        <f>IFERROR(VLOOKUP(CB22,deskripsi!$C:$G,5,0),"")</f>
        <v>Membacakan hafalan Al-Qur'an dengan baik dan lancar</v>
      </c>
      <c r="CD22" s="83"/>
      <c r="CE22" s="83"/>
      <c r="CF22" s="83"/>
      <c r="CI22" s="36"/>
      <c r="CJ22" s="70"/>
      <c r="CK22" s="72"/>
      <c r="CL22" s="35">
        <v>26</v>
      </c>
      <c r="CM22" s="33">
        <f>VLOOKUP(CN1,'DATA SISWA'!$A:$K,10,0)</f>
        <v>60</v>
      </c>
      <c r="CN22" s="33" t="str">
        <f>IF(CM22&gt;=90,"Mumtaz",IF(CM22&gt;=80,"Jayyid Jiddan",IF(CM22&gt;=70,"Jayyid",IF(CM22&gt;=60,"Maqbul",""))))</f>
        <v>Maqbul</v>
      </c>
      <c r="CO22" s="83" t="str">
        <f>IFERROR(VLOOKUP(CN22,deskripsi!$C:$G,5,0),"")</f>
        <v>Masih belum lancar saat membacakan hafalan Al-Qur'an</v>
      </c>
      <c r="CP22" s="83"/>
      <c r="CQ22" s="83"/>
      <c r="CR22" s="83"/>
      <c r="CU22" s="36"/>
      <c r="CV22" s="70"/>
      <c r="CW22" s="72"/>
      <c r="CX22" s="35">
        <v>26</v>
      </c>
      <c r="CY22" s="33">
        <f>VLOOKUP(CZ1,'DATA SISWA'!$A:$K,10,0)</f>
        <v>70</v>
      </c>
      <c r="CZ22" s="33" t="str">
        <f>IF(CY22&gt;=90,"Mumtaz",IF(CY22&gt;=80,"Jayyid Jiddan",IF(CY22&gt;=70,"Jayyid",IF(CY22&gt;=60,"Maqbul",""))))</f>
        <v>Jayyid</v>
      </c>
      <c r="DA22" s="83" t="str">
        <f>IFERROR(VLOOKUP(CZ22,deskripsi!$C:$G,5,0),"")</f>
        <v>Membacakan hafalan Al-Qur'an dengan cukup baik dan lancar</v>
      </c>
      <c r="DB22" s="83"/>
      <c r="DC22" s="83"/>
      <c r="DD22" s="83"/>
      <c r="DG22" s="36"/>
      <c r="DH22" s="70"/>
      <c r="DI22" s="72"/>
      <c r="DJ22" s="35">
        <v>26</v>
      </c>
      <c r="DK22" s="33">
        <f>VLOOKUP(DL1,'DATA SISWA'!$A:$K,10,0)</f>
        <v>0</v>
      </c>
      <c r="DL22" s="33" t="str">
        <f>IF(DK22&gt;=90,"Mumtaz",IF(DK22&gt;=80,"Jayyid Jiddan",IF(DK22&gt;=70,"Jayyid",IF(DK22&gt;=60,"Maqbul",""))))</f>
        <v/>
      </c>
      <c r="DM22" s="83" t="str">
        <f>IFERROR(VLOOKUP(DL22,deskripsi!$C:$G,5,0),"")</f>
        <v/>
      </c>
      <c r="DN22" s="83"/>
      <c r="DO22" s="83"/>
      <c r="DP22" s="83"/>
    </row>
    <row r="23" spans="3:120" ht="39.950000000000003" customHeight="1" x14ac:dyDescent="0.2">
      <c r="C23" s="36"/>
      <c r="D23" s="70"/>
      <c r="E23" s="72"/>
      <c r="F23" s="35">
        <v>27</v>
      </c>
      <c r="G23" s="33">
        <f>VLOOKUP(H1,'DATA SISWA'!$A:$K,11,0)</f>
        <v>90</v>
      </c>
      <c r="H23" s="33" t="str">
        <f>IF(G23&gt;=90,"Mumtaz",IF(G23&gt;=80,"Jayyid Jiddan",IF(G23&gt;=70,"Jayyid",IF(G23&gt;=60,"Maqbul",""))))</f>
        <v>Mumtaz</v>
      </c>
      <c r="I23" s="83" t="str">
        <f>IFERROR(VLOOKUP(H23,deskripsi!$C:$G,5,0),"")</f>
        <v>Membacakan hafalan Al-Qur'an dengan sangat baik dan lancar</v>
      </c>
      <c r="J23" s="83"/>
      <c r="K23" s="83"/>
      <c r="L23" s="83"/>
      <c r="O23" s="36"/>
      <c r="P23" s="70"/>
      <c r="Q23" s="72"/>
      <c r="R23" s="35">
        <v>27</v>
      </c>
      <c r="S23" s="33">
        <f>VLOOKUP(T1,'DATA SISWA'!$A:$K,11,0)</f>
        <v>90</v>
      </c>
      <c r="T23" s="33" t="str">
        <f>IF(S23&gt;=90,"Mumtaz",IF(S23&gt;=80,"Jayyid Jiddan",IF(S23&gt;=70,"Jayyid",IF(S23&gt;=60,"Maqbul",""))))</f>
        <v>Mumtaz</v>
      </c>
      <c r="U23" s="83" t="str">
        <f>IFERROR(VLOOKUP(T23,deskripsi!$C:$G,5,0),"")</f>
        <v>Membacakan hafalan Al-Qur'an dengan sangat baik dan lancar</v>
      </c>
      <c r="V23" s="83"/>
      <c r="W23" s="83"/>
      <c r="X23" s="83"/>
      <c r="AA23" s="36"/>
      <c r="AB23" s="70"/>
      <c r="AC23" s="72"/>
      <c r="AD23" s="35">
        <v>27</v>
      </c>
      <c r="AE23" s="33">
        <f>VLOOKUP(AF1,'DATA SISWA'!$A:$K,11,0)</f>
        <v>70</v>
      </c>
      <c r="AF23" s="33" t="str">
        <f>IF(AE23&gt;=90,"Mumtaz",IF(AE23&gt;=80,"Jayyid Jiddan",IF(AE23&gt;=70,"Jayyid",IF(AE23&gt;=60,"Maqbul",""))))</f>
        <v>Jayyid</v>
      </c>
      <c r="AG23" s="83" t="str">
        <f>IFERROR(VLOOKUP(AF23,deskripsi!$C:$G,5,0),"")</f>
        <v>Membacakan hafalan Al-Qur'an dengan cukup baik dan lancar</v>
      </c>
      <c r="AH23" s="83"/>
      <c r="AI23" s="83"/>
      <c r="AJ23" s="83"/>
      <c r="AM23" s="36"/>
      <c r="AN23" s="70"/>
      <c r="AO23" s="72"/>
      <c r="AP23" s="35">
        <v>27</v>
      </c>
      <c r="AQ23" s="33">
        <f>VLOOKUP(AR1,'DATA SISWA'!$A:$K,11,0)</f>
        <v>80</v>
      </c>
      <c r="AR23" s="33" t="str">
        <f>IF(AQ23&gt;=90,"Mumtaz",IF(AQ23&gt;=80,"Jayyid Jiddan",IF(AQ23&gt;=70,"Jayyid",IF(AQ23&gt;=60,"Maqbul",""))))</f>
        <v>Jayyid Jiddan</v>
      </c>
      <c r="AS23" s="83" t="str">
        <f>IFERROR(VLOOKUP(AR23,deskripsi!$C:$G,5,0),"")</f>
        <v>Membacakan hafalan Al-Qur'an dengan baik dan lancar</v>
      </c>
      <c r="AT23" s="83"/>
      <c r="AU23" s="83"/>
      <c r="AV23" s="83"/>
      <c r="AY23" s="36"/>
      <c r="AZ23" s="70"/>
      <c r="BA23" s="72"/>
      <c r="BB23" s="35">
        <v>27</v>
      </c>
      <c r="BC23" s="33">
        <f>VLOOKUP(BD1,'DATA SISWA'!$A:$K,11,0)</f>
        <v>60</v>
      </c>
      <c r="BD23" s="33" t="str">
        <f>IF(BC23&gt;=90,"Mumtaz",IF(BC23&gt;=80,"Jayyid Jiddan",IF(BC23&gt;=70,"Jayyid",IF(BC23&gt;=60,"Maqbul",""))))</f>
        <v>Maqbul</v>
      </c>
      <c r="BE23" s="83" t="str">
        <f>IFERROR(VLOOKUP(BD23,deskripsi!$C:$G,5,0),"")</f>
        <v>Masih belum lancar saat membacakan hafalan Al-Qur'an</v>
      </c>
      <c r="BF23" s="83"/>
      <c r="BG23" s="83"/>
      <c r="BH23" s="83"/>
      <c r="BK23" s="36"/>
      <c r="BL23" s="70"/>
      <c r="BM23" s="72"/>
      <c r="BN23" s="35">
        <v>27</v>
      </c>
      <c r="BO23" s="33">
        <f>VLOOKUP(BP1,'DATA SISWA'!$A:$K,11,0)</f>
        <v>70</v>
      </c>
      <c r="BP23" s="33" t="str">
        <f>IF(BO23&gt;=90,"Mumtaz",IF(BO23&gt;=80,"Jayyid Jiddan",IF(BO23&gt;=70,"Jayyid",IF(BO23&gt;=60,"Maqbul",""))))</f>
        <v>Jayyid</v>
      </c>
      <c r="BQ23" s="83" t="str">
        <f>IFERROR(VLOOKUP(BP23,deskripsi!$C:$G,5,0),"")</f>
        <v>Membacakan hafalan Al-Qur'an dengan cukup baik dan lancar</v>
      </c>
      <c r="BR23" s="83"/>
      <c r="BS23" s="83"/>
      <c r="BT23" s="83"/>
      <c r="BW23" s="36"/>
      <c r="BX23" s="70"/>
      <c r="BY23" s="72"/>
      <c r="BZ23" s="35">
        <v>27</v>
      </c>
      <c r="CA23" s="33">
        <f>VLOOKUP(CB1,'DATA SISWA'!$A:$K,11,0)</f>
        <v>80</v>
      </c>
      <c r="CB23" s="33" t="str">
        <f>IF(CA23&gt;=90,"Mumtaz",IF(CA23&gt;=80,"Jayyid Jiddan",IF(CA23&gt;=70,"Jayyid",IF(CA23&gt;=60,"Maqbul",""))))</f>
        <v>Jayyid Jiddan</v>
      </c>
      <c r="CC23" s="83" t="str">
        <f>IFERROR(VLOOKUP(CB23,deskripsi!$C:$G,5,0),"")</f>
        <v>Membacakan hafalan Al-Qur'an dengan baik dan lancar</v>
      </c>
      <c r="CD23" s="83"/>
      <c r="CE23" s="83"/>
      <c r="CF23" s="83"/>
      <c r="CI23" s="36"/>
      <c r="CJ23" s="70"/>
      <c r="CK23" s="72"/>
      <c r="CL23" s="35">
        <v>27</v>
      </c>
      <c r="CM23" s="33">
        <f>VLOOKUP(CN1,'DATA SISWA'!$A:$K,11,0)</f>
        <v>60</v>
      </c>
      <c r="CN23" s="33" t="str">
        <f>IF(CM23&gt;=90,"Mumtaz",IF(CM23&gt;=80,"Jayyid Jiddan",IF(CM23&gt;=70,"Jayyid",IF(CM23&gt;=60,"Maqbul",""))))</f>
        <v>Maqbul</v>
      </c>
      <c r="CO23" s="83" t="str">
        <f>IFERROR(VLOOKUP(CN23,deskripsi!$C:$G,5,0),"")</f>
        <v>Masih belum lancar saat membacakan hafalan Al-Qur'an</v>
      </c>
      <c r="CP23" s="83"/>
      <c r="CQ23" s="83"/>
      <c r="CR23" s="83"/>
      <c r="CU23" s="36"/>
      <c r="CV23" s="70"/>
      <c r="CW23" s="72"/>
      <c r="CX23" s="35">
        <v>27</v>
      </c>
      <c r="CY23" s="33">
        <f>VLOOKUP(CZ1,'DATA SISWA'!$A:$K,11,0)</f>
        <v>70</v>
      </c>
      <c r="CZ23" s="33" t="str">
        <f>IF(CY23&gt;=90,"Mumtaz",IF(CY23&gt;=80,"Jayyid Jiddan",IF(CY23&gt;=70,"Jayyid",IF(CY23&gt;=60,"Maqbul",""))))</f>
        <v>Jayyid</v>
      </c>
      <c r="DA23" s="83" t="str">
        <f>IFERROR(VLOOKUP(CZ23,deskripsi!$C:$G,5,0),"")</f>
        <v>Membacakan hafalan Al-Qur'an dengan cukup baik dan lancar</v>
      </c>
      <c r="DB23" s="83"/>
      <c r="DC23" s="83"/>
      <c r="DD23" s="83"/>
      <c r="DG23" s="36"/>
      <c r="DH23" s="70"/>
      <c r="DI23" s="72"/>
      <c r="DJ23" s="35">
        <v>27</v>
      </c>
      <c r="DK23" s="33">
        <f>VLOOKUP(DL1,'DATA SISWA'!$A:$K,11,0)</f>
        <v>0</v>
      </c>
      <c r="DL23" s="33" t="str">
        <f>IF(DK23&gt;=90,"Mumtaz",IF(DK23&gt;=80,"Jayyid Jiddan",IF(DK23&gt;=70,"Jayyid",IF(DK23&gt;=60,"Maqbul",""))))</f>
        <v/>
      </c>
      <c r="DM23" s="83" t="str">
        <f>IFERROR(VLOOKUP(DL23,deskripsi!$C:$G,5,0),"")</f>
        <v/>
      </c>
      <c r="DN23" s="83"/>
      <c r="DO23" s="83"/>
      <c r="DP23" s="83"/>
    </row>
    <row r="24" spans="3:120" ht="39.950000000000003" customHeight="1" x14ac:dyDescent="0.2">
      <c r="C24" s="35" t="s">
        <v>18</v>
      </c>
      <c r="D24" s="79" t="s">
        <v>29</v>
      </c>
      <c r="E24" s="79"/>
      <c r="F24" s="21" t="str">
        <f>VLOOKUP(H1,'DATA SISWA'!$A:$P,12,0)</f>
        <v>4 JUZ 4 HALAMAN</v>
      </c>
      <c r="G24" s="76"/>
      <c r="H24" s="77"/>
      <c r="I24" s="77"/>
      <c r="J24" s="77"/>
      <c r="K24" s="77"/>
      <c r="L24" s="78"/>
      <c r="O24" s="35" t="s">
        <v>18</v>
      </c>
      <c r="P24" s="79" t="s">
        <v>29</v>
      </c>
      <c r="Q24" s="79"/>
      <c r="R24" s="21" t="str">
        <f>VLOOKUP(T1,'DATA SISWA'!$A:$P,12,0)</f>
        <v>5 JUZ 4 HALAMAN</v>
      </c>
      <c r="S24" s="76"/>
      <c r="T24" s="77"/>
      <c r="U24" s="77"/>
      <c r="V24" s="77"/>
      <c r="W24" s="77"/>
      <c r="X24" s="78"/>
      <c r="AA24" s="35" t="s">
        <v>18</v>
      </c>
      <c r="AB24" s="79" t="s">
        <v>29</v>
      </c>
      <c r="AC24" s="79"/>
      <c r="AD24" s="21" t="str">
        <f>VLOOKUP(AF1,'DATA SISWA'!$A:$P,12,0)</f>
        <v>6 JUZ 4 HALAMAN</v>
      </c>
      <c r="AE24" s="76"/>
      <c r="AF24" s="77"/>
      <c r="AG24" s="77"/>
      <c r="AH24" s="77"/>
      <c r="AI24" s="77"/>
      <c r="AJ24" s="78"/>
      <c r="AM24" s="35" t="s">
        <v>18</v>
      </c>
      <c r="AN24" s="79" t="s">
        <v>29</v>
      </c>
      <c r="AO24" s="79"/>
      <c r="AP24" s="21" t="str">
        <f>VLOOKUP(AR1,'DATA SISWA'!$A:$P,12,0)</f>
        <v>7 JUZ 4 HALAMAN</v>
      </c>
      <c r="AQ24" s="76"/>
      <c r="AR24" s="77"/>
      <c r="AS24" s="77"/>
      <c r="AT24" s="77"/>
      <c r="AU24" s="77"/>
      <c r="AV24" s="78"/>
      <c r="AY24" s="35" t="s">
        <v>18</v>
      </c>
      <c r="AZ24" s="79" t="s">
        <v>29</v>
      </c>
      <c r="BA24" s="79"/>
      <c r="BB24" s="21">
        <f>VLOOKUP(BD1,'DATA SISWA'!$A:$P,12,0)</f>
        <v>4</v>
      </c>
      <c r="BC24" s="76"/>
      <c r="BD24" s="77"/>
      <c r="BE24" s="77"/>
      <c r="BF24" s="77"/>
      <c r="BG24" s="77"/>
      <c r="BH24" s="78"/>
      <c r="BK24" s="35" t="s">
        <v>18</v>
      </c>
      <c r="BL24" s="79" t="s">
        <v>29</v>
      </c>
      <c r="BM24" s="79"/>
      <c r="BN24" s="21">
        <f>VLOOKUP(BP1,'DATA SISWA'!$A:$P,12,0)</f>
        <v>3</v>
      </c>
      <c r="BO24" s="76"/>
      <c r="BP24" s="77"/>
      <c r="BQ24" s="77"/>
      <c r="BR24" s="77"/>
      <c r="BS24" s="77"/>
      <c r="BT24" s="78"/>
      <c r="BW24" s="35" t="s">
        <v>18</v>
      </c>
      <c r="BX24" s="79" t="s">
        <v>29</v>
      </c>
      <c r="BY24" s="79"/>
      <c r="BZ24" s="21">
        <f>VLOOKUP(CB1,'DATA SISWA'!$A:$P,12,0)</f>
        <v>2</v>
      </c>
      <c r="CA24" s="76"/>
      <c r="CB24" s="77"/>
      <c r="CC24" s="77"/>
      <c r="CD24" s="77"/>
      <c r="CE24" s="77"/>
      <c r="CF24" s="78"/>
      <c r="CI24" s="35" t="s">
        <v>18</v>
      </c>
      <c r="CJ24" s="79" t="s">
        <v>29</v>
      </c>
      <c r="CK24" s="79"/>
      <c r="CL24" s="21">
        <f>VLOOKUP(CN1,'DATA SISWA'!$A:$P,12,0)</f>
        <v>4</v>
      </c>
      <c r="CM24" s="76"/>
      <c r="CN24" s="77"/>
      <c r="CO24" s="77"/>
      <c r="CP24" s="77"/>
      <c r="CQ24" s="77"/>
      <c r="CR24" s="78"/>
      <c r="CU24" s="35" t="s">
        <v>18</v>
      </c>
      <c r="CV24" s="79" t="s">
        <v>29</v>
      </c>
      <c r="CW24" s="79"/>
      <c r="CX24" s="21">
        <f>VLOOKUP(CZ1,'DATA SISWA'!$A:$P,12,0)</f>
        <v>3</v>
      </c>
      <c r="CY24" s="76"/>
      <c r="CZ24" s="77"/>
      <c r="DA24" s="77"/>
      <c r="DB24" s="77"/>
      <c r="DC24" s="77"/>
      <c r="DD24" s="78"/>
      <c r="DG24" s="35" t="s">
        <v>18</v>
      </c>
      <c r="DH24" s="79" t="s">
        <v>29</v>
      </c>
      <c r="DI24" s="79"/>
      <c r="DJ24" s="21">
        <f>VLOOKUP(DL1,'DATA SISWA'!$A:$P,12,0)</f>
        <v>0</v>
      </c>
      <c r="DK24" s="76"/>
      <c r="DL24" s="77"/>
      <c r="DM24" s="77"/>
      <c r="DN24" s="77"/>
      <c r="DO24" s="77"/>
      <c r="DP24" s="78"/>
    </row>
    <row r="25" spans="3:120" ht="39.950000000000003" customHeight="1" x14ac:dyDescent="0.2">
      <c r="C25" s="35" t="s">
        <v>30</v>
      </c>
      <c r="D25" s="79" t="s">
        <v>31</v>
      </c>
      <c r="E25" s="79"/>
      <c r="F25" s="21" t="str">
        <f>VLOOKUP(H1,'DATA SISWA'!$A:$P,13,0)</f>
        <v>3 juz 2 halaman</v>
      </c>
      <c r="G25" s="76"/>
      <c r="H25" s="77"/>
      <c r="I25" s="77"/>
      <c r="J25" s="77"/>
      <c r="K25" s="77"/>
      <c r="L25" s="78"/>
      <c r="O25" s="35" t="s">
        <v>30</v>
      </c>
      <c r="P25" s="79" t="s">
        <v>31</v>
      </c>
      <c r="Q25" s="79"/>
      <c r="R25" s="21" t="str">
        <f>VLOOKUP(T1,'DATA SISWA'!$A:$P,13,0)</f>
        <v>4 juz 2 halaman</v>
      </c>
      <c r="S25" s="76"/>
      <c r="T25" s="77"/>
      <c r="U25" s="77"/>
      <c r="V25" s="77"/>
      <c r="W25" s="77"/>
      <c r="X25" s="78"/>
      <c r="AA25" s="35" t="s">
        <v>30</v>
      </c>
      <c r="AB25" s="79" t="s">
        <v>31</v>
      </c>
      <c r="AC25" s="79"/>
      <c r="AD25" s="21" t="str">
        <f>VLOOKUP(AF1,'DATA SISWA'!$A:$P,13,0)</f>
        <v>5 juz 2 halaman</v>
      </c>
      <c r="AE25" s="76"/>
      <c r="AF25" s="77"/>
      <c r="AG25" s="77"/>
      <c r="AH25" s="77"/>
      <c r="AI25" s="77"/>
      <c r="AJ25" s="78"/>
      <c r="AM25" s="35" t="s">
        <v>30</v>
      </c>
      <c r="AN25" s="79" t="s">
        <v>31</v>
      </c>
      <c r="AO25" s="79"/>
      <c r="AP25" s="21" t="str">
        <f>VLOOKUP(AR1,'DATA SISWA'!$A:$P,13,0)</f>
        <v>6 juz 2 halaman</v>
      </c>
      <c r="AQ25" s="76"/>
      <c r="AR25" s="77"/>
      <c r="AS25" s="77"/>
      <c r="AT25" s="77"/>
      <c r="AU25" s="77"/>
      <c r="AV25" s="78"/>
      <c r="AY25" s="35" t="s">
        <v>30</v>
      </c>
      <c r="AZ25" s="79" t="s">
        <v>31</v>
      </c>
      <c r="BA25" s="79"/>
      <c r="BB25" s="21" t="str">
        <f>VLOOKUP(BD1,'DATA SISWA'!$A:$P,13,0)</f>
        <v>7 juz 2 halaman</v>
      </c>
      <c r="BC25" s="76"/>
      <c r="BD25" s="77"/>
      <c r="BE25" s="77"/>
      <c r="BF25" s="77"/>
      <c r="BG25" s="77"/>
      <c r="BH25" s="78"/>
      <c r="BK25" s="35" t="s">
        <v>30</v>
      </c>
      <c r="BL25" s="79" t="s">
        <v>31</v>
      </c>
      <c r="BM25" s="79"/>
      <c r="BN25" s="21" t="str">
        <f>VLOOKUP(BP1,'DATA SISWA'!$A:$P,13,0)</f>
        <v>8 juz 2 halaman</v>
      </c>
      <c r="BO25" s="76"/>
      <c r="BP25" s="77"/>
      <c r="BQ25" s="77"/>
      <c r="BR25" s="77"/>
      <c r="BS25" s="77"/>
      <c r="BT25" s="78"/>
      <c r="BW25" s="35" t="s">
        <v>30</v>
      </c>
      <c r="BX25" s="79" t="s">
        <v>31</v>
      </c>
      <c r="BY25" s="79"/>
      <c r="BZ25" s="21" t="str">
        <f>VLOOKUP(CB1,'DATA SISWA'!$A:$P,13,0)</f>
        <v>9 juz 2 halaman</v>
      </c>
      <c r="CA25" s="76"/>
      <c r="CB25" s="77"/>
      <c r="CC25" s="77"/>
      <c r="CD25" s="77"/>
      <c r="CE25" s="77"/>
      <c r="CF25" s="78"/>
      <c r="CI25" s="35" t="s">
        <v>30</v>
      </c>
      <c r="CJ25" s="79" t="s">
        <v>31</v>
      </c>
      <c r="CK25" s="79"/>
      <c r="CL25" s="21" t="str">
        <f>VLOOKUP(CN1,'DATA SISWA'!$A:$P,13,0)</f>
        <v>10 juz 2 halaman</v>
      </c>
      <c r="CM25" s="76"/>
      <c r="CN25" s="77"/>
      <c r="CO25" s="77"/>
      <c r="CP25" s="77"/>
      <c r="CQ25" s="77"/>
      <c r="CR25" s="78"/>
      <c r="CU25" s="35" t="s">
        <v>30</v>
      </c>
      <c r="CV25" s="79" t="s">
        <v>31</v>
      </c>
      <c r="CW25" s="79"/>
      <c r="CX25" s="21">
        <f>VLOOKUP(CZ1,'DATA SISWA'!$A:$P,13,0)</f>
        <v>0</v>
      </c>
      <c r="CY25" s="76"/>
      <c r="CZ25" s="77"/>
      <c r="DA25" s="77"/>
      <c r="DB25" s="77"/>
      <c r="DC25" s="77"/>
      <c r="DD25" s="78"/>
      <c r="DG25" s="35" t="s">
        <v>30</v>
      </c>
      <c r="DH25" s="79" t="s">
        <v>31</v>
      </c>
      <c r="DI25" s="79"/>
      <c r="DJ25" s="21">
        <f>VLOOKUP(DL1,'DATA SISWA'!$A:$P,13,0)</f>
        <v>0</v>
      </c>
      <c r="DK25" s="76"/>
      <c r="DL25" s="77"/>
      <c r="DM25" s="77"/>
      <c r="DN25" s="77"/>
      <c r="DO25" s="77"/>
      <c r="DP25" s="78"/>
    </row>
    <row r="26" spans="3:120" ht="15" customHeight="1" x14ac:dyDescent="0.2">
      <c r="C26" s="67" t="s">
        <v>32</v>
      </c>
      <c r="D26" s="68"/>
      <c r="E26" s="69"/>
      <c r="F26" s="58" t="str">
        <f>VLOOKUP($H$1,'DATA SISWA'!$A:$P,14,0)</f>
        <v>LEBIH BAIK LAGI</v>
      </c>
      <c r="G26" s="59"/>
      <c r="H26" s="59"/>
      <c r="I26" s="59"/>
      <c r="J26" s="59"/>
      <c r="K26" s="59"/>
      <c r="L26" s="60"/>
      <c r="O26" s="67" t="s">
        <v>32</v>
      </c>
      <c r="P26" s="68"/>
      <c r="Q26" s="69"/>
      <c r="R26" s="58" t="str">
        <f>VLOOKUP($H$1,'DATA SISWA'!$A:$P,14,0)</f>
        <v>LEBIH BAIK LAGI</v>
      </c>
      <c r="S26" s="59"/>
      <c r="T26" s="59"/>
      <c r="U26" s="59"/>
      <c r="V26" s="59"/>
      <c r="W26" s="59"/>
      <c r="X26" s="60"/>
      <c r="AA26" s="67" t="s">
        <v>32</v>
      </c>
      <c r="AB26" s="68"/>
      <c r="AC26" s="69"/>
      <c r="AD26" s="58" t="str">
        <f>VLOOKUP($H$1,'DATA SISWA'!$A:$P,14,0)</f>
        <v>LEBIH BAIK LAGI</v>
      </c>
      <c r="AE26" s="59"/>
      <c r="AF26" s="59"/>
      <c r="AG26" s="59"/>
      <c r="AH26" s="59"/>
      <c r="AI26" s="59"/>
      <c r="AJ26" s="60"/>
      <c r="AM26" s="67" t="s">
        <v>32</v>
      </c>
      <c r="AN26" s="68"/>
      <c r="AO26" s="69"/>
      <c r="AP26" s="58" t="str">
        <f>VLOOKUP($H$1,'DATA SISWA'!$A:$P,14,0)</f>
        <v>LEBIH BAIK LAGI</v>
      </c>
      <c r="AQ26" s="59"/>
      <c r="AR26" s="59"/>
      <c r="AS26" s="59"/>
      <c r="AT26" s="59"/>
      <c r="AU26" s="59"/>
      <c r="AV26" s="60"/>
      <c r="AY26" s="67" t="s">
        <v>32</v>
      </c>
      <c r="AZ26" s="68"/>
      <c r="BA26" s="69"/>
      <c r="BB26" s="58" t="str">
        <f>VLOOKUP($H$1,'DATA SISWA'!$A:$P,14,0)</f>
        <v>LEBIH BAIK LAGI</v>
      </c>
      <c r="BC26" s="59"/>
      <c r="BD26" s="59"/>
      <c r="BE26" s="59"/>
      <c r="BF26" s="59"/>
      <c r="BG26" s="59"/>
      <c r="BH26" s="60"/>
      <c r="BK26" s="67" t="s">
        <v>32</v>
      </c>
      <c r="BL26" s="68"/>
      <c r="BM26" s="69"/>
      <c r="BN26" s="58" t="str">
        <f>VLOOKUP($H$1,'DATA SISWA'!$A:$P,14,0)</f>
        <v>LEBIH BAIK LAGI</v>
      </c>
      <c r="BO26" s="59"/>
      <c r="BP26" s="59"/>
      <c r="BQ26" s="59"/>
      <c r="BR26" s="59"/>
      <c r="BS26" s="59"/>
      <c r="BT26" s="60"/>
      <c r="BW26" s="67" t="s">
        <v>32</v>
      </c>
      <c r="BX26" s="68"/>
      <c r="BY26" s="69"/>
      <c r="BZ26" s="58" t="str">
        <f>VLOOKUP($H$1,'DATA SISWA'!$A:$P,14,0)</f>
        <v>LEBIH BAIK LAGI</v>
      </c>
      <c r="CA26" s="59"/>
      <c r="CB26" s="59"/>
      <c r="CC26" s="59"/>
      <c r="CD26" s="59"/>
      <c r="CE26" s="59"/>
      <c r="CF26" s="60"/>
      <c r="CI26" s="67" t="s">
        <v>32</v>
      </c>
      <c r="CJ26" s="68"/>
      <c r="CK26" s="69"/>
      <c r="CL26" s="58" t="str">
        <f>VLOOKUP($H$1,'DATA SISWA'!$A:$P,14,0)</f>
        <v>LEBIH BAIK LAGI</v>
      </c>
      <c r="CM26" s="59"/>
      <c r="CN26" s="59"/>
      <c r="CO26" s="59"/>
      <c r="CP26" s="59"/>
      <c r="CQ26" s="59"/>
      <c r="CR26" s="60"/>
      <c r="CU26" s="67" t="s">
        <v>32</v>
      </c>
      <c r="CV26" s="68"/>
      <c r="CW26" s="69"/>
      <c r="CX26" s="58" t="str">
        <f>VLOOKUP($H$1,'DATA SISWA'!$A:$P,14,0)</f>
        <v>LEBIH BAIK LAGI</v>
      </c>
      <c r="CY26" s="59"/>
      <c r="CZ26" s="59"/>
      <c r="DA26" s="59"/>
      <c r="DB26" s="59"/>
      <c r="DC26" s="59"/>
      <c r="DD26" s="60"/>
      <c r="DG26" s="67" t="s">
        <v>32</v>
      </c>
      <c r="DH26" s="68"/>
      <c r="DI26" s="69"/>
      <c r="DJ26" s="58" t="str">
        <f>VLOOKUP($H$1,'DATA SISWA'!$A:$P,14,0)</f>
        <v>LEBIH BAIK LAGI</v>
      </c>
      <c r="DK26" s="59"/>
      <c r="DL26" s="59"/>
      <c r="DM26" s="59"/>
      <c r="DN26" s="59"/>
      <c r="DO26" s="59"/>
      <c r="DP26" s="60"/>
    </row>
    <row r="27" spans="3:120" ht="14.25" customHeight="1" x14ac:dyDescent="0.2">
      <c r="C27" s="70"/>
      <c r="D27" s="71"/>
      <c r="E27" s="72"/>
      <c r="F27" s="61"/>
      <c r="G27" s="62"/>
      <c r="H27" s="62"/>
      <c r="I27" s="62"/>
      <c r="J27" s="62"/>
      <c r="K27" s="62"/>
      <c r="L27" s="63"/>
      <c r="O27" s="70"/>
      <c r="P27" s="71"/>
      <c r="Q27" s="72"/>
      <c r="R27" s="61"/>
      <c r="S27" s="62"/>
      <c r="T27" s="62"/>
      <c r="U27" s="62"/>
      <c r="V27" s="62"/>
      <c r="W27" s="62"/>
      <c r="X27" s="63"/>
      <c r="AA27" s="70"/>
      <c r="AB27" s="71"/>
      <c r="AC27" s="72"/>
      <c r="AD27" s="61"/>
      <c r="AE27" s="62"/>
      <c r="AF27" s="62"/>
      <c r="AG27" s="62"/>
      <c r="AH27" s="62"/>
      <c r="AI27" s="62"/>
      <c r="AJ27" s="63"/>
      <c r="AM27" s="70"/>
      <c r="AN27" s="71"/>
      <c r="AO27" s="72"/>
      <c r="AP27" s="61"/>
      <c r="AQ27" s="62"/>
      <c r="AR27" s="62"/>
      <c r="AS27" s="62"/>
      <c r="AT27" s="62"/>
      <c r="AU27" s="62"/>
      <c r="AV27" s="63"/>
      <c r="AY27" s="70"/>
      <c r="AZ27" s="71"/>
      <c r="BA27" s="72"/>
      <c r="BB27" s="61"/>
      <c r="BC27" s="62"/>
      <c r="BD27" s="62"/>
      <c r="BE27" s="62"/>
      <c r="BF27" s="62"/>
      <c r="BG27" s="62"/>
      <c r="BH27" s="63"/>
      <c r="BK27" s="70"/>
      <c r="BL27" s="71"/>
      <c r="BM27" s="72"/>
      <c r="BN27" s="61"/>
      <c r="BO27" s="62"/>
      <c r="BP27" s="62"/>
      <c r="BQ27" s="62"/>
      <c r="BR27" s="62"/>
      <c r="BS27" s="62"/>
      <c r="BT27" s="63"/>
      <c r="BW27" s="70"/>
      <c r="BX27" s="71"/>
      <c r="BY27" s="72"/>
      <c r="BZ27" s="61"/>
      <c r="CA27" s="62"/>
      <c r="CB27" s="62"/>
      <c r="CC27" s="62"/>
      <c r="CD27" s="62"/>
      <c r="CE27" s="62"/>
      <c r="CF27" s="63"/>
      <c r="CI27" s="70"/>
      <c r="CJ27" s="71"/>
      <c r="CK27" s="72"/>
      <c r="CL27" s="61"/>
      <c r="CM27" s="62"/>
      <c r="CN27" s="62"/>
      <c r="CO27" s="62"/>
      <c r="CP27" s="62"/>
      <c r="CQ27" s="62"/>
      <c r="CR27" s="63"/>
      <c r="CU27" s="70"/>
      <c r="CV27" s="71"/>
      <c r="CW27" s="72"/>
      <c r="CX27" s="61"/>
      <c r="CY27" s="62"/>
      <c r="CZ27" s="62"/>
      <c r="DA27" s="62"/>
      <c r="DB27" s="62"/>
      <c r="DC27" s="62"/>
      <c r="DD27" s="63"/>
      <c r="DG27" s="70"/>
      <c r="DH27" s="71"/>
      <c r="DI27" s="72"/>
      <c r="DJ27" s="61"/>
      <c r="DK27" s="62"/>
      <c r="DL27" s="62"/>
      <c r="DM27" s="62"/>
      <c r="DN27" s="62"/>
      <c r="DO27" s="62"/>
      <c r="DP27" s="63"/>
    </row>
    <row r="28" spans="3:120" ht="14.25" customHeight="1" x14ac:dyDescent="0.2">
      <c r="C28" s="73"/>
      <c r="D28" s="74"/>
      <c r="E28" s="75"/>
      <c r="F28" s="64"/>
      <c r="G28" s="65"/>
      <c r="H28" s="65"/>
      <c r="I28" s="65"/>
      <c r="J28" s="65"/>
      <c r="K28" s="65"/>
      <c r="L28" s="66"/>
      <c r="O28" s="73"/>
      <c r="P28" s="74"/>
      <c r="Q28" s="75"/>
      <c r="R28" s="64"/>
      <c r="S28" s="65"/>
      <c r="T28" s="65"/>
      <c r="U28" s="65"/>
      <c r="V28" s="65"/>
      <c r="W28" s="65"/>
      <c r="X28" s="66"/>
      <c r="AA28" s="73"/>
      <c r="AB28" s="74"/>
      <c r="AC28" s="75"/>
      <c r="AD28" s="64"/>
      <c r="AE28" s="65"/>
      <c r="AF28" s="65"/>
      <c r="AG28" s="65"/>
      <c r="AH28" s="65"/>
      <c r="AI28" s="65"/>
      <c r="AJ28" s="66"/>
      <c r="AM28" s="73"/>
      <c r="AN28" s="74"/>
      <c r="AO28" s="75"/>
      <c r="AP28" s="64"/>
      <c r="AQ28" s="65"/>
      <c r="AR28" s="65"/>
      <c r="AS28" s="65"/>
      <c r="AT28" s="65"/>
      <c r="AU28" s="65"/>
      <c r="AV28" s="66"/>
      <c r="AY28" s="73"/>
      <c r="AZ28" s="74"/>
      <c r="BA28" s="75"/>
      <c r="BB28" s="64"/>
      <c r="BC28" s="65"/>
      <c r="BD28" s="65"/>
      <c r="BE28" s="65"/>
      <c r="BF28" s="65"/>
      <c r="BG28" s="65"/>
      <c r="BH28" s="66"/>
      <c r="BK28" s="73"/>
      <c r="BL28" s="74"/>
      <c r="BM28" s="75"/>
      <c r="BN28" s="64"/>
      <c r="BO28" s="65"/>
      <c r="BP28" s="65"/>
      <c r="BQ28" s="65"/>
      <c r="BR28" s="65"/>
      <c r="BS28" s="65"/>
      <c r="BT28" s="66"/>
      <c r="BW28" s="73"/>
      <c r="BX28" s="74"/>
      <c r="BY28" s="75"/>
      <c r="BZ28" s="64"/>
      <c r="CA28" s="65"/>
      <c r="CB28" s="65"/>
      <c r="CC28" s="65"/>
      <c r="CD28" s="65"/>
      <c r="CE28" s="65"/>
      <c r="CF28" s="66"/>
      <c r="CI28" s="73"/>
      <c r="CJ28" s="74"/>
      <c r="CK28" s="75"/>
      <c r="CL28" s="64"/>
      <c r="CM28" s="65"/>
      <c r="CN28" s="65"/>
      <c r="CO28" s="65"/>
      <c r="CP28" s="65"/>
      <c r="CQ28" s="65"/>
      <c r="CR28" s="66"/>
      <c r="CU28" s="73"/>
      <c r="CV28" s="74"/>
      <c r="CW28" s="75"/>
      <c r="CX28" s="64"/>
      <c r="CY28" s="65"/>
      <c r="CZ28" s="65"/>
      <c r="DA28" s="65"/>
      <c r="DB28" s="65"/>
      <c r="DC28" s="65"/>
      <c r="DD28" s="66"/>
      <c r="DG28" s="73"/>
      <c r="DH28" s="74"/>
      <c r="DI28" s="75"/>
      <c r="DJ28" s="64"/>
      <c r="DK28" s="65"/>
      <c r="DL28" s="65"/>
      <c r="DM28" s="65"/>
      <c r="DN28" s="65"/>
      <c r="DO28" s="65"/>
      <c r="DP28" s="66"/>
    </row>
    <row r="29" spans="3:120" s="41" customFormat="1" ht="14.25" customHeight="1" x14ac:dyDescent="0.2">
      <c r="C29" s="42"/>
      <c r="D29" s="42"/>
      <c r="E29" s="42"/>
      <c r="F29" s="50"/>
      <c r="G29" s="50"/>
      <c r="H29" s="50"/>
      <c r="I29" s="50"/>
      <c r="J29" s="50"/>
      <c r="K29" s="50"/>
      <c r="L29" s="50"/>
      <c r="O29" s="46"/>
      <c r="P29" s="46"/>
      <c r="Q29" s="46"/>
      <c r="R29" s="50"/>
      <c r="S29" s="50"/>
      <c r="T29" s="50"/>
      <c r="U29" s="50"/>
      <c r="V29" s="50"/>
      <c r="W29" s="50"/>
      <c r="X29" s="50"/>
      <c r="AA29" s="46"/>
      <c r="AB29" s="46"/>
      <c r="AC29" s="46"/>
      <c r="AD29" s="50"/>
      <c r="AE29" s="50"/>
      <c r="AF29" s="50"/>
      <c r="AG29" s="50"/>
      <c r="AH29" s="50"/>
      <c r="AI29" s="50"/>
      <c r="AJ29" s="50"/>
      <c r="AM29" s="46"/>
      <c r="AN29" s="46"/>
      <c r="AO29" s="46"/>
      <c r="AP29" s="50"/>
      <c r="AQ29" s="50"/>
      <c r="AR29" s="50"/>
      <c r="AS29" s="50"/>
      <c r="AT29" s="50"/>
      <c r="AU29" s="50"/>
      <c r="AV29" s="50"/>
      <c r="AY29" s="46"/>
      <c r="AZ29" s="46"/>
      <c r="BA29" s="46"/>
      <c r="BB29" s="50"/>
      <c r="BC29" s="50"/>
      <c r="BD29" s="50"/>
      <c r="BE29" s="50"/>
      <c r="BF29" s="50"/>
      <c r="BG29" s="50"/>
      <c r="BH29" s="50"/>
      <c r="BK29" s="46"/>
      <c r="BL29" s="46"/>
      <c r="BM29" s="46"/>
      <c r="BN29" s="50"/>
      <c r="BO29" s="50"/>
      <c r="BP29" s="50"/>
      <c r="BQ29" s="50"/>
      <c r="BR29" s="50"/>
      <c r="BS29" s="50"/>
      <c r="BT29" s="50"/>
      <c r="BW29" s="46"/>
      <c r="BX29" s="46"/>
      <c r="BY29" s="46"/>
      <c r="BZ29" s="50"/>
      <c r="CA29" s="50"/>
      <c r="CB29" s="50"/>
      <c r="CC29" s="50"/>
      <c r="CD29" s="50"/>
      <c r="CE29" s="50"/>
      <c r="CF29" s="50"/>
      <c r="CI29" s="46"/>
      <c r="CJ29" s="46"/>
      <c r="CK29" s="46"/>
      <c r="CL29" s="50"/>
      <c r="CM29" s="50"/>
      <c r="CN29" s="50"/>
      <c r="CO29" s="50"/>
      <c r="CP29" s="50"/>
      <c r="CQ29" s="50"/>
      <c r="CR29" s="50"/>
      <c r="CU29" s="46"/>
      <c r="CV29" s="46"/>
      <c r="CW29" s="46"/>
      <c r="CX29" s="50"/>
      <c r="CY29" s="50"/>
      <c r="CZ29" s="50"/>
      <c r="DA29" s="50"/>
      <c r="DB29" s="50"/>
      <c r="DC29" s="50"/>
      <c r="DD29" s="50"/>
      <c r="DG29" s="46"/>
      <c r="DH29" s="46"/>
      <c r="DI29" s="46"/>
      <c r="DJ29" s="50"/>
      <c r="DK29" s="50"/>
      <c r="DL29" s="50"/>
      <c r="DM29" s="50"/>
      <c r="DN29" s="50"/>
      <c r="DO29" s="50"/>
      <c r="DP29" s="50"/>
    </row>
    <row r="30" spans="3:120" s="41" customFormat="1" ht="14.25" customHeight="1" x14ac:dyDescent="0.2">
      <c r="C30" s="42"/>
      <c r="D30" s="42"/>
      <c r="E30" s="42"/>
      <c r="F30" s="50"/>
      <c r="G30" s="50"/>
      <c r="H30" s="50"/>
      <c r="I30" s="50"/>
      <c r="J30" s="50"/>
      <c r="K30" s="50"/>
      <c r="L30" s="50"/>
      <c r="O30" s="46"/>
      <c r="P30" s="46"/>
      <c r="Q30" s="46"/>
      <c r="R30" s="50"/>
      <c r="S30" s="50"/>
      <c r="T30" s="50"/>
      <c r="U30" s="50"/>
      <c r="V30" s="50"/>
      <c r="W30" s="50"/>
      <c r="X30" s="50"/>
      <c r="AA30" s="46"/>
      <c r="AB30" s="46"/>
      <c r="AC30" s="46"/>
      <c r="AD30" s="50"/>
      <c r="AE30" s="50"/>
      <c r="AF30" s="50"/>
      <c r="AG30" s="50"/>
      <c r="AH30" s="50"/>
      <c r="AI30" s="50"/>
      <c r="AJ30" s="50"/>
      <c r="AM30" s="46"/>
      <c r="AN30" s="46"/>
      <c r="AO30" s="46"/>
      <c r="AP30" s="50"/>
      <c r="AQ30" s="50"/>
      <c r="AR30" s="50"/>
      <c r="AS30" s="50"/>
      <c r="AT30" s="50"/>
      <c r="AU30" s="50"/>
      <c r="AV30" s="50"/>
      <c r="AY30" s="46"/>
      <c r="AZ30" s="46"/>
      <c r="BA30" s="46"/>
      <c r="BB30" s="50"/>
      <c r="BC30" s="50"/>
      <c r="BD30" s="50"/>
      <c r="BE30" s="50"/>
      <c r="BF30" s="50"/>
      <c r="BG30" s="50"/>
      <c r="BH30" s="50"/>
      <c r="BK30" s="46"/>
      <c r="BL30" s="46"/>
      <c r="BM30" s="46"/>
      <c r="BN30" s="50"/>
      <c r="BO30" s="50"/>
      <c r="BP30" s="50"/>
      <c r="BQ30" s="50"/>
      <c r="BR30" s="50"/>
      <c r="BS30" s="50"/>
      <c r="BT30" s="50"/>
      <c r="BW30" s="46"/>
      <c r="BX30" s="46"/>
      <c r="BY30" s="46"/>
      <c r="BZ30" s="50"/>
      <c r="CA30" s="50"/>
      <c r="CB30" s="50"/>
      <c r="CC30" s="50"/>
      <c r="CD30" s="50"/>
      <c r="CE30" s="50"/>
      <c r="CF30" s="50"/>
      <c r="CI30" s="46"/>
      <c r="CJ30" s="46"/>
      <c r="CK30" s="46"/>
      <c r="CL30" s="50"/>
      <c r="CM30" s="50"/>
      <c r="CN30" s="50"/>
      <c r="CO30" s="50"/>
      <c r="CP30" s="50"/>
      <c r="CQ30" s="50"/>
      <c r="CR30" s="50"/>
      <c r="CU30" s="46"/>
      <c r="CV30" s="46"/>
      <c r="CW30" s="46"/>
      <c r="CX30" s="50"/>
      <c r="CY30" s="50"/>
      <c r="CZ30" s="50"/>
      <c r="DA30" s="50"/>
      <c r="DB30" s="50"/>
      <c r="DC30" s="50"/>
      <c r="DD30" s="50"/>
      <c r="DG30" s="46"/>
      <c r="DH30" s="46"/>
      <c r="DI30" s="46"/>
      <c r="DJ30" s="50"/>
      <c r="DK30" s="50"/>
      <c r="DL30" s="50"/>
      <c r="DM30" s="50"/>
      <c r="DN30" s="50"/>
      <c r="DO30" s="50"/>
      <c r="DP30" s="50"/>
    </row>
    <row r="31" spans="3:120" x14ac:dyDescent="0.2">
      <c r="C31" s="37"/>
      <c r="D31" s="34"/>
      <c r="E31" s="32"/>
      <c r="F31" s="34"/>
      <c r="G31" s="34"/>
      <c r="H31" s="34"/>
      <c r="I31" s="32"/>
      <c r="J31" s="32"/>
      <c r="K31" s="32"/>
      <c r="L31" s="32"/>
      <c r="O31" s="46"/>
      <c r="P31" s="34"/>
      <c r="Q31" s="32"/>
      <c r="R31" s="34"/>
      <c r="S31" s="34"/>
      <c r="T31" s="34"/>
      <c r="U31" s="32"/>
      <c r="V31" s="32"/>
      <c r="W31" s="32"/>
      <c r="X31" s="32"/>
      <c r="AA31" s="46"/>
      <c r="AB31" s="34"/>
      <c r="AC31" s="32"/>
      <c r="AD31" s="34"/>
      <c r="AE31" s="34"/>
      <c r="AF31" s="34"/>
      <c r="AG31" s="32"/>
      <c r="AH31" s="32"/>
      <c r="AI31" s="32"/>
      <c r="AJ31" s="32"/>
      <c r="AM31" s="46"/>
      <c r="AN31" s="34"/>
      <c r="AO31" s="32"/>
      <c r="AP31" s="34"/>
      <c r="AQ31" s="34"/>
      <c r="AR31" s="34"/>
      <c r="AS31" s="32"/>
      <c r="AT31" s="32"/>
      <c r="AU31" s="32"/>
      <c r="AV31" s="32"/>
      <c r="AY31" s="46"/>
      <c r="AZ31" s="34"/>
      <c r="BA31" s="32"/>
      <c r="BB31" s="34"/>
      <c r="BC31" s="34"/>
      <c r="BD31" s="34"/>
      <c r="BE31" s="32"/>
      <c r="BF31" s="32"/>
      <c r="BG31" s="32"/>
      <c r="BH31" s="32"/>
      <c r="BK31" s="46"/>
      <c r="BL31" s="34"/>
      <c r="BM31" s="32"/>
      <c r="BN31" s="34"/>
      <c r="BO31" s="34"/>
      <c r="BP31" s="34"/>
      <c r="BQ31" s="32"/>
      <c r="BR31" s="32"/>
      <c r="BS31" s="32"/>
      <c r="BT31" s="32"/>
      <c r="BW31" s="46"/>
      <c r="BX31" s="34"/>
      <c r="BY31" s="32"/>
      <c r="BZ31" s="34"/>
      <c r="CA31" s="34"/>
      <c r="CB31" s="34"/>
      <c r="CC31" s="32"/>
      <c r="CD31" s="32"/>
      <c r="CE31" s="32"/>
      <c r="CF31" s="32"/>
      <c r="CI31" s="46"/>
      <c r="CJ31" s="34"/>
      <c r="CK31" s="32"/>
      <c r="CL31" s="34"/>
      <c r="CM31" s="34"/>
      <c r="CN31" s="34"/>
      <c r="CO31" s="32"/>
      <c r="CP31" s="32"/>
      <c r="CQ31" s="32"/>
      <c r="CR31" s="32"/>
      <c r="CU31" s="46"/>
      <c r="CV31" s="34"/>
      <c r="CW31" s="32"/>
      <c r="CX31" s="34"/>
      <c r="CY31" s="34"/>
      <c r="CZ31" s="34"/>
      <c r="DA31" s="32"/>
      <c r="DB31" s="32"/>
      <c r="DC31" s="32"/>
      <c r="DD31" s="32"/>
      <c r="DG31" s="46"/>
      <c r="DH31" s="34"/>
      <c r="DI31" s="32"/>
      <c r="DJ31" s="34"/>
      <c r="DK31" s="34"/>
      <c r="DL31" s="34"/>
      <c r="DM31" s="32"/>
      <c r="DN31" s="32"/>
      <c r="DO31" s="32"/>
      <c r="DP31" s="32"/>
    </row>
    <row r="32" spans="3:120" x14ac:dyDescent="0.25">
      <c r="C32" s="27"/>
      <c r="D32" s="27"/>
      <c r="E32" s="27"/>
      <c r="F32" s="27"/>
      <c r="I32"/>
      <c r="J32" s="56" t="str">
        <f>'DATA SISWA'!$R$5</f>
        <v>Bogor, 5 Mei 2020</v>
      </c>
      <c r="K32" s="56"/>
      <c r="L32" s="56"/>
      <c r="O32" s="27"/>
      <c r="P32" s="27"/>
      <c r="Q32" s="27"/>
      <c r="R32" s="27"/>
      <c r="S32" s="44"/>
      <c r="T32" s="44"/>
      <c r="U32"/>
      <c r="V32" s="56" t="str">
        <f>'DATA SISWA'!$R$5</f>
        <v>Bogor, 5 Mei 2020</v>
      </c>
      <c r="W32" s="56"/>
      <c r="X32" s="56"/>
      <c r="AA32" s="27"/>
      <c r="AB32" s="27"/>
      <c r="AC32" s="27"/>
      <c r="AD32" s="27"/>
      <c r="AE32" s="44"/>
      <c r="AF32" s="44"/>
      <c r="AG32"/>
      <c r="AH32" s="56" t="str">
        <f>'DATA SISWA'!$R$5</f>
        <v>Bogor, 5 Mei 2020</v>
      </c>
      <c r="AI32" s="56"/>
      <c r="AJ32" s="56"/>
      <c r="AM32" s="27"/>
      <c r="AN32" s="27"/>
      <c r="AO32" s="27"/>
      <c r="AP32" s="27"/>
      <c r="AQ32" s="44"/>
      <c r="AR32" s="44"/>
      <c r="AS32"/>
      <c r="AT32" s="56" t="str">
        <f>'DATA SISWA'!$R$5</f>
        <v>Bogor, 5 Mei 2020</v>
      </c>
      <c r="AU32" s="56"/>
      <c r="AV32" s="56"/>
      <c r="AY32" s="27"/>
      <c r="AZ32" s="27"/>
      <c r="BA32" s="27"/>
      <c r="BB32" s="27"/>
      <c r="BC32" s="44"/>
      <c r="BD32" s="44"/>
      <c r="BE32"/>
      <c r="BF32" s="56" t="str">
        <f>'DATA SISWA'!$R$5</f>
        <v>Bogor, 5 Mei 2020</v>
      </c>
      <c r="BG32" s="56"/>
      <c r="BH32" s="56"/>
      <c r="BK32" s="27"/>
      <c r="BL32" s="27"/>
      <c r="BM32" s="27"/>
      <c r="BN32" s="27"/>
      <c r="BO32" s="44"/>
      <c r="BP32" s="44"/>
      <c r="BQ32"/>
      <c r="BR32" s="56" t="str">
        <f>'DATA SISWA'!$R$5</f>
        <v>Bogor, 5 Mei 2020</v>
      </c>
      <c r="BS32" s="56"/>
      <c r="BT32" s="56"/>
      <c r="BW32" s="27"/>
      <c r="BX32" s="27"/>
      <c r="BY32" s="27"/>
      <c r="BZ32" s="27"/>
      <c r="CA32" s="44"/>
      <c r="CB32" s="44"/>
      <c r="CC32"/>
      <c r="CD32" s="56" t="str">
        <f>'DATA SISWA'!$R$5</f>
        <v>Bogor, 5 Mei 2020</v>
      </c>
      <c r="CE32" s="56"/>
      <c r="CF32" s="56"/>
      <c r="CI32" s="27"/>
      <c r="CJ32" s="27"/>
      <c r="CK32" s="27"/>
      <c r="CL32" s="27"/>
      <c r="CM32" s="44"/>
      <c r="CN32" s="44"/>
      <c r="CO32"/>
      <c r="CP32" s="56" t="str">
        <f>'DATA SISWA'!$R$5</f>
        <v>Bogor, 5 Mei 2020</v>
      </c>
      <c r="CQ32" s="56"/>
      <c r="CR32" s="56"/>
      <c r="CU32" s="27"/>
      <c r="CV32" s="27"/>
      <c r="CW32" s="27"/>
      <c r="CX32" s="27"/>
      <c r="CY32" s="44"/>
      <c r="CZ32" s="44"/>
      <c r="DA32"/>
      <c r="DB32" s="56" t="str">
        <f>'DATA SISWA'!$R$5</f>
        <v>Bogor, 5 Mei 2020</v>
      </c>
      <c r="DC32" s="56"/>
      <c r="DD32" s="56"/>
      <c r="DG32" s="27"/>
      <c r="DH32" s="27"/>
      <c r="DI32" s="27"/>
      <c r="DJ32" s="27"/>
      <c r="DK32" s="44"/>
      <c r="DL32" s="44"/>
      <c r="DM32"/>
      <c r="DN32" s="56" t="str">
        <f>'DATA SISWA'!$R$5</f>
        <v>Bogor, 5 Mei 2020</v>
      </c>
      <c r="DO32" s="56"/>
      <c r="DP32" s="56"/>
    </row>
    <row r="33" spans="3:120" x14ac:dyDescent="0.25">
      <c r="C33" s="56"/>
      <c r="D33" s="56"/>
      <c r="E33" s="56"/>
      <c r="F33" s="40"/>
      <c r="G33" s="57" t="s">
        <v>92</v>
      </c>
      <c r="H33" s="57"/>
      <c r="I33"/>
      <c r="J33" s="28"/>
      <c r="K33" s="28"/>
      <c r="L33"/>
      <c r="O33" s="56"/>
      <c r="P33" s="56"/>
      <c r="Q33" s="56"/>
      <c r="R33" s="44"/>
      <c r="S33" s="57" t="s">
        <v>92</v>
      </c>
      <c r="T33" s="57"/>
      <c r="U33"/>
      <c r="V33" s="28"/>
      <c r="W33" s="28"/>
      <c r="X33"/>
      <c r="AA33" s="56"/>
      <c r="AB33" s="56"/>
      <c r="AC33" s="56"/>
      <c r="AD33" s="44"/>
      <c r="AE33" s="57" t="s">
        <v>92</v>
      </c>
      <c r="AF33" s="57"/>
      <c r="AG33"/>
      <c r="AH33" s="28"/>
      <c r="AI33" s="28"/>
      <c r="AJ33"/>
      <c r="AM33" s="56"/>
      <c r="AN33" s="56"/>
      <c r="AO33" s="56"/>
      <c r="AP33" s="44"/>
      <c r="AQ33" s="57" t="s">
        <v>92</v>
      </c>
      <c r="AR33" s="57"/>
      <c r="AS33"/>
      <c r="AT33" s="28"/>
      <c r="AU33" s="28"/>
      <c r="AV33"/>
      <c r="AY33" s="56"/>
      <c r="AZ33" s="56"/>
      <c r="BA33" s="56"/>
      <c r="BB33" s="44"/>
      <c r="BC33" s="57" t="s">
        <v>92</v>
      </c>
      <c r="BD33" s="57"/>
      <c r="BE33"/>
      <c r="BF33" s="28"/>
      <c r="BG33" s="28"/>
      <c r="BH33"/>
      <c r="BK33" s="56"/>
      <c r="BL33" s="56"/>
      <c r="BM33" s="56"/>
      <c r="BN33" s="44"/>
      <c r="BO33" s="57" t="s">
        <v>92</v>
      </c>
      <c r="BP33" s="57"/>
      <c r="BQ33"/>
      <c r="BR33" s="28"/>
      <c r="BS33" s="28"/>
      <c r="BT33"/>
      <c r="BW33" s="56"/>
      <c r="BX33" s="56"/>
      <c r="BY33" s="56"/>
      <c r="BZ33" s="44"/>
      <c r="CA33" s="57" t="s">
        <v>92</v>
      </c>
      <c r="CB33" s="57"/>
      <c r="CC33"/>
      <c r="CD33" s="28"/>
      <c r="CE33" s="28"/>
      <c r="CF33"/>
      <c r="CI33" s="56"/>
      <c r="CJ33" s="56"/>
      <c r="CK33" s="56"/>
      <c r="CL33" s="44"/>
      <c r="CM33" s="57" t="s">
        <v>92</v>
      </c>
      <c r="CN33" s="57"/>
      <c r="CO33"/>
      <c r="CP33" s="28"/>
      <c r="CQ33" s="28"/>
      <c r="CR33"/>
      <c r="CU33" s="56"/>
      <c r="CV33" s="56"/>
      <c r="CW33" s="56"/>
      <c r="CX33" s="44"/>
      <c r="CY33" s="57" t="s">
        <v>92</v>
      </c>
      <c r="CZ33" s="57"/>
      <c r="DA33"/>
      <c r="DB33" s="28"/>
      <c r="DC33" s="28"/>
      <c r="DD33"/>
      <c r="DG33" s="56"/>
      <c r="DH33" s="56"/>
      <c r="DI33" s="56"/>
      <c r="DJ33" s="44"/>
      <c r="DK33" s="57" t="s">
        <v>92</v>
      </c>
      <c r="DL33" s="57"/>
      <c r="DM33"/>
      <c r="DN33" s="28"/>
      <c r="DO33" s="28"/>
      <c r="DP33"/>
    </row>
    <row r="34" spans="3:120" x14ac:dyDescent="0.25">
      <c r="C34" s="55" t="s">
        <v>93</v>
      </c>
      <c r="D34" s="55"/>
      <c r="E34" s="55"/>
      <c r="G34" s="55" t="s">
        <v>94</v>
      </c>
      <c r="H34" s="55"/>
      <c r="I34"/>
      <c r="J34" s="56" t="s">
        <v>95</v>
      </c>
      <c r="K34" s="56"/>
      <c r="L34" s="56"/>
      <c r="O34" s="55" t="s">
        <v>93</v>
      </c>
      <c r="P34" s="55"/>
      <c r="Q34" s="55"/>
      <c r="R34" s="44"/>
      <c r="S34" s="55" t="s">
        <v>94</v>
      </c>
      <c r="T34" s="55"/>
      <c r="U34"/>
      <c r="V34" s="56" t="s">
        <v>95</v>
      </c>
      <c r="W34" s="56"/>
      <c r="X34" s="56"/>
      <c r="AA34" s="55" t="s">
        <v>93</v>
      </c>
      <c r="AB34" s="55"/>
      <c r="AC34" s="55"/>
      <c r="AD34" s="44"/>
      <c r="AE34" s="55" t="s">
        <v>94</v>
      </c>
      <c r="AF34" s="55"/>
      <c r="AG34"/>
      <c r="AH34" s="56" t="s">
        <v>95</v>
      </c>
      <c r="AI34" s="56"/>
      <c r="AJ34" s="56"/>
      <c r="AM34" s="55" t="s">
        <v>93</v>
      </c>
      <c r="AN34" s="55"/>
      <c r="AO34" s="55"/>
      <c r="AP34" s="44"/>
      <c r="AQ34" s="55" t="s">
        <v>94</v>
      </c>
      <c r="AR34" s="55"/>
      <c r="AS34"/>
      <c r="AT34" s="56" t="s">
        <v>95</v>
      </c>
      <c r="AU34" s="56"/>
      <c r="AV34" s="56"/>
      <c r="AY34" s="55" t="s">
        <v>93</v>
      </c>
      <c r="AZ34" s="55"/>
      <c r="BA34" s="55"/>
      <c r="BB34" s="44"/>
      <c r="BC34" s="55" t="s">
        <v>94</v>
      </c>
      <c r="BD34" s="55"/>
      <c r="BE34"/>
      <c r="BF34" s="56" t="s">
        <v>95</v>
      </c>
      <c r="BG34" s="56"/>
      <c r="BH34" s="56"/>
      <c r="BK34" s="55" t="s">
        <v>93</v>
      </c>
      <c r="BL34" s="55"/>
      <c r="BM34" s="55"/>
      <c r="BN34" s="44"/>
      <c r="BO34" s="55" t="s">
        <v>94</v>
      </c>
      <c r="BP34" s="55"/>
      <c r="BQ34"/>
      <c r="BR34" s="56" t="s">
        <v>95</v>
      </c>
      <c r="BS34" s="56"/>
      <c r="BT34" s="56"/>
      <c r="BW34" s="55" t="s">
        <v>93</v>
      </c>
      <c r="BX34" s="55"/>
      <c r="BY34" s="55"/>
      <c r="BZ34" s="44"/>
      <c r="CA34" s="55" t="s">
        <v>94</v>
      </c>
      <c r="CB34" s="55"/>
      <c r="CC34"/>
      <c r="CD34" s="56" t="s">
        <v>95</v>
      </c>
      <c r="CE34" s="56"/>
      <c r="CF34" s="56"/>
      <c r="CI34" s="55" t="s">
        <v>93</v>
      </c>
      <c r="CJ34" s="55"/>
      <c r="CK34" s="55"/>
      <c r="CL34" s="44"/>
      <c r="CM34" s="55" t="s">
        <v>94</v>
      </c>
      <c r="CN34" s="55"/>
      <c r="CO34"/>
      <c r="CP34" s="56" t="s">
        <v>95</v>
      </c>
      <c r="CQ34" s="56"/>
      <c r="CR34" s="56"/>
      <c r="CU34" s="55" t="s">
        <v>93</v>
      </c>
      <c r="CV34" s="55"/>
      <c r="CW34" s="55"/>
      <c r="CX34" s="44"/>
      <c r="CY34" s="55" t="s">
        <v>94</v>
      </c>
      <c r="CZ34" s="55"/>
      <c r="DA34"/>
      <c r="DB34" s="56" t="s">
        <v>95</v>
      </c>
      <c r="DC34" s="56"/>
      <c r="DD34" s="56"/>
      <c r="DG34" s="55" t="s">
        <v>93</v>
      </c>
      <c r="DH34" s="55"/>
      <c r="DI34" s="55"/>
      <c r="DJ34" s="44"/>
      <c r="DK34" s="55" t="s">
        <v>94</v>
      </c>
      <c r="DL34" s="55"/>
      <c r="DM34"/>
      <c r="DN34" s="56" t="s">
        <v>95</v>
      </c>
      <c r="DO34" s="56"/>
      <c r="DP34" s="56"/>
    </row>
    <row r="35" spans="3:120" x14ac:dyDescent="0.25">
      <c r="D35" s="29"/>
      <c r="E35" s="29"/>
      <c r="I35"/>
      <c r="J35" s="29"/>
      <c r="K35" s="29"/>
      <c r="L35"/>
      <c r="P35" s="44"/>
      <c r="Q35" s="44"/>
      <c r="R35" s="44"/>
      <c r="S35" s="44"/>
      <c r="T35" s="44"/>
      <c r="U35"/>
      <c r="V35" s="44"/>
      <c r="W35" s="44"/>
      <c r="X35"/>
      <c r="AB35" s="44"/>
      <c r="AC35" s="44"/>
      <c r="AD35" s="44"/>
      <c r="AE35" s="44"/>
      <c r="AF35" s="44"/>
      <c r="AG35"/>
      <c r="AH35" s="44"/>
      <c r="AI35" s="44"/>
      <c r="AJ35"/>
      <c r="AN35" s="44"/>
      <c r="AO35" s="44"/>
      <c r="AP35" s="44"/>
      <c r="AQ35" s="44"/>
      <c r="AR35" s="44"/>
      <c r="AS35"/>
      <c r="AT35" s="44"/>
      <c r="AU35" s="44"/>
      <c r="AV35"/>
      <c r="AZ35" s="44"/>
      <c r="BA35" s="44"/>
      <c r="BB35" s="44"/>
      <c r="BC35" s="44"/>
      <c r="BD35" s="44"/>
      <c r="BE35"/>
      <c r="BF35" s="44"/>
      <c r="BG35" s="44"/>
      <c r="BH35"/>
      <c r="BL35" s="44"/>
      <c r="BM35" s="44"/>
      <c r="BN35" s="44"/>
      <c r="BO35" s="44"/>
      <c r="BP35" s="44"/>
      <c r="BQ35"/>
      <c r="BR35" s="44"/>
      <c r="BS35" s="44"/>
      <c r="BT35"/>
      <c r="BX35" s="44"/>
      <c r="BY35" s="44"/>
      <c r="BZ35" s="44"/>
      <c r="CA35" s="44"/>
      <c r="CB35" s="44"/>
      <c r="CC35"/>
      <c r="CD35" s="44"/>
      <c r="CE35" s="44"/>
      <c r="CF35"/>
      <c r="CJ35" s="44"/>
      <c r="CK35" s="44"/>
      <c r="CL35" s="44"/>
      <c r="CM35" s="44"/>
      <c r="CN35" s="44"/>
      <c r="CO35"/>
      <c r="CP35" s="44"/>
      <c r="CQ35" s="44"/>
      <c r="CR35"/>
      <c r="CV35" s="44"/>
      <c r="CW35" s="44"/>
      <c r="CX35" s="44"/>
      <c r="CY35" s="44"/>
      <c r="CZ35" s="44"/>
      <c r="DA35"/>
      <c r="DB35" s="44"/>
      <c r="DC35" s="44"/>
      <c r="DD35"/>
      <c r="DH35" s="44"/>
      <c r="DI35" s="44"/>
      <c r="DJ35" s="44"/>
      <c r="DK35" s="44"/>
      <c r="DL35" s="44"/>
      <c r="DM35"/>
      <c r="DN35" s="44"/>
      <c r="DO35" s="44"/>
      <c r="DP35"/>
    </row>
    <row r="36" spans="3:120" s="41" customFormat="1" x14ac:dyDescent="0.25">
      <c r="C36" s="22"/>
      <c r="D36" s="40"/>
      <c r="E36" s="40"/>
      <c r="F36" s="40"/>
      <c r="G36" s="40"/>
      <c r="H36" s="40"/>
      <c r="I36"/>
      <c r="J36" s="40"/>
      <c r="K36" s="40"/>
      <c r="L36"/>
      <c r="O36" s="22"/>
      <c r="P36" s="44"/>
      <c r="Q36" s="44"/>
      <c r="R36" s="44"/>
      <c r="S36" s="44"/>
      <c r="T36" s="44"/>
      <c r="U36"/>
      <c r="V36" s="44"/>
      <c r="W36" s="44"/>
      <c r="X36"/>
      <c r="AA36" s="22"/>
      <c r="AB36" s="44"/>
      <c r="AC36" s="44"/>
      <c r="AD36" s="44"/>
      <c r="AE36" s="44"/>
      <c r="AF36" s="44"/>
      <c r="AG36"/>
      <c r="AH36" s="44"/>
      <c r="AI36" s="44"/>
      <c r="AJ36"/>
      <c r="AM36" s="22"/>
      <c r="AN36" s="44"/>
      <c r="AO36" s="44"/>
      <c r="AP36" s="44"/>
      <c r="AQ36" s="44"/>
      <c r="AR36" s="44"/>
      <c r="AS36"/>
      <c r="AT36" s="44"/>
      <c r="AU36" s="44"/>
      <c r="AV36"/>
      <c r="AY36" s="22"/>
      <c r="AZ36" s="44"/>
      <c r="BA36" s="44"/>
      <c r="BB36" s="44"/>
      <c r="BC36" s="44"/>
      <c r="BD36" s="44"/>
      <c r="BE36"/>
      <c r="BF36" s="44"/>
      <c r="BG36" s="44"/>
      <c r="BH36"/>
      <c r="BK36" s="22"/>
      <c r="BL36" s="44"/>
      <c r="BM36" s="44"/>
      <c r="BN36" s="44"/>
      <c r="BO36" s="44"/>
      <c r="BP36" s="44"/>
      <c r="BQ36"/>
      <c r="BR36" s="44"/>
      <c r="BS36" s="44"/>
      <c r="BT36"/>
      <c r="BW36" s="22"/>
      <c r="BX36" s="44"/>
      <c r="BY36" s="44"/>
      <c r="BZ36" s="44"/>
      <c r="CA36" s="44"/>
      <c r="CB36" s="44"/>
      <c r="CC36"/>
      <c r="CD36" s="44"/>
      <c r="CE36" s="44"/>
      <c r="CF36"/>
      <c r="CI36" s="22"/>
      <c r="CJ36" s="44"/>
      <c r="CK36" s="44"/>
      <c r="CL36" s="44"/>
      <c r="CM36" s="44"/>
      <c r="CN36" s="44"/>
      <c r="CO36"/>
      <c r="CP36" s="44"/>
      <c r="CQ36" s="44"/>
      <c r="CR36"/>
      <c r="CU36" s="22"/>
      <c r="CV36" s="44"/>
      <c r="CW36" s="44"/>
      <c r="CX36" s="44"/>
      <c r="CY36" s="44"/>
      <c r="CZ36" s="44"/>
      <c r="DA36"/>
      <c r="DB36" s="44"/>
      <c r="DC36" s="44"/>
      <c r="DD36"/>
      <c r="DG36" s="22"/>
      <c r="DH36" s="44"/>
      <c r="DI36" s="44"/>
      <c r="DJ36" s="44"/>
      <c r="DK36" s="44"/>
      <c r="DL36" s="44"/>
      <c r="DM36"/>
      <c r="DN36" s="44"/>
      <c r="DO36" s="44"/>
      <c r="DP36"/>
    </row>
    <row r="37" spans="3:120" x14ac:dyDescent="0.25">
      <c r="D37" s="28"/>
      <c r="E37" s="28"/>
      <c r="I37"/>
      <c r="J37" s="30"/>
      <c r="K37" s="30"/>
      <c r="L37"/>
      <c r="P37" s="28"/>
      <c r="Q37" s="28"/>
      <c r="R37" s="44"/>
      <c r="S37" s="44"/>
      <c r="T37" s="44"/>
      <c r="U37"/>
      <c r="V37" s="45"/>
      <c r="W37" s="45"/>
      <c r="X37"/>
      <c r="AB37" s="28"/>
      <c r="AC37" s="28"/>
      <c r="AD37" s="44"/>
      <c r="AE37" s="44"/>
      <c r="AF37" s="44"/>
      <c r="AG37"/>
      <c r="AH37" s="45"/>
      <c r="AI37" s="45"/>
      <c r="AJ37"/>
      <c r="AN37" s="28"/>
      <c r="AO37" s="28"/>
      <c r="AP37" s="44"/>
      <c r="AQ37" s="44"/>
      <c r="AR37" s="44"/>
      <c r="AS37"/>
      <c r="AT37" s="45"/>
      <c r="AU37" s="45"/>
      <c r="AV37"/>
      <c r="AZ37" s="28"/>
      <c r="BA37" s="28"/>
      <c r="BB37" s="44"/>
      <c r="BC37" s="44"/>
      <c r="BD37" s="44"/>
      <c r="BE37"/>
      <c r="BF37" s="45"/>
      <c r="BG37" s="45"/>
      <c r="BH37"/>
      <c r="BL37" s="28"/>
      <c r="BM37" s="28"/>
      <c r="BN37" s="44"/>
      <c r="BO37" s="44"/>
      <c r="BP37" s="44"/>
      <c r="BQ37"/>
      <c r="BR37" s="45"/>
      <c r="BS37" s="45"/>
      <c r="BT37"/>
      <c r="BX37" s="28"/>
      <c r="BY37" s="28"/>
      <c r="BZ37" s="44"/>
      <c r="CA37" s="44"/>
      <c r="CB37" s="44"/>
      <c r="CC37"/>
      <c r="CD37" s="45"/>
      <c r="CE37" s="45"/>
      <c r="CF37"/>
      <c r="CJ37" s="28"/>
      <c r="CK37" s="28"/>
      <c r="CL37" s="44"/>
      <c r="CM37" s="44"/>
      <c r="CN37" s="44"/>
      <c r="CO37"/>
      <c r="CP37" s="45"/>
      <c r="CQ37" s="45"/>
      <c r="CR37"/>
      <c r="CV37" s="28"/>
      <c r="CW37" s="28"/>
      <c r="CX37" s="44"/>
      <c r="CY37" s="44"/>
      <c r="CZ37" s="44"/>
      <c r="DA37"/>
      <c r="DB37" s="45"/>
      <c r="DC37" s="45"/>
      <c r="DD37"/>
      <c r="DH37" s="28"/>
      <c r="DI37" s="28"/>
      <c r="DJ37" s="44"/>
      <c r="DK37" s="44"/>
      <c r="DL37" s="44"/>
      <c r="DM37"/>
      <c r="DN37" s="45"/>
      <c r="DO37" s="45"/>
      <c r="DP37"/>
    </row>
    <row r="38" spans="3:120" x14ac:dyDescent="0.25">
      <c r="D38" s="28"/>
      <c r="E38" s="28"/>
      <c r="I38"/>
      <c r="J38" s="30"/>
      <c r="K38" s="30"/>
      <c r="L38"/>
      <c r="P38" s="28"/>
      <c r="Q38" s="28"/>
      <c r="R38" s="44"/>
      <c r="S38" s="44"/>
      <c r="T38" s="44"/>
      <c r="U38"/>
      <c r="V38" s="45"/>
      <c r="W38" s="45"/>
      <c r="X38"/>
      <c r="AB38" s="28"/>
      <c r="AC38" s="28"/>
      <c r="AD38" s="44"/>
      <c r="AE38" s="44"/>
      <c r="AF38" s="44"/>
      <c r="AG38"/>
      <c r="AH38" s="45"/>
      <c r="AI38" s="45"/>
      <c r="AJ38"/>
      <c r="AN38" s="28"/>
      <c r="AO38" s="28"/>
      <c r="AP38" s="44"/>
      <c r="AQ38" s="44"/>
      <c r="AR38" s="44"/>
      <c r="AS38"/>
      <c r="AT38" s="45"/>
      <c r="AU38" s="45"/>
      <c r="AV38"/>
      <c r="AZ38" s="28"/>
      <c r="BA38" s="28"/>
      <c r="BB38" s="44"/>
      <c r="BC38" s="44"/>
      <c r="BD38" s="44"/>
      <c r="BE38"/>
      <c r="BF38" s="45"/>
      <c r="BG38" s="45"/>
      <c r="BH38"/>
      <c r="BL38" s="28"/>
      <c r="BM38" s="28"/>
      <c r="BN38" s="44"/>
      <c r="BO38" s="44"/>
      <c r="BP38" s="44"/>
      <c r="BQ38"/>
      <c r="BR38" s="45"/>
      <c r="BS38" s="45"/>
      <c r="BT38"/>
      <c r="BX38" s="28"/>
      <c r="BY38" s="28"/>
      <c r="BZ38" s="44"/>
      <c r="CA38" s="44"/>
      <c r="CB38" s="44"/>
      <c r="CC38"/>
      <c r="CD38" s="45"/>
      <c r="CE38" s="45"/>
      <c r="CF38"/>
      <c r="CJ38" s="28"/>
      <c r="CK38" s="28"/>
      <c r="CL38" s="44"/>
      <c r="CM38" s="44"/>
      <c r="CN38" s="44"/>
      <c r="CO38"/>
      <c r="CP38" s="45"/>
      <c r="CQ38" s="45"/>
      <c r="CR38"/>
      <c r="CV38" s="28"/>
      <c r="CW38" s="28"/>
      <c r="CX38" s="44"/>
      <c r="CY38" s="44"/>
      <c r="CZ38" s="44"/>
      <c r="DA38"/>
      <c r="DB38" s="45"/>
      <c r="DC38" s="45"/>
      <c r="DD38"/>
      <c r="DH38" s="28"/>
      <c r="DI38" s="28"/>
      <c r="DJ38" s="44"/>
      <c r="DK38" s="44"/>
      <c r="DL38" s="44"/>
      <c r="DM38"/>
      <c r="DN38" s="45"/>
      <c r="DO38" s="45"/>
      <c r="DP38"/>
    </row>
    <row r="39" spans="3:120" x14ac:dyDescent="0.25">
      <c r="C39" s="31" t="s">
        <v>96</v>
      </c>
      <c r="D39" s="31"/>
      <c r="E39" s="31"/>
      <c r="F39" s="39"/>
      <c r="G39" s="54" t="str">
        <f>'DATA SISWA'!$R$6</f>
        <v>Ima Lismawati</v>
      </c>
      <c r="H39" s="54"/>
      <c r="I39"/>
      <c r="J39" s="53" t="str">
        <f>'DATA SISWA'!$R$7</f>
        <v>Dianti Shafira Elmasri</v>
      </c>
      <c r="K39" s="53"/>
      <c r="L39" s="53"/>
      <c r="O39" s="31" t="s">
        <v>96</v>
      </c>
      <c r="P39" s="31"/>
      <c r="Q39" s="31"/>
      <c r="R39" s="39"/>
      <c r="S39" s="54" t="str">
        <f>'DATA SISWA'!$R$6</f>
        <v>Ima Lismawati</v>
      </c>
      <c r="T39" s="54"/>
      <c r="U39"/>
      <c r="V39" s="53" t="str">
        <f>'DATA SISWA'!$R$7</f>
        <v>Dianti Shafira Elmasri</v>
      </c>
      <c r="W39" s="53"/>
      <c r="X39" s="53"/>
      <c r="AA39" s="31" t="s">
        <v>96</v>
      </c>
      <c r="AB39" s="31"/>
      <c r="AC39" s="31"/>
      <c r="AD39" s="39"/>
      <c r="AE39" s="54" t="str">
        <f>'DATA SISWA'!$R$6</f>
        <v>Ima Lismawati</v>
      </c>
      <c r="AF39" s="54"/>
      <c r="AG39"/>
      <c r="AH39" s="53" t="str">
        <f>'DATA SISWA'!$R$7</f>
        <v>Dianti Shafira Elmasri</v>
      </c>
      <c r="AI39" s="53"/>
      <c r="AJ39" s="53"/>
      <c r="AM39" s="31" t="s">
        <v>96</v>
      </c>
      <c r="AN39" s="31"/>
      <c r="AO39" s="31"/>
      <c r="AP39" s="39"/>
      <c r="AQ39" s="54" t="str">
        <f>'DATA SISWA'!$R$6</f>
        <v>Ima Lismawati</v>
      </c>
      <c r="AR39" s="54"/>
      <c r="AS39"/>
      <c r="AT39" s="53" t="str">
        <f>'DATA SISWA'!$R$7</f>
        <v>Dianti Shafira Elmasri</v>
      </c>
      <c r="AU39" s="53"/>
      <c r="AV39" s="53"/>
      <c r="AY39" s="31" t="s">
        <v>96</v>
      </c>
      <c r="AZ39" s="31"/>
      <c r="BA39" s="31"/>
      <c r="BB39" s="39"/>
      <c r="BC39" s="54" t="str">
        <f>'DATA SISWA'!$R$6</f>
        <v>Ima Lismawati</v>
      </c>
      <c r="BD39" s="54"/>
      <c r="BE39"/>
      <c r="BF39" s="53" t="str">
        <f>'DATA SISWA'!$R$7</f>
        <v>Dianti Shafira Elmasri</v>
      </c>
      <c r="BG39" s="53"/>
      <c r="BH39" s="53"/>
      <c r="BK39" s="31" t="s">
        <v>96</v>
      </c>
      <c r="BL39" s="31"/>
      <c r="BM39" s="31"/>
      <c r="BN39" s="39"/>
      <c r="BO39" s="54" t="str">
        <f>'DATA SISWA'!$R$6</f>
        <v>Ima Lismawati</v>
      </c>
      <c r="BP39" s="54"/>
      <c r="BQ39"/>
      <c r="BR39" s="53" t="str">
        <f>'DATA SISWA'!$R$7</f>
        <v>Dianti Shafira Elmasri</v>
      </c>
      <c r="BS39" s="53"/>
      <c r="BT39" s="53"/>
      <c r="BW39" s="31" t="s">
        <v>96</v>
      </c>
      <c r="BX39" s="31"/>
      <c r="BY39" s="31"/>
      <c r="BZ39" s="39"/>
      <c r="CA39" s="54" t="str">
        <f>'DATA SISWA'!$R$6</f>
        <v>Ima Lismawati</v>
      </c>
      <c r="CB39" s="54"/>
      <c r="CC39"/>
      <c r="CD39" s="53" t="str">
        <f>'DATA SISWA'!$R$7</f>
        <v>Dianti Shafira Elmasri</v>
      </c>
      <c r="CE39" s="53"/>
      <c r="CF39" s="53"/>
      <c r="CI39" s="31" t="s">
        <v>96</v>
      </c>
      <c r="CJ39" s="31"/>
      <c r="CK39" s="31"/>
      <c r="CL39" s="39"/>
      <c r="CM39" s="54" t="str">
        <f>'DATA SISWA'!$R$6</f>
        <v>Ima Lismawati</v>
      </c>
      <c r="CN39" s="54"/>
      <c r="CO39"/>
      <c r="CP39" s="53" t="str">
        <f>'DATA SISWA'!$R$7</f>
        <v>Dianti Shafira Elmasri</v>
      </c>
      <c r="CQ39" s="53"/>
      <c r="CR39" s="53"/>
      <c r="CU39" s="31" t="s">
        <v>96</v>
      </c>
      <c r="CV39" s="31"/>
      <c r="CW39" s="31"/>
      <c r="CX39" s="39"/>
      <c r="CY39" s="54" t="str">
        <f>'DATA SISWA'!$R$6</f>
        <v>Ima Lismawati</v>
      </c>
      <c r="CZ39" s="54"/>
      <c r="DA39"/>
      <c r="DB39" s="53" t="str">
        <f>'DATA SISWA'!$R$7</f>
        <v>Dianti Shafira Elmasri</v>
      </c>
      <c r="DC39" s="53"/>
      <c r="DD39" s="53"/>
      <c r="DG39" s="31" t="s">
        <v>96</v>
      </c>
      <c r="DH39" s="31"/>
      <c r="DI39" s="31"/>
      <c r="DJ39" s="39"/>
      <c r="DK39" s="54" t="str">
        <f>'DATA SISWA'!$R$6</f>
        <v>Ima Lismawati</v>
      </c>
      <c r="DL39" s="54"/>
      <c r="DM39"/>
      <c r="DN39" s="53" t="str">
        <f>'DATA SISWA'!$R$7</f>
        <v>Dianti Shafira Elmasri</v>
      </c>
      <c r="DO39" s="53"/>
      <c r="DP39" s="53"/>
    </row>
    <row r="40" spans="3:120" x14ac:dyDescent="0.25">
      <c r="R40" s="44"/>
      <c r="S40" s="44"/>
      <c r="T40" s="44"/>
      <c r="AD40" s="44"/>
      <c r="AE40" s="44"/>
      <c r="AF40" s="44"/>
      <c r="AP40" s="44"/>
      <c r="AQ40" s="44"/>
      <c r="AR40" s="44"/>
      <c r="BB40" s="44"/>
      <c r="BC40" s="44"/>
      <c r="BD40" s="44"/>
      <c r="BN40" s="44"/>
      <c r="BO40" s="44"/>
      <c r="BP40" s="44"/>
      <c r="BZ40" s="44"/>
      <c r="CA40" s="44"/>
      <c r="CB40" s="44"/>
      <c r="CL40" s="44"/>
      <c r="CM40" s="44"/>
      <c r="CN40" s="44"/>
      <c r="CX40" s="44"/>
      <c r="CY40" s="44"/>
      <c r="CZ40" s="44"/>
      <c r="DJ40" s="44"/>
      <c r="DK40" s="44"/>
      <c r="DL40" s="44"/>
    </row>
    <row r="41" spans="3:120" x14ac:dyDescent="0.25">
      <c r="R41" s="44"/>
      <c r="S41" s="44"/>
      <c r="T41" s="44"/>
      <c r="AD41" s="44"/>
      <c r="AE41" s="44"/>
      <c r="AF41" s="44"/>
      <c r="AP41" s="44"/>
      <c r="AQ41" s="44"/>
      <c r="AR41" s="44"/>
      <c r="BB41" s="44"/>
      <c r="BC41" s="44"/>
      <c r="BD41" s="44"/>
    </row>
    <row r="44" spans="3:120" s="41" customFormat="1" ht="15" customHeight="1" x14ac:dyDescent="0.25">
      <c r="C44" s="22"/>
      <c r="F44" s="40"/>
      <c r="G44" s="40" t="s">
        <v>91</v>
      </c>
      <c r="H44" s="40">
        <f>1+DL1</f>
        <v>11</v>
      </c>
      <c r="O44" s="22"/>
      <c r="R44" s="40"/>
      <c r="S44" s="40" t="s">
        <v>91</v>
      </c>
      <c r="T44" s="40">
        <f>1+H44</f>
        <v>12</v>
      </c>
      <c r="AA44" s="22"/>
      <c r="AD44" s="40"/>
      <c r="AE44" s="40" t="s">
        <v>91</v>
      </c>
      <c r="AF44" s="40">
        <f>1+T44</f>
        <v>13</v>
      </c>
      <c r="AM44" s="22"/>
      <c r="AP44" s="40"/>
      <c r="AQ44" s="40" t="s">
        <v>91</v>
      </c>
      <c r="AR44" s="40">
        <f>1+AF44</f>
        <v>14</v>
      </c>
      <c r="AY44" s="22"/>
      <c r="BB44" s="40"/>
      <c r="BC44" s="40" t="s">
        <v>91</v>
      </c>
      <c r="BD44" s="40">
        <f>1+AR44</f>
        <v>15</v>
      </c>
      <c r="BK44" s="22"/>
      <c r="BN44" s="40"/>
      <c r="BO44" s="40" t="s">
        <v>91</v>
      </c>
      <c r="BP44" s="40">
        <f>1+BD44</f>
        <v>16</v>
      </c>
      <c r="BW44" s="22"/>
      <c r="BZ44" s="40"/>
      <c r="CA44" s="40" t="s">
        <v>91</v>
      </c>
      <c r="CB44" s="40">
        <f>1+BP44</f>
        <v>17</v>
      </c>
      <c r="CI44" s="22"/>
      <c r="CL44" s="40"/>
      <c r="CM44" s="40" t="s">
        <v>91</v>
      </c>
      <c r="CN44" s="40">
        <f>1+CB44</f>
        <v>18</v>
      </c>
      <c r="CU44" s="22"/>
      <c r="CX44" s="40"/>
      <c r="CY44" s="40" t="s">
        <v>91</v>
      </c>
      <c r="CZ44" s="40">
        <f>1+CN44</f>
        <v>19</v>
      </c>
      <c r="DG44" s="22"/>
      <c r="DJ44" s="40"/>
      <c r="DK44" s="40" t="s">
        <v>91</v>
      </c>
      <c r="DL44" s="40">
        <f>1+CZ44</f>
        <v>20</v>
      </c>
    </row>
    <row r="45" spans="3:120" s="41" customFormat="1" ht="15" customHeight="1" x14ac:dyDescent="0.25">
      <c r="C45" s="1"/>
      <c r="F45" s="40"/>
      <c r="G45" s="40"/>
      <c r="H45" s="40"/>
      <c r="O45" s="1"/>
      <c r="R45" s="40"/>
      <c r="S45" s="40"/>
      <c r="T45" s="40"/>
      <c r="AA45" s="1"/>
      <c r="AD45" s="40"/>
      <c r="AE45" s="40"/>
      <c r="AF45" s="40"/>
      <c r="AM45" s="1"/>
      <c r="AP45" s="40"/>
      <c r="AQ45" s="40"/>
      <c r="AR45" s="40"/>
      <c r="AY45" s="1"/>
      <c r="BB45" s="40"/>
      <c r="BC45" s="40"/>
      <c r="BD45" s="40"/>
      <c r="BK45" s="1"/>
      <c r="BN45" s="40"/>
      <c r="BO45" s="40"/>
      <c r="BP45" s="40"/>
      <c r="BW45" s="1"/>
      <c r="BZ45" s="40"/>
      <c r="CA45" s="40"/>
      <c r="CB45" s="40"/>
      <c r="CI45" s="1"/>
      <c r="CL45" s="40"/>
      <c r="CM45" s="40"/>
      <c r="CN45" s="40"/>
      <c r="CU45" s="1"/>
      <c r="CX45" s="40"/>
      <c r="CY45" s="40"/>
      <c r="CZ45" s="40"/>
      <c r="DG45" s="1"/>
      <c r="DJ45" s="40"/>
      <c r="DK45" s="40"/>
      <c r="DL45" s="40"/>
    </row>
    <row r="46" spans="3:120" s="41" customFormat="1" ht="15" customHeight="1" x14ac:dyDescent="0.25">
      <c r="C46" s="1"/>
      <c r="F46" s="40"/>
      <c r="G46" s="40"/>
      <c r="H46" s="40"/>
      <c r="O46" s="1"/>
      <c r="R46" s="40"/>
      <c r="S46" s="40"/>
      <c r="T46" s="40"/>
      <c r="AA46" s="1"/>
      <c r="AD46" s="40"/>
      <c r="AE46" s="40"/>
      <c r="AF46" s="40"/>
      <c r="AM46" s="1"/>
      <c r="AP46" s="40"/>
      <c r="AQ46" s="40"/>
      <c r="AR46" s="40"/>
      <c r="AY46" s="1"/>
      <c r="BB46" s="40"/>
      <c r="BC46" s="40"/>
      <c r="BD46" s="40"/>
      <c r="BK46" s="1"/>
      <c r="BN46" s="40"/>
      <c r="BO46" s="40"/>
      <c r="BP46" s="40"/>
      <c r="BW46" s="1"/>
      <c r="BZ46" s="40"/>
      <c r="CA46" s="40"/>
      <c r="CB46" s="40"/>
      <c r="CI46" s="1"/>
      <c r="CL46" s="40"/>
      <c r="CM46" s="40"/>
      <c r="CN46" s="40"/>
      <c r="CU46" s="1"/>
      <c r="CX46" s="40"/>
      <c r="CY46" s="40"/>
      <c r="CZ46" s="40"/>
      <c r="DG46" s="1"/>
      <c r="DJ46" s="40"/>
      <c r="DK46" s="40"/>
      <c r="DL46" s="40"/>
    </row>
    <row r="47" spans="3:120" s="41" customFormat="1" ht="18" x14ac:dyDescent="0.25">
      <c r="C47" s="97" t="s">
        <v>0</v>
      </c>
      <c r="D47" s="97"/>
      <c r="E47" s="97"/>
      <c r="F47" s="97"/>
      <c r="G47" s="97"/>
      <c r="H47" s="97"/>
      <c r="I47" s="97"/>
      <c r="J47" s="97"/>
      <c r="K47" s="97"/>
      <c r="L47" s="97"/>
      <c r="M47" s="1"/>
      <c r="O47" s="97" t="s">
        <v>0</v>
      </c>
      <c r="P47" s="97"/>
      <c r="Q47" s="97"/>
      <c r="R47" s="97"/>
      <c r="S47" s="97"/>
      <c r="T47" s="97"/>
      <c r="U47" s="97"/>
      <c r="V47" s="97"/>
      <c r="W47" s="97"/>
      <c r="X47" s="97"/>
      <c r="AA47" s="97" t="s">
        <v>0</v>
      </c>
      <c r="AB47" s="97"/>
      <c r="AC47" s="97"/>
      <c r="AD47" s="97"/>
      <c r="AE47" s="97"/>
      <c r="AF47" s="97"/>
      <c r="AG47" s="97"/>
      <c r="AH47" s="97"/>
      <c r="AI47" s="97"/>
      <c r="AJ47" s="97"/>
      <c r="AM47" s="97" t="s">
        <v>0</v>
      </c>
      <c r="AN47" s="97"/>
      <c r="AO47" s="97"/>
      <c r="AP47" s="97"/>
      <c r="AQ47" s="97"/>
      <c r="AR47" s="97"/>
      <c r="AS47" s="97"/>
      <c r="AT47" s="97"/>
      <c r="AU47" s="97"/>
      <c r="AV47" s="97"/>
      <c r="AY47" s="97" t="s">
        <v>0</v>
      </c>
      <c r="AZ47" s="97"/>
      <c r="BA47" s="97"/>
      <c r="BB47" s="97"/>
      <c r="BC47" s="97"/>
      <c r="BD47" s="97"/>
      <c r="BE47" s="97"/>
      <c r="BF47" s="97"/>
      <c r="BG47" s="97"/>
      <c r="BH47" s="97"/>
      <c r="BK47" s="97" t="s">
        <v>0</v>
      </c>
      <c r="BL47" s="97"/>
      <c r="BM47" s="97"/>
      <c r="BN47" s="97"/>
      <c r="BO47" s="97"/>
      <c r="BP47" s="97"/>
      <c r="BQ47" s="97"/>
      <c r="BR47" s="97"/>
      <c r="BS47" s="97"/>
      <c r="BT47" s="97"/>
      <c r="BW47" s="97" t="s">
        <v>0</v>
      </c>
      <c r="BX47" s="97"/>
      <c r="BY47" s="97"/>
      <c r="BZ47" s="97"/>
      <c r="CA47" s="97"/>
      <c r="CB47" s="97"/>
      <c r="CC47" s="97"/>
      <c r="CD47" s="97"/>
      <c r="CE47" s="97"/>
      <c r="CF47" s="97"/>
      <c r="CI47" s="97" t="s">
        <v>0</v>
      </c>
      <c r="CJ47" s="97"/>
      <c r="CK47" s="97"/>
      <c r="CL47" s="97"/>
      <c r="CM47" s="97"/>
      <c r="CN47" s="97"/>
      <c r="CO47" s="97"/>
      <c r="CP47" s="97"/>
      <c r="CQ47" s="97"/>
      <c r="CR47" s="97"/>
      <c r="CU47" s="97" t="s">
        <v>0</v>
      </c>
      <c r="CV47" s="97"/>
      <c r="CW47" s="97"/>
      <c r="CX47" s="97"/>
      <c r="CY47" s="97"/>
      <c r="CZ47" s="97"/>
      <c r="DA47" s="97"/>
      <c r="DB47" s="97"/>
      <c r="DC47" s="97"/>
      <c r="DD47" s="97"/>
      <c r="DG47" s="97" t="s">
        <v>0</v>
      </c>
      <c r="DH47" s="97"/>
      <c r="DI47" s="97"/>
      <c r="DJ47" s="97"/>
      <c r="DK47" s="97"/>
      <c r="DL47" s="97"/>
      <c r="DM47" s="97"/>
      <c r="DN47" s="97"/>
      <c r="DO47" s="97"/>
      <c r="DP47" s="97"/>
    </row>
    <row r="48" spans="3:120" s="41" customFormat="1" ht="18" x14ac:dyDescent="0.25">
      <c r="C48" s="97" t="s">
        <v>1</v>
      </c>
      <c r="D48" s="97"/>
      <c r="E48" s="97"/>
      <c r="F48" s="97"/>
      <c r="G48" s="97"/>
      <c r="H48" s="97"/>
      <c r="I48" s="97"/>
      <c r="J48" s="97"/>
      <c r="K48" s="97"/>
      <c r="L48" s="97"/>
      <c r="M48" s="1"/>
      <c r="O48" s="97" t="s">
        <v>1</v>
      </c>
      <c r="P48" s="97"/>
      <c r="Q48" s="97"/>
      <c r="R48" s="97"/>
      <c r="S48" s="97"/>
      <c r="T48" s="97"/>
      <c r="U48" s="97"/>
      <c r="V48" s="97"/>
      <c r="W48" s="97"/>
      <c r="X48" s="97"/>
      <c r="AA48" s="97" t="s">
        <v>1</v>
      </c>
      <c r="AB48" s="97"/>
      <c r="AC48" s="97"/>
      <c r="AD48" s="97"/>
      <c r="AE48" s="97"/>
      <c r="AF48" s="97"/>
      <c r="AG48" s="97"/>
      <c r="AH48" s="97"/>
      <c r="AI48" s="97"/>
      <c r="AJ48" s="97"/>
      <c r="AM48" s="97" t="s">
        <v>1</v>
      </c>
      <c r="AN48" s="97"/>
      <c r="AO48" s="97"/>
      <c r="AP48" s="97"/>
      <c r="AQ48" s="97"/>
      <c r="AR48" s="97"/>
      <c r="AS48" s="97"/>
      <c r="AT48" s="97"/>
      <c r="AU48" s="97"/>
      <c r="AV48" s="97"/>
      <c r="AY48" s="97" t="s">
        <v>1</v>
      </c>
      <c r="AZ48" s="97"/>
      <c r="BA48" s="97"/>
      <c r="BB48" s="97"/>
      <c r="BC48" s="97"/>
      <c r="BD48" s="97"/>
      <c r="BE48" s="97"/>
      <c r="BF48" s="97"/>
      <c r="BG48" s="97"/>
      <c r="BH48" s="97"/>
      <c r="BK48" s="97" t="s">
        <v>1</v>
      </c>
      <c r="BL48" s="97"/>
      <c r="BM48" s="97"/>
      <c r="BN48" s="97"/>
      <c r="BO48" s="97"/>
      <c r="BP48" s="97"/>
      <c r="BQ48" s="97"/>
      <c r="BR48" s="97"/>
      <c r="BS48" s="97"/>
      <c r="BT48" s="97"/>
      <c r="BW48" s="97" t="s">
        <v>1</v>
      </c>
      <c r="BX48" s="97"/>
      <c r="BY48" s="97"/>
      <c r="BZ48" s="97"/>
      <c r="CA48" s="97"/>
      <c r="CB48" s="97"/>
      <c r="CC48" s="97"/>
      <c r="CD48" s="97"/>
      <c r="CE48" s="97"/>
      <c r="CF48" s="97"/>
      <c r="CI48" s="97" t="s">
        <v>1</v>
      </c>
      <c r="CJ48" s="97"/>
      <c r="CK48" s="97"/>
      <c r="CL48" s="97"/>
      <c r="CM48" s="97"/>
      <c r="CN48" s="97"/>
      <c r="CO48" s="97"/>
      <c r="CP48" s="97"/>
      <c r="CQ48" s="97"/>
      <c r="CR48" s="97"/>
      <c r="CU48" s="97" t="s">
        <v>1</v>
      </c>
      <c r="CV48" s="97"/>
      <c r="CW48" s="97"/>
      <c r="CX48" s="97"/>
      <c r="CY48" s="97"/>
      <c r="CZ48" s="97"/>
      <c r="DA48" s="97"/>
      <c r="DB48" s="97"/>
      <c r="DC48" s="97"/>
      <c r="DD48" s="97"/>
      <c r="DG48" s="97" t="s">
        <v>1</v>
      </c>
      <c r="DH48" s="97"/>
      <c r="DI48" s="97"/>
      <c r="DJ48" s="97"/>
      <c r="DK48" s="97"/>
      <c r="DL48" s="97"/>
      <c r="DM48" s="97"/>
      <c r="DN48" s="97"/>
      <c r="DO48" s="97"/>
      <c r="DP48" s="97"/>
    </row>
    <row r="49" spans="3:120" s="41" customFormat="1" ht="15" customHeight="1" x14ac:dyDescent="0.25">
      <c r="C49" s="1"/>
      <c r="F49" s="44"/>
      <c r="G49" s="44"/>
      <c r="H49" s="44"/>
      <c r="O49" s="1"/>
      <c r="R49" s="44"/>
      <c r="S49" s="44"/>
      <c r="T49" s="44"/>
      <c r="AA49" s="1"/>
      <c r="AD49" s="44"/>
      <c r="AE49" s="44"/>
      <c r="AF49" s="44"/>
      <c r="AM49" s="1"/>
      <c r="AP49" s="44"/>
      <c r="AQ49" s="44"/>
      <c r="AR49" s="44"/>
      <c r="AY49" s="1"/>
      <c r="BB49" s="44"/>
      <c r="BC49" s="44"/>
      <c r="BD49" s="44"/>
      <c r="BK49" s="1"/>
      <c r="BN49" s="44"/>
      <c r="BO49" s="44"/>
      <c r="BP49" s="44"/>
      <c r="BW49" s="1"/>
      <c r="BZ49" s="44"/>
      <c r="CA49" s="44"/>
      <c r="CB49" s="44"/>
      <c r="CI49" s="1"/>
      <c r="CL49" s="44"/>
      <c r="CM49" s="44"/>
      <c r="CN49" s="44"/>
      <c r="CU49" s="1"/>
      <c r="CX49" s="44"/>
      <c r="CY49" s="44"/>
      <c r="CZ49" s="44"/>
      <c r="DG49" s="1"/>
      <c r="DJ49" s="44"/>
      <c r="DK49" s="44"/>
      <c r="DL49" s="44"/>
    </row>
    <row r="50" spans="3:120" s="41" customFormat="1" ht="15" customHeight="1" x14ac:dyDescent="0.25">
      <c r="C50" s="96" t="s">
        <v>2</v>
      </c>
      <c r="D50" s="96"/>
      <c r="E50" s="22" t="s">
        <v>33</v>
      </c>
      <c r="F50" s="96">
        <f>VLOOKUP(H44,'DATA SISWA'!$A:$K,3,0)</f>
        <v>0</v>
      </c>
      <c r="G50" s="96"/>
      <c r="H50" s="44"/>
      <c r="I50" s="22" t="s">
        <v>4</v>
      </c>
      <c r="J50" s="22" t="s">
        <v>33</v>
      </c>
      <c r="K50" s="22" t="str">
        <f>'DATA SISWA'!$R$3</f>
        <v>Satu</v>
      </c>
      <c r="O50" s="96" t="s">
        <v>2</v>
      </c>
      <c r="P50" s="96"/>
      <c r="Q50" s="22" t="s">
        <v>33</v>
      </c>
      <c r="R50" s="96">
        <f>VLOOKUP(T44,'DATA SISWA'!$A:$K,3,0)</f>
        <v>0</v>
      </c>
      <c r="S50" s="96"/>
      <c r="T50" s="44"/>
      <c r="U50" s="22" t="s">
        <v>4</v>
      </c>
      <c r="V50" s="22" t="s">
        <v>33</v>
      </c>
      <c r="W50" s="22" t="str">
        <f>'DATA SISWA'!$R$3</f>
        <v>Satu</v>
      </c>
      <c r="AA50" s="96" t="s">
        <v>2</v>
      </c>
      <c r="AB50" s="96"/>
      <c r="AC50" s="22" t="s">
        <v>33</v>
      </c>
      <c r="AD50" s="96">
        <f>VLOOKUP(AF44,'DATA SISWA'!$A:$K,3,0)</f>
        <v>0</v>
      </c>
      <c r="AE50" s="96"/>
      <c r="AF50" s="44"/>
      <c r="AG50" s="22" t="s">
        <v>4</v>
      </c>
      <c r="AH50" s="22" t="s">
        <v>33</v>
      </c>
      <c r="AI50" s="22" t="str">
        <f>'DATA SISWA'!$R$3</f>
        <v>Satu</v>
      </c>
      <c r="AM50" s="96" t="s">
        <v>2</v>
      </c>
      <c r="AN50" s="96"/>
      <c r="AO50" s="22" t="s">
        <v>33</v>
      </c>
      <c r="AP50" s="96">
        <f>VLOOKUP(AR44,'DATA SISWA'!$A:$K,3,0)</f>
        <v>0</v>
      </c>
      <c r="AQ50" s="96"/>
      <c r="AR50" s="44"/>
      <c r="AS50" s="22" t="s">
        <v>4</v>
      </c>
      <c r="AT50" s="22" t="s">
        <v>33</v>
      </c>
      <c r="AU50" s="22" t="str">
        <f>'DATA SISWA'!$R$3</f>
        <v>Satu</v>
      </c>
      <c r="AY50" s="96" t="s">
        <v>2</v>
      </c>
      <c r="AZ50" s="96"/>
      <c r="BA50" s="22" t="s">
        <v>33</v>
      </c>
      <c r="BB50" s="96">
        <f>VLOOKUP(BD44,'DATA SISWA'!$A:$K,3,0)</f>
        <v>0</v>
      </c>
      <c r="BC50" s="96"/>
      <c r="BD50" s="44"/>
      <c r="BE50" s="22" t="s">
        <v>4</v>
      </c>
      <c r="BF50" s="22" t="s">
        <v>33</v>
      </c>
      <c r="BG50" s="22" t="str">
        <f>'DATA SISWA'!$R$3</f>
        <v>Satu</v>
      </c>
      <c r="BK50" s="96" t="s">
        <v>2</v>
      </c>
      <c r="BL50" s="96"/>
      <c r="BM50" s="22" t="s">
        <v>33</v>
      </c>
      <c r="BN50" s="96">
        <f>VLOOKUP(BP44,'DATA SISWA'!$A:$K,3,0)</f>
        <v>0</v>
      </c>
      <c r="BO50" s="96"/>
      <c r="BP50" s="44"/>
      <c r="BQ50" s="22" t="s">
        <v>4</v>
      </c>
      <c r="BR50" s="22" t="s">
        <v>33</v>
      </c>
      <c r="BS50" s="22" t="str">
        <f>'DATA SISWA'!$R$3</f>
        <v>Satu</v>
      </c>
      <c r="BW50" s="96" t="s">
        <v>2</v>
      </c>
      <c r="BX50" s="96"/>
      <c r="BY50" s="22" t="s">
        <v>33</v>
      </c>
      <c r="BZ50" s="96">
        <f>VLOOKUP(CB44,'DATA SISWA'!$A:$K,3,0)</f>
        <v>0</v>
      </c>
      <c r="CA50" s="96"/>
      <c r="CB50" s="44"/>
      <c r="CC50" s="22" t="s">
        <v>4</v>
      </c>
      <c r="CD50" s="22" t="s">
        <v>33</v>
      </c>
      <c r="CE50" s="22" t="str">
        <f>'DATA SISWA'!$R$3</f>
        <v>Satu</v>
      </c>
      <c r="CI50" s="96" t="s">
        <v>2</v>
      </c>
      <c r="CJ50" s="96"/>
      <c r="CK50" s="22" t="s">
        <v>33</v>
      </c>
      <c r="CL50" s="96">
        <f>VLOOKUP(CN44,'DATA SISWA'!$A:$K,3,0)</f>
        <v>0</v>
      </c>
      <c r="CM50" s="96"/>
      <c r="CN50" s="44"/>
      <c r="CO50" s="22" t="s">
        <v>4</v>
      </c>
      <c r="CP50" s="22" t="s">
        <v>33</v>
      </c>
      <c r="CQ50" s="22" t="str">
        <f>'DATA SISWA'!$R$3</f>
        <v>Satu</v>
      </c>
      <c r="CU50" s="96" t="s">
        <v>2</v>
      </c>
      <c r="CV50" s="96"/>
      <c r="CW50" s="22" t="s">
        <v>33</v>
      </c>
      <c r="CX50" s="96">
        <f>VLOOKUP(CZ44,'DATA SISWA'!$A:$K,3,0)</f>
        <v>0</v>
      </c>
      <c r="CY50" s="96"/>
      <c r="CZ50" s="44"/>
      <c r="DA50" s="22" t="s">
        <v>4</v>
      </c>
      <c r="DB50" s="22" t="s">
        <v>33</v>
      </c>
      <c r="DC50" s="22" t="str">
        <f>'DATA SISWA'!$R$3</f>
        <v>Satu</v>
      </c>
      <c r="DG50" s="96" t="s">
        <v>2</v>
      </c>
      <c r="DH50" s="96"/>
      <c r="DI50" s="22" t="s">
        <v>33</v>
      </c>
      <c r="DJ50" s="96">
        <f>VLOOKUP(DL44,'DATA SISWA'!$A:$K,3,0)</f>
        <v>0</v>
      </c>
      <c r="DK50" s="96"/>
      <c r="DL50" s="44"/>
      <c r="DM50" s="22" t="s">
        <v>4</v>
      </c>
      <c r="DN50" s="22" t="s">
        <v>33</v>
      </c>
      <c r="DO50" s="22" t="str">
        <f>'DATA SISWA'!$R$3</f>
        <v>Satu</v>
      </c>
    </row>
    <row r="51" spans="3:120" s="41" customFormat="1" ht="15" customHeight="1" x14ac:dyDescent="0.25">
      <c r="C51" s="96" t="s">
        <v>3</v>
      </c>
      <c r="D51" s="96"/>
      <c r="E51" s="22" t="s">
        <v>33</v>
      </c>
      <c r="F51" s="96">
        <f>VLOOKUP(H44,'DATA SISWA'!$A:$K,2,0)</f>
        <v>0</v>
      </c>
      <c r="G51" s="96"/>
      <c r="H51" s="44"/>
      <c r="I51" s="22" t="s">
        <v>5</v>
      </c>
      <c r="J51" s="22" t="s">
        <v>33</v>
      </c>
      <c r="K51" s="22" t="str">
        <f>'DATA SISWA'!$R$4</f>
        <v>2020-2021</v>
      </c>
      <c r="O51" s="96" t="s">
        <v>3</v>
      </c>
      <c r="P51" s="96"/>
      <c r="Q51" s="22" t="s">
        <v>33</v>
      </c>
      <c r="R51" s="96">
        <f>VLOOKUP(T44,'DATA SISWA'!$A:$K,2,0)</f>
        <v>0</v>
      </c>
      <c r="S51" s="96"/>
      <c r="T51" s="44"/>
      <c r="U51" s="22" t="s">
        <v>5</v>
      </c>
      <c r="V51" s="22" t="s">
        <v>33</v>
      </c>
      <c r="W51" s="22" t="str">
        <f>'DATA SISWA'!$R$4</f>
        <v>2020-2021</v>
      </c>
      <c r="AA51" s="96" t="s">
        <v>3</v>
      </c>
      <c r="AB51" s="96"/>
      <c r="AC51" s="22" t="s">
        <v>33</v>
      </c>
      <c r="AD51" s="96">
        <f>VLOOKUP(AF44,'DATA SISWA'!$A:$K,2,0)</f>
        <v>0</v>
      </c>
      <c r="AE51" s="96"/>
      <c r="AF51" s="44"/>
      <c r="AG51" s="22" t="s">
        <v>5</v>
      </c>
      <c r="AH51" s="22" t="s">
        <v>33</v>
      </c>
      <c r="AI51" s="22" t="str">
        <f>'DATA SISWA'!$R$4</f>
        <v>2020-2021</v>
      </c>
      <c r="AM51" s="96" t="s">
        <v>3</v>
      </c>
      <c r="AN51" s="96"/>
      <c r="AO51" s="22" t="s">
        <v>33</v>
      </c>
      <c r="AP51" s="96">
        <f>VLOOKUP(AR44,'DATA SISWA'!$A:$K,2,0)</f>
        <v>0</v>
      </c>
      <c r="AQ51" s="96"/>
      <c r="AR51" s="44"/>
      <c r="AS51" s="22" t="s">
        <v>5</v>
      </c>
      <c r="AT51" s="22" t="s">
        <v>33</v>
      </c>
      <c r="AU51" s="22" t="str">
        <f>'DATA SISWA'!$R$4</f>
        <v>2020-2021</v>
      </c>
      <c r="AY51" s="96" t="s">
        <v>3</v>
      </c>
      <c r="AZ51" s="96"/>
      <c r="BA51" s="22" t="s">
        <v>33</v>
      </c>
      <c r="BB51" s="96">
        <f>VLOOKUP(BD44,'DATA SISWA'!$A:$K,2,0)</f>
        <v>0</v>
      </c>
      <c r="BC51" s="96"/>
      <c r="BD51" s="44"/>
      <c r="BE51" s="22" t="s">
        <v>5</v>
      </c>
      <c r="BF51" s="22" t="s">
        <v>33</v>
      </c>
      <c r="BG51" s="22" t="str">
        <f>'DATA SISWA'!$R$4</f>
        <v>2020-2021</v>
      </c>
      <c r="BK51" s="96" t="s">
        <v>3</v>
      </c>
      <c r="BL51" s="96"/>
      <c r="BM51" s="22" t="s">
        <v>33</v>
      </c>
      <c r="BN51" s="96">
        <f>VLOOKUP(BP44,'DATA SISWA'!$A:$K,2,0)</f>
        <v>0</v>
      </c>
      <c r="BO51" s="96"/>
      <c r="BP51" s="44"/>
      <c r="BQ51" s="22" t="s">
        <v>5</v>
      </c>
      <c r="BR51" s="22" t="s">
        <v>33</v>
      </c>
      <c r="BS51" s="22" t="str">
        <f>'DATA SISWA'!$R$4</f>
        <v>2020-2021</v>
      </c>
      <c r="BW51" s="96" t="s">
        <v>3</v>
      </c>
      <c r="BX51" s="96"/>
      <c r="BY51" s="22" t="s">
        <v>33</v>
      </c>
      <c r="BZ51" s="96">
        <f>VLOOKUP(CB44,'DATA SISWA'!$A:$K,2,0)</f>
        <v>0</v>
      </c>
      <c r="CA51" s="96"/>
      <c r="CB51" s="44"/>
      <c r="CC51" s="22" t="s">
        <v>5</v>
      </c>
      <c r="CD51" s="22" t="s">
        <v>33</v>
      </c>
      <c r="CE51" s="22" t="str">
        <f>'DATA SISWA'!$R$4</f>
        <v>2020-2021</v>
      </c>
      <c r="CI51" s="96" t="s">
        <v>3</v>
      </c>
      <c r="CJ51" s="96"/>
      <c r="CK51" s="22" t="s">
        <v>33</v>
      </c>
      <c r="CL51" s="96">
        <f>VLOOKUP(CN44,'DATA SISWA'!$A:$K,2,0)</f>
        <v>0</v>
      </c>
      <c r="CM51" s="96"/>
      <c r="CN51" s="44"/>
      <c r="CO51" s="22" t="s">
        <v>5</v>
      </c>
      <c r="CP51" s="22" t="s">
        <v>33</v>
      </c>
      <c r="CQ51" s="22" t="str">
        <f>'DATA SISWA'!$R$4</f>
        <v>2020-2021</v>
      </c>
      <c r="CU51" s="96" t="s">
        <v>3</v>
      </c>
      <c r="CV51" s="96"/>
      <c r="CW51" s="22" t="s">
        <v>33</v>
      </c>
      <c r="CX51" s="96">
        <f>VLOOKUP(CZ44,'DATA SISWA'!$A:$K,2,0)</f>
        <v>0</v>
      </c>
      <c r="CY51" s="96"/>
      <c r="CZ51" s="44"/>
      <c r="DA51" s="22" t="s">
        <v>5</v>
      </c>
      <c r="DB51" s="22" t="s">
        <v>33</v>
      </c>
      <c r="DC51" s="22" t="str">
        <f>'DATA SISWA'!$R$4</f>
        <v>2020-2021</v>
      </c>
      <c r="DG51" s="96" t="s">
        <v>3</v>
      </c>
      <c r="DH51" s="96"/>
      <c r="DI51" s="22" t="s">
        <v>33</v>
      </c>
      <c r="DJ51" s="96">
        <f>VLOOKUP(DL44,'DATA SISWA'!$A:$K,2,0)</f>
        <v>0</v>
      </c>
      <c r="DK51" s="96"/>
      <c r="DL51" s="44"/>
      <c r="DM51" s="22" t="s">
        <v>5</v>
      </c>
      <c r="DN51" s="22" t="s">
        <v>33</v>
      </c>
      <c r="DO51" s="22" t="str">
        <f>'DATA SISWA'!$R$4</f>
        <v>2020-2021</v>
      </c>
    </row>
    <row r="52" spans="3:120" s="41" customFormat="1" ht="15" customHeight="1" x14ac:dyDescent="0.25">
      <c r="C52" s="1"/>
      <c r="F52" s="44"/>
      <c r="G52" s="44"/>
      <c r="H52" s="44"/>
      <c r="O52" s="1"/>
      <c r="R52" s="44"/>
      <c r="S52" s="44"/>
      <c r="T52" s="44"/>
      <c r="AA52" s="1"/>
      <c r="AD52" s="44"/>
      <c r="AE52" s="44"/>
      <c r="AF52" s="44"/>
      <c r="AM52" s="1"/>
      <c r="AP52" s="44"/>
      <c r="AQ52" s="44"/>
      <c r="AR52" s="44"/>
      <c r="AY52" s="1"/>
      <c r="BB52" s="44"/>
      <c r="BC52" s="44"/>
      <c r="BD52" s="44"/>
      <c r="BK52" s="1"/>
      <c r="BN52" s="44"/>
      <c r="BO52" s="44"/>
      <c r="BP52" s="44"/>
      <c r="BW52" s="1"/>
      <c r="BZ52" s="44"/>
      <c r="CA52" s="44"/>
      <c r="CB52" s="44"/>
      <c r="CI52" s="1"/>
      <c r="CL52" s="44"/>
      <c r="CM52" s="44"/>
      <c r="CN52" s="44"/>
      <c r="CU52" s="1"/>
      <c r="CX52" s="44"/>
      <c r="CY52" s="44"/>
      <c r="CZ52" s="44"/>
      <c r="DG52" s="1"/>
      <c r="DJ52" s="44"/>
      <c r="DK52" s="44"/>
      <c r="DL52" s="44"/>
    </row>
    <row r="53" spans="3:120" s="41" customFormat="1" ht="15" customHeight="1" x14ac:dyDescent="0.25">
      <c r="C53" s="1"/>
      <c r="F53" s="44"/>
      <c r="G53" s="44"/>
      <c r="H53" s="44"/>
      <c r="O53" s="1"/>
      <c r="R53" s="44"/>
      <c r="S53" s="44"/>
      <c r="T53" s="44"/>
      <c r="AA53" s="1"/>
      <c r="AD53" s="44"/>
      <c r="AE53" s="44"/>
      <c r="AF53" s="44"/>
      <c r="AM53" s="1"/>
      <c r="AP53" s="44"/>
      <c r="AQ53" s="44"/>
      <c r="AR53" s="44"/>
      <c r="AY53" s="1"/>
      <c r="BB53" s="44"/>
      <c r="BC53" s="44"/>
      <c r="BD53" s="44"/>
      <c r="BK53" s="1"/>
      <c r="BN53" s="44"/>
      <c r="BO53" s="44"/>
      <c r="BP53" s="44"/>
      <c r="BW53" s="1"/>
      <c r="BZ53" s="44"/>
      <c r="CA53" s="44"/>
      <c r="CB53" s="44"/>
      <c r="CI53" s="1"/>
      <c r="CL53" s="44"/>
      <c r="CM53" s="44"/>
      <c r="CN53" s="44"/>
      <c r="CU53" s="1"/>
      <c r="CX53" s="44"/>
      <c r="CY53" s="44"/>
      <c r="CZ53" s="44"/>
      <c r="DG53" s="1"/>
      <c r="DJ53" s="44"/>
      <c r="DK53" s="44"/>
      <c r="DL53" s="44"/>
    </row>
    <row r="54" spans="3:120" s="41" customFormat="1" x14ac:dyDescent="0.25">
      <c r="C54" s="1"/>
      <c r="F54" s="44"/>
      <c r="G54" s="44"/>
      <c r="H54" s="44"/>
      <c r="O54" s="1"/>
      <c r="R54" s="44"/>
      <c r="S54" s="44"/>
      <c r="T54" s="44"/>
      <c r="AA54" s="1"/>
      <c r="AD54" s="44"/>
      <c r="AE54" s="44"/>
      <c r="AF54" s="44"/>
      <c r="AM54" s="1"/>
      <c r="AP54" s="44"/>
      <c r="AQ54" s="44"/>
      <c r="AR54" s="44"/>
      <c r="AY54" s="1"/>
      <c r="BB54" s="44"/>
      <c r="BC54" s="44"/>
      <c r="BD54" s="44"/>
      <c r="BK54" s="1"/>
      <c r="BN54" s="44"/>
      <c r="BO54" s="44"/>
      <c r="BP54" s="44"/>
      <c r="BW54" s="1"/>
      <c r="BZ54" s="44"/>
      <c r="CA54" s="44"/>
      <c r="CB54" s="44"/>
      <c r="CI54" s="1"/>
      <c r="CL54" s="44"/>
      <c r="CM54" s="44"/>
      <c r="CN54" s="44"/>
      <c r="CU54" s="1"/>
      <c r="CX54" s="44"/>
      <c r="CY54" s="44"/>
      <c r="CZ54" s="44"/>
      <c r="DG54" s="1"/>
      <c r="DJ54" s="44"/>
      <c r="DK54" s="44"/>
      <c r="DL54" s="44"/>
    </row>
    <row r="55" spans="3:120" s="41" customFormat="1" x14ac:dyDescent="0.25">
      <c r="C55" s="94" t="s">
        <v>34</v>
      </c>
      <c r="D55" s="67" t="s">
        <v>7</v>
      </c>
      <c r="E55" s="68"/>
      <c r="F55" s="69"/>
      <c r="G55" s="93" t="s">
        <v>8</v>
      </c>
      <c r="H55" s="93"/>
      <c r="I55" s="93"/>
      <c r="J55" s="93"/>
      <c r="K55" s="93"/>
      <c r="L55" s="93"/>
      <c r="O55" s="94" t="s">
        <v>34</v>
      </c>
      <c r="P55" s="67" t="s">
        <v>7</v>
      </c>
      <c r="Q55" s="68"/>
      <c r="R55" s="69"/>
      <c r="S55" s="93" t="s">
        <v>8</v>
      </c>
      <c r="T55" s="93"/>
      <c r="U55" s="93"/>
      <c r="V55" s="93"/>
      <c r="W55" s="93"/>
      <c r="X55" s="93"/>
      <c r="AA55" s="94" t="s">
        <v>34</v>
      </c>
      <c r="AB55" s="67" t="s">
        <v>7</v>
      </c>
      <c r="AC55" s="68"/>
      <c r="AD55" s="69"/>
      <c r="AE55" s="93" t="s">
        <v>8</v>
      </c>
      <c r="AF55" s="93"/>
      <c r="AG55" s="93"/>
      <c r="AH55" s="93"/>
      <c r="AI55" s="93"/>
      <c r="AJ55" s="93"/>
      <c r="AM55" s="94" t="s">
        <v>34</v>
      </c>
      <c r="AN55" s="67" t="s">
        <v>7</v>
      </c>
      <c r="AO55" s="68"/>
      <c r="AP55" s="69"/>
      <c r="AQ55" s="93" t="s">
        <v>8</v>
      </c>
      <c r="AR55" s="93"/>
      <c r="AS55" s="93"/>
      <c r="AT55" s="93"/>
      <c r="AU55" s="93"/>
      <c r="AV55" s="93"/>
      <c r="AY55" s="94" t="s">
        <v>34</v>
      </c>
      <c r="AZ55" s="67" t="s">
        <v>7</v>
      </c>
      <c r="BA55" s="68"/>
      <c r="BB55" s="69"/>
      <c r="BC55" s="93" t="s">
        <v>8</v>
      </c>
      <c r="BD55" s="93"/>
      <c r="BE55" s="93"/>
      <c r="BF55" s="93"/>
      <c r="BG55" s="93"/>
      <c r="BH55" s="93"/>
      <c r="BK55" s="94" t="s">
        <v>34</v>
      </c>
      <c r="BL55" s="67" t="s">
        <v>7</v>
      </c>
      <c r="BM55" s="68"/>
      <c r="BN55" s="69"/>
      <c r="BO55" s="93" t="s">
        <v>8</v>
      </c>
      <c r="BP55" s="93"/>
      <c r="BQ55" s="93"/>
      <c r="BR55" s="93"/>
      <c r="BS55" s="93"/>
      <c r="BT55" s="93"/>
      <c r="BW55" s="94" t="s">
        <v>34</v>
      </c>
      <c r="BX55" s="67" t="s">
        <v>7</v>
      </c>
      <c r="BY55" s="68"/>
      <c r="BZ55" s="69"/>
      <c r="CA55" s="93" t="s">
        <v>8</v>
      </c>
      <c r="CB55" s="93"/>
      <c r="CC55" s="93"/>
      <c r="CD55" s="93"/>
      <c r="CE55" s="93"/>
      <c r="CF55" s="93"/>
      <c r="CI55" s="94" t="s">
        <v>34</v>
      </c>
      <c r="CJ55" s="67" t="s">
        <v>7</v>
      </c>
      <c r="CK55" s="68"/>
      <c r="CL55" s="69"/>
      <c r="CM55" s="93" t="s">
        <v>8</v>
      </c>
      <c r="CN55" s="93"/>
      <c r="CO55" s="93"/>
      <c r="CP55" s="93"/>
      <c r="CQ55" s="93"/>
      <c r="CR55" s="93"/>
      <c r="CU55" s="94" t="s">
        <v>34</v>
      </c>
      <c r="CV55" s="67" t="s">
        <v>7</v>
      </c>
      <c r="CW55" s="68"/>
      <c r="CX55" s="69"/>
      <c r="CY55" s="93" t="s">
        <v>8</v>
      </c>
      <c r="CZ55" s="93"/>
      <c r="DA55" s="93"/>
      <c r="DB55" s="93"/>
      <c r="DC55" s="93"/>
      <c r="DD55" s="93"/>
      <c r="DG55" s="94" t="s">
        <v>34</v>
      </c>
      <c r="DH55" s="67" t="s">
        <v>7</v>
      </c>
      <c r="DI55" s="68"/>
      <c r="DJ55" s="69"/>
      <c r="DK55" s="93" t="s">
        <v>8</v>
      </c>
      <c r="DL55" s="93"/>
      <c r="DM55" s="93"/>
      <c r="DN55" s="93"/>
      <c r="DO55" s="93"/>
      <c r="DP55" s="93"/>
    </row>
    <row r="56" spans="3:120" s="41" customFormat="1" x14ac:dyDescent="0.25">
      <c r="C56" s="95"/>
      <c r="D56" s="73"/>
      <c r="E56" s="74"/>
      <c r="F56" s="75"/>
      <c r="G56" s="35" t="s">
        <v>9</v>
      </c>
      <c r="H56" s="35" t="s">
        <v>10</v>
      </c>
      <c r="I56" s="93" t="s">
        <v>11</v>
      </c>
      <c r="J56" s="93"/>
      <c r="K56" s="93"/>
      <c r="L56" s="93"/>
      <c r="O56" s="95"/>
      <c r="P56" s="73"/>
      <c r="Q56" s="74"/>
      <c r="R56" s="75"/>
      <c r="S56" s="35" t="s">
        <v>9</v>
      </c>
      <c r="T56" s="35" t="s">
        <v>10</v>
      </c>
      <c r="U56" s="93" t="s">
        <v>11</v>
      </c>
      <c r="V56" s="93"/>
      <c r="W56" s="93"/>
      <c r="X56" s="93"/>
      <c r="AA56" s="95"/>
      <c r="AB56" s="73"/>
      <c r="AC56" s="74"/>
      <c r="AD56" s="75"/>
      <c r="AE56" s="35" t="s">
        <v>9</v>
      </c>
      <c r="AF56" s="35" t="s">
        <v>10</v>
      </c>
      <c r="AG56" s="93" t="s">
        <v>11</v>
      </c>
      <c r="AH56" s="93"/>
      <c r="AI56" s="93"/>
      <c r="AJ56" s="93"/>
      <c r="AM56" s="95"/>
      <c r="AN56" s="73"/>
      <c r="AO56" s="74"/>
      <c r="AP56" s="75"/>
      <c r="AQ56" s="35" t="s">
        <v>9</v>
      </c>
      <c r="AR56" s="35" t="s">
        <v>10</v>
      </c>
      <c r="AS56" s="93" t="s">
        <v>11</v>
      </c>
      <c r="AT56" s="93"/>
      <c r="AU56" s="93"/>
      <c r="AV56" s="93"/>
      <c r="AY56" s="95"/>
      <c r="AZ56" s="73"/>
      <c r="BA56" s="74"/>
      <c r="BB56" s="75"/>
      <c r="BC56" s="35" t="s">
        <v>9</v>
      </c>
      <c r="BD56" s="35" t="s">
        <v>10</v>
      </c>
      <c r="BE56" s="93" t="s">
        <v>11</v>
      </c>
      <c r="BF56" s="93"/>
      <c r="BG56" s="93"/>
      <c r="BH56" s="93"/>
      <c r="BK56" s="95"/>
      <c r="BL56" s="73"/>
      <c r="BM56" s="74"/>
      <c r="BN56" s="75"/>
      <c r="BO56" s="35" t="s">
        <v>9</v>
      </c>
      <c r="BP56" s="35" t="s">
        <v>10</v>
      </c>
      <c r="BQ56" s="93" t="s">
        <v>11</v>
      </c>
      <c r="BR56" s="93"/>
      <c r="BS56" s="93"/>
      <c r="BT56" s="93"/>
      <c r="BW56" s="95"/>
      <c r="BX56" s="73"/>
      <c r="BY56" s="74"/>
      <c r="BZ56" s="75"/>
      <c r="CA56" s="35" t="s">
        <v>9</v>
      </c>
      <c r="CB56" s="35" t="s">
        <v>10</v>
      </c>
      <c r="CC56" s="93" t="s">
        <v>11</v>
      </c>
      <c r="CD56" s="93"/>
      <c r="CE56" s="93"/>
      <c r="CF56" s="93"/>
      <c r="CI56" s="95"/>
      <c r="CJ56" s="73"/>
      <c r="CK56" s="74"/>
      <c r="CL56" s="75"/>
      <c r="CM56" s="35" t="s">
        <v>9</v>
      </c>
      <c r="CN56" s="35" t="s">
        <v>10</v>
      </c>
      <c r="CO56" s="93" t="s">
        <v>11</v>
      </c>
      <c r="CP56" s="93"/>
      <c r="CQ56" s="93"/>
      <c r="CR56" s="93"/>
      <c r="CU56" s="95"/>
      <c r="CV56" s="73"/>
      <c r="CW56" s="74"/>
      <c r="CX56" s="75"/>
      <c r="CY56" s="35" t="s">
        <v>9</v>
      </c>
      <c r="CZ56" s="35" t="s">
        <v>10</v>
      </c>
      <c r="DA56" s="93" t="s">
        <v>11</v>
      </c>
      <c r="DB56" s="93"/>
      <c r="DC56" s="93"/>
      <c r="DD56" s="93"/>
      <c r="DG56" s="95"/>
      <c r="DH56" s="73"/>
      <c r="DI56" s="74"/>
      <c r="DJ56" s="75"/>
      <c r="DK56" s="35" t="s">
        <v>9</v>
      </c>
      <c r="DL56" s="35" t="s">
        <v>10</v>
      </c>
      <c r="DM56" s="93" t="s">
        <v>11</v>
      </c>
      <c r="DN56" s="93"/>
      <c r="DO56" s="93"/>
      <c r="DP56" s="93"/>
    </row>
    <row r="57" spans="3:120" s="41" customFormat="1" ht="50.1" customHeight="1" x14ac:dyDescent="0.2">
      <c r="C57" s="35">
        <v>1</v>
      </c>
      <c r="D57" s="89" t="s">
        <v>12</v>
      </c>
      <c r="E57" s="90"/>
      <c r="F57" s="91"/>
      <c r="G57" s="33">
        <f>VLOOKUP(H44,'DATA SISWA'!$A:$K,4,0)</f>
        <v>0</v>
      </c>
      <c r="H57" s="33" t="str">
        <f>IF(G57&gt;=90,"Mumtaz",IF(G57&gt;=80,"Jayyid Jiddan",IF(G57&gt;=70,"Jayyid",IF(G57&gt;=60,"Maqbul",""))))</f>
        <v/>
      </c>
      <c r="I57" s="83"/>
      <c r="J57" s="83"/>
      <c r="K57" s="83"/>
      <c r="L57" s="83"/>
      <c r="O57" s="35">
        <v>1</v>
      </c>
      <c r="P57" s="89" t="s">
        <v>12</v>
      </c>
      <c r="Q57" s="90"/>
      <c r="R57" s="91"/>
      <c r="S57" s="33">
        <f>VLOOKUP(T44,'DATA SISWA'!$A:$K,4,0)</f>
        <v>0</v>
      </c>
      <c r="T57" s="33" t="str">
        <f>IF(S57&gt;=90,"Mumtaz",IF(S57&gt;=80,"Jayyid Jiddan",IF(S57&gt;=70,"Jayyid",IF(S57&gt;=60,"Maqbul",""))))</f>
        <v/>
      </c>
      <c r="U57" s="83"/>
      <c r="V57" s="83"/>
      <c r="W57" s="83"/>
      <c r="X57" s="83"/>
      <c r="AA57" s="35">
        <v>1</v>
      </c>
      <c r="AB57" s="89" t="s">
        <v>12</v>
      </c>
      <c r="AC57" s="90"/>
      <c r="AD57" s="91"/>
      <c r="AE57" s="33">
        <f>VLOOKUP(AF44,'DATA SISWA'!$A:$K,4,0)</f>
        <v>0</v>
      </c>
      <c r="AF57" s="33" t="str">
        <f>IF(AE57&gt;=90,"Mumtaz",IF(AE57&gt;=80,"Jayyid Jiddan",IF(AE57&gt;=70,"Jayyid",IF(AE57&gt;=60,"Maqbul",""))))</f>
        <v/>
      </c>
      <c r="AG57" s="83"/>
      <c r="AH57" s="83"/>
      <c r="AI57" s="83"/>
      <c r="AJ57" s="83"/>
      <c r="AM57" s="35">
        <v>1</v>
      </c>
      <c r="AN57" s="89" t="s">
        <v>12</v>
      </c>
      <c r="AO57" s="90"/>
      <c r="AP57" s="91"/>
      <c r="AQ57" s="33">
        <f>VLOOKUP(AR44,'DATA SISWA'!$A:$K,4,0)</f>
        <v>0</v>
      </c>
      <c r="AR57" s="33" t="str">
        <f>IF(AQ57&gt;=90,"Mumtaz",IF(AQ57&gt;=80,"Jayyid Jiddan",IF(AQ57&gt;=70,"Jayyid",IF(AQ57&gt;=60,"Maqbul",""))))</f>
        <v/>
      </c>
      <c r="AS57" s="83"/>
      <c r="AT57" s="83"/>
      <c r="AU57" s="83"/>
      <c r="AV57" s="83"/>
      <c r="AY57" s="35">
        <v>1</v>
      </c>
      <c r="AZ57" s="89" t="s">
        <v>12</v>
      </c>
      <c r="BA57" s="90"/>
      <c r="BB57" s="91"/>
      <c r="BC57" s="33">
        <f>VLOOKUP(BD44,'DATA SISWA'!$A:$K,4,0)</f>
        <v>0</v>
      </c>
      <c r="BD57" s="33" t="str">
        <f>IF(BC57&gt;=90,"Mumtaz",IF(BC57&gt;=80,"Jayyid Jiddan",IF(BC57&gt;=70,"Jayyid",IF(BC57&gt;=60,"Maqbul",""))))</f>
        <v/>
      </c>
      <c r="BE57" s="83"/>
      <c r="BF57" s="83"/>
      <c r="BG57" s="83"/>
      <c r="BH57" s="83"/>
      <c r="BK57" s="35">
        <v>1</v>
      </c>
      <c r="BL57" s="89" t="s">
        <v>12</v>
      </c>
      <c r="BM57" s="90"/>
      <c r="BN57" s="91"/>
      <c r="BO57" s="33">
        <f>VLOOKUP(BP44,'DATA SISWA'!$A:$K,4,0)</f>
        <v>0</v>
      </c>
      <c r="BP57" s="33" t="str">
        <f>IF(BO57&gt;=90,"Mumtaz",IF(BO57&gt;=80,"Jayyid Jiddan",IF(BO57&gt;=70,"Jayyid",IF(BO57&gt;=60,"Maqbul",""))))</f>
        <v/>
      </c>
      <c r="BQ57" s="83"/>
      <c r="BR57" s="83"/>
      <c r="BS57" s="83"/>
      <c r="BT57" s="83"/>
      <c r="BW57" s="35">
        <v>1</v>
      </c>
      <c r="BX57" s="89" t="s">
        <v>12</v>
      </c>
      <c r="BY57" s="90"/>
      <c r="BZ57" s="91"/>
      <c r="CA57" s="33">
        <f>VLOOKUP(CB44,'DATA SISWA'!$A:$K,4,0)</f>
        <v>0</v>
      </c>
      <c r="CB57" s="33" t="str">
        <f>IF(CA57&gt;=90,"Mumtaz",IF(CA57&gt;=80,"Jayyid Jiddan",IF(CA57&gt;=70,"Jayyid",IF(CA57&gt;=60,"Maqbul",""))))</f>
        <v/>
      </c>
      <c r="CC57" s="83"/>
      <c r="CD57" s="83"/>
      <c r="CE57" s="83"/>
      <c r="CF57" s="83"/>
      <c r="CI57" s="35">
        <v>1</v>
      </c>
      <c r="CJ57" s="89" t="s">
        <v>12</v>
      </c>
      <c r="CK57" s="90"/>
      <c r="CL57" s="91"/>
      <c r="CM57" s="33">
        <f>VLOOKUP(CN44,'DATA SISWA'!$A:$K,4,0)</f>
        <v>0</v>
      </c>
      <c r="CN57" s="33" t="str">
        <f>IF(CM57&gt;=90,"Mumtaz",IF(CM57&gt;=80,"Jayyid Jiddan",IF(CM57&gt;=70,"Jayyid",IF(CM57&gt;=60,"Maqbul",""))))</f>
        <v/>
      </c>
      <c r="CO57" s="83"/>
      <c r="CP57" s="83"/>
      <c r="CQ57" s="83"/>
      <c r="CR57" s="83"/>
      <c r="CU57" s="35">
        <v>1</v>
      </c>
      <c r="CV57" s="89" t="s">
        <v>12</v>
      </c>
      <c r="CW57" s="90"/>
      <c r="CX57" s="91"/>
      <c r="CY57" s="33">
        <f>VLOOKUP(CZ44,'DATA SISWA'!$A:$K,4,0)</f>
        <v>0</v>
      </c>
      <c r="CZ57" s="33" t="str">
        <f>IF(CY57&gt;=90,"Mumtaz",IF(CY57&gt;=80,"Jayyid Jiddan",IF(CY57&gt;=70,"Jayyid",IF(CY57&gt;=60,"Maqbul",""))))</f>
        <v/>
      </c>
      <c r="DA57" s="83"/>
      <c r="DB57" s="83"/>
      <c r="DC57" s="83"/>
      <c r="DD57" s="83"/>
      <c r="DG57" s="35">
        <v>1</v>
      </c>
      <c r="DH57" s="89" t="s">
        <v>12</v>
      </c>
      <c r="DI57" s="90"/>
      <c r="DJ57" s="91"/>
      <c r="DK57" s="33">
        <f>VLOOKUP(DL44,'DATA SISWA'!$A:$K,4,0)</f>
        <v>0</v>
      </c>
      <c r="DL57" s="33" t="str">
        <f>IF(DK57&gt;=90,"Mumtaz",IF(DK57&gt;=80,"Jayyid Jiddan",IF(DK57&gt;=70,"Jayyid",IF(DK57&gt;=60,"Maqbul",""))))</f>
        <v/>
      </c>
      <c r="DM57" s="83"/>
      <c r="DN57" s="83"/>
      <c r="DO57" s="83"/>
      <c r="DP57" s="83"/>
    </row>
    <row r="58" spans="3:120" s="41" customFormat="1" ht="50.1" customHeight="1" x14ac:dyDescent="0.2">
      <c r="C58" s="35">
        <v>2</v>
      </c>
      <c r="D58" s="89" t="s">
        <v>122</v>
      </c>
      <c r="E58" s="90"/>
      <c r="F58" s="91"/>
      <c r="G58" s="33">
        <f>VLOOKUP(H44,'DATA SISWA'!$A:$K,5,0)</f>
        <v>0</v>
      </c>
      <c r="H58" s="33" t="str">
        <f>IF(G58&gt;=90,"Mumtaz",IF(G58&gt;=80,"Jayyid Jiddan",IF(G58&gt;=70,"Jayyid",IF(G58&gt;=60,"Maqbul",""))))</f>
        <v/>
      </c>
      <c r="I58" s="107"/>
      <c r="J58" s="108"/>
      <c r="K58" s="108"/>
      <c r="L58" s="109"/>
      <c r="O58" s="35">
        <v>2</v>
      </c>
      <c r="P58" s="89" t="s">
        <v>122</v>
      </c>
      <c r="Q58" s="90"/>
      <c r="R58" s="91"/>
      <c r="S58" s="33">
        <f>VLOOKUP(T44,'DATA SISWA'!$A:$K,5,0)</f>
        <v>0</v>
      </c>
      <c r="T58" s="33" t="str">
        <f>IF(S58&gt;=90,"Mumtaz",IF(S58&gt;=80,"Jayyid Jiddan",IF(S58&gt;=70,"Jayyid",IF(S58&gt;=60,"Maqbul",""))))</f>
        <v/>
      </c>
      <c r="U58" s="107"/>
      <c r="V58" s="108"/>
      <c r="W58" s="108"/>
      <c r="X58" s="109"/>
      <c r="AA58" s="35">
        <v>2</v>
      </c>
      <c r="AB58" s="89" t="s">
        <v>122</v>
      </c>
      <c r="AC58" s="90"/>
      <c r="AD58" s="91"/>
      <c r="AE58" s="33">
        <f>VLOOKUP(AF44,'DATA SISWA'!$A:$K,5,0)</f>
        <v>0</v>
      </c>
      <c r="AF58" s="33" t="str">
        <f>IF(AE58&gt;=90,"Mumtaz",IF(AE58&gt;=80,"Jayyid Jiddan",IF(AE58&gt;=70,"Jayyid",IF(AE58&gt;=60,"Maqbul",""))))</f>
        <v/>
      </c>
      <c r="AG58" s="107"/>
      <c r="AH58" s="108"/>
      <c r="AI58" s="108"/>
      <c r="AJ58" s="109"/>
      <c r="AM58" s="35">
        <v>2</v>
      </c>
      <c r="AN58" s="89" t="s">
        <v>122</v>
      </c>
      <c r="AO58" s="90"/>
      <c r="AP58" s="91"/>
      <c r="AQ58" s="33">
        <f>VLOOKUP(AR44,'DATA SISWA'!$A:$K,5,0)</f>
        <v>0</v>
      </c>
      <c r="AR58" s="33" t="str">
        <f>IF(AQ58&gt;=90,"Mumtaz",IF(AQ58&gt;=80,"Jayyid Jiddan",IF(AQ58&gt;=70,"Jayyid",IF(AQ58&gt;=60,"Maqbul",""))))</f>
        <v/>
      </c>
      <c r="AS58" s="107"/>
      <c r="AT58" s="108"/>
      <c r="AU58" s="108"/>
      <c r="AV58" s="109"/>
      <c r="AY58" s="35">
        <v>2</v>
      </c>
      <c r="AZ58" s="89" t="s">
        <v>122</v>
      </c>
      <c r="BA58" s="90"/>
      <c r="BB58" s="91"/>
      <c r="BC58" s="33">
        <f>VLOOKUP(BD44,'DATA SISWA'!$A:$K,5,0)</f>
        <v>0</v>
      </c>
      <c r="BD58" s="33" t="str">
        <f>IF(BC58&gt;=90,"Mumtaz",IF(BC58&gt;=80,"Jayyid Jiddan",IF(BC58&gt;=70,"Jayyid",IF(BC58&gt;=60,"Maqbul",""))))</f>
        <v/>
      </c>
      <c r="BE58" s="107"/>
      <c r="BF58" s="108"/>
      <c r="BG58" s="108"/>
      <c r="BH58" s="109"/>
      <c r="BK58" s="35">
        <v>2</v>
      </c>
      <c r="BL58" s="89" t="s">
        <v>122</v>
      </c>
      <c r="BM58" s="90"/>
      <c r="BN58" s="91"/>
      <c r="BO58" s="33">
        <f>VLOOKUP(BP44,'DATA SISWA'!$A:$K,5,0)</f>
        <v>0</v>
      </c>
      <c r="BP58" s="33" t="str">
        <f>IF(BO58&gt;=90,"Mumtaz",IF(BO58&gt;=80,"Jayyid Jiddan",IF(BO58&gt;=70,"Jayyid",IF(BO58&gt;=60,"Maqbul",""))))</f>
        <v/>
      </c>
      <c r="BQ58" s="107"/>
      <c r="BR58" s="108"/>
      <c r="BS58" s="108"/>
      <c r="BT58" s="109"/>
      <c r="BW58" s="35">
        <v>2</v>
      </c>
      <c r="BX58" s="89" t="s">
        <v>122</v>
      </c>
      <c r="BY58" s="90"/>
      <c r="BZ58" s="91"/>
      <c r="CA58" s="33">
        <f>VLOOKUP(CB44,'DATA SISWA'!$A:$K,5,0)</f>
        <v>0</v>
      </c>
      <c r="CB58" s="33" t="str">
        <f>IF(CA58&gt;=90,"Mumtaz",IF(CA58&gt;=80,"Jayyid Jiddan",IF(CA58&gt;=70,"Jayyid",IF(CA58&gt;=60,"Maqbul",""))))</f>
        <v/>
      </c>
      <c r="CC58" s="107"/>
      <c r="CD58" s="108"/>
      <c r="CE58" s="108"/>
      <c r="CF58" s="109"/>
      <c r="CI58" s="35">
        <v>2</v>
      </c>
      <c r="CJ58" s="89" t="s">
        <v>122</v>
      </c>
      <c r="CK58" s="90"/>
      <c r="CL58" s="91"/>
      <c r="CM58" s="33">
        <f>VLOOKUP(CN44,'DATA SISWA'!$A:$K,5,0)</f>
        <v>0</v>
      </c>
      <c r="CN58" s="33" t="str">
        <f>IF(CM58&gt;=90,"Mumtaz",IF(CM58&gt;=80,"Jayyid Jiddan",IF(CM58&gt;=70,"Jayyid",IF(CM58&gt;=60,"Maqbul",""))))</f>
        <v/>
      </c>
      <c r="CO58" s="107"/>
      <c r="CP58" s="108"/>
      <c r="CQ58" s="108"/>
      <c r="CR58" s="109"/>
      <c r="CU58" s="35">
        <v>2</v>
      </c>
      <c r="CV58" s="89" t="s">
        <v>122</v>
      </c>
      <c r="CW58" s="90"/>
      <c r="CX58" s="91"/>
      <c r="CY58" s="33">
        <f>VLOOKUP(CZ44,'DATA SISWA'!$A:$K,5,0)</f>
        <v>0</v>
      </c>
      <c r="CZ58" s="33" t="str">
        <f>IF(CY58&gt;=90,"Mumtaz",IF(CY58&gt;=80,"Jayyid Jiddan",IF(CY58&gt;=70,"Jayyid",IF(CY58&gt;=60,"Maqbul",""))))</f>
        <v/>
      </c>
      <c r="DA58" s="107"/>
      <c r="DB58" s="108"/>
      <c r="DC58" s="108"/>
      <c r="DD58" s="109"/>
      <c r="DG58" s="35">
        <v>2</v>
      </c>
      <c r="DH58" s="89" t="s">
        <v>122</v>
      </c>
      <c r="DI58" s="90"/>
      <c r="DJ58" s="91"/>
      <c r="DK58" s="33">
        <f>VLOOKUP(DL44,'DATA SISWA'!$A:$K,5,0)</f>
        <v>0</v>
      </c>
      <c r="DL58" s="33" t="str">
        <f>IF(DK58&gt;=90,"Mumtaz",IF(DK58&gt;=80,"Jayyid Jiddan",IF(DK58&gt;=70,"Jayyid",IF(DK58&gt;=60,"Maqbul",""))))</f>
        <v/>
      </c>
      <c r="DM58" s="107"/>
      <c r="DN58" s="108"/>
      <c r="DO58" s="108"/>
      <c r="DP58" s="109"/>
    </row>
    <row r="59" spans="3:120" s="41" customFormat="1" ht="48" customHeight="1" x14ac:dyDescent="0.2">
      <c r="C59" s="35">
        <v>3</v>
      </c>
      <c r="D59" s="87" t="s">
        <v>13</v>
      </c>
      <c r="E59" s="92"/>
      <c r="F59" s="88"/>
      <c r="G59" s="33">
        <f>VLOOKUP(H44,'DATA SISWA'!$A:$K,6,0)</f>
        <v>0</v>
      </c>
      <c r="H59" s="33" t="str">
        <f>IF(G59&gt;=90,"Mumtaz",IF(G59&gt;=80,"Jayyid Jiddan",IF(G59&gt;=70,"Jayyid",IF(G59&gt;=60,"Maqbul",""))))</f>
        <v/>
      </c>
      <c r="I59" s="80" t="str">
        <f>IFERROR(VLOOKUP(H59,deskripsi!$C:$G,2,0),"")</f>
        <v/>
      </c>
      <c r="J59" s="81"/>
      <c r="K59" s="81"/>
      <c r="L59" s="82"/>
      <c r="O59" s="35">
        <v>3</v>
      </c>
      <c r="P59" s="87" t="s">
        <v>13</v>
      </c>
      <c r="Q59" s="92"/>
      <c r="R59" s="88"/>
      <c r="S59" s="33">
        <f>VLOOKUP(T44,'DATA SISWA'!$A:$K,6,0)</f>
        <v>0</v>
      </c>
      <c r="T59" s="33" t="str">
        <f>IF(S59&gt;=90,"Mumtaz",IF(S59&gt;=80,"Jayyid Jiddan",IF(S59&gt;=70,"Jayyid",IF(S59&gt;=60,"Maqbul",""))))</f>
        <v/>
      </c>
      <c r="U59" s="80" t="str">
        <f>IFERROR(VLOOKUP(T59,deskripsi!$C:$G,2,0),"")</f>
        <v/>
      </c>
      <c r="V59" s="81"/>
      <c r="W59" s="81"/>
      <c r="X59" s="82"/>
      <c r="AA59" s="35">
        <v>3</v>
      </c>
      <c r="AB59" s="87" t="s">
        <v>13</v>
      </c>
      <c r="AC59" s="92"/>
      <c r="AD59" s="88"/>
      <c r="AE59" s="33">
        <f>VLOOKUP(AF44,'DATA SISWA'!$A:$K,6,0)</f>
        <v>0</v>
      </c>
      <c r="AF59" s="33" t="str">
        <f>IF(AE59&gt;=90,"Mumtaz",IF(AE59&gt;=80,"Jayyid Jiddan",IF(AE59&gt;=70,"Jayyid",IF(AE59&gt;=60,"Maqbul",""))))</f>
        <v/>
      </c>
      <c r="AG59" s="80" t="str">
        <f>IFERROR(VLOOKUP(AF59,deskripsi!$C:$G,2,0),"")</f>
        <v/>
      </c>
      <c r="AH59" s="81"/>
      <c r="AI59" s="81"/>
      <c r="AJ59" s="82"/>
      <c r="AM59" s="35">
        <v>3</v>
      </c>
      <c r="AN59" s="87" t="s">
        <v>13</v>
      </c>
      <c r="AO59" s="92"/>
      <c r="AP59" s="88"/>
      <c r="AQ59" s="33">
        <f>VLOOKUP(AR44,'DATA SISWA'!$A:$K,6,0)</f>
        <v>0</v>
      </c>
      <c r="AR59" s="33" t="str">
        <f>IF(AQ59&gt;=90,"Mumtaz",IF(AQ59&gt;=80,"Jayyid Jiddan",IF(AQ59&gt;=70,"Jayyid",IF(AQ59&gt;=60,"Maqbul",""))))</f>
        <v/>
      </c>
      <c r="AS59" s="80" t="str">
        <f>IFERROR(VLOOKUP(AR59,deskripsi!$C:$G,2,0),"")</f>
        <v/>
      </c>
      <c r="AT59" s="81"/>
      <c r="AU59" s="81"/>
      <c r="AV59" s="82"/>
      <c r="AY59" s="35">
        <v>3</v>
      </c>
      <c r="AZ59" s="87" t="s">
        <v>13</v>
      </c>
      <c r="BA59" s="92"/>
      <c r="BB59" s="88"/>
      <c r="BC59" s="33">
        <f>VLOOKUP(BD44,'DATA SISWA'!$A:$K,6,0)</f>
        <v>0</v>
      </c>
      <c r="BD59" s="33" t="str">
        <f>IF(BC59&gt;=90,"Mumtaz",IF(BC59&gt;=80,"Jayyid Jiddan",IF(BC59&gt;=70,"Jayyid",IF(BC59&gt;=60,"Maqbul",""))))</f>
        <v/>
      </c>
      <c r="BE59" s="80" t="str">
        <f>IFERROR(VLOOKUP(BD59,deskripsi!$C:$G,2,0),"")</f>
        <v/>
      </c>
      <c r="BF59" s="81"/>
      <c r="BG59" s="81"/>
      <c r="BH59" s="82"/>
      <c r="BK59" s="35">
        <v>3</v>
      </c>
      <c r="BL59" s="87" t="s">
        <v>13</v>
      </c>
      <c r="BM59" s="92"/>
      <c r="BN59" s="88"/>
      <c r="BO59" s="33">
        <f>VLOOKUP(BP44,'DATA SISWA'!$A:$K,6,0)</f>
        <v>0</v>
      </c>
      <c r="BP59" s="33" t="str">
        <f>IF(BO59&gt;=90,"Mumtaz",IF(BO59&gt;=80,"Jayyid Jiddan",IF(BO59&gt;=70,"Jayyid",IF(BO59&gt;=60,"Maqbul",""))))</f>
        <v/>
      </c>
      <c r="BQ59" s="80" t="str">
        <f>IFERROR(VLOOKUP(BP59,deskripsi!$C:$G,2,0),"")</f>
        <v/>
      </c>
      <c r="BR59" s="81"/>
      <c r="BS59" s="81"/>
      <c r="BT59" s="82"/>
      <c r="BW59" s="35">
        <v>3</v>
      </c>
      <c r="BX59" s="87" t="s">
        <v>13</v>
      </c>
      <c r="BY59" s="92"/>
      <c r="BZ59" s="88"/>
      <c r="CA59" s="33">
        <f>VLOOKUP(CB44,'DATA SISWA'!$A:$K,6,0)</f>
        <v>0</v>
      </c>
      <c r="CB59" s="33" t="str">
        <f>IF(CA59&gt;=90,"Mumtaz",IF(CA59&gt;=80,"Jayyid Jiddan",IF(CA59&gt;=70,"Jayyid",IF(CA59&gt;=60,"Maqbul",""))))</f>
        <v/>
      </c>
      <c r="CC59" s="80" t="str">
        <f>IFERROR(VLOOKUP(CB59,deskripsi!$C:$G,2,0),"")</f>
        <v/>
      </c>
      <c r="CD59" s="81"/>
      <c r="CE59" s="81"/>
      <c r="CF59" s="82"/>
      <c r="CI59" s="35">
        <v>3</v>
      </c>
      <c r="CJ59" s="87" t="s">
        <v>13</v>
      </c>
      <c r="CK59" s="92"/>
      <c r="CL59" s="88"/>
      <c r="CM59" s="33">
        <f>VLOOKUP(CN44,'DATA SISWA'!$A:$K,6,0)</f>
        <v>0</v>
      </c>
      <c r="CN59" s="33" t="str">
        <f>IF(CM59&gt;=90,"Mumtaz",IF(CM59&gt;=80,"Jayyid Jiddan",IF(CM59&gt;=70,"Jayyid",IF(CM59&gt;=60,"Maqbul",""))))</f>
        <v/>
      </c>
      <c r="CO59" s="80" t="str">
        <f>IFERROR(VLOOKUP(CN59,deskripsi!$C:$G,2,0),"")</f>
        <v/>
      </c>
      <c r="CP59" s="81"/>
      <c r="CQ59" s="81"/>
      <c r="CR59" s="82"/>
      <c r="CU59" s="35">
        <v>3</v>
      </c>
      <c r="CV59" s="87" t="s">
        <v>13</v>
      </c>
      <c r="CW59" s="92"/>
      <c r="CX59" s="88"/>
      <c r="CY59" s="33">
        <f>VLOOKUP(CZ44,'DATA SISWA'!$A:$K,6,0)</f>
        <v>0</v>
      </c>
      <c r="CZ59" s="33" t="str">
        <f>IF(CY59&gt;=90,"Mumtaz",IF(CY59&gt;=80,"Jayyid Jiddan",IF(CY59&gt;=70,"Jayyid",IF(CY59&gt;=60,"Maqbul",""))))</f>
        <v/>
      </c>
      <c r="DA59" s="80" t="str">
        <f>IFERROR(VLOOKUP(CZ59,deskripsi!$C:$G,2,0),"")</f>
        <v/>
      </c>
      <c r="DB59" s="81"/>
      <c r="DC59" s="81"/>
      <c r="DD59" s="82"/>
      <c r="DG59" s="35">
        <v>3</v>
      </c>
      <c r="DH59" s="87" t="s">
        <v>13</v>
      </c>
      <c r="DI59" s="92"/>
      <c r="DJ59" s="88"/>
      <c r="DK59" s="33">
        <f>VLOOKUP(DL44,'DATA SISWA'!$A:$K,6,0)</f>
        <v>0</v>
      </c>
      <c r="DL59" s="33" t="str">
        <f>IF(DK59&gt;=90,"Mumtaz",IF(DK59&gt;=80,"Jayyid Jiddan",IF(DK59&gt;=70,"Jayyid",IF(DK59&gt;=60,"Maqbul",""))))</f>
        <v/>
      </c>
      <c r="DM59" s="80" t="str">
        <f>IFERROR(VLOOKUP(DL59,deskripsi!$C:$G,2,0),"")</f>
        <v/>
      </c>
      <c r="DN59" s="81"/>
      <c r="DO59" s="81"/>
      <c r="DP59" s="82"/>
    </row>
    <row r="60" spans="3:120" s="41" customFormat="1" x14ac:dyDescent="0.2">
      <c r="C60" s="35">
        <v>4</v>
      </c>
      <c r="D60" s="89" t="s">
        <v>14</v>
      </c>
      <c r="E60" s="90"/>
      <c r="F60" s="91"/>
      <c r="G60" s="33"/>
      <c r="H60" s="33"/>
      <c r="I60" s="84"/>
      <c r="J60" s="85"/>
      <c r="K60" s="85"/>
      <c r="L60" s="86"/>
      <c r="O60" s="35">
        <v>4</v>
      </c>
      <c r="P60" s="89" t="s">
        <v>14</v>
      </c>
      <c r="Q60" s="90"/>
      <c r="R60" s="91"/>
      <c r="S60" s="33"/>
      <c r="T60" s="33"/>
      <c r="U60" s="84"/>
      <c r="V60" s="85"/>
      <c r="W60" s="85"/>
      <c r="X60" s="86"/>
      <c r="AA60" s="35">
        <v>4</v>
      </c>
      <c r="AB60" s="89" t="s">
        <v>14</v>
      </c>
      <c r="AC60" s="90"/>
      <c r="AD60" s="91"/>
      <c r="AE60" s="33"/>
      <c r="AF60" s="33"/>
      <c r="AG60" s="84"/>
      <c r="AH60" s="85"/>
      <c r="AI60" s="85"/>
      <c r="AJ60" s="86"/>
      <c r="AM60" s="35">
        <v>4</v>
      </c>
      <c r="AN60" s="89" t="s">
        <v>14</v>
      </c>
      <c r="AO60" s="90"/>
      <c r="AP60" s="91"/>
      <c r="AQ60" s="33"/>
      <c r="AR60" s="33"/>
      <c r="AS60" s="84"/>
      <c r="AT60" s="85"/>
      <c r="AU60" s="85"/>
      <c r="AV60" s="86"/>
      <c r="AY60" s="35">
        <v>4</v>
      </c>
      <c r="AZ60" s="89" t="s">
        <v>14</v>
      </c>
      <c r="BA60" s="90"/>
      <c r="BB60" s="91"/>
      <c r="BC60" s="33"/>
      <c r="BD60" s="33"/>
      <c r="BE60" s="84"/>
      <c r="BF60" s="85"/>
      <c r="BG60" s="85"/>
      <c r="BH60" s="86"/>
      <c r="BK60" s="35">
        <v>4</v>
      </c>
      <c r="BL60" s="89" t="s">
        <v>14</v>
      </c>
      <c r="BM60" s="90"/>
      <c r="BN60" s="91"/>
      <c r="BO60" s="33"/>
      <c r="BP60" s="33"/>
      <c r="BQ60" s="84"/>
      <c r="BR60" s="85"/>
      <c r="BS60" s="85"/>
      <c r="BT60" s="86"/>
      <c r="BW60" s="35">
        <v>4</v>
      </c>
      <c r="BX60" s="89" t="s">
        <v>14</v>
      </c>
      <c r="BY60" s="90"/>
      <c r="BZ60" s="91"/>
      <c r="CA60" s="33"/>
      <c r="CB60" s="33"/>
      <c r="CC60" s="84"/>
      <c r="CD60" s="85"/>
      <c r="CE60" s="85"/>
      <c r="CF60" s="86"/>
      <c r="CI60" s="35">
        <v>4</v>
      </c>
      <c r="CJ60" s="89" t="s">
        <v>14</v>
      </c>
      <c r="CK60" s="90"/>
      <c r="CL60" s="91"/>
      <c r="CM60" s="33"/>
      <c r="CN60" s="33"/>
      <c r="CO60" s="84"/>
      <c r="CP60" s="85"/>
      <c r="CQ60" s="85"/>
      <c r="CR60" s="86"/>
      <c r="CU60" s="35">
        <v>4</v>
      </c>
      <c r="CV60" s="89" t="s">
        <v>14</v>
      </c>
      <c r="CW60" s="90"/>
      <c r="CX60" s="91"/>
      <c r="CY60" s="33"/>
      <c r="CZ60" s="33"/>
      <c r="DA60" s="84"/>
      <c r="DB60" s="85"/>
      <c r="DC60" s="85"/>
      <c r="DD60" s="86"/>
      <c r="DG60" s="35">
        <v>4</v>
      </c>
      <c r="DH60" s="89" t="s">
        <v>14</v>
      </c>
      <c r="DI60" s="90"/>
      <c r="DJ60" s="91"/>
      <c r="DK60" s="33"/>
      <c r="DL60" s="33"/>
      <c r="DM60" s="84"/>
      <c r="DN60" s="85"/>
      <c r="DO60" s="85"/>
      <c r="DP60" s="86"/>
    </row>
    <row r="61" spans="3:120" s="41" customFormat="1" ht="39.950000000000003" customHeight="1" x14ac:dyDescent="0.2">
      <c r="C61" s="35" t="s">
        <v>17</v>
      </c>
      <c r="D61" s="89" t="s">
        <v>15</v>
      </c>
      <c r="E61" s="90"/>
      <c r="F61" s="91"/>
      <c r="G61" s="33">
        <f>VLOOKUP(H44,'DATA SISWA'!$A:$K,7,0)</f>
        <v>0</v>
      </c>
      <c r="H61" s="33" t="str">
        <f>IF(G61&gt;=90,"Mumtaz",IF(G61&gt;=80,"Jayyid Jiddan",IF(G61&gt;=70,"Jayyid",IF(G61&gt;=60,"Maqbul",""))))</f>
        <v/>
      </c>
      <c r="I61" s="80" t="str">
        <f>IFERROR(VLOOKUP(H61,deskripsi!$C:$G,3,0),"")</f>
        <v/>
      </c>
      <c r="J61" s="81"/>
      <c r="K61" s="81"/>
      <c r="L61" s="82"/>
      <c r="O61" s="35" t="s">
        <v>17</v>
      </c>
      <c r="P61" s="89" t="s">
        <v>15</v>
      </c>
      <c r="Q61" s="90"/>
      <c r="R61" s="91"/>
      <c r="S61" s="33">
        <f>VLOOKUP(T44,'DATA SISWA'!$A:$K,7,0)</f>
        <v>0</v>
      </c>
      <c r="T61" s="33" t="str">
        <f>IF(S61&gt;=90,"Mumtaz",IF(S61&gt;=80,"Jayyid Jiddan",IF(S61&gt;=70,"Jayyid",IF(S61&gt;=60,"Maqbul",""))))</f>
        <v/>
      </c>
      <c r="U61" s="80" t="str">
        <f>IFERROR(VLOOKUP(T61,deskripsi!$C:$G,3,0),"")</f>
        <v/>
      </c>
      <c r="V61" s="81"/>
      <c r="W61" s="81"/>
      <c r="X61" s="82"/>
      <c r="AA61" s="35" t="s">
        <v>17</v>
      </c>
      <c r="AB61" s="89" t="s">
        <v>15</v>
      </c>
      <c r="AC61" s="90"/>
      <c r="AD61" s="91"/>
      <c r="AE61" s="33">
        <f>VLOOKUP(AF44,'DATA SISWA'!$A:$K,7,0)</f>
        <v>0</v>
      </c>
      <c r="AF61" s="33" t="str">
        <f>IF(AE61&gt;=90,"Mumtaz",IF(AE61&gt;=80,"Jayyid Jiddan",IF(AE61&gt;=70,"Jayyid",IF(AE61&gt;=60,"Maqbul",""))))</f>
        <v/>
      </c>
      <c r="AG61" s="80" t="str">
        <f>IFERROR(VLOOKUP(AF61,deskripsi!$C:$G,3,0),"")</f>
        <v/>
      </c>
      <c r="AH61" s="81"/>
      <c r="AI61" s="81"/>
      <c r="AJ61" s="82"/>
      <c r="AM61" s="35" t="s">
        <v>17</v>
      </c>
      <c r="AN61" s="89" t="s">
        <v>15</v>
      </c>
      <c r="AO61" s="90"/>
      <c r="AP61" s="91"/>
      <c r="AQ61" s="33">
        <f>VLOOKUP(AR44,'DATA SISWA'!$A:$K,7,0)</f>
        <v>0</v>
      </c>
      <c r="AR61" s="33" t="str">
        <f>IF(AQ61&gt;=90,"Mumtaz",IF(AQ61&gt;=80,"Jayyid Jiddan",IF(AQ61&gt;=70,"Jayyid",IF(AQ61&gt;=60,"Maqbul",""))))</f>
        <v/>
      </c>
      <c r="AS61" s="80" t="str">
        <f>IFERROR(VLOOKUP(AR61,deskripsi!$C:$G,3,0),"")</f>
        <v/>
      </c>
      <c r="AT61" s="81"/>
      <c r="AU61" s="81"/>
      <c r="AV61" s="82"/>
      <c r="AY61" s="35" t="s">
        <v>17</v>
      </c>
      <c r="AZ61" s="89" t="s">
        <v>15</v>
      </c>
      <c r="BA61" s="90"/>
      <c r="BB61" s="91"/>
      <c r="BC61" s="33">
        <f>VLOOKUP(BD44,'DATA SISWA'!$A:$K,7,0)</f>
        <v>0</v>
      </c>
      <c r="BD61" s="33" t="str">
        <f>IF(BC61&gt;=90,"Mumtaz",IF(BC61&gt;=80,"Jayyid Jiddan",IF(BC61&gt;=70,"Jayyid",IF(BC61&gt;=60,"Maqbul",""))))</f>
        <v/>
      </c>
      <c r="BE61" s="80" t="str">
        <f>IFERROR(VLOOKUP(BD61,deskripsi!$C:$G,3,0),"")</f>
        <v/>
      </c>
      <c r="BF61" s="81"/>
      <c r="BG61" s="81"/>
      <c r="BH61" s="82"/>
      <c r="BK61" s="35" t="s">
        <v>17</v>
      </c>
      <c r="BL61" s="89" t="s">
        <v>15</v>
      </c>
      <c r="BM61" s="90"/>
      <c r="BN61" s="91"/>
      <c r="BO61" s="33">
        <f>VLOOKUP(BP44,'DATA SISWA'!$A:$K,7,0)</f>
        <v>0</v>
      </c>
      <c r="BP61" s="33" t="str">
        <f>IF(BO61&gt;=90,"Mumtaz",IF(BO61&gt;=80,"Jayyid Jiddan",IF(BO61&gt;=70,"Jayyid",IF(BO61&gt;=60,"Maqbul",""))))</f>
        <v/>
      </c>
      <c r="BQ61" s="80" t="str">
        <f>IFERROR(VLOOKUP(BP61,deskripsi!$C:$G,3,0),"")</f>
        <v/>
      </c>
      <c r="BR61" s="81"/>
      <c r="BS61" s="81"/>
      <c r="BT61" s="82"/>
      <c r="BW61" s="35" t="s">
        <v>17</v>
      </c>
      <c r="BX61" s="89" t="s">
        <v>15</v>
      </c>
      <c r="BY61" s="90"/>
      <c r="BZ61" s="91"/>
      <c r="CA61" s="33">
        <f>VLOOKUP(CB44,'DATA SISWA'!$A:$K,7,0)</f>
        <v>0</v>
      </c>
      <c r="CB61" s="33" t="str">
        <f>IF(CA61&gt;=90,"Mumtaz",IF(CA61&gt;=80,"Jayyid Jiddan",IF(CA61&gt;=70,"Jayyid",IF(CA61&gt;=60,"Maqbul",""))))</f>
        <v/>
      </c>
      <c r="CC61" s="80" t="str">
        <f>IFERROR(VLOOKUP(CB61,deskripsi!$C:$G,3,0),"")</f>
        <v/>
      </c>
      <c r="CD61" s="81"/>
      <c r="CE61" s="81"/>
      <c r="CF61" s="82"/>
      <c r="CI61" s="35" t="s">
        <v>17</v>
      </c>
      <c r="CJ61" s="89" t="s">
        <v>15</v>
      </c>
      <c r="CK61" s="90"/>
      <c r="CL61" s="91"/>
      <c r="CM61" s="33">
        <f>VLOOKUP(CN44,'DATA SISWA'!$A:$K,7,0)</f>
        <v>0</v>
      </c>
      <c r="CN61" s="33" t="str">
        <f>IF(CM61&gt;=90,"Mumtaz",IF(CM61&gt;=80,"Jayyid Jiddan",IF(CM61&gt;=70,"Jayyid",IF(CM61&gt;=60,"Maqbul",""))))</f>
        <v/>
      </c>
      <c r="CO61" s="80" t="str">
        <f>IFERROR(VLOOKUP(CN61,deskripsi!$C:$G,3,0),"")</f>
        <v/>
      </c>
      <c r="CP61" s="81"/>
      <c r="CQ61" s="81"/>
      <c r="CR61" s="82"/>
      <c r="CU61" s="35" t="s">
        <v>17</v>
      </c>
      <c r="CV61" s="89" t="s">
        <v>15</v>
      </c>
      <c r="CW61" s="90"/>
      <c r="CX61" s="91"/>
      <c r="CY61" s="33">
        <f>VLOOKUP(CZ44,'DATA SISWA'!$A:$K,7,0)</f>
        <v>0</v>
      </c>
      <c r="CZ61" s="33" t="str">
        <f>IF(CY61&gt;=90,"Mumtaz",IF(CY61&gt;=80,"Jayyid Jiddan",IF(CY61&gt;=70,"Jayyid",IF(CY61&gt;=60,"Maqbul",""))))</f>
        <v/>
      </c>
      <c r="DA61" s="80" t="str">
        <f>IFERROR(VLOOKUP(CZ61,deskripsi!$C:$G,3,0),"")</f>
        <v/>
      </c>
      <c r="DB61" s="81"/>
      <c r="DC61" s="81"/>
      <c r="DD61" s="82"/>
      <c r="DG61" s="35" t="s">
        <v>17</v>
      </c>
      <c r="DH61" s="89" t="s">
        <v>15</v>
      </c>
      <c r="DI61" s="90"/>
      <c r="DJ61" s="91"/>
      <c r="DK61" s="33">
        <f>VLOOKUP(DL44,'DATA SISWA'!$A:$K,7,0)</f>
        <v>0</v>
      </c>
      <c r="DL61" s="33" t="str">
        <f>IF(DK61&gt;=90,"Mumtaz",IF(DK61&gt;=80,"Jayyid Jiddan",IF(DK61&gt;=70,"Jayyid",IF(DK61&gt;=60,"Maqbul",""))))</f>
        <v/>
      </c>
      <c r="DM61" s="80" t="str">
        <f>IFERROR(VLOOKUP(DL61,deskripsi!$C:$G,3,0),"")</f>
        <v/>
      </c>
      <c r="DN61" s="81"/>
      <c r="DO61" s="81"/>
      <c r="DP61" s="82"/>
    </row>
    <row r="62" spans="3:120" s="41" customFormat="1" ht="39.950000000000003" customHeight="1" x14ac:dyDescent="0.2">
      <c r="C62" s="35" t="s">
        <v>18</v>
      </c>
      <c r="D62" s="89" t="s">
        <v>16</v>
      </c>
      <c r="E62" s="90"/>
      <c r="F62" s="91"/>
      <c r="G62" s="33">
        <f>VLOOKUP(H44,'DATA SISWA'!$A:$K,8,0)</f>
        <v>0</v>
      </c>
      <c r="H62" s="33" t="str">
        <f>IF(G62&gt;=90,"Mumtaz",IF(G62&gt;=80,"Jayyid Jiddan",IF(G62&gt;=70,"Jayyid",IF(G62&gt;=60,"Maqbul",""))))</f>
        <v/>
      </c>
      <c r="I62" s="80" t="str">
        <f>IFERROR(VLOOKUP(H62,deskripsi!$C:$G,4,0),"")</f>
        <v/>
      </c>
      <c r="J62" s="81"/>
      <c r="K62" s="81"/>
      <c r="L62" s="82"/>
      <c r="O62" s="35" t="s">
        <v>18</v>
      </c>
      <c r="P62" s="89" t="s">
        <v>16</v>
      </c>
      <c r="Q62" s="90"/>
      <c r="R62" s="91"/>
      <c r="S62" s="33">
        <f>VLOOKUP(T44,'DATA SISWA'!$A:$K,8,0)</f>
        <v>0</v>
      </c>
      <c r="T62" s="33" t="str">
        <f>IF(S62&gt;=90,"Mumtaz",IF(S62&gt;=80,"Jayyid Jiddan",IF(S62&gt;=70,"Jayyid",IF(S62&gt;=60,"Maqbul",""))))</f>
        <v/>
      </c>
      <c r="U62" s="80" t="str">
        <f>IFERROR(VLOOKUP(T62,deskripsi!$C:$G,4,0),"")</f>
        <v/>
      </c>
      <c r="V62" s="81"/>
      <c r="W62" s="81"/>
      <c r="X62" s="82"/>
      <c r="AA62" s="35" t="s">
        <v>18</v>
      </c>
      <c r="AB62" s="89" t="s">
        <v>16</v>
      </c>
      <c r="AC62" s="90"/>
      <c r="AD62" s="91"/>
      <c r="AE62" s="33">
        <f>VLOOKUP(AF44,'DATA SISWA'!$A:$K,8,0)</f>
        <v>0</v>
      </c>
      <c r="AF62" s="33" t="str">
        <f>IF(AE62&gt;=90,"Mumtaz",IF(AE62&gt;=80,"Jayyid Jiddan",IF(AE62&gt;=70,"Jayyid",IF(AE62&gt;=60,"Maqbul",""))))</f>
        <v/>
      </c>
      <c r="AG62" s="80" t="str">
        <f>IFERROR(VLOOKUP(AF62,deskripsi!$C:$G,4,0),"")</f>
        <v/>
      </c>
      <c r="AH62" s="81"/>
      <c r="AI62" s="81"/>
      <c r="AJ62" s="82"/>
      <c r="AM62" s="35" t="s">
        <v>18</v>
      </c>
      <c r="AN62" s="89" t="s">
        <v>16</v>
      </c>
      <c r="AO62" s="90"/>
      <c r="AP62" s="91"/>
      <c r="AQ62" s="33">
        <f>VLOOKUP(AR44,'DATA SISWA'!$A:$K,8,0)</f>
        <v>0</v>
      </c>
      <c r="AR62" s="33" t="str">
        <f>IF(AQ62&gt;=90,"Mumtaz",IF(AQ62&gt;=80,"Jayyid Jiddan",IF(AQ62&gt;=70,"Jayyid",IF(AQ62&gt;=60,"Maqbul",""))))</f>
        <v/>
      </c>
      <c r="AS62" s="80" t="str">
        <f>IFERROR(VLOOKUP(AR62,deskripsi!$C:$G,4,0),"")</f>
        <v/>
      </c>
      <c r="AT62" s="81"/>
      <c r="AU62" s="81"/>
      <c r="AV62" s="82"/>
      <c r="AY62" s="35" t="s">
        <v>18</v>
      </c>
      <c r="AZ62" s="89" t="s">
        <v>16</v>
      </c>
      <c r="BA62" s="90"/>
      <c r="BB62" s="91"/>
      <c r="BC62" s="33">
        <f>VLOOKUP(BD44,'DATA SISWA'!$A:$K,8,0)</f>
        <v>0</v>
      </c>
      <c r="BD62" s="33" t="str">
        <f>IF(BC62&gt;=90,"Mumtaz",IF(BC62&gt;=80,"Jayyid Jiddan",IF(BC62&gt;=70,"Jayyid",IF(BC62&gt;=60,"Maqbul",""))))</f>
        <v/>
      </c>
      <c r="BE62" s="80" t="str">
        <f>IFERROR(VLOOKUP(BD62,deskripsi!$C:$G,4,0),"")</f>
        <v/>
      </c>
      <c r="BF62" s="81"/>
      <c r="BG62" s="81"/>
      <c r="BH62" s="82"/>
      <c r="BK62" s="35" t="s">
        <v>18</v>
      </c>
      <c r="BL62" s="89" t="s">
        <v>16</v>
      </c>
      <c r="BM62" s="90"/>
      <c r="BN62" s="91"/>
      <c r="BO62" s="33">
        <f>VLOOKUP(BP44,'DATA SISWA'!$A:$K,8,0)</f>
        <v>0</v>
      </c>
      <c r="BP62" s="33" t="str">
        <f>IF(BO62&gt;=90,"Mumtaz",IF(BO62&gt;=80,"Jayyid Jiddan",IF(BO62&gt;=70,"Jayyid",IF(BO62&gt;=60,"Maqbul",""))))</f>
        <v/>
      </c>
      <c r="BQ62" s="80" t="str">
        <f>IFERROR(VLOOKUP(BP62,deskripsi!$C:$G,4,0),"")</f>
        <v/>
      </c>
      <c r="BR62" s="81"/>
      <c r="BS62" s="81"/>
      <c r="BT62" s="82"/>
      <c r="BW62" s="35" t="s">
        <v>18</v>
      </c>
      <c r="BX62" s="89" t="s">
        <v>16</v>
      </c>
      <c r="BY62" s="90"/>
      <c r="BZ62" s="91"/>
      <c r="CA62" s="33">
        <f>VLOOKUP(CB44,'DATA SISWA'!$A:$K,8,0)</f>
        <v>0</v>
      </c>
      <c r="CB62" s="33" t="str">
        <f>IF(CA62&gt;=90,"Mumtaz",IF(CA62&gt;=80,"Jayyid Jiddan",IF(CA62&gt;=70,"Jayyid",IF(CA62&gt;=60,"Maqbul",""))))</f>
        <v/>
      </c>
      <c r="CC62" s="80" t="str">
        <f>IFERROR(VLOOKUP(CB62,deskripsi!$C:$G,4,0),"")</f>
        <v/>
      </c>
      <c r="CD62" s="81"/>
      <c r="CE62" s="81"/>
      <c r="CF62" s="82"/>
      <c r="CI62" s="35" t="s">
        <v>18</v>
      </c>
      <c r="CJ62" s="89" t="s">
        <v>16</v>
      </c>
      <c r="CK62" s="90"/>
      <c r="CL62" s="91"/>
      <c r="CM62" s="33">
        <f>VLOOKUP(CN44,'DATA SISWA'!$A:$K,8,0)</f>
        <v>0</v>
      </c>
      <c r="CN62" s="33" t="str">
        <f>IF(CM62&gt;=90,"Mumtaz",IF(CM62&gt;=80,"Jayyid Jiddan",IF(CM62&gt;=70,"Jayyid",IF(CM62&gt;=60,"Maqbul",""))))</f>
        <v/>
      </c>
      <c r="CO62" s="80" t="str">
        <f>IFERROR(VLOOKUP(CN62,deskripsi!$C:$G,4,0),"")</f>
        <v/>
      </c>
      <c r="CP62" s="81"/>
      <c r="CQ62" s="81"/>
      <c r="CR62" s="82"/>
      <c r="CU62" s="35" t="s">
        <v>18</v>
      </c>
      <c r="CV62" s="89" t="s">
        <v>16</v>
      </c>
      <c r="CW62" s="90"/>
      <c r="CX62" s="91"/>
      <c r="CY62" s="33">
        <f>VLOOKUP(CZ44,'DATA SISWA'!$A:$K,8,0)</f>
        <v>0</v>
      </c>
      <c r="CZ62" s="33" t="str">
        <f>IF(CY62&gt;=90,"Mumtaz",IF(CY62&gt;=80,"Jayyid Jiddan",IF(CY62&gt;=70,"Jayyid",IF(CY62&gt;=60,"Maqbul",""))))</f>
        <v/>
      </c>
      <c r="DA62" s="80" t="str">
        <f>IFERROR(VLOOKUP(CZ62,deskripsi!$C:$G,4,0),"")</f>
        <v/>
      </c>
      <c r="DB62" s="81"/>
      <c r="DC62" s="81"/>
      <c r="DD62" s="82"/>
      <c r="DG62" s="35" t="s">
        <v>18</v>
      </c>
      <c r="DH62" s="89" t="s">
        <v>16</v>
      </c>
      <c r="DI62" s="90"/>
      <c r="DJ62" s="91"/>
      <c r="DK62" s="33">
        <f>VLOOKUP(DL44,'DATA SISWA'!$A:$K,8,0)</f>
        <v>0</v>
      </c>
      <c r="DL62" s="33" t="str">
        <f>IF(DK62&gt;=90,"Mumtaz",IF(DK62&gt;=80,"Jayyid Jiddan",IF(DK62&gt;=70,"Jayyid",IF(DK62&gt;=60,"Maqbul",""))))</f>
        <v/>
      </c>
      <c r="DM62" s="80" t="str">
        <f>IFERROR(VLOOKUP(DL62,deskripsi!$C:$G,4,0),"")</f>
        <v/>
      </c>
      <c r="DN62" s="81"/>
      <c r="DO62" s="81"/>
      <c r="DP62" s="82"/>
    </row>
    <row r="63" spans="3:120" s="41" customFormat="1" ht="39.950000000000003" customHeight="1" x14ac:dyDescent="0.2">
      <c r="C63" s="35">
        <v>5</v>
      </c>
      <c r="D63" s="87" t="s">
        <v>19</v>
      </c>
      <c r="E63" s="88"/>
      <c r="F63" s="35" t="s">
        <v>20</v>
      </c>
      <c r="G63" s="33"/>
      <c r="H63" s="33"/>
      <c r="I63" s="84"/>
      <c r="J63" s="85"/>
      <c r="K63" s="85"/>
      <c r="L63" s="86"/>
      <c r="O63" s="35">
        <v>5</v>
      </c>
      <c r="P63" s="87" t="s">
        <v>19</v>
      </c>
      <c r="Q63" s="88"/>
      <c r="R63" s="35" t="s">
        <v>20</v>
      </c>
      <c r="S63" s="33"/>
      <c r="T63" s="33"/>
      <c r="U63" s="84"/>
      <c r="V63" s="85"/>
      <c r="W63" s="85"/>
      <c r="X63" s="86"/>
      <c r="AA63" s="35">
        <v>5</v>
      </c>
      <c r="AB63" s="87" t="s">
        <v>19</v>
      </c>
      <c r="AC63" s="88"/>
      <c r="AD63" s="35" t="s">
        <v>20</v>
      </c>
      <c r="AE63" s="33"/>
      <c r="AF63" s="33"/>
      <c r="AG63" s="84"/>
      <c r="AH63" s="85"/>
      <c r="AI63" s="85"/>
      <c r="AJ63" s="86"/>
      <c r="AM63" s="35">
        <v>5</v>
      </c>
      <c r="AN63" s="87" t="s">
        <v>19</v>
      </c>
      <c r="AO63" s="88"/>
      <c r="AP63" s="35" t="s">
        <v>20</v>
      </c>
      <c r="AQ63" s="33"/>
      <c r="AR63" s="33"/>
      <c r="AS63" s="84"/>
      <c r="AT63" s="85"/>
      <c r="AU63" s="85"/>
      <c r="AV63" s="86"/>
      <c r="AY63" s="35">
        <v>5</v>
      </c>
      <c r="AZ63" s="87" t="s">
        <v>19</v>
      </c>
      <c r="BA63" s="88"/>
      <c r="BB63" s="35" t="s">
        <v>20</v>
      </c>
      <c r="BC63" s="33"/>
      <c r="BD63" s="33"/>
      <c r="BE63" s="84"/>
      <c r="BF63" s="85"/>
      <c r="BG63" s="85"/>
      <c r="BH63" s="86"/>
      <c r="BK63" s="35">
        <v>5</v>
      </c>
      <c r="BL63" s="87" t="s">
        <v>19</v>
      </c>
      <c r="BM63" s="88"/>
      <c r="BN63" s="35" t="s">
        <v>20</v>
      </c>
      <c r="BO63" s="33"/>
      <c r="BP63" s="33"/>
      <c r="BQ63" s="84"/>
      <c r="BR63" s="85"/>
      <c r="BS63" s="85"/>
      <c r="BT63" s="86"/>
      <c r="BW63" s="35">
        <v>5</v>
      </c>
      <c r="BX63" s="87" t="s">
        <v>19</v>
      </c>
      <c r="BY63" s="88"/>
      <c r="BZ63" s="35" t="s">
        <v>20</v>
      </c>
      <c r="CA63" s="33"/>
      <c r="CB63" s="33"/>
      <c r="CC63" s="84"/>
      <c r="CD63" s="85"/>
      <c r="CE63" s="85"/>
      <c r="CF63" s="86"/>
      <c r="CI63" s="35">
        <v>5</v>
      </c>
      <c r="CJ63" s="87" t="s">
        <v>19</v>
      </c>
      <c r="CK63" s="88"/>
      <c r="CL63" s="35" t="s">
        <v>20</v>
      </c>
      <c r="CM63" s="33"/>
      <c r="CN63" s="33"/>
      <c r="CO63" s="84"/>
      <c r="CP63" s="85"/>
      <c r="CQ63" s="85"/>
      <c r="CR63" s="86"/>
      <c r="CU63" s="35">
        <v>5</v>
      </c>
      <c r="CV63" s="87" t="s">
        <v>19</v>
      </c>
      <c r="CW63" s="88"/>
      <c r="CX63" s="35" t="s">
        <v>20</v>
      </c>
      <c r="CY63" s="33"/>
      <c r="CZ63" s="33"/>
      <c r="DA63" s="84"/>
      <c r="DB63" s="85"/>
      <c r="DC63" s="85"/>
      <c r="DD63" s="86"/>
      <c r="DG63" s="35">
        <v>5</v>
      </c>
      <c r="DH63" s="87" t="s">
        <v>19</v>
      </c>
      <c r="DI63" s="88"/>
      <c r="DJ63" s="35" t="s">
        <v>20</v>
      </c>
      <c r="DK63" s="33"/>
      <c r="DL63" s="33"/>
      <c r="DM63" s="84"/>
      <c r="DN63" s="85"/>
      <c r="DO63" s="85"/>
      <c r="DP63" s="86"/>
    </row>
    <row r="64" spans="3:120" s="41" customFormat="1" ht="39.950000000000003" customHeight="1" x14ac:dyDescent="0.2">
      <c r="C64" s="47" t="s">
        <v>17</v>
      </c>
      <c r="D64" s="67" t="s">
        <v>35</v>
      </c>
      <c r="E64" s="69"/>
      <c r="F64" s="35">
        <v>1</v>
      </c>
      <c r="G64" s="33">
        <f>VLOOKUP(H44,'DATA SISWA'!$A:$K,9,0)</f>
        <v>0</v>
      </c>
      <c r="H64" s="33" t="str">
        <f>IF(G64&gt;=90,"Mumtaz",IF(G64&gt;=80,"Jayyid Jiddan",IF(G64&gt;=70,"Jayyid",IF(G64&gt;=60,"Maqbul",""))))</f>
        <v/>
      </c>
      <c r="I64" s="80" t="str">
        <f>IFERROR(VLOOKUP(H64,deskripsi!$C:$G,5,0),"")</f>
        <v/>
      </c>
      <c r="J64" s="81"/>
      <c r="K64" s="81"/>
      <c r="L64" s="82"/>
      <c r="O64" s="47" t="s">
        <v>17</v>
      </c>
      <c r="P64" s="67" t="s">
        <v>35</v>
      </c>
      <c r="Q64" s="69"/>
      <c r="R64" s="35">
        <v>1</v>
      </c>
      <c r="S64" s="33">
        <f>VLOOKUP(T44,'DATA SISWA'!$A:$K,9,0)</f>
        <v>0</v>
      </c>
      <c r="T64" s="33" t="str">
        <f>IF(S64&gt;=90,"Mumtaz",IF(S64&gt;=80,"Jayyid Jiddan",IF(S64&gt;=70,"Jayyid",IF(S64&gt;=60,"Maqbul",""))))</f>
        <v/>
      </c>
      <c r="U64" s="80" t="str">
        <f>IFERROR(VLOOKUP(T64,deskripsi!$C:$G,5,0),"")</f>
        <v/>
      </c>
      <c r="V64" s="81"/>
      <c r="W64" s="81"/>
      <c r="X64" s="82"/>
      <c r="AA64" s="47" t="s">
        <v>17</v>
      </c>
      <c r="AB64" s="67" t="s">
        <v>35</v>
      </c>
      <c r="AC64" s="69"/>
      <c r="AD64" s="35">
        <v>1</v>
      </c>
      <c r="AE64" s="33">
        <f>VLOOKUP(AF44,'DATA SISWA'!$A:$K,9,0)</f>
        <v>0</v>
      </c>
      <c r="AF64" s="33" t="str">
        <f>IF(AE64&gt;=90,"Mumtaz",IF(AE64&gt;=80,"Jayyid Jiddan",IF(AE64&gt;=70,"Jayyid",IF(AE64&gt;=60,"Maqbul",""))))</f>
        <v/>
      </c>
      <c r="AG64" s="80" t="str">
        <f>IFERROR(VLOOKUP(AF64,deskripsi!$C:$G,5,0),"")</f>
        <v/>
      </c>
      <c r="AH64" s="81"/>
      <c r="AI64" s="81"/>
      <c r="AJ64" s="82"/>
      <c r="AM64" s="47" t="s">
        <v>17</v>
      </c>
      <c r="AN64" s="67" t="s">
        <v>35</v>
      </c>
      <c r="AO64" s="69"/>
      <c r="AP64" s="35">
        <v>1</v>
      </c>
      <c r="AQ64" s="33">
        <f>VLOOKUP(AR44,'DATA SISWA'!$A:$K,9,0)</f>
        <v>0</v>
      </c>
      <c r="AR64" s="33" t="str">
        <f>IF(AQ64&gt;=90,"Mumtaz",IF(AQ64&gt;=80,"Jayyid Jiddan",IF(AQ64&gt;=70,"Jayyid",IF(AQ64&gt;=60,"Maqbul",""))))</f>
        <v/>
      </c>
      <c r="AS64" s="80" t="str">
        <f>IFERROR(VLOOKUP(AR64,deskripsi!$C:$G,5,0),"")</f>
        <v/>
      </c>
      <c r="AT64" s="81"/>
      <c r="AU64" s="81"/>
      <c r="AV64" s="82"/>
      <c r="AY64" s="47" t="s">
        <v>17</v>
      </c>
      <c r="AZ64" s="67" t="s">
        <v>35</v>
      </c>
      <c r="BA64" s="69"/>
      <c r="BB64" s="35">
        <v>1</v>
      </c>
      <c r="BC64" s="33">
        <f>VLOOKUP(BD44,'DATA SISWA'!$A:$K,9,0)</f>
        <v>0</v>
      </c>
      <c r="BD64" s="33" t="str">
        <f>IF(BC64&gt;=90,"Mumtaz",IF(BC64&gt;=80,"Jayyid Jiddan",IF(BC64&gt;=70,"Jayyid",IF(BC64&gt;=60,"Maqbul",""))))</f>
        <v/>
      </c>
      <c r="BE64" s="80" t="str">
        <f>IFERROR(VLOOKUP(BD64,deskripsi!$C:$G,5,0),"")</f>
        <v/>
      </c>
      <c r="BF64" s="81"/>
      <c r="BG64" s="81"/>
      <c r="BH64" s="82"/>
      <c r="BK64" s="47" t="s">
        <v>17</v>
      </c>
      <c r="BL64" s="67" t="s">
        <v>35</v>
      </c>
      <c r="BM64" s="69"/>
      <c r="BN64" s="35">
        <v>1</v>
      </c>
      <c r="BO64" s="33">
        <f>VLOOKUP(BP44,'DATA SISWA'!$A:$K,9,0)</f>
        <v>0</v>
      </c>
      <c r="BP64" s="33" t="str">
        <f>IF(BO64&gt;=90,"Mumtaz",IF(BO64&gt;=80,"Jayyid Jiddan",IF(BO64&gt;=70,"Jayyid",IF(BO64&gt;=60,"Maqbul",""))))</f>
        <v/>
      </c>
      <c r="BQ64" s="80" t="str">
        <f>IFERROR(VLOOKUP(BP64,deskripsi!$C:$G,5,0),"")</f>
        <v/>
      </c>
      <c r="BR64" s="81"/>
      <c r="BS64" s="81"/>
      <c r="BT64" s="82"/>
      <c r="BW64" s="47" t="s">
        <v>17</v>
      </c>
      <c r="BX64" s="67" t="s">
        <v>35</v>
      </c>
      <c r="BY64" s="69"/>
      <c r="BZ64" s="35">
        <v>1</v>
      </c>
      <c r="CA64" s="33">
        <f>VLOOKUP(CB44,'DATA SISWA'!$A:$K,9,0)</f>
        <v>0</v>
      </c>
      <c r="CB64" s="33" t="str">
        <f>IF(CA64&gt;=90,"Mumtaz",IF(CA64&gt;=80,"Jayyid Jiddan",IF(CA64&gt;=70,"Jayyid",IF(CA64&gt;=60,"Maqbul",""))))</f>
        <v/>
      </c>
      <c r="CC64" s="80" t="str">
        <f>IFERROR(VLOOKUP(CB64,deskripsi!$C:$G,5,0),"")</f>
        <v/>
      </c>
      <c r="CD64" s="81"/>
      <c r="CE64" s="81"/>
      <c r="CF64" s="82"/>
      <c r="CI64" s="47" t="s">
        <v>17</v>
      </c>
      <c r="CJ64" s="67" t="s">
        <v>35</v>
      </c>
      <c r="CK64" s="69"/>
      <c r="CL64" s="35">
        <v>1</v>
      </c>
      <c r="CM64" s="33">
        <f>VLOOKUP(CN44,'DATA SISWA'!$A:$K,9,0)</f>
        <v>0</v>
      </c>
      <c r="CN64" s="33" t="str">
        <f>IF(CM64&gt;=90,"Mumtaz",IF(CM64&gt;=80,"Jayyid Jiddan",IF(CM64&gt;=70,"Jayyid",IF(CM64&gt;=60,"Maqbul",""))))</f>
        <v/>
      </c>
      <c r="CO64" s="80" t="str">
        <f>IFERROR(VLOOKUP(CN64,deskripsi!$C:$G,5,0),"")</f>
        <v/>
      </c>
      <c r="CP64" s="81"/>
      <c r="CQ64" s="81"/>
      <c r="CR64" s="82"/>
      <c r="CU64" s="47" t="s">
        <v>17</v>
      </c>
      <c r="CV64" s="67" t="s">
        <v>35</v>
      </c>
      <c r="CW64" s="69"/>
      <c r="CX64" s="35">
        <v>1</v>
      </c>
      <c r="CY64" s="33">
        <f>VLOOKUP(CZ44,'DATA SISWA'!$A:$K,9,0)</f>
        <v>0</v>
      </c>
      <c r="CZ64" s="33" t="str">
        <f>IF(CY64&gt;=90,"Mumtaz",IF(CY64&gt;=80,"Jayyid Jiddan",IF(CY64&gt;=70,"Jayyid",IF(CY64&gt;=60,"Maqbul",""))))</f>
        <v/>
      </c>
      <c r="DA64" s="80" t="str">
        <f>IFERROR(VLOOKUP(CZ64,deskripsi!$C:$G,5,0),"")</f>
        <v/>
      </c>
      <c r="DB64" s="81"/>
      <c r="DC64" s="81"/>
      <c r="DD64" s="82"/>
      <c r="DG64" s="47" t="s">
        <v>17</v>
      </c>
      <c r="DH64" s="67" t="s">
        <v>35</v>
      </c>
      <c r="DI64" s="69"/>
      <c r="DJ64" s="35">
        <v>1</v>
      </c>
      <c r="DK64" s="33">
        <f>VLOOKUP(DL44,'DATA SISWA'!$A:$K,9,0)</f>
        <v>0</v>
      </c>
      <c r="DL64" s="33" t="str">
        <f>IF(DK64&gt;=90,"Mumtaz",IF(DK64&gt;=80,"Jayyid Jiddan",IF(DK64&gt;=70,"Jayyid",IF(DK64&gt;=60,"Maqbul",""))))</f>
        <v/>
      </c>
      <c r="DM64" s="80" t="str">
        <f>IFERROR(VLOOKUP(DL64,deskripsi!$C:$G,5,0),"")</f>
        <v/>
      </c>
      <c r="DN64" s="81"/>
      <c r="DO64" s="81"/>
      <c r="DP64" s="82"/>
    </row>
    <row r="65" spans="3:120" s="41" customFormat="1" ht="39.950000000000003" customHeight="1" x14ac:dyDescent="0.2">
      <c r="C65" s="36"/>
      <c r="D65" s="70"/>
      <c r="E65" s="72"/>
      <c r="F65" s="35">
        <v>26</v>
      </c>
      <c r="G65" s="33">
        <f>VLOOKUP(H44,'DATA SISWA'!$A:$K,10,0)</f>
        <v>0</v>
      </c>
      <c r="H65" s="33" t="str">
        <f>IF(G65&gt;=90,"Mumtaz",IF(G65&gt;=80,"Jayyid Jiddan",IF(G65&gt;=70,"Jayyid",IF(G65&gt;=60,"Maqbul",""))))</f>
        <v/>
      </c>
      <c r="I65" s="83" t="str">
        <f>IFERROR(VLOOKUP(H65,deskripsi!$C:$G,5,0),"")</f>
        <v/>
      </c>
      <c r="J65" s="83"/>
      <c r="K65" s="83"/>
      <c r="L65" s="83"/>
      <c r="O65" s="36"/>
      <c r="P65" s="70"/>
      <c r="Q65" s="72"/>
      <c r="R65" s="35">
        <v>26</v>
      </c>
      <c r="S65" s="33">
        <f>VLOOKUP(T44,'DATA SISWA'!$A:$K,10,0)</f>
        <v>0</v>
      </c>
      <c r="T65" s="33" t="str">
        <f>IF(S65&gt;=90,"Mumtaz",IF(S65&gt;=80,"Jayyid Jiddan",IF(S65&gt;=70,"Jayyid",IF(S65&gt;=60,"Maqbul",""))))</f>
        <v/>
      </c>
      <c r="U65" s="83" t="str">
        <f>IFERROR(VLOOKUP(T65,deskripsi!$C:$G,5,0),"")</f>
        <v/>
      </c>
      <c r="V65" s="83"/>
      <c r="W65" s="83"/>
      <c r="X65" s="83"/>
      <c r="AA65" s="36"/>
      <c r="AB65" s="70"/>
      <c r="AC65" s="72"/>
      <c r="AD65" s="35">
        <v>26</v>
      </c>
      <c r="AE65" s="33">
        <f>VLOOKUP(AF44,'DATA SISWA'!$A:$K,10,0)</f>
        <v>0</v>
      </c>
      <c r="AF65" s="33" t="str">
        <f>IF(AE65&gt;=90,"Mumtaz",IF(AE65&gt;=80,"Jayyid Jiddan",IF(AE65&gt;=70,"Jayyid",IF(AE65&gt;=60,"Maqbul",""))))</f>
        <v/>
      </c>
      <c r="AG65" s="83" t="str">
        <f>IFERROR(VLOOKUP(AF65,deskripsi!$C:$G,5,0),"")</f>
        <v/>
      </c>
      <c r="AH65" s="83"/>
      <c r="AI65" s="83"/>
      <c r="AJ65" s="83"/>
      <c r="AM65" s="36"/>
      <c r="AN65" s="70"/>
      <c r="AO65" s="72"/>
      <c r="AP65" s="35">
        <v>26</v>
      </c>
      <c r="AQ65" s="33">
        <f>VLOOKUP(AR44,'DATA SISWA'!$A:$K,10,0)</f>
        <v>0</v>
      </c>
      <c r="AR65" s="33" t="str">
        <f>IF(AQ65&gt;=90,"Mumtaz",IF(AQ65&gt;=80,"Jayyid Jiddan",IF(AQ65&gt;=70,"Jayyid",IF(AQ65&gt;=60,"Maqbul",""))))</f>
        <v/>
      </c>
      <c r="AS65" s="83" t="str">
        <f>IFERROR(VLOOKUP(AR65,deskripsi!$C:$G,5,0),"")</f>
        <v/>
      </c>
      <c r="AT65" s="83"/>
      <c r="AU65" s="83"/>
      <c r="AV65" s="83"/>
      <c r="AY65" s="36"/>
      <c r="AZ65" s="70"/>
      <c r="BA65" s="72"/>
      <c r="BB65" s="35">
        <v>26</v>
      </c>
      <c r="BC65" s="33">
        <f>VLOOKUP(BD44,'DATA SISWA'!$A:$K,10,0)</f>
        <v>0</v>
      </c>
      <c r="BD65" s="33" t="str">
        <f>IF(BC65&gt;=90,"Mumtaz",IF(BC65&gt;=80,"Jayyid Jiddan",IF(BC65&gt;=70,"Jayyid",IF(BC65&gt;=60,"Maqbul",""))))</f>
        <v/>
      </c>
      <c r="BE65" s="83" t="str">
        <f>IFERROR(VLOOKUP(BD65,deskripsi!$C:$G,5,0),"")</f>
        <v/>
      </c>
      <c r="BF65" s="83"/>
      <c r="BG65" s="83"/>
      <c r="BH65" s="83"/>
      <c r="BK65" s="36"/>
      <c r="BL65" s="70"/>
      <c r="BM65" s="72"/>
      <c r="BN65" s="35">
        <v>26</v>
      </c>
      <c r="BO65" s="33">
        <f>VLOOKUP(BP44,'DATA SISWA'!$A:$K,10,0)</f>
        <v>0</v>
      </c>
      <c r="BP65" s="33" t="str">
        <f>IF(BO65&gt;=90,"Mumtaz",IF(BO65&gt;=80,"Jayyid Jiddan",IF(BO65&gt;=70,"Jayyid",IF(BO65&gt;=60,"Maqbul",""))))</f>
        <v/>
      </c>
      <c r="BQ65" s="83" t="str">
        <f>IFERROR(VLOOKUP(BP65,deskripsi!$C:$G,5,0),"")</f>
        <v/>
      </c>
      <c r="BR65" s="83"/>
      <c r="BS65" s="83"/>
      <c r="BT65" s="83"/>
      <c r="BW65" s="36"/>
      <c r="BX65" s="70"/>
      <c r="BY65" s="72"/>
      <c r="BZ65" s="35">
        <v>26</v>
      </c>
      <c r="CA65" s="33">
        <f>VLOOKUP(CB44,'DATA SISWA'!$A:$K,10,0)</f>
        <v>0</v>
      </c>
      <c r="CB65" s="33" t="str">
        <f>IF(CA65&gt;=90,"Mumtaz",IF(CA65&gt;=80,"Jayyid Jiddan",IF(CA65&gt;=70,"Jayyid",IF(CA65&gt;=60,"Maqbul",""))))</f>
        <v/>
      </c>
      <c r="CC65" s="83" t="str">
        <f>IFERROR(VLOOKUP(CB65,deskripsi!$C:$G,5,0),"")</f>
        <v/>
      </c>
      <c r="CD65" s="83"/>
      <c r="CE65" s="83"/>
      <c r="CF65" s="83"/>
      <c r="CI65" s="36"/>
      <c r="CJ65" s="70"/>
      <c r="CK65" s="72"/>
      <c r="CL65" s="35">
        <v>26</v>
      </c>
      <c r="CM65" s="33">
        <f>VLOOKUP(CN44,'DATA SISWA'!$A:$K,10,0)</f>
        <v>0</v>
      </c>
      <c r="CN65" s="33" t="str">
        <f>IF(CM65&gt;=90,"Mumtaz",IF(CM65&gt;=80,"Jayyid Jiddan",IF(CM65&gt;=70,"Jayyid",IF(CM65&gt;=60,"Maqbul",""))))</f>
        <v/>
      </c>
      <c r="CO65" s="83" t="str">
        <f>IFERROR(VLOOKUP(CN65,deskripsi!$C:$G,5,0),"")</f>
        <v/>
      </c>
      <c r="CP65" s="83"/>
      <c r="CQ65" s="83"/>
      <c r="CR65" s="83"/>
      <c r="CU65" s="36"/>
      <c r="CV65" s="70"/>
      <c r="CW65" s="72"/>
      <c r="CX65" s="35">
        <v>26</v>
      </c>
      <c r="CY65" s="33">
        <f>VLOOKUP(CZ44,'DATA SISWA'!$A:$K,10,0)</f>
        <v>0</v>
      </c>
      <c r="CZ65" s="33" t="str">
        <f>IF(CY65&gt;=90,"Mumtaz",IF(CY65&gt;=80,"Jayyid Jiddan",IF(CY65&gt;=70,"Jayyid",IF(CY65&gt;=60,"Maqbul",""))))</f>
        <v/>
      </c>
      <c r="DA65" s="83" t="str">
        <f>IFERROR(VLOOKUP(CZ65,deskripsi!$C:$G,5,0),"")</f>
        <v/>
      </c>
      <c r="DB65" s="83"/>
      <c r="DC65" s="83"/>
      <c r="DD65" s="83"/>
      <c r="DG65" s="36"/>
      <c r="DH65" s="70"/>
      <c r="DI65" s="72"/>
      <c r="DJ65" s="35">
        <v>26</v>
      </c>
      <c r="DK65" s="33">
        <f>VLOOKUP(DL44,'DATA SISWA'!$A:$K,10,0)</f>
        <v>0</v>
      </c>
      <c r="DL65" s="33" t="str">
        <f>IF(DK65&gt;=90,"Mumtaz",IF(DK65&gt;=80,"Jayyid Jiddan",IF(DK65&gt;=70,"Jayyid",IF(DK65&gt;=60,"Maqbul",""))))</f>
        <v/>
      </c>
      <c r="DM65" s="83" t="str">
        <f>IFERROR(VLOOKUP(DL65,deskripsi!$C:$G,5,0),"")</f>
        <v/>
      </c>
      <c r="DN65" s="83"/>
      <c r="DO65" s="83"/>
      <c r="DP65" s="83"/>
    </row>
    <row r="66" spans="3:120" s="41" customFormat="1" ht="39.950000000000003" customHeight="1" x14ac:dyDescent="0.2">
      <c r="C66" s="36"/>
      <c r="D66" s="70"/>
      <c r="E66" s="72"/>
      <c r="F66" s="35">
        <v>27</v>
      </c>
      <c r="G66" s="33">
        <f>VLOOKUP(H44,'DATA SISWA'!$A:$K,11,0)</f>
        <v>0</v>
      </c>
      <c r="H66" s="33" t="str">
        <f>IF(G66&gt;=90,"Mumtaz",IF(G66&gt;=80,"Jayyid Jiddan",IF(G66&gt;=70,"Jayyid",IF(G66&gt;=60,"Maqbul",""))))</f>
        <v/>
      </c>
      <c r="I66" s="83" t="str">
        <f>IFERROR(VLOOKUP(H66,deskripsi!$C:$G,5,0),"")</f>
        <v/>
      </c>
      <c r="J66" s="83"/>
      <c r="K66" s="83"/>
      <c r="L66" s="83"/>
      <c r="O66" s="36"/>
      <c r="P66" s="70"/>
      <c r="Q66" s="72"/>
      <c r="R66" s="35">
        <v>27</v>
      </c>
      <c r="S66" s="33">
        <f>VLOOKUP(T44,'DATA SISWA'!$A:$K,11,0)</f>
        <v>0</v>
      </c>
      <c r="T66" s="33" t="str">
        <f>IF(S66&gt;=90,"Mumtaz",IF(S66&gt;=80,"Jayyid Jiddan",IF(S66&gt;=70,"Jayyid",IF(S66&gt;=60,"Maqbul",""))))</f>
        <v/>
      </c>
      <c r="U66" s="83" t="str">
        <f>IFERROR(VLOOKUP(T66,deskripsi!$C:$G,5,0),"")</f>
        <v/>
      </c>
      <c r="V66" s="83"/>
      <c r="W66" s="83"/>
      <c r="X66" s="83"/>
      <c r="AA66" s="36"/>
      <c r="AB66" s="70"/>
      <c r="AC66" s="72"/>
      <c r="AD66" s="35">
        <v>27</v>
      </c>
      <c r="AE66" s="33">
        <f>VLOOKUP(AF44,'DATA SISWA'!$A:$K,11,0)</f>
        <v>0</v>
      </c>
      <c r="AF66" s="33" t="str">
        <f>IF(AE66&gt;=90,"Mumtaz",IF(AE66&gt;=80,"Jayyid Jiddan",IF(AE66&gt;=70,"Jayyid",IF(AE66&gt;=60,"Maqbul",""))))</f>
        <v/>
      </c>
      <c r="AG66" s="83" t="str">
        <f>IFERROR(VLOOKUP(AF66,deskripsi!$C:$G,5,0),"")</f>
        <v/>
      </c>
      <c r="AH66" s="83"/>
      <c r="AI66" s="83"/>
      <c r="AJ66" s="83"/>
      <c r="AM66" s="36"/>
      <c r="AN66" s="70"/>
      <c r="AO66" s="72"/>
      <c r="AP66" s="35">
        <v>27</v>
      </c>
      <c r="AQ66" s="33">
        <f>VLOOKUP(AR44,'DATA SISWA'!$A:$K,11,0)</f>
        <v>0</v>
      </c>
      <c r="AR66" s="33" t="str">
        <f>IF(AQ66&gt;=90,"Mumtaz",IF(AQ66&gt;=80,"Jayyid Jiddan",IF(AQ66&gt;=70,"Jayyid",IF(AQ66&gt;=60,"Maqbul",""))))</f>
        <v/>
      </c>
      <c r="AS66" s="83" t="str">
        <f>IFERROR(VLOOKUP(AR66,deskripsi!$C:$G,5,0),"")</f>
        <v/>
      </c>
      <c r="AT66" s="83"/>
      <c r="AU66" s="83"/>
      <c r="AV66" s="83"/>
      <c r="AY66" s="36"/>
      <c r="AZ66" s="70"/>
      <c r="BA66" s="72"/>
      <c r="BB66" s="35">
        <v>27</v>
      </c>
      <c r="BC66" s="33">
        <f>VLOOKUP(BD44,'DATA SISWA'!$A:$K,11,0)</f>
        <v>0</v>
      </c>
      <c r="BD66" s="33" t="str">
        <f>IF(BC66&gt;=90,"Mumtaz",IF(BC66&gt;=80,"Jayyid Jiddan",IF(BC66&gt;=70,"Jayyid",IF(BC66&gt;=60,"Maqbul",""))))</f>
        <v/>
      </c>
      <c r="BE66" s="83" t="str">
        <f>IFERROR(VLOOKUP(BD66,deskripsi!$C:$G,5,0),"")</f>
        <v/>
      </c>
      <c r="BF66" s="83"/>
      <c r="BG66" s="83"/>
      <c r="BH66" s="83"/>
      <c r="BK66" s="36"/>
      <c r="BL66" s="70"/>
      <c r="BM66" s="72"/>
      <c r="BN66" s="35">
        <v>27</v>
      </c>
      <c r="BO66" s="33">
        <f>VLOOKUP(BP44,'DATA SISWA'!$A:$K,11,0)</f>
        <v>0</v>
      </c>
      <c r="BP66" s="33" t="str">
        <f>IF(BO66&gt;=90,"Mumtaz",IF(BO66&gt;=80,"Jayyid Jiddan",IF(BO66&gt;=70,"Jayyid",IF(BO66&gt;=60,"Maqbul",""))))</f>
        <v/>
      </c>
      <c r="BQ66" s="83" t="str">
        <f>IFERROR(VLOOKUP(BP66,deskripsi!$C:$G,5,0),"")</f>
        <v/>
      </c>
      <c r="BR66" s="83"/>
      <c r="BS66" s="83"/>
      <c r="BT66" s="83"/>
      <c r="BW66" s="36"/>
      <c r="BX66" s="70"/>
      <c r="BY66" s="72"/>
      <c r="BZ66" s="35">
        <v>27</v>
      </c>
      <c r="CA66" s="33">
        <f>VLOOKUP(CB44,'DATA SISWA'!$A:$K,11,0)</f>
        <v>0</v>
      </c>
      <c r="CB66" s="33" t="str">
        <f>IF(CA66&gt;=90,"Mumtaz",IF(CA66&gt;=80,"Jayyid Jiddan",IF(CA66&gt;=70,"Jayyid",IF(CA66&gt;=60,"Maqbul",""))))</f>
        <v/>
      </c>
      <c r="CC66" s="83" t="str">
        <f>IFERROR(VLOOKUP(CB66,deskripsi!$C:$G,5,0),"")</f>
        <v/>
      </c>
      <c r="CD66" s="83"/>
      <c r="CE66" s="83"/>
      <c r="CF66" s="83"/>
      <c r="CI66" s="36"/>
      <c r="CJ66" s="70"/>
      <c r="CK66" s="72"/>
      <c r="CL66" s="35">
        <v>27</v>
      </c>
      <c r="CM66" s="33">
        <f>VLOOKUP(CN44,'DATA SISWA'!$A:$K,11,0)</f>
        <v>0</v>
      </c>
      <c r="CN66" s="33" t="str">
        <f>IF(CM66&gt;=90,"Mumtaz",IF(CM66&gt;=80,"Jayyid Jiddan",IF(CM66&gt;=70,"Jayyid",IF(CM66&gt;=60,"Maqbul",""))))</f>
        <v/>
      </c>
      <c r="CO66" s="83" t="str">
        <f>IFERROR(VLOOKUP(CN66,deskripsi!$C:$G,5,0),"")</f>
        <v/>
      </c>
      <c r="CP66" s="83"/>
      <c r="CQ66" s="83"/>
      <c r="CR66" s="83"/>
      <c r="CU66" s="36"/>
      <c r="CV66" s="70"/>
      <c r="CW66" s="72"/>
      <c r="CX66" s="35">
        <v>27</v>
      </c>
      <c r="CY66" s="33">
        <f>VLOOKUP(CZ44,'DATA SISWA'!$A:$K,11,0)</f>
        <v>0</v>
      </c>
      <c r="CZ66" s="33" t="str">
        <f>IF(CY66&gt;=90,"Mumtaz",IF(CY66&gt;=80,"Jayyid Jiddan",IF(CY66&gt;=70,"Jayyid",IF(CY66&gt;=60,"Maqbul",""))))</f>
        <v/>
      </c>
      <c r="DA66" s="83" t="str">
        <f>IFERROR(VLOOKUP(CZ66,deskripsi!$C:$G,5,0),"")</f>
        <v/>
      </c>
      <c r="DB66" s="83"/>
      <c r="DC66" s="83"/>
      <c r="DD66" s="83"/>
      <c r="DG66" s="36"/>
      <c r="DH66" s="70"/>
      <c r="DI66" s="72"/>
      <c r="DJ66" s="35">
        <v>27</v>
      </c>
      <c r="DK66" s="33">
        <f>VLOOKUP(DL44,'DATA SISWA'!$A:$K,11,0)</f>
        <v>0</v>
      </c>
      <c r="DL66" s="33" t="str">
        <f>IF(DK66&gt;=90,"Mumtaz",IF(DK66&gt;=80,"Jayyid Jiddan",IF(DK66&gt;=70,"Jayyid",IF(DK66&gt;=60,"Maqbul",""))))</f>
        <v/>
      </c>
      <c r="DM66" s="83" t="str">
        <f>IFERROR(VLOOKUP(DL66,deskripsi!$C:$G,5,0),"")</f>
        <v/>
      </c>
      <c r="DN66" s="83"/>
      <c r="DO66" s="83"/>
      <c r="DP66" s="83"/>
    </row>
    <row r="67" spans="3:120" s="41" customFormat="1" ht="39.950000000000003" customHeight="1" x14ac:dyDescent="0.2">
      <c r="C67" s="35" t="s">
        <v>18</v>
      </c>
      <c r="D67" s="79" t="s">
        <v>29</v>
      </c>
      <c r="E67" s="79"/>
      <c r="F67" s="21">
        <f>VLOOKUP(H44,'DATA SISWA'!$A:$P,12,0)</f>
        <v>0</v>
      </c>
      <c r="G67" s="76"/>
      <c r="H67" s="77"/>
      <c r="I67" s="77"/>
      <c r="J67" s="77"/>
      <c r="K67" s="77"/>
      <c r="L67" s="78"/>
      <c r="O67" s="35" t="s">
        <v>18</v>
      </c>
      <c r="P67" s="79" t="s">
        <v>29</v>
      </c>
      <c r="Q67" s="79"/>
      <c r="R67" s="21">
        <f>VLOOKUP(T44,'DATA SISWA'!$A:$P,12,0)</f>
        <v>0</v>
      </c>
      <c r="S67" s="76"/>
      <c r="T67" s="77"/>
      <c r="U67" s="77"/>
      <c r="V67" s="77"/>
      <c r="W67" s="77"/>
      <c r="X67" s="78"/>
      <c r="AA67" s="35" t="s">
        <v>18</v>
      </c>
      <c r="AB67" s="79" t="s">
        <v>29</v>
      </c>
      <c r="AC67" s="79"/>
      <c r="AD67" s="21">
        <f>VLOOKUP(AF44,'DATA SISWA'!$A:$P,12,0)</f>
        <v>0</v>
      </c>
      <c r="AE67" s="76"/>
      <c r="AF67" s="77"/>
      <c r="AG67" s="77"/>
      <c r="AH67" s="77"/>
      <c r="AI67" s="77"/>
      <c r="AJ67" s="78"/>
      <c r="AM67" s="35" t="s">
        <v>18</v>
      </c>
      <c r="AN67" s="79" t="s">
        <v>29</v>
      </c>
      <c r="AO67" s="79"/>
      <c r="AP67" s="21">
        <f>VLOOKUP(AR44,'DATA SISWA'!$A:$P,12,0)</f>
        <v>0</v>
      </c>
      <c r="AQ67" s="76"/>
      <c r="AR67" s="77"/>
      <c r="AS67" s="77"/>
      <c r="AT67" s="77"/>
      <c r="AU67" s="77"/>
      <c r="AV67" s="78"/>
      <c r="AY67" s="35" t="s">
        <v>18</v>
      </c>
      <c r="AZ67" s="79" t="s">
        <v>29</v>
      </c>
      <c r="BA67" s="79"/>
      <c r="BB67" s="21">
        <f>VLOOKUP(BD44,'DATA SISWA'!$A:$P,12,0)</f>
        <v>0</v>
      </c>
      <c r="BC67" s="76"/>
      <c r="BD67" s="77"/>
      <c r="BE67" s="77"/>
      <c r="BF67" s="77"/>
      <c r="BG67" s="77"/>
      <c r="BH67" s="78"/>
      <c r="BK67" s="35" t="s">
        <v>18</v>
      </c>
      <c r="BL67" s="79" t="s">
        <v>29</v>
      </c>
      <c r="BM67" s="79"/>
      <c r="BN67" s="21">
        <f>VLOOKUP(BP44,'DATA SISWA'!$A:$P,12,0)</f>
        <v>0</v>
      </c>
      <c r="BO67" s="76"/>
      <c r="BP67" s="77"/>
      <c r="BQ67" s="77"/>
      <c r="BR67" s="77"/>
      <c r="BS67" s="77"/>
      <c r="BT67" s="78"/>
      <c r="BW67" s="35" t="s">
        <v>18</v>
      </c>
      <c r="BX67" s="79" t="s">
        <v>29</v>
      </c>
      <c r="BY67" s="79"/>
      <c r="BZ67" s="21">
        <f>VLOOKUP(CB44,'DATA SISWA'!$A:$P,12,0)</f>
        <v>0</v>
      </c>
      <c r="CA67" s="76"/>
      <c r="CB67" s="77"/>
      <c r="CC67" s="77"/>
      <c r="CD67" s="77"/>
      <c r="CE67" s="77"/>
      <c r="CF67" s="78"/>
      <c r="CI67" s="35" t="s">
        <v>18</v>
      </c>
      <c r="CJ67" s="79" t="s">
        <v>29</v>
      </c>
      <c r="CK67" s="79"/>
      <c r="CL67" s="21">
        <f>VLOOKUP(CN44,'DATA SISWA'!$A:$P,12,0)</f>
        <v>0</v>
      </c>
      <c r="CM67" s="76"/>
      <c r="CN67" s="77"/>
      <c r="CO67" s="77"/>
      <c r="CP67" s="77"/>
      <c r="CQ67" s="77"/>
      <c r="CR67" s="78"/>
      <c r="CU67" s="35" t="s">
        <v>18</v>
      </c>
      <c r="CV67" s="79" t="s">
        <v>29</v>
      </c>
      <c r="CW67" s="79"/>
      <c r="CX67" s="21">
        <f>VLOOKUP(CZ44,'DATA SISWA'!$A:$P,12,0)</f>
        <v>0</v>
      </c>
      <c r="CY67" s="76"/>
      <c r="CZ67" s="77"/>
      <c r="DA67" s="77"/>
      <c r="DB67" s="77"/>
      <c r="DC67" s="77"/>
      <c r="DD67" s="78"/>
      <c r="DG67" s="35" t="s">
        <v>18</v>
      </c>
      <c r="DH67" s="79" t="s">
        <v>29</v>
      </c>
      <c r="DI67" s="79"/>
      <c r="DJ67" s="21">
        <f>VLOOKUP(DL44,'DATA SISWA'!$A:$P,12,0)</f>
        <v>0</v>
      </c>
      <c r="DK67" s="76"/>
      <c r="DL67" s="77"/>
      <c r="DM67" s="77"/>
      <c r="DN67" s="77"/>
      <c r="DO67" s="77"/>
      <c r="DP67" s="78"/>
    </row>
    <row r="68" spans="3:120" s="41" customFormat="1" ht="39.950000000000003" customHeight="1" x14ac:dyDescent="0.2">
      <c r="C68" s="35" t="s">
        <v>30</v>
      </c>
      <c r="D68" s="79" t="s">
        <v>31</v>
      </c>
      <c r="E68" s="79"/>
      <c r="F68" s="21">
        <f>VLOOKUP(H44,'DATA SISWA'!$A:$P,13,0)</f>
        <v>0</v>
      </c>
      <c r="G68" s="76"/>
      <c r="H68" s="77"/>
      <c r="I68" s="77"/>
      <c r="J68" s="77"/>
      <c r="K68" s="77"/>
      <c r="L68" s="78"/>
      <c r="O68" s="35" t="s">
        <v>30</v>
      </c>
      <c r="P68" s="79" t="s">
        <v>31</v>
      </c>
      <c r="Q68" s="79"/>
      <c r="R68" s="21">
        <f>VLOOKUP(T44,'DATA SISWA'!$A:$P,13,0)</f>
        <v>0</v>
      </c>
      <c r="S68" s="76"/>
      <c r="T68" s="77"/>
      <c r="U68" s="77"/>
      <c r="V68" s="77"/>
      <c r="W68" s="77"/>
      <c r="X68" s="78"/>
      <c r="AA68" s="35" t="s">
        <v>30</v>
      </c>
      <c r="AB68" s="79" t="s">
        <v>31</v>
      </c>
      <c r="AC68" s="79"/>
      <c r="AD68" s="21">
        <f>VLOOKUP(AF44,'DATA SISWA'!$A:$P,13,0)</f>
        <v>0</v>
      </c>
      <c r="AE68" s="76"/>
      <c r="AF68" s="77"/>
      <c r="AG68" s="77"/>
      <c r="AH68" s="77"/>
      <c r="AI68" s="77"/>
      <c r="AJ68" s="78"/>
      <c r="AM68" s="35" t="s">
        <v>30</v>
      </c>
      <c r="AN68" s="79" t="s">
        <v>31</v>
      </c>
      <c r="AO68" s="79"/>
      <c r="AP68" s="21">
        <f>VLOOKUP(AR44,'DATA SISWA'!$A:$P,13,0)</f>
        <v>0</v>
      </c>
      <c r="AQ68" s="76"/>
      <c r="AR68" s="77"/>
      <c r="AS68" s="77"/>
      <c r="AT68" s="77"/>
      <c r="AU68" s="77"/>
      <c r="AV68" s="78"/>
      <c r="AY68" s="35" t="s">
        <v>30</v>
      </c>
      <c r="AZ68" s="79" t="s">
        <v>31</v>
      </c>
      <c r="BA68" s="79"/>
      <c r="BB68" s="21">
        <f>VLOOKUP(BD44,'DATA SISWA'!$A:$P,13,0)</f>
        <v>0</v>
      </c>
      <c r="BC68" s="76"/>
      <c r="BD68" s="77"/>
      <c r="BE68" s="77"/>
      <c r="BF68" s="77"/>
      <c r="BG68" s="77"/>
      <c r="BH68" s="78"/>
      <c r="BK68" s="35" t="s">
        <v>30</v>
      </c>
      <c r="BL68" s="79" t="s">
        <v>31</v>
      </c>
      <c r="BM68" s="79"/>
      <c r="BN68" s="21">
        <f>VLOOKUP(BP44,'DATA SISWA'!$A:$P,13,0)</f>
        <v>0</v>
      </c>
      <c r="BO68" s="76"/>
      <c r="BP68" s="77"/>
      <c r="BQ68" s="77"/>
      <c r="BR68" s="77"/>
      <c r="BS68" s="77"/>
      <c r="BT68" s="78"/>
      <c r="BW68" s="35" t="s">
        <v>30</v>
      </c>
      <c r="BX68" s="79" t="s">
        <v>31</v>
      </c>
      <c r="BY68" s="79"/>
      <c r="BZ68" s="21">
        <f>VLOOKUP(CB44,'DATA SISWA'!$A:$P,13,0)</f>
        <v>0</v>
      </c>
      <c r="CA68" s="76"/>
      <c r="CB68" s="77"/>
      <c r="CC68" s="77"/>
      <c r="CD68" s="77"/>
      <c r="CE68" s="77"/>
      <c r="CF68" s="78"/>
      <c r="CI68" s="35" t="s">
        <v>30</v>
      </c>
      <c r="CJ68" s="79" t="s">
        <v>31</v>
      </c>
      <c r="CK68" s="79"/>
      <c r="CL68" s="21">
        <f>VLOOKUP(CN44,'DATA SISWA'!$A:$P,13,0)</f>
        <v>0</v>
      </c>
      <c r="CM68" s="76"/>
      <c r="CN68" s="77"/>
      <c r="CO68" s="77"/>
      <c r="CP68" s="77"/>
      <c r="CQ68" s="77"/>
      <c r="CR68" s="78"/>
      <c r="CU68" s="35" t="s">
        <v>30</v>
      </c>
      <c r="CV68" s="79" t="s">
        <v>31</v>
      </c>
      <c r="CW68" s="79"/>
      <c r="CX68" s="21">
        <f>VLOOKUP(CZ44,'DATA SISWA'!$A:$P,13,0)</f>
        <v>0</v>
      </c>
      <c r="CY68" s="76"/>
      <c r="CZ68" s="77"/>
      <c r="DA68" s="77"/>
      <c r="DB68" s="77"/>
      <c r="DC68" s="77"/>
      <c r="DD68" s="78"/>
      <c r="DG68" s="35" t="s">
        <v>30</v>
      </c>
      <c r="DH68" s="79" t="s">
        <v>31</v>
      </c>
      <c r="DI68" s="79"/>
      <c r="DJ68" s="21">
        <f>VLOOKUP(DL44,'DATA SISWA'!$A:$P,13,0)</f>
        <v>0</v>
      </c>
      <c r="DK68" s="76"/>
      <c r="DL68" s="77"/>
      <c r="DM68" s="77"/>
      <c r="DN68" s="77"/>
      <c r="DO68" s="77"/>
      <c r="DP68" s="78"/>
    </row>
    <row r="69" spans="3:120" s="41" customFormat="1" ht="15" customHeight="1" x14ac:dyDescent="0.2">
      <c r="C69" s="67" t="s">
        <v>32</v>
      </c>
      <c r="D69" s="68"/>
      <c r="E69" s="69"/>
      <c r="F69" s="58" t="str">
        <f>VLOOKUP($H$1,'DATA SISWA'!$A:$P,14,0)</f>
        <v>LEBIH BAIK LAGI</v>
      </c>
      <c r="G69" s="59"/>
      <c r="H69" s="59"/>
      <c r="I69" s="59"/>
      <c r="J69" s="59"/>
      <c r="K69" s="59"/>
      <c r="L69" s="60"/>
      <c r="O69" s="67" t="s">
        <v>32</v>
      </c>
      <c r="P69" s="68"/>
      <c r="Q69" s="69"/>
      <c r="R69" s="58" t="str">
        <f>VLOOKUP($H$1,'DATA SISWA'!$A:$P,14,0)</f>
        <v>LEBIH BAIK LAGI</v>
      </c>
      <c r="S69" s="59"/>
      <c r="T69" s="59"/>
      <c r="U69" s="59"/>
      <c r="V69" s="59"/>
      <c r="W69" s="59"/>
      <c r="X69" s="60"/>
      <c r="AA69" s="67" t="s">
        <v>32</v>
      </c>
      <c r="AB69" s="68"/>
      <c r="AC69" s="69"/>
      <c r="AD69" s="58" t="str">
        <f>VLOOKUP($H$1,'DATA SISWA'!$A:$P,14,0)</f>
        <v>LEBIH BAIK LAGI</v>
      </c>
      <c r="AE69" s="59"/>
      <c r="AF69" s="59"/>
      <c r="AG69" s="59"/>
      <c r="AH69" s="59"/>
      <c r="AI69" s="59"/>
      <c r="AJ69" s="60"/>
      <c r="AM69" s="67" t="s">
        <v>32</v>
      </c>
      <c r="AN69" s="68"/>
      <c r="AO69" s="69"/>
      <c r="AP69" s="58" t="str">
        <f>VLOOKUP($H$1,'DATA SISWA'!$A:$P,14,0)</f>
        <v>LEBIH BAIK LAGI</v>
      </c>
      <c r="AQ69" s="59"/>
      <c r="AR69" s="59"/>
      <c r="AS69" s="59"/>
      <c r="AT69" s="59"/>
      <c r="AU69" s="59"/>
      <c r="AV69" s="60"/>
      <c r="AY69" s="67" t="s">
        <v>32</v>
      </c>
      <c r="AZ69" s="68"/>
      <c r="BA69" s="69"/>
      <c r="BB69" s="58" t="str">
        <f>VLOOKUP($H$1,'DATA SISWA'!$A:$P,14,0)</f>
        <v>LEBIH BAIK LAGI</v>
      </c>
      <c r="BC69" s="59"/>
      <c r="BD69" s="59"/>
      <c r="BE69" s="59"/>
      <c r="BF69" s="59"/>
      <c r="BG69" s="59"/>
      <c r="BH69" s="60"/>
      <c r="BK69" s="67" t="s">
        <v>32</v>
      </c>
      <c r="BL69" s="68"/>
      <c r="BM69" s="69"/>
      <c r="BN69" s="58" t="str">
        <f>VLOOKUP($H$1,'DATA SISWA'!$A:$P,14,0)</f>
        <v>LEBIH BAIK LAGI</v>
      </c>
      <c r="BO69" s="59"/>
      <c r="BP69" s="59"/>
      <c r="BQ69" s="59"/>
      <c r="BR69" s="59"/>
      <c r="BS69" s="59"/>
      <c r="BT69" s="60"/>
      <c r="BW69" s="67" t="s">
        <v>32</v>
      </c>
      <c r="BX69" s="68"/>
      <c r="BY69" s="69"/>
      <c r="BZ69" s="58" t="str">
        <f>VLOOKUP($H$1,'DATA SISWA'!$A:$P,14,0)</f>
        <v>LEBIH BAIK LAGI</v>
      </c>
      <c r="CA69" s="59"/>
      <c r="CB69" s="59"/>
      <c r="CC69" s="59"/>
      <c r="CD69" s="59"/>
      <c r="CE69" s="59"/>
      <c r="CF69" s="60"/>
      <c r="CI69" s="67" t="s">
        <v>32</v>
      </c>
      <c r="CJ69" s="68"/>
      <c r="CK69" s="69"/>
      <c r="CL69" s="58" t="str">
        <f>VLOOKUP($H$1,'DATA SISWA'!$A:$P,14,0)</f>
        <v>LEBIH BAIK LAGI</v>
      </c>
      <c r="CM69" s="59"/>
      <c r="CN69" s="59"/>
      <c r="CO69" s="59"/>
      <c r="CP69" s="59"/>
      <c r="CQ69" s="59"/>
      <c r="CR69" s="60"/>
      <c r="CU69" s="67" t="s">
        <v>32</v>
      </c>
      <c r="CV69" s="68"/>
      <c r="CW69" s="69"/>
      <c r="CX69" s="58" t="str">
        <f>VLOOKUP($H$1,'DATA SISWA'!$A:$P,14,0)</f>
        <v>LEBIH BAIK LAGI</v>
      </c>
      <c r="CY69" s="59"/>
      <c r="CZ69" s="59"/>
      <c r="DA69" s="59"/>
      <c r="DB69" s="59"/>
      <c r="DC69" s="59"/>
      <c r="DD69" s="60"/>
      <c r="DG69" s="67" t="s">
        <v>32</v>
      </c>
      <c r="DH69" s="68"/>
      <c r="DI69" s="69"/>
      <c r="DJ69" s="58" t="str">
        <f>VLOOKUP($H$1,'DATA SISWA'!$A:$P,14,0)</f>
        <v>LEBIH BAIK LAGI</v>
      </c>
      <c r="DK69" s="59"/>
      <c r="DL69" s="59"/>
      <c r="DM69" s="59"/>
      <c r="DN69" s="59"/>
      <c r="DO69" s="59"/>
      <c r="DP69" s="60"/>
    </row>
    <row r="70" spans="3:120" s="41" customFormat="1" ht="14.25" customHeight="1" x14ac:dyDescent="0.2">
      <c r="C70" s="70"/>
      <c r="D70" s="71"/>
      <c r="E70" s="72"/>
      <c r="F70" s="61"/>
      <c r="G70" s="62"/>
      <c r="H70" s="62"/>
      <c r="I70" s="62"/>
      <c r="J70" s="62"/>
      <c r="K70" s="62"/>
      <c r="L70" s="63"/>
      <c r="O70" s="70"/>
      <c r="P70" s="71"/>
      <c r="Q70" s="72"/>
      <c r="R70" s="61"/>
      <c r="S70" s="62"/>
      <c r="T70" s="62"/>
      <c r="U70" s="62"/>
      <c r="V70" s="62"/>
      <c r="W70" s="62"/>
      <c r="X70" s="63"/>
      <c r="AA70" s="70"/>
      <c r="AB70" s="71"/>
      <c r="AC70" s="72"/>
      <c r="AD70" s="61"/>
      <c r="AE70" s="62"/>
      <c r="AF70" s="62"/>
      <c r="AG70" s="62"/>
      <c r="AH70" s="62"/>
      <c r="AI70" s="62"/>
      <c r="AJ70" s="63"/>
      <c r="AM70" s="70"/>
      <c r="AN70" s="71"/>
      <c r="AO70" s="72"/>
      <c r="AP70" s="61"/>
      <c r="AQ70" s="62"/>
      <c r="AR70" s="62"/>
      <c r="AS70" s="62"/>
      <c r="AT70" s="62"/>
      <c r="AU70" s="62"/>
      <c r="AV70" s="63"/>
      <c r="AY70" s="70"/>
      <c r="AZ70" s="71"/>
      <c r="BA70" s="72"/>
      <c r="BB70" s="61"/>
      <c r="BC70" s="62"/>
      <c r="BD70" s="62"/>
      <c r="BE70" s="62"/>
      <c r="BF70" s="62"/>
      <c r="BG70" s="62"/>
      <c r="BH70" s="63"/>
      <c r="BK70" s="70"/>
      <c r="BL70" s="71"/>
      <c r="BM70" s="72"/>
      <c r="BN70" s="61"/>
      <c r="BO70" s="62"/>
      <c r="BP70" s="62"/>
      <c r="BQ70" s="62"/>
      <c r="BR70" s="62"/>
      <c r="BS70" s="62"/>
      <c r="BT70" s="63"/>
      <c r="BW70" s="70"/>
      <c r="BX70" s="71"/>
      <c r="BY70" s="72"/>
      <c r="BZ70" s="61"/>
      <c r="CA70" s="62"/>
      <c r="CB70" s="62"/>
      <c r="CC70" s="62"/>
      <c r="CD70" s="62"/>
      <c r="CE70" s="62"/>
      <c r="CF70" s="63"/>
      <c r="CI70" s="70"/>
      <c r="CJ70" s="71"/>
      <c r="CK70" s="72"/>
      <c r="CL70" s="61"/>
      <c r="CM70" s="62"/>
      <c r="CN70" s="62"/>
      <c r="CO70" s="62"/>
      <c r="CP70" s="62"/>
      <c r="CQ70" s="62"/>
      <c r="CR70" s="63"/>
      <c r="CU70" s="70"/>
      <c r="CV70" s="71"/>
      <c r="CW70" s="72"/>
      <c r="CX70" s="61"/>
      <c r="CY70" s="62"/>
      <c r="CZ70" s="62"/>
      <c r="DA70" s="62"/>
      <c r="DB70" s="62"/>
      <c r="DC70" s="62"/>
      <c r="DD70" s="63"/>
      <c r="DG70" s="70"/>
      <c r="DH70" s="71"/>
      <c r="DI70" s="72"/>
      <c r="DJ70" s="61"/>
      <c r="DK70" s="62"/>
      <c r="DL70" s="62"/>
      <c r="DM70" s="62"/>
      <c r="DN70" s="62"/>
      <c r="DO70" s="62"/>
      <c r="DP70" s="63"/>
    </row>
    <row r="71" spans="3:120" s="41" customFormat="1" ht="14.25" customHeight="1" x14ac:dyDescent="0.2">
      <c r="C71" s="73"/>
      <c r="D71" s="74"/>
      <c r="E71" s="75"/>
      <c r="F71" s="64"/>
      <c r="G71" s="65"/>
      <c r="H71" s="65"/>
      <c r="I71" s="65"/>
      <c r="J71" s="65"/>
      <c r="K71" s="65"/>
      <c r="L71" s="66"/>
      <c r="O71" s="73"/>
      <c r="P71" s="74"/>
      <c r="Q71" s="75"/>
      <c r="R71" s="64"/>
      <c r="S71" s="65"/>
      <c r="T71" s="65"/>
      <c r="U71" s="65"/>
      <c r="V71" s="65"/>
      <c r="W71" s="65"/>
      <c r="X71" s="66"/>
      <c r="AA71" s="73"/>
      <c r="AB71" s="74"/>
      <c r="AC71" s="75"/>
      <c r="AD71" s="64"/>
      <c r="AE71" s="65"/>
      <c r="AF71" s="65"/>
      <c r="AG71" s="65"/>
      <c r="AH71" s="65"/>
      <c r="AI71" s="65"/>
      <c r="AJ71" s="66"/>
      <c r="AM71" s="73"/>
      <c r="AN71" s="74"/>
      <c r="AO71" s="75"/>
      <c r="AP71" s="64"/>
      <c r="AQ71" s="65"/>
      <c r="AR71" s="65"/>
      <c r="AS71" s="65"/>
      <c r="AT71" s="65"/>
      <c r="AU71" s="65"/>
      <c r="AV71" s="66"/>
      <c r="AY71" s="73"/>
      <c r="AZ71" s="74"/>
      <c r="BA71" s="75"/>
      <c r="BB71" s="64"/>
      <c r="BC71" s="65"/>
      <c r="BD71" s="65"/>
      <c r="BE71" s="65"/>
      <c r="BF71" s="65"/>
      <c r="BG71" s="65"/>
      <c r="BH71" s="66"/>
      <c r="BK71" s="73"/>
      <c r="BL71" s="74"/>
      <c r="BM71" s="75"/>
      <c r="BN71" s="64"/>
      <c r="BO71" s="65"/>
      <c r="BP71" s="65"/>
      <c r="BQ71" s="65"/>
      <c r="BR71" s="65"/>
      <c r="BS71" s="65"/>
      <c r="BT71" s="66"/>
      <c r="BW71" s="73"/>
      <c r="BX71" s="74"/>
      <c r="BY71" s="75"/>
      <c r="BZ71" s="64"/>
      <c r="CA71" s="65"/>
      <c r="CB71" s="65"/>
      <c r="CC71" s="65"/>
      <c r="CD71" s="65"/>
      <c r="CE71" s="65"/>
      <c r="CF71" s="66"/>
      <c r="CI71" s="73"/>
      <c r="CJ71" s="74"/>
      <c r="CK71" s="75"/>
      <c r="CL71" s="64"/>
      <c r="CM71" s="65"/>
      <c r="CN71" s="65"/>
      <c r="CO71" s="65"/>
      <c r="CP71" s="65"/>
      <c r="CQ71" s="65"/>
      <c r="CR71" s="66"/>
      <c r="CU71" s="73"/>
      <c r="CV71" s="74"/>
      <c r="CW71" s="75"/>
      <c r="CX71" s="64"/>
      <c r="CY71" s="65"/>
      <c r="CZ71" s="65"/>
      <c r="DA71" s="65"/>
      <c r="DB71" s="65"/>
      <c r="DC71" s="65"/>
      <c r="DD71" s="66"/>
      <c r="DG71" s="73"/>
      <c r="DH71" s="74"/>
      <c r="DI71" s="75"/>
      <c r="DJ71" s="64"/>
      <c r="DK71" s="65"/>
      <c r="DL71" s="65"/>
      <c r="DM71" s="65"/>
      <c r="DN71" s="65"/>
      <c r="DO71" s="65"/>
      <c r="DP71" s="66"/>
    </row>
    <row r="72" spans="3:120" s="41" customFormat="1" ht="14.25" customHeight="1" x14ac:dyDescent="0.2">
      <c r="C72" s="46"/>
      <c r="D72" s="46"/>
      <c r="E72" s="46"/>
      <c r="F72" s="50"/>
      <c r="G72" s="50"/>
      <c r="H72" s="50"/>
      <c r="I72" s="50"/>
      <c r="J72" s="50"/>
      <c r="K72" s="50"/>
      <c r="L72" s="50"/>
      <c r="O72" s="46"/>
      <c r="P72" s="46"/>
      <c r="Q72" s="46"/>
      <c r="R72" s="50"/>
      <c r="S72" s="50"/>
      <c r="T72" s="50"/>
      <c r="U72" s="50"/>
      <c r="V72" s="50"/>
      <c r="W72" s="50"/>
      <c r="X72" s="50"/>
      <c r="AA72" s="46"/>
      <c r="AB72" s="46"/>
      <c r="AC72" s="46"/>
      <c r="AD72" s="50"/>
      <c r="AE72" s="50"/>
      <c r="AF72" s="50"/>
      <c r="AG72" s="50"/>
      <c r="AH72" s="50"/>
      <c r="AI72" s="50"/>
      <c r="AJ72" s="50"/>
      <c r="AM72" s="46"/>
      <c r="AN72" s="46"/>
      <c r="AO72" s="46"/>
      <c r="AP72" s="50"/>
      <c r="AQ72" s="50"/>
      <c r="AR72" s="50"/>
      <c r="AS72" s="50"/>
      <c r="AT72" s="50"/>
      <c r="AU72" s="50"/>
      <c r="AV72" s="50"/>
      <c r="AY72" s="46"/>
      <c r="AZ72" s="46"/>
      <c r="BA72" s="46"/>
      <c r="BB72" s="50"/>
      <c r="BC72" s="50"/>
      <c r="BD72" s="50"/>
      <c r="BE72" s="50"/>
      <c r="BF72" s="50"/>
      <c r="BG72" s="50"/>
      <c r="BH72" s="50"/>
      <c r="BK72" s="46"/>
      <c r="BL72" s="46"/>
      <c r="BM72" s="46"/>
      <c r="BN72" s="50"/>
      <c r="BO72" s="50"/>
      <c r="BP72" s="50"/>
      <c r="BQ72" s="50"/>
      <c r="BR72" s="50"/>
      <c r="BS72" s="50"/>
      <c r="BT72" s="50"/>
      <c r="BW72" s="46"/>
      <c r="BX72" s="46"/>
      <c r="BY72" s="46"/>
      <c r="BZ72" s="50"/>
      <c r="CA72" s="50"/>
      <c r="CB72" s="50"/>
      <c r="CC72" s="50"/>
      <c r="CD72" s="50"/>
      <c r="CE72" s="50"/>
      <c r="CF72" s="50"/>
      <c r="CI72" s="46"/>
      <c r="CJ72" s="46"/>
      <c r="CK72" s="46"/>
      <c r="CL72" s="50"/>
      <c r="CM72" s="50"/>
      <c r="CN72" s="50"/>
      <c r="CO72" s="50"/>
      <c r="CP72" s="50"/>
      <c r="CQ72" s="50"/>
      <c r="CR72" s="50"/>
      <c r="CU72" s="46"/>
      <c r="CV72" s="46"/>
      <c r="CW72" s="46"/>
      <c r="CX72" s="50"/>
      <c r="CY72" s="50"/>
      <c r="CZ72" s="50"/>
      <c r="DA72" s="50"/>
      <c r="DB72" s="50"/>
      <c r="DC72" s="50"/>
      <c r="DD72" s="50"/>
      <c r="DG72" s="46"/>
      <c r="DH72" s="46"/>
      <c r="DI72" s="46"/>
      <c r="DJ72" s="50"/>
      <c r="DK72" s="50"/>
      <c r="DL72" s="50"/>
      <c r="DM72" s="50"/>
      <c r="DN72" s="50"/>
      <c r="DO72" s="50"/>
      <c r="DP72" s="50"/>
    </row>
    <row r="73" spans="3:120" s="41" customFormat="1" ht="14.25" customHeight="1" x14ac:dyDescent="0.2">
      <c r="C73" s="46"/>
      <c r="D73" s="46"/>
      <c r="E73" s="46"/>
      <c r="F73" s="50"/>
      <c r="G73" s="50"/>
      <c r="H73" s="50"/>
      <c r="I73" s="50"/>
      <c r="J73" s="50"/>
      <c r="K73" s="50"/>
      <c r="L73" s="50"/>
      <c r="O73" s="46"/>
      <c r="P73" s="46"/>
      <c r="Q73" s="46"/>
      <c r="R73" s="50"/>
      <c r="S73" s="50"/>
      <c r="T73" s="50"/>
      <c r="U73" s="50"/>
      <c r="V73" s="50"/>
      <c r="W73" s="50"/>
      <c r="X73" s="50"/>
      <c r="AA73" s="46"/>
      <c r="AB73" s="46"/>
      <c r="AC73" s="46"/>
      <c r="AD73" s="50"/>
      <c r="AE73" s="50"/>
      <c r="AF73" s="50"/>
      <c r="AG73" s="50"/>
      <c r="AH73" s="50"/>
      <c r="AI73" s="50"/>
      <c r="AJ73" s="50"/>
      <c r="AM73" s="46"/>
      <c r="AN73" s="46"/>
      <c r="AO73" s="46"/>
      <c r="AP73" s="50"/>
      <c r="AQ73" s="50"/>
      <c r="AR73" s="50"/>
      <c r="AS73" s="50"/>
      <c r="AT73" s="50"/>
      <c r="AU73" s="50"/>
      <c r="AV73" s="50"/>
      <c r="AY73" s="46"/>
      <c r="AZ73" s="46"/>
      <c r="BA73" s="46"/>
      <c r="BB73" s="50"/>
      <c r="BC73" s="50"/>
      <c r="BD73" s="50"/>
      <c r="BE73" s="50"/>
      <c r="BF73" s="50"/>
      <c r="BG73" s="50"/>
      <c r="BH73" s="50"/>
      <c r="BK73" s="46"/>
      <c r="BL73" s="46"/>
      <c r="BM73" s="46"/>
      <c r="BN73" s="50"/>
      <c r="BO73" s="50"/>
      <c r="BP73" s="50"/>
      <c r="BQ73" s="50"/>
      <c r="BR73" s="50"/>
      <c r="BS73" s="50"/>
      <c r="BT73" s="50"/>
      <c r="BW73" s="46"/>
      <c r="BX73" s="46"/>
      <c r="BY73" s="46"/>
      <c r="BZ73" s="50"/>
      <c r="CA73" s="50"/>
      <c r="CB73" s="50"/>
      <c r="CC73" s="50"/>
      <c r="CD73" s="50"/>
      <c r="CE73" s="50"/>
      <c r="CF73" s="50"/>
      <c r="CI73" s="46"/>
      <c r="CJ73" s="46"/>
      <c r="CK73" s="46"/>
      <c r="CL73" s="50"/>
      <c r="CM73" s="50"/>
      <c r="CN73" s="50"/>
      <c r="CO73" s="50"/>
      <c r="CP73" s="50"/>
      <c r="CQ73" s="50"/>
      <c r="CR73" s="50"/>
      <c r="CU73" s="46"/>
      <c r="CV73" s="46"/>
      <c r="CW73" s="46"/>
      <c r="CX73" s="50"/>
      <c r="CY73" s="50"/>
      <c r="CZ73" s="50"/>
      <c r="DA73" s="50"/>
      <c r="DB73" s="50"/>
      <c r="DC73" s="50"/>
      <c r="DD73" s="50"/>
      <c r="DG73" s="46"/>
      <c r="DH73" s="46"/>
      <c r="DI73" s="46"/>
      <c r="DJ73" s="50"/>
      <c r="DK73" s="50"/>
      <c r="DL73" s="50"/>
      <c r="DM73" s="50"/>
      <c r="DN73" s="50"/>
      <c r="DO73" s="50"/>
      <c r="DP73" s="50"/>
    </row>
    <row r="74" spans="3:120" s="41" customFormat="1" x14ac:dyDescent="0.2">
      <c r="C74" s="46"/>
      <c r="D74" s="34"/>
      <c r="E74" s="32"/>
      <c r="F74" s="34"/>
      <c r="G74" s="34"/>
      <c r="H74" s="34"/>
      <c r="I74" s="32"/>
      <c r="J74" s="32"/>
      <c r="K74" s="32"/>
      <c r="L74" s="32"/>
      <c r="O74" s="46"/>
      <c r="P74" s="34"/>
      <c r="Q74" s="32"/>
      <c r="R74" s="34"/>
      <c r="S74" s="34"/>
      <c r="T74" s="34"/>
      <c r="U74" s="32"/>
      <c r="V74" s="32"/>
      <c r="W74" s="32"/>
      <c r="X74" s="32"/>
      <c r="AA74" s="46"/>
      <c r="AB74" s="34"/>
      <c r="AC74" s="32"/>
      <c r="AD74" s="34"/>
      <c r="AE74" s="34"/>
      <c r="AF74" s="34"/>
      <c r="AG74" s="32"/>
      <c r="AH74" s="32"/>
      <c r="AI74" s="32"/>
      <c r="AJ74" s="32"/>
      <c r="AM74" s="46"/>
      <c r="AN74" s="34"/>
      <c r="AO74" s="32"/>
      <c r="AP74" s="34"/>
      <c r="AQ74" s="34"/>
      <c r="AR74" s="34"/>
      <c r="AS74" s="32"/>
      <c r="AT74" s="32"/>
      <c r="AU74" s="32"/>
      <c r="AV74" s="32"/>
      <c r="AY74" s="46"/>
      <c r="AZ74" s="34"/>
      <c r="BA74" s="32"/>
      <c r="BB74" s="34"/>
      <c r="BC74" s="34"/>
      <c r="BD74" s="34"/>
      <c r="BE74" s="32"/>
      <c r="BF74" s="32"/>
      <c r="BG74" s="32"/>
      <c r="BH74" s="32"/>
      <c r="BK74" s="46"/>
      <c r="BL74" s="34"/>
      <c r="BM74" s="32"/>
      <c r="BN74" s="34"/>
      <c r="BO74" s="34"/>
      <c r="BP74" s="34"/>
      <c r="BQ74" s="32"/>
      <c r="BR74" s="32"/>
      <c r="BS74" s="32"/>
      <c r="BT74" s="32"/>
      <c r="BW74" s="46"/>
      <c r="BX74" s="34"/>
      <c r="BY74" s="32"/>
      <c r="BZ74" s="34"/>
      <c r="CA74" s="34"/>
      <c r="CB74" s="34"/>
      <c r="CC74" s="32"/>
      <c r="CD74" s="32"/>
      <c r="CE74" s="32"/>
      <c r="CF74" s="32"/>
      <c r="CI74" s="46"/>
      <c r="CJ74" s="34"/>
      <c r="CK74" s="32"/>
      <c r="CL74" s="34"/>
      <c r="CM74" s="34"/>
      <c r="CN74" s="34"/>
      <c r="CO74" s="32"/>
      <c r="CP74" s="32"/>
      <c r="CQ74" s="32"/>
      <c r="CR74" s="32"/>
      <c r="CU74" s="46"/>
      <c r="CV74" s="34"/>
      <c r="CW74" s="32"/>
      <c r="CX74" s="34"/>
      <c r="CY74" s="34"/>
      <c r="CZ74" s="34"/>
      <c r="DA74" s="32"/>
      <c r="DB74" s="32"/>
      <c r="DC74" s="32"/>
      <c r="DD74" s="32"/>
      <c r="DG74" s="46"/>
      <c r="DH74" s="34"/>
      <c r="DI74" s="32"/>
      <c r="DJ74" s="34"/>
      <c r="DK74" s="34"/>
      <c r="DL74" s="34"/>
      <c r="DM74" s="32"/>
      <c r="DN74" s="32"/>
      <c r="DO74" s="32"/>
      <c r="DP74" s="32"/>
    </row>
    <row r="75" spans="3:120" s="41" customFormat="1" x14ac:dyDescent="0.25">
      <c r="C75" s="27"/>
      <c r="D75" s="27"/>
      <c r="E75" s="27"/>
      <c r="F75" s="27"/>
      <c r="G75" s="44"/>
      <c r="H75" s="44"/>
      <c r="I75"/>
      <c r="J75" s="56" t="str">
        <f>'DATA SISWA'!$R$5</f>
        <v>Bogor, 5 Mei 2020</v>
      </c>
      <c r="K75" s="56"/>
      <c r="L75" s="56"/>
      <c r="O75" s="27"/>
      <c r="P75" s="27"/>
      <c r="Q75" s="27"/>
      <c r="R75" s="27"/>
      <c r="S75" s="44"/>
      <c r="T75" s="44"/>
      <c r="U75"/>
      <c r="V75" s="56" t="str">
        <f>'DATA SISWA'!$R$5</f>
        <v>Bogor, 5 Mei 2020</v>
      </c>
      <c r="W75" s="56"/>
      <c r="X75" s="56"/>
      <c r="AA75" s="27"/>
      <c r="AB75" s="27"/>
      <c r="AC75" s="27"/>
      <c r="AD75" s="27"/>
      <c r="AE75" s="44"/>
      <c r="AF75" s="44"/>
      <c r="AG75"/>
      <c r="AH75" s="56" t="str">
        <f>'DATA SISWA'!$R$5</f>
        <v>Bogor, 5 Mei 2020</v>
      </c>
      <c r="AI75" s="56"/>
      <c r="AJ75" s="56"/>
      <c r="AM75" s="27"/>
      <c r="AN75" s="27"/>
      <c r="AO75" s="27"/>
      <c r="AP75" s="27"/>
      <c r="AQ75" s="44"/>
      <c r="AR75" s="44"/>
      <c r="AS75"/>
      <c r="AT75" s="56" t="str">
        <f>'DATA SISWA'!$R$5</f>
        <v>Bogor, 5 Mei 2020</v>
      </c>
      <c r="AU75" s="56"/>
      <c r="AV75" s="56"/>
      <c r="AY75" s="27"/>
      <c r="AZ75" s="27"/>
      <c r="BA75" s="27"/>
      <c r="BB75" s="27"/>
      <c r="BC75" s="44"/>
      <c r="BD75" s="44"/>
      <c r="BE75"/>
      <c r="BF75" s="56" t="str">
        <f>'DATA SISWA'!$R$5</f>
        <v>Bogor, 5 Mei 2020</v>
      </c>
      <c r="BG75" s="56"/>
      <c r="BH75" s="56"/>
      <c r="BK75" s="27"/>
      <c r="BL75" s="27"/>
      <c r="BM75" s="27"/>
      <c r="BN75" s="27"/>
      <c r="BO75" s="44"/>
      <c r="BP75" s="44"/>
      <c r="BQ75"/>
      <c r="BR75" s="56" t="str">
        <f>'DATA SISWA'!$R$5</f>
        <v>Bogor, 5 Mei 2020</v>
      </c>
      <c r="BS75" s="56"/>
      <c r="BT75" s="56"/>
      <c r="BW75" s="27"/>
      <c r="BX75" s="27"/>
      <c r="BY75" s="27"/>
      <c r="BZ75" s="27"/>
      <c r="CA75" s="44"/>
      <c r="CB75" s="44"/>
      <c r="CC75"/>
      <c r="CD75" s="56" t="str">
        <f>'DATA SISWA'!$R$5</f>
        <v>Bogor, 5 Mei 2020</v>
      </c>
      <c r="CE75" s="56"/>
      <c r="CF75" s="56"/>
      <c r="CI75" s="27"/>
      <c r="CJ75" s="27"/>
      <c r="CK75" s="27"/>
      <c r="CL75" s="27"/>
      <c r="CM75" s="44"/>
      <c r="CN75" s="44"/>
      <c r="CO75"/>
      <c r="CP75" s="56" t="str">
        <f>'DATA SISWA'!$R$5</f>
        <v>Bogor, 5 Mei 2020</v>
      </c>
      <c r="CQ75" s="56"/>
      <c r="CR75" s="56"/>
      <c r="CU75" s="27"/>
      <c r="CV75" s="27"/>
      <c r="CW75" s="27"/>
      <c r="CX75" s="27"/>
      <c r="CY75" s="44"/>
      <c r="CZ75" s="44"/>
      <c r="DA75"/>
      <c r="DB75" s="56" t="str">
        <f>'DATA SISWA'!$R$5</f>
        <v>Bogor, 5 Mei 2020</v>
      </c>
      <c r="DC75" s="56"/>
      <c r="DD75" s="56"/>
      <c r="DG75" s="27"/>
      <c r="DH75" s="27"/>
      <c r="DI75" s="27"/>
      <c r="DJ75" s="27"/>
      <c r="DK75" s="44"/>
      <c r="DL75" s="44"/>
      <c r="DM75"/>
      <c r="DN75" s="56" t="str">
        <f>'DATA SISWA'!$R$5</f>
        <v>Bogor, 5 Mei 2020</v>
      </c>
      <c r="DO75" s="56"/>
      <c r="DP75" s="56"/>
    </row>
    <row r="76" spans="3:120" s="41" customFormat="1" x14ac:dyDescent="0.25">
      <c r="C76" s="56"/>
      <c r="D76" s="56"/>
      <c r="E76" s="56"/>
      <c r="F76" s="44"/>
      <c r="G76" s="57" t="s">
        <v>92</v>
      </c>
      <c r="H76" s="57"/>
      <c r="I76"/>
      <c r="J76" s="28"/>
      <c r="K76" s="28"/>
      <c r="L76"/>
      <c r="O76" s="56"/>
      <c r="P76" s="56"/>
      <c r="Q76" s="56"/>
      <c r="R76" s="44"/>
      <c r="S76" s="57" t="s">
        <v>92</v>
      </c>
      <c r="T76" s="57"/>
      <c r="U76"/>
      <c r="V76" s="28"/>
      <c r="W76" s="28"/>
      <c r="X76"/>
      <c r="AA76" s="56"/>
      <c r="AB76" s="56"/>
      <c r="AC76" s="56"/>
      <c r="AD76" s="44"/>
      <c r="AE76" s="57" t="s">
        <v>92</v>
      </c>
      <c r="AF76" s="57"/>
      <c r="AG76"/>
      <c r="AH76" s="28"/>
      <c r="AI76" s="28"/>
      <c r="AJ76"/>
      <c r="AM76" s="56"/>
      <c r="AN76" s="56"/>
      <c r="AO76" s="56"/>
      <c r="AP76" s="44"/>
      <c r="AQ76" s="57" t="s">
        <v>92</v>
      </c>
      <c r="AR76" s="57"/>
      <c r="AS76"/>
      <c r="AT76" s="28"/>
      <c r="AU76" s="28"/>
      <c r="AV76"/>
      <c r="AY76" s="56"/>
      <c r="AZ76" s="56"/>
      <c r="BA76" s="56"/>
      <c r="BB76" s="44"/>
      <c r="BC76" s="57" t="s">
        <v>92</v>
      </c>
      <c r="BD76" s="57"/>
      <c r="BE76"/>
      <c r="BF76" s="28"/>
      <c r="BG76" s="28"/>
      <c r="BH76"/>
      <c r="BK76" s="56"/>
      <c r="BL76" s="56"/>
      <c r="BM76" s="56"/>
      <c r="BN76" s="44"/>
      <c r="BO76" s="57" t="s">
        <v>92</v>
      </c>
      <c r="BP76" s="57"/>
      <c r="BQ76"/>
      <c r="BR76" s="28"/>
      <c r="BS76" s="28"/>
      <c r="BT76"/>
      <c r="BW76" s="56"/>
      <c r="BX76" s="56"/>
      <c r="BY76" s="56"/>
      <c r="BZ76" s="44"/>
      <c r="CA76" s="57" t="s">
        <v>92</v>
      </c>
      <c r="CB76" s="57"/>
      <c r="CC76"/>
      <c r="CD76" s="28"/>
      <c r="CE76" s="28"/>
      <c r="CF76"/>
      <c r="CI76" s="56"/>
      <c r="CJ76" s="56"/>
      <c r="CK76" s="56"/>
      <c r="CL76" s="44"/>
      <c r="CM76" s="57" t="s">
        <v>92</v>
      </c>
      <c r="CN76" s="57"/>
      <c r="CO76"/>
      <c r="CP76" s="28"/>
      <c r="CQ76" s="28"/>
      <c r="CR76"/>
      <c r="CU76" s="56"/>
      <c r="CV76" s="56"/>
      <c r="CW76" s="56"/>
      <c r="CX76" s="44"/>
      <c r="CY76" s="57" t="s">
        <v>92</v>
      </c>
      <c r="CZ76" s="57"/>
      <c r="DA76"/>
      <c r="DB76" s="28"/>
      <c r="DC76" s="28"/>
      <c r="DD76"/>
      <c r="DG76" s="56"/>
      <c r="DH76" s="56"/>
      <c r="DI76" s="56"/>
      <c r="DJ76" s="44"/>
      <c r="DK76" s="57" t="s">
        <v>92</v>
      </c>
      <c r="DL76" s="57"/>
      <c r="DM76"/>
      <c r="DN76" s="28"/>
      <c r="DO76" s="28"/>
      <c r="DP76"/>
    </row>
    <row r="77" spans="3:120" s="41" customFormat="1" x14ac:dyDescent="0.25">
      <c r="C77" s="55" t="s">
        <v>93</v>
      </c>
      <c r="D77" s="55"/>
      <c r="E77" s="55"/>
      <c r="F77" s="44"/>
      <c r="G77" s="55" t="s">
        <v>94</v>
      </c>
      <c r="H77" s="55"/>
      <c r="I77"/>
      <c r="J77" s="56" t="s">
        <v>95</v>
      </c>
      <c r="K77" s="56"/>
      <c r="L77" s="56"/>
      <c r="O77" s="55" t="s">
        <v>93</v>
      </c>
      <c r="P77" s="55"/>
      <c r="Q77" s="55"/>
      <c r="R77" s="44"/>
      <c r="S77" s="55" t="s">
        <v>94</v>
      </c>
      <c r="T77" s="55"/>
      <c r="U77"/>
      <c r="V77" s="56" t="s">
        <v>95</v>
      </c>
      <c r="W77" s="56"/>
      <c r="X77" s="56"/>
      <c r="AA77" s="55" t="s">
        <v>93</v>
      </c>
      <c r="AB77" s="55"/>
      <c r="AC77" s="55"/>
      <c r="AD77" s="44"/>
      <c r="AE77" s="55" t="s">
        <v>94</v>
      </c>
      <c r="AF77" s="55"/>
      <c r="AG77"/>
      <c r="AH77" s="56" t="s">
        <v>95</v>
      </c>
      <c r="AI77" s="56"/>
      <c r="AJ77" s="56"/>
      <c r="AM77" s="55" t="s">
        <v>93</v>
      </c>
      <c r="AN77" s="55"/>
      <c r="AO77" s="55"/>
      <c r="AP77" s="44"/>
      <c r="AQ77" s="55" t="s">
        <v>94</v>
      </c>
      <c r="AR77" s="55"/>
      <c r="AS77"/>
      <c r="AT77" s="56" t="s">
        <v>95</v>
      </c>
      <c r="AU77" s="56"/>
      <c r="AV77" s="56"/>
      <c r="AY77" s="55" t="s">
        <v>93</v>
      </c>
      <c r="AZ77" s="55"/>
      <c r="BA77" s="55"/>
      <c r="BB77" s="44"/>
      <c r="BC77" s="55" t="s">
        <v>94</v>
      </c>
      <c r="BD77" s="55"/>
      <c r="BE77"/>
      <c r="BF77" s="56" t="s">
        <v>95</v>
      </c>
      <c r="BG77" s="56"/>
      <c r="BH77" s="56"/>
      <c r="BK77" s="55" t="s">
        <v>93</v>
      </c>
      <c r="BL77" s="55"/>
      <c r="BM77" s="55"/>
      <c r="BN77" s="44"/>
      <c r="BO77" s="55" t="s">
        <v>94</v>
      </c>
      <c r="BP77" s="55"/>
      <c r="BQ77"/>
      <c r="BR77" s="56" t="s">
        <v>95</v>
      </c>
      <c r="BS77" s="56"/>
      <c r="BT77" s="56"/>
      <c r="BW77" s="55" t="s">
        <v>93</v>
      </c>
      <c r="BX77" s="55"/>
      <c r="BY77" s="55"/>
      <c r="BZ77" s="44"/>
      <c r="CA77" s="55" t="s">
        <v>94</v>
      </c>
      <c r="CB77" s="55"/>
      <c r="CC77"/>
      <c r="CD77" s="56" t="s">
        <v>95</v>
      </c>
      <c r="CE77" s="56"/>
      <c r="CF77" s="56"/>
      <c r="CI77" s="55" t="s">
        <v>93</v>
      </c>
      <c r="CJ77" s="55"/>
      <c r="CK77" s="55"/>
      <c r="CL77" s="44"/>
      <c r="CM77" s="55" t="s">
        <v>94</v>
      </c>
      <c r="CN77" s="55"/>
      <c r="CO77"/>
      <c r="CP77" s="56" t="s">
        <v>95</v>
      </c>
      <c r="CQ77" s="56"/>
      <c r="CR77" s="56"/>
      <c r="CU77" s="55" t="s">
        <v>93</v>
      </c>
      <c r="CV77" s="55"/>
      <c r="CW77" s="55"/>
      <c r="CX77" s="44"/>
      <c r="CY77" s="55" t="s">
        <v>94</v>
      </c>
      <c r="CZ77" s="55"/>
      <c r="DA77"/>
      <c r="DB77" s="56" t="s">
        <v>95</v>
      </c>
      <c r="DC77" s="56"/>
      <c r="DD77" s="56"/>
      <c r="DG77" s="55" t="s">
        <v>93</v>
      </c>
      <c r="DH77" s="55"/>
      <c r="DI77" s="55"/>
      <c r="DJ77" s="44"/>
      <c r="DK77" s="55" t="s">
        <v>94</v>
      </c>
      <c r="DL77" s="55"/>
      <c r="DM77"/>
      <c r="DN77" s="56" t="s">
        <v>95</v>
      </c>
      <c r="DO77" s="56"/>
      <c r="DP77" s="56"/>
    </row>
    <row r="78" spans="3:120" s="41" customFormat="1" x14ac:dyDescent="0.25">
      <c r="C78" s="22"/>
      <c r="D78" s="44"/>
      <c r="E78" s="44"/>
      <c r="F78" s="44"/>
      <c r="G78" s="44"/>
      <c r="H78" s="44"/>
      <c r="I78"/>
      <c r="J78" s="44"/>
      <c r="K78" s="44"/>
      <c r="L78"/>
      <c r="O78" s="22"/>
      <c r="P78" s="44"/>
      <c r="Q78" s="44"/>
      <c r="R78" s="44"/>
      <c r="S78" s="44"/>
      <c r="T78" s="44"/>
      <c r="U78"/>
      <c r="V78" s="44"/>
      <c r="W78" s="44"/>
      <c r="X78"/>
      <c r="AA78" s="22"/>
      <c r="AB78" s="44"/>
      <c r="AC78" s="44"/>
      <c r="AD78" s="44"/>
      <c r="AE78" s="44"/>
      <c r="AF78" s="44"/>
      <c r="AG78"/>
      <c r="AH78" s="44"/>
      <c r="AI78" s="44"/>
      <c r="AJ78"/>
      <c r="AM78" s="22"/>
      <c r="AN78" s="44"/>
      <c r="AO78" s="44"/>
      <c r="AP78" s="44"/>
      <c r="AQ78" s="44"/>
      <c r="AR78" s="44"/>
      <c r="AS78"/>
      <c r="AT78" s="44"/>
      <c r="AU78" s="44"/>
      <c r="AV78"/>
      <c r="AY78" s="22"/>
      <c r="AZ78" s="44"/>
      <c r="BA78" s="44"/>
      <c r="BB78" s="44"/>
      <c r="BC78" s="44"/>
      <c r="BD78" s="44"/>
      <c r="BE78"/>
      <c r="BF78" s="44"/>
      <c r="BG78" s="44"/>
      <c r="BH78"/>
      <c r="BK78" s="22"/>
      <c r="BL78" s="44"/>
      <c r="BM78" s="44"/>
      <c r="BN78" s="44"/>
      <c r="BO78" s="44"/>
      <c r="BP78" s="44"/>
      <c r="BQ78"/>
      <c r="BR78" s="44"/>
      <c r="BS78" s="44"/>
      <c r="BT78"/>
      <c r="BW78" s="22"/>
      <c r="BX78" s="44"/>
      <c r="BY78" s="44"/>
      <c r="BZ78" s="44"/>
      <c r="CA78" s="44"/>
      <c r="CB78" s="44"/>
      <c r="CC78"/>
      <c r="CD78" s="44"/>
      <c r="CE78" s="44"/>
      <c r="CF78"/>
      <c r="CI78" s="22"/>
      <c r="CJ78" s="44"/>
      <c r="CK78" s="44"/>
      <c r="CL78" s="44"/>
      <c r="CM78" s="44"/>
      <c r="CN78" s="44"/>
      <c r="CO78"/>
      <c r="CP78" s="44"/>
      <c r="CQ78" s="44"/>
      <c r="CR78"/>
      <c r="CU78" s="22"/>
      <c r="CV78" s="44"/>
      <c r="CW78" s="44"/>
      <c r="CX78" s="44"/>
      <c r="CY78" s="44"/>
      <c r="CZ78" s="44"/>
      <c r="DA78"/>
      <c r="DB78" s="44"/>
      <c r="DC78" s="44"/>
      <c r="DD78"/>
      <c r="DG78" s="22"/>
      <c r="DH78" s="44"/>
      <c r="DI78" s="44"/>
      <c r="DJ78" s="44"/>
      <c r="DK78" s="44"/>
      <c r="DL78" s="44"/>
      <c r="DM78"/>
      <c r="DN78" s="44"/>
      <c r="DO78" s="44"/>
      <c r="DP78"/>
    </row>
    <row r="79" spans="3:120" s="41" customFormat="1" x14ac:dyDescent="0.25">
      <c r="C79" s="22"/>
      <c r="D79" s="44"/>
      <c r="E79" s="44"/>
      <c r="F79" s="44"/>
      <c r="G79" s="44"/>
      <c r="H79" s="44"/>
      <c r="I79"/>
      <c r="J79" s="44"/>
      <c r="K79" s="44"/>
      <c r="L79"/>
      <c r="O79" s="22"/>
      <c r="P79" s="44"/>
      <c r="Q79" s="44"/>
      <c r="R79" s="44"/>
      <c r="S79" s="44"/>
      <c r="T79" s="44"/>
      <c r="U79"/>
      <c r="V79" s="44"/>
      <c r="W79" s="44"/>
      <c r="X79"/>
      <c r="AA79" s="22"/>
      <c r="AB79" s="44"/>
      <c r="AC79" s="44"/>
      <c r="AD79" s="44"/>
      <c r="AE79" s="44"/>
      <c r="AF79" s="44"/>
      <c r="AG79"/>
      <c r="AH79" s="44"/>
      <c r="AI79" s="44"/>
      <c r="AJ79"/>
      <c r="AM79" s="22"/>
      <c r="AN79" s="44"/>
      <c r="AO79" s="44"/>
      <c r="AP79" s="44"/>
      <c r="AQ79" s="44"/>
      <c r="AR79" s="44"/>
      <c r="AS79"/>
      <c r="AT79" s="44"/>
      <c r="AU79" s="44"/>
      <c r="AV79"/>
      <c r="AY79" s="22"/>
      <c r="AZ79" s="44"/>
      <c r="BA79" s="44"/>
      <c r="BB79" s="44"/>
      <c r="BC79" s="44"/>
      <c r="BD79" s="44"/>
      <c r="BE79"/>
      <c r="BF79" s="44"/>
      <c r="BG79" s="44"/>
      <c r="BH79"/>
      <c r="BK79" s="22"/>
      <c r="BL79" s="44"/>
      <c r="BM79" s="44"/>
      <c r="BN79" s="44"/>
      <c r="BO79" s="44"/>
      <c r="BP79" s="44"/>
      <c r="BQ79"/>
      <c r="BR79" s="44"/>
      <c r="BS79" s="44"/>
      <c r="BT79"/>
      <c r="BW79" s="22"/>
      <c r="BX79" s="44"/>
      <c r="BY79" s="44"/>
      <c r="BZ79" s="44"/>
      <c r="CA79" s="44"/>
      <c r="CB79" s="44"/>
      <c r="CC79"/>
      <c r="CD79" s="44"/>
      <c r="CE79" s="44"/>
      <c r="CF79"/>
      <c r="CI79" s="22"/>
      <c r="CJ79" s="44"/>
      <c r="CK79" s="44"/>
      <c r="CL79" s="44"/>
      <c r="CM79" s="44"/>
      <c r="CN79" s="44"/>
      <c r="CO79"/>
      <c r="CP79" s="44"/>
      <c r="CQ79" s="44"/>
      <c r="CR79"/>
      <c r="CU79" s="22"/>
      <c r="CV79" s="44"/>
      <c r="CW79" s="44"/>
      <c r="CX79" s="44"/>
      <c r="CY79" s="44"/>
      <c r="CZ79" s="44"/>
      <c r="DA79"/>
      <c r="DB79" s="44"/>
      <c r="DC79" s="44"/>
      <c r="DD79"/>
      <c r="DG79" s="22"/>
      <c r="DH79" s="44"/>
      <c r="DI79" s="44"/>
      <c r="DJ79" s="44"/>
      <c r="DK79" s="44"/>
      <c r="DL79" s="44"/>
      <c r="DM79"/>
      <c r="DN79" s="44"/>
      <c r="DO79" s="44"/>
      <c r="DP79"/>
    </row>
    <row r="80" spans="3:120" s="41" customFormat="1" x14ac:dyDescent="0.25">
      <c r="C80" s="22"/>
      <c r="D80" s="28"/>
      <c r="E80" s="28"/>
      <c r="F80" s="44"/>
      <c r="G80" s="44"/>
      <c r="H80" s="44"/>
      <c r="I80"/>
      <c r="J80" s="45"/>
      <c r="K80" s="45"/>
      <c r="L80"/>
      <c r="O80" s="22"/>
      <c r="P80" s="28"/>
      <c r="Q80" s="28"/>
      <c r="R80" s="44"/>
      <c r="S80" s="44"/>
      <c r="T80" s="44"/>
      <c r="U80"/>
      <c r="V80" s="45"/>
      <c r="W80" s="45"/>
      <c r="X80"/>
      <c r="AA80" s="22"/>
      <c r="AB80" s="28"/>
      <c r="AC80" s="28"/>
      <c r="AD80" s="44"/>
      <c r="AE80" s="44"/>
      <c r="AF80" s="44"/>
      <c r="AG80"/>
      <c r="AH80" s="45"/>
      <c r="AI80" s="45"/>
      <c r="AJ80"/>
      <c r="AM80" s="22"/>
      <c r="AN80" s="28"/>
      <c r="AO80" s="28"/>
      <c r="AP80" s="44"/>
      <c r="AQ80" s="44"/>
      <c r="AR80" s="44"/>
      <c r="AS80"/>
      <c r="AT80" s="45"/>
      <c r="AU80" s="45"/>
      <c r="AV80"/>
      <c r="AY80" s="22"/>
      <c r="AZ80" s="28"/>
      <c r="BA80" s="28"/>
      <c r="BB80" s="44"/>
      <c r="BC80" s="44"/>
      <c r="BD80" s="44"/>
      <c r="BE80"/>
      <c r="BF80" s="45"/>
      <c r="BG80" s="45"/>
      <c r="BH80"/>
      <c r="BK80" s="22"/>
      <c r="BL80" s="28"/>
      <c r="BM80" s="28"/>
      <c r="BN80" s="44"/>
      <c r="BO80" s="44"/>
      <c r="BP80" s="44"/>
      <c r="BQ80"/>
      <c r="BR80" s="45"/>
      <c r="BS80" s="45"/>
      <c r="BT80"/>
      <c r="BW80" s="22"/>
      <c r="BX80" s="28"/>
      <c r="BY80" s="28"/>
      <c r="BZ80" s="44"/>
      <c r="CA80" s="44"/>
      <c r="CB80" s="44"/>
      <c r="CC80"/>
      <c r="CD80" s="45"/>
      <c r="CE80" s="45"/>
      <c r="CF80"/>
      <c r="CI80" s="22"/>
      <c r="CJ80" s="28"/>
      <c r="CK80" s="28"/>
      <c r="CL80" s="44"/>
      <c r="CM80" s="44"/>
      <c r="CN80" s="44"/>
      <c r="CO80"/>
      <c r="CP80" s="45"/>
      <c r="CQ80" s="45"/>
      <c r="CR80"/>
      <c r="CU80" s="22"/>
      <c r="CV80" s="28"/>
      <c r="CW80" s="28"/>
      <c r="CX80" s="44"/>
      <c r="CY80" s="44"/>
      <c r="CZ80" s="44"/>
      <c r="DA80"/>
      <c r="DB80" s="45"/>
      <c r="DC80" s="45"/>
      <c r="DD80"/>
      <c r="DG80" s="22"/>
      <c r="DH80" s="28"/>
      <c r="DI80" s="28"/>
      <c r="DJ80" s="44"/>
      <c r="DK80" s="44"/>
      <c r="DL80" s="44"/>
      <c r="DM80"/>
      <c r="DN80" s="45"/>
      <c r="DO80" s="45"/>
      <c r="DP80"/>
    </row>
    <row r="81" spans="3:120" s="41" customFormat="1" x14ac:dyDescent="0.25">
      <c r="C81" s="22"/>
      <c r="D81" s="28"/>
      <c r="E81" s="28"/>
      <c r="F81" s="44"/>
      <c r="G81" s="44"/>
      <c r="H81" s="44"/>
      <c r="I81"/>
      <c r="J81" s="45"/>
      <c r="K81" s="45"/>
      <c r="L81"/>
      <c r="O81" s="22"/>
      <c r="P81" s="28"/>
      <c r="Q81" s="28"/>
      <c r="R81" s="44"/>
      <c r="S81" s="44"/>
      <c r="T81" s="44"/>
      <c r="U81"/>
      <c r="V81" s="45"/>
      <c r="W81" s="45"/>
      <c r="X81"/>
      <c r="AA81" s="22"/>
      <c r="AB81" s="28"/>
      <c r="AC81" s="28"/>
      <c r="AD81" s="44"/>
      <c r="AE81" s="44"/>
      <c r="AF81" s="44"/>
      <c r="AG81"/>
      <c r="AH81" s="45"/>
      <c r="AI81" s="45"/>
      <c r="AJ81"/>
      <c r="AM81" s="22"/>
      <c r="AN81" s="28"/>
      <c r="AO81" s="28"/>
      <c r="AP81" s="44"/>
      <c r="AQ81" s="44"/>
      <c r="AR81" s="44"/>
      <c r="AS81"/>
      <c r="AT81" s="45"/>
      <c r="AU81" s="45"/>
      <c r="AV81"/>
      <c r="AY81" s="22"/>
      <c r="AZ81" s="28"/>
      <c r="BA81" s="28"/>
      <c r="BB81" s="44"/>
      <c r="BC81" s="44"/>
      <c r="BD81" s="44"/>
      <c r="BE81"/>
      <c r="BF81" s="45"/>
      <c r="BG81" s="45"/>
      <c r="BH81"/>
      <c r="BK81" s="22"/>
      <c r="BL81" s="28"/>
      <c r="BM81" s="28"/>
      <c r="BN81" s="44"/>
      <c r="BO81" s="44"/>
      <c r="BP81" s="44"/>
      <c r="BQ81"/>
      <c r="BR81" s="45"/>
      <c r="BS81" s="45"/>
      <c r="BT81"/>
      <c r="BW81" s="22"/>
      <c r="BX81" s="28"/>
      <c r="BY81" s="28"/>
      <c r="BZ81" s="44"/>
      <c r="CA81" s="44"/>
      <c r="CB81" s="44"/>
      <c r="CC81"/>
      <c r="CD81" s="45"/>
      <c r="CE81" s="45"/>
      <c r="CF81"/>
      <c r="CI81" s="22"/>
      <c r="CJ81" s="28"/>
      <c r="CK81" s="28"/>
      <c r="CL81" s="44"/>
      <c r="CM81" s="44"/>
      <c r="CN81" s="44"/>
      <c r="CO81"/>
      <c r="CP81" s="45"/>
      <c r="CQ81" s="45"/>
      <c r="CR81"/>
      <c r="CU81" s="22"/>
      <c r="CV81" s="28"/>
      <c r="CW81" s="28"/>
      <c r="CX81" s="44"/>
      <c r="CY81" s="44"/>
      <c r="CZ81" s="44"/>
      <c r="DA81"/>
      <c r="DB81" s="45"/>
      <c r="DC81" s="45"/>
      <c r="DD81"/>
      <c r="DG81" s="22"/>
      <c r="DH81" s="28"/>
      <c r="DI81" s="28"/>
      <c r="DJ81" s="44"/>
      <c r="DK81" s="44"/>
      <c r="DL81" s="44"/>
      <c r="DM81"/>
      <c r="DN81" s="45"/>
      <c r="DO81" s="45"/>
      <c r="DP81"/>
    </row>
    <row r="82" spans="3:120" s="41" customFormat="1" x14ac:dyDescent="0.25">
      <c r="C82" s="31" t="s">
        <v>96</v>
      </c>
      <c r="D82" s="31"/>
      <c r="E82" s="31"/>
      <c r="F82" s="39"/>
      <c r="G82" s="54" t="str">
        <f>'DATA SISWA'!$R$6</f>
        <v>Ima Lismawati</v>
      </c>
      <c r="H82" s="54"/>
      <c r="I82"/>
      <c r="J82" s="53" t="str">
        <f>'DATA SISWA'!$R$7</f>
        <v>Dianti Shafira Elmasri</v>
      </c>
      <c r="K82" s="53"/>
      <c r="L82" s="53"/>
      <c r="O82" s="31" t="s">
        <v>96</v>
      </c>
      <c r="P82" s="31"/>
      <c r="Q82" s="31"/>
      <c r="R82" s="39"/>
      <c r="S82" s="54" t="str">
        <f>'DATA SISWA'!$R$6</f>
        <v>Ima Lismawati</v>
      </c>
      <c r="T82" s="54"/>
      <c r="U82"/>
      <c r="V82" s="53" t="str">
        <f>'DATA SISWA'!$R$7</f>
        <v>Dianti Shafira Elmasri</v>
      </c>
      <c r="W82" s="53"/>
      <c r="X82" s="53"/>
      <c r="AA82" s="31" t="s">
        <v>96</v>
      </c>
      <c r="AB82" s="31"/>
      <c r="AC82" s="31"/>
      <c r="AD82" s="39"/>
      <c r="AE82" s="54" t="str">
        <f>'DATA SISWA'!$R$6</f>
        <v>Ima Lismawati</v>
      </c>
      <c r="AF82" s="54"/>
      <c r="AG82"/>
      <c r="AH82" s="53" t="str">
        <f>'DATA SISWA'!$R$7</f>
        <v>Dianti Shafira Elmasri</v>
      </c>
      <c r="AI82" s="53"/>
      <c r="AJ82" s="53"/>
      <c r="AM82" s="31" t="s">
        <v>96</v>
      </c>
      <c r="AN82" s="31"/>
      <c r="AO82" s="31"/>
      <c r="AP82" s="39"/>
      <c r="AQ82" s="54" t="str">
        <f>'DATA SISWA'!$R$6</f>
        <v>Ima Lismawati</v>
      </c>
      <c r="AR82" s="54"/>
      <c r="AS82"/>
      <c r="AT82" s="53" t="str">
        <f>'DATA SISWA'!$R$7</f>
        <v>Dianti Shafira Elmasri</v>
      </c>
      <c r="AU82" s="53"/>
      <c r="AV82" s="53"/>
      <c r="AY82" s="31" t="s">
        <v>96</v>
      </c>
      <c r="AZ82" s="31"/>
      <c r="BA82" s="31"/>
      <c r="BB82" s="39"/>
      <c r="BC82" s="54" t="str">
        <f>'DATA SISWA'!$R$6</f>
        <v>Ima Lismawati</v>
      </c>
      <c r="BD82" s="54"/>
      <c r="BE82"/>
      <c r="BF82" s="53" t="str">
        <f>'DATA SISWA'!$R$7</f>
        <v>Dianti Shafira Elmasri</v>
      </c>
      <c r="BG82" s="53"/>
      <c r="BH82" s="53"/>
      <c r="BK82" s="31" t="s">
        <v>96</v>
      </c>
      <c r="BL82" s="31"/>
      <c r="BM82" s="31"/>
      <c r="BN82" s="39"/>
      <c r="BO82" s="54" t="str">
        <f>'DATA SISWA'!$R$6</f>
        <v>Ima Lismawati</v>
      </c>
      <c r="BP82" s="54"/>
      <c r="BQ82"/>
      <c r="BR82" s="53" t="str">
        <f>'DATA SISWA'!$R$7</f>
        <v>Dianti Shafira Elmasri</v>
      </c>
      <c r="BS82" s="53"/>
      <c r="BT82" s="53"/>
      <c r="BW82" s="31" t="s">
        <v>96</v>
      </c>
      <c r="BX82" s="31"/>
      <c r="BY82" s="31"/>
      <c r="BZ82" s="39"/>
      <c r="CA82" s="54" t="str">
        <f>'DATA SISWA'!$R$6</f>
        <v>Ima Lismawati</v>
      </c>
      <c r="CB82" s="54"/>
      <c r="CC82"/>
      <c r="CD82" s="53" t="str">
        <f>'DATA SISWA'!$R$7</f>
        <v>Dianti Shafira Elmasri</v>
      </c>
      <c r="CE82" s="53"/>
      <c r="CF82" s="53"/>
      <c r="CI82" s="31" t="s">
        <v>96</v>
      </c>
      <c r="CJ82" s="31"/>
      <c r="CK82" s="31"/>
      <c r="CL82" s="39"/>
      <c r="CM82" s="54" t="str">
        <f>'DATA SISWA'!$R$6</f>
        <v>Ima Lismawati</v>
      </c>
      <c r="CN82" s="54"/>
      <c r="CO82"/>
      <c r="CP82" s="53" t="str">
        <f>'DATA SISWA'!$R$7</f>
        <v>Dianti Shafira Elmasri</v>
      </c>
      <c r="CQ82" s="53"/>
      <c r="CR82" s="53"/>
      <c r="CU82" s="31" t="s">
        <v>96</v>
      </c>
      <c r="CV82" s="31"/>
      <c r="CW82" s="31"/>
      <c r="CX82" s="39"/>
      <c r="CY82" s="54" t="str">
        <f>'DATA SISWA'!$R$6</f>
        <v>Ima Lismawati</v>
      </c>
      <c r="CZ82" s="54"/>
      <c r="DA82"/>
      <c r="DB82" s="53" t="str">
        <f>'DATA SISWA'!$R$7</f>
        <v>Dianti Shafira Elmasri</v>
      </c>
      <c r="DC82" s="53"/>
      <c r="DD82" s="53"/>
      <c r="DG82" s="31" t="s">
        <v>96</v>
      </c>
      <c r="DH82" s="31"/>
      <c r="DI82" s="31"/>
      <c r="DJ82" s="39"/>
      <c r="DK82" s="54" t="str">
        <f>'DATA SISWA'!$R$6</f>
        <v>Ima Lismawati</v>
      </c>
      <c r="DL82" s="54"/>
      <c r="DM82"/>
      <c r="DN82" s="53" t="str">
        <f>'DATA SISWA'!$R$7</f>
        <v>Dianti Shafira Elmasri</v>
      </c>
      <c r="DO82" s="53"/>
      <c r="DP82" s="53"/>
    </row>
    <row r="83" spans="3:120" s="41" customFormat="1" x14ac:dyDescent="0.25">
      <c r="C83" s="22"/>
      <c r="F83" s="44"/>
      <c r="G83" s="44"/>
      <c r="H83" s="44"/>
      <c r="O83" s="22"/>
      <c r="R83" s="44"/>
      <c r="S83" s="44"/>
      <c r="T83" s="44"/>
      <c r="AA83" s="22"/>
      <c r="AD83" s="44"/>
      <c r="AE83" s="44"/>
      <c r="AF83" s="44"/>
      <c r="AM83" s="22"/>
      <c r="AP83" s="44"/>
      <c r="AQ83" s="44"/>
      <c r="AR83" s="44"/>
      <c r="AY83" s="22"/>
      <c r="BB83" s="44"/>
      <c r="BC83" s="44"/>
      <c r="BD83" s="44"/>
      <c r="BK83" s="22"/>
      <c r="BN83" s="44"/>
      <c r="BO83" s="44"/>
      <c r="BP83" s="44"/>
      <c r="BW83" s="22"/>
      <c r="BZ83" s="44"/>
      <c r="CA83" s="44"/>
      <c r="CB83" s="44"/>
      <c r="CI83" s="22"/>
      <c r="CL83" s="44"/>
      <c r="CM83" s="44"/>
      <c r="CN83" s="44"/>
      <c r="CU83" s="22"/>
      <c r="CX83" s="44"/>
      <c r="CY83" s="44"/>
      <c r="CZ83" s="44"/>
      <c r="DG83" s="22"/>
      <c r="DJ83" s="44"/>
      <c r="DK83" s="44"/>
      <c r="DL83" s="44"/>
    </row>
    <row r="86" spans="3:120" s="41" customFormat="1" ht="15" customHeight="1" x14ac:dyDescent="0.25">
      <c r="C86" s="22"/>
      <c r="F86" s="44"/>
      <c r="G86" s="44" t="s">
        <v>91</v>
      </c>
      <c r="H86" s="44">
        <f>1+DL44</f>
        <v>21</v>
      </c>
      <c r="O86" s="22"/>
      <c r="R86" s="44"/>
      <c r="S86" s="44" t="s">
        <v>91</v>
      </c>
      <c r="T86" s="44">
        <f>1+H86</f>
        <v>22</v>
      </c>
      <c r="AA86" s="22"/>
      <c r="AD86" s="44"/>
      <c r="AE86" s="44" t="s">
        <v>91</v>
      </c>
      <c r="AF86" s="44">
        <f>1+T86</f>
        <v>23</v>
      </c>
      <c r="AM86" s="22"/>
      <c r="AP86" s="44"/>
      <c r="AQ86" s="44" t="s">
        <v>91</v>
      </c>
      <c r="AR86" s="44">
        <f>1+AF86</f>
        <v>24</v>
      </c>
      <c r="AY86" s="22"/>
      <c r="BB86" s="44"/>
      <c r="BC86" s="44" t="s">
        <v>91</v>
      </c>
      <c r="BD86" s="44">
        <f>1+AR86</f>
        <v>25</v>
      </c>
      <c r="BK86" s="22"/>
      <c r="BN86" s="44"/>
      <c r="BO86" s="44" t="s">
        <v>91</v>
      </c>
      <c r="BP86" s="44">
        <f>1+BD86</f>
        <v>26</v>
      </c>
      <c r="BW86" s="22"/>
      <c r="BZ86" s="44"/>
      <c r="CA86" s="44" t="s">
        <v>91</v>
      </c>
      <c r="CB86" s="44">
        <f>1+BP86</f>
        <v>27</v>
      </c>
      <c r="CI86" s="22"/>
      <c r="CL86" s="44"/>
      <c r="CM86" s="44" t="s">
        <v>91</v>
      </c>
      <c r="CN86" s="44">
        <f>1+CB86</f>
        <v>28</v>
      </c>
      <c r="CU86" s="22"/>
      <c r="CX86" s="44"/>
      <c r="CY86" s="44" t="s">
        <v>91</v>
      </c>
      <c r="CZ86" s="44">
        <f>1+CN86</f>
        <v>29</v>
      </c>
      <c r="DG86" s="22"/>
      <c r="DJ86" s="44"/>
      <c r="DK86" s="44" t="s">
        <v>91</v>
      </c>
      <c r="DL86" s="44">
        <f>1+CZ86</f>
        <v>30</v>
      </c>
    </row>
    <row r="87" spans="3:120" s="41" customFormat="1" ht="15" customHeight="1" x14ac:dyDescent="0.25">
      <c r="C87" s="1"/>
      <c r="F87" s="44"/>
      <c r="G87" s="44"/>
      <c r="H87" s="44"/>
      <c r="O87" s="1"/>
      <c r="R87" s="44"/>
      <c r="S87" s="44"/>
      <c r="T87" s="44"/>
      <c r="AA87" s="1"/>
      <c r="AD87" s="44"/>
      <c r="AE87" s="44"/>
      <c r="AF87" s="44"/>
      <c r="AM87" s="1"/>
      <c r="AP87" s="44"/>
      <c r="AQ87" s="44"/>
      <c r="AR87" s="44"/>
      <c r="AY87" s="1"/>
      <c r="BB87" s="44"/>
      <c r="BC87" s="44"/>
      <c r="BD87" s="44"/>
      <c r="BK87" s="1"/>
      <c r="BN87" s="44"/>
      <c r="BO87" s="44"/>
      <c r="BP87" s="44"/>
      <c r="BW87" s="1"/>
      <c r="BZ87" s="44"/>
      <c r="CA87" s="44"/>
      <c r="CB87" s="44"/>
      <c r="CI87" s="1"/>
      <c r="CL87" s="44"/>
      <c r="CM87" s="44"/>
      <c r="CN87" s="44"/>
      <c r="CU87" s="1"/>
      <c r="CX87" s="44"/>
      <c r="CY87" s="44"/>
      <c r="CZ87" s="44"/>
      <c r="DG87" s="1"/>
      <c r="DJ87" s="44"/>
      <c r="DK87" s="44"/>
      <c r="DL87" s="44"/>
    </row>
    <row r="88" spans="3:120" s="41" customFormat="1" ht="15" customHeight="1" x14ac:dyDescent="0.25">
      <c r="C88" s="1"/>
      <c r="F88" s="44"/>
      <c r="G88" s="44"/>
      <c r="H88" s="44"/>
      <c r="O88" s="1"/>
      <c r="R88" s="44"/>
      <c r="S88" s="44"/>
      <c r="T88" s="44"/>
      <c r="AA88" s="1"/>
      <c r="AD88" s="44"/>
      <c r="AE88" s="44"/>
      <c r="AF88" s="44"/>
      <c r="AM88" s="1"/>
      <c r="AP88" s="44"/>
      <c r="AQ88" s="44"/>
      <c r="AR88" s="44"/>
      <c r="AY88" s="1"/>
      <c r="BB88" s="44"/>
      <c r="BC88" s="44"/>
      <c r="BD88" s="44"/>
      <c r="BK88" s="1"/>
      <c r="BN88" s="44"/>
      <c r="BO88" s="44"/>
      <c r="BP88" s="44"/>
      <c r="BW88" s="1"/>
      <c r="BZ88" s="44"/>
      <c r="CA88" s="44"/>
      <c r="CB88" s="44"/>
      <c r="CI88" s="1"/>
      <c r="CL88" s="44"/>
      <c r="CM88" s="44"/>
      <c r="CN88" s="44"/>
      <c r="CU88" s="1"/>
      <c r="CX88" s="44"/>
      <c r="CY88" s="44"/>
      <c r="CZ88" s="44"/>
      <c r="DG88" s="1"/>
      <c r="DJ88" s="44"/>
      <c r="DK88" s="44"/>
      <c r="DL88" s="44"/>
    </row>
    <row r="89" spans="3:120" s="41" customFormat="1" ht="18" x14ac:dyDescent="0.25">
      <c r="C89" s="97" t="s">
        <v>0</v>
      </c>
      <c r="D89" s="97"/>
      <c r="E89" s="97"/>
      <c r="F89" s="97"/>
      <c r="G89" s="97"/>
      <c r="H89" s="97"/>
      <c r="I89" s="97"/>
      <c r="J89" s="97"/>
      <c r="K89" s="97"/>
      <c r="L89" s="97"/>
      <c r="M89" s="1"/>
      <c r="O89" s="97" t="s">
        <v>0</v>
      </c>
      <c r="P89" s="97"/>
      <c r="Q89" s="97"/>
      <c r="R89" s="97"/>
      <c r="S89" s="97"/>
      <c r="T89" s="97"/>
      <c r="U89" s="97"/>
      <c r="V89" s="97"/>
      <c r="W89" s="97"/>
      <c r="X89" s="97"/>
      <c r="AA89" s="97" t="s">
        <v>0</v>
      </c>
      <c r="AB89" s="97"/>
      <c r="AC89" s="97"/>
      <c r="AD89" s="97"/>
      <c r="AE89" s="97"/>
      <c r="AF89" s="97"/>
      <c r="AG89" s="97"/>
      <c r="AH89" s="97"/>
      <c r="AI89" s="97"/>
      <c r="AJ89" s="97"/>
      <c r="AM89" s="97" t="s">
        <v>0</v>
      </c>
      <c r="AN89" s="97"/>
      <c r="AO89" s="97"/>
      <c r="AP89" s="97"/>
      <c r="AQ89" s="97"/>
      <c r="AR89" s="97"/>
      <c r="AS89" s="97"/>
      <c r="AT89" s="97"/>
      <c r="AU89" s="97"/>
      <c r="AV89" s="97"/>
      <c r="AY89" s="97" t="s">
        <v>0</v>
      </c>
      <c r="AZ89" s="97"/>
      <c r="BA89" s="97"/>
      <c r="BB89" s="97"/>
      <c r="BC89" s="97"/>
      <c r="BD89" s="97"/>
      <c r="BE89" s="97"/>
      <c r="BF89" s="97"/>
      <c r="BG89" s="97"/>
      <c r="BH89" s="97"/>
      <c r="BK89" s="97" t="s">
        <v>0</v>
      </c>
      <c r="BL89" s="97"/>
      <c r="BM89" s="97"/>
      <c r="BN89" s="97"/>
      <c r="BO89" s="97"/>
      <c r="BP89" s="97"/>
      <c r="BQ89" s="97"/>
      <c r="BR89" s="97"/>
      <c r="BS89" s="97"/>
      <c r="BT89" s="97"/>
      <c r="BW89" s="97" t="s">
        <v>0</v>
      </c>
      <c r="BX89" s="97"/>
      <c r="BY89" s="97"/>
      <c r="BZ89" s="97"/>
      <c r="CA89" s="97"/>
      <c r="CB89" s="97"/>
      <c r="CC89" s="97"/>
      <c r="CD89" s="97"/>
      <c r="CE89" s="97"/>
      <c r="CF89" s="97"/>
      <c r="CI89" s="97" t="s">
        <v>0</v>
      </c>
      <c r="CJ89" s="97"/>
      <c r="CK89" s="97"/>
      <c r="CL89" s="97"/>
      <c r="CM89" s="97"/>
      <c r="CN89" s="97"/>
      <c r="CO89" s="97"/>
      <c r="CP89" s="97"/>
      <c r="CQ89" s="97"/>
      <c r="CR89" s="97"/>
      <c r="CU89" s="97" t="s">
        <v>0</v>
      </c>
      <c r="CV89" s="97"/>
      <c r="CW89" s="97"/>
      <c r="CX89" s="97"/>
      <c r="CY89" s="97"/>
      <c r="CZ89" s="97"/>
      <c r="DA89" s="97"/>
      <c r="DB89" s="97"/>
      <c r="DC89" s="97"/>
      <c r="DD89" s="97"/>
      <c r="DG89" s="97" t="s">
        <v>0</v>
      </c>
      <c r="DH89" s="97"/>
      <c r="DI89" s="97"/>
      <c r="DJ89" s="97"/>
      <c r="DK89" s="97"/>
      <c r="DL89" s="97"/>
      <c r="DM89" s="97"/>
      <c r="DN89" s="97"/>
      <c r="DO89" s="97"/>
      <c r="DP89" s="97"/>
    </row>
    <row r="90" spans="3:120" s="41" customFormat="1" ht="18" x14ac:dyDescent="0.25">
      <c r="C90" s="97" t="s">
        <v>1</v>
      </c>
      <c r="D90" s="97"/>
      <c r="E90" s="97"/>
      <c r="F90" s="97"/>
      <c r="G90" s="97"/>
      <c r="H90" s="97"/>
      <c r="I90" s="97"/>
      <c r="J90" s="97"/>
      <c r="K90" s="97"/>
      <c r="L90" s="97"/>
      <c r="M90" s="1"/>
      <c r="O90" s="97" t="s">
        <v>1</v>
      </c>
      <c r="P90" s="97"/>
      <c r="Q90" s="97"/>
      <c r="R90" s="97"/>
      <c r="S90" s="97"/>
      <c r="T90" s="97"/>
      <c r="U90" s="97"/>
      <c r="V90" s="97"/>
      <c r="W90" s="97"/>
      <c r="X90" s="97"/>
      <c r="AA90" s="97" t="s">
        <v>1</v>
      </c>
      <c r="AB90" s="97"/>
      <c r="AC90" s="97"/>
      <c r="AD90" s="97"/>
      <c r="AE90" s="97"/>
      <c r="AF90" s="97"/>
      <c r="AG90" s="97"/>
      <c r="AH90" s="97"/>
      <c r="AI90" s="97"/>
      <c r="AJ90" s="97"/>
      <c r="AM90" s="97" t="s">
        <v>1</v>
      </c>
      <c r="AN90" s="97"/>
      <c r="AO90" s="97"/>
      <c r="AP90" s="97"/>
      <c r="AQ90" s="97"/>
      <c r="AR90" s="97"/>
      <c r="AS90" s="97"/>
      <c r="AT90" s="97"/>
      <c r="AU90" s="97"/>
      <c r="AV90" s="97"/>
      <c r="AY90" s="97" t="s">
        <v>1</v>
      </c>
      <c r="AZ90" s="97"/>
      <c r="BA90" s="97"/>
      <c r="BB90" s="97"/>
      <c r="BC90" s="97"/>
      <c r="BD90" s="97"/>
      <c r="BE90" s="97"/>
      <c r="BF90" s="97"/>
      <c r="BG90" s="97"/>
      <c r="BH90" s="97"/>
      <c r="BK90" s="97" t="s">
        <v>1</v>
      </c>
      <c r="BL90" s="97"/>
      <c r="BM90" s="97"/>
      <c r="BN90" s="97"/>
      <c r="BO90" s="97"/>
      <c r="BP90" s="97"/>
      <c r="BQ90" s="97"/>
      <c r="BR90" s="97"/>
      <c r="BS90" s="97"/>
      <c r="BT90" s="97"/>
      <c r="BW90" s="97" t="s">
        <v>1</v>
      </c>
      <c r="BX90" s="97"/>
      <c r="BY90" s="97"/>
      <c r="BZ90" s="97"/>
      <c r="CA90" s="97"/>
      <c r="CB90" s="97"/>
      <c r="CC90" s="97"/>
      <c r="CD90" s="97"/>
      <c r="CE90" s="97"/>
      <c r="CF90" s="97"/>
      <c r="CI90" s="97" t="s">
        <v>1</v>
      </c>
      <c r="CJ90" s="97"/>
      <c r="CK90" s="97"/>
      <c r="CL90" s="97"/>
      <c r="CM90" s="97"/>
      <c r="CN90" s="97"/>
      <c r="CO90" s="97"/>
      <c r="CP90" s="97"/>
      <c r="CQ90" s="97"/>
      <c r="CR90" s="97"/>
      <c r="CU90" s="97" t="s">
        <v>1</v>
      </c>
      <c r="CV90" s="97"/>
      <c r="CW90" s="97"/>
      <c r="CX90" s="97"/>
      <c r="CY90" s="97"/>
      <c r="CZ90" s="97"/>
      <c r="DA90" s="97"/>
      <c r="DB90" s="97"/>
      <c r="DC90" s="97"/>
      <c r="DD90" s="97"/>
      <c r="DG90" s="97" t="s">
        <v>1</v>
      </c>
      <c r="DH90" s="97"/>
      <c r="DI90" s="97"/>
      <c r="DJ90" s="97"/>
      <c r="DK90" s="97"/>
      <c r="DL90" s="97"/>
      <c r="DM90" s="97"/>
      <c r="DN90" s="97"/>
      <c r="DO90" s="97"/>
      <c r="DP90" s="97"/>
    </row>
    <row r="91" spans="3:120" s="41" customFormat="1" ht="15" customHeight="1" x14ac:dyDescent="0.25">
      <c r="C91" s="1"/>
      <c r="F91" s="44"/>
      <c r="G91" s="44"/>
      <c r="H91" s="44"/>
      <c r="O91" s="1"/>
      <c r="R91" s="44"/>
      <c r="S91" s="44"/>
      <c r="T91" s="44"/>
      <c r="AA91" s="1"/>
      <c r="AD91" s="44"/>
      <c r="AE91" s="44"/>
      <c r="AF91" s="44"/>
      <c r="AM91" s="1"/>
      <c r="AP91" s="44"/>
      <c r="AQ91" s="44"/>
      <c r="AR91" s="44"/>
      <c r="AY91" s="1"/>
      <c r="BB91" s="44"/>
      <c r="BC91" s="44"/>
      <c r="BD91" s="44"/>
      <c r="BK91" s="1"/>
      <c r="BN91" s="44"/>
      <c r="BO91" s="44"/>
      <c r="BP91" s="44"/>
      <c r="BW91" s="1"/>
      <c r="BZ91" s="44"/>
      <c r="CA91" s="44"/>
      <c r="CB91" s="44"/>
      <c r="CI91" s="1"/>
      <c r="CL91" s="44"/>
      <c r="CM91" s="44"/>
      <c r="CN91" s="44"/>
      <c r="CU91" s="1"/>
      <c r="CX91" s="44"/>
      <c r="CY91" s="44"/>
      <c r="CZ91" s="44"/>
      <c r="DG91" s="1"/>
      <c r="DJ91" s="44"/>
      <c r="DK91" s="44"/>
      <c r="DL91" s="44"/>
    </row>
    <row r="92" spans="3:120" s="41" customFormat="1" ht="15" customHeight="1" x14ac:dyDescent="0.25">
      <c r="C92" s="96" t="s">
        <v>2</v>
      </c>
      <c r="D92" s="96"/>
      <c r="E92" s="22" t="s">
        <v>33</v>
      </c>
      <c r="F92" s="96">
        <f>VLOOKUP(H86,'DATA SISWA'!$A:$K,3,0)</f>
        <v>0</v>
      </c>
      <c r="G92" s="96"/>
      <c r="H92" s="44"/>
      <c r="I92" s="22" t="s">
        <v>4</v>
      </c>
      <c r="J92" s="22" t="s">
        <v>33</v>
      </c>
      <c r="K92" s="22" t="str">
        <f>'DATA SISWA'!$R$3</f>
        <v>Satu</v>
      </c>
      <c r="O92" s="96" t="s">
        <v>2</v>
      </c>
      <c r="P92" s="96"/>
      <c r="Q92" s="22" t="s">
        <v>33</v>
      </c>
      <c r="R92" s="96">
        <f>VLOOKUP(T86,'DATA SISWA'!$A:$K,3,0)</f>
        <v>0</v>
      </c>
      <c r="S92" s="96"/>
      <c r="T92" s="44"/>
      <c r="U92" s="22" t="s">
        <v>4</v>
      </c>
      <c r="V92" s="22" t="s">
        <v>33</v>
      </c>
      <c r="W92" s="22" t="str">
        <f>'DATA SISWA'!$R$3</f>
        <v>Satu</v>
      </c>
      <c r="AA92" s="96" t="s">
        <v>2</v>
      </c>
      <c r="AB92" s="96"/>
      <c r="AC92" s="22" t="s">
        <v>33</v>
      </c>
      <c r="AD92" s="96">
        <f>VLOOKUP(AF86,'DATA SISWA'!$A:$K,3,0)</f>
        <v>0</v>
      </c>
      <c r="AE92" s="96"/>
      <c r="AF92" s="44"/>
      <c r="AG92" s="22" t="s">
        <v>4</v>
      </c>
      <c r="AH92" s="22" t="s">
        <v>33</v>
      </c>
      <c r="AI92" s="22" t="str">
        <f>'DATA SISWA'!$R$3</f>
        <v>Satu</v>
      </c>
      <c r="AM92" s="96" t="s">
        <v>2</v>
      </c>
      <c r="AN92" s="96"/>
      <c r="AO92" s="22" t="s">
        <v>33</v>
      </c>
      <c r="AP92" s="96">
        <f>VLOOKUP(AR86,'DATA SISWA'!$A:$K,3,0)</f>
        <v>0</v>
      </c>
      <c r="AQ92" s="96"/>
      <c r="AR92" s="44"/>
      <c r="AS92" s="22" t="s">
        <v>4</v>
      </c>
      <c r="AT92" s="22" t="s">
        <v>33</v>
      </c>
      <c r="AU92" s="22" t="str">
        <f>'DATA SISWA'!$R$3</f>
        <v>Satu</v>
      </c>
      <c r="AY92" s="96" t="s">
        <v>2</v>
      </c>
      <c r="AZ92" s="96"/>
      <c r="BA92" s="22" t="s">
        <v>33</v>
      </c>
      <c r="BB92" s="96">
        <f>VLOOKUP(BD86,'DATA SISWA'!$A:$K,3,0)</f>
        <v>0</v>
      </c>
      <c r="BC92" s="96"/>
      <c r="BD92" s="44"/>
      <c r="BE92" s="22" t="s">
        <v>4</v>
      </c>
      <c r="BF92" s="22" t="s">
        <v>33</v>
      </c>
      <c r="BG92" s="22" t="str">
        <f>'DATA SISWA'!$R$3</f>
        <v>Satu</v>
      </c>
      <c r="BK92" s="96" t="s">
        <v>2</v>
      </c>
      <c r="BL92" s="96"/>
      <c r="BM92" s="22" t="s">
        <v>33</v>
      </c>
      <c r="BN92" s="96">
        <f>VLOOKUP(BP86,'DATA SISWA'!$A:$K,3,0)</f>
        <v>0</v>
      </c>
      <c r="BO92" s="96"/>
      <c r="BP92" s="44"/>
      <c r="BQ92" s="22" t="s">
        <v>4</v>
      </c>
      <c r="BR92" s="22" t="s">
        <v>33</v>
      </c>
      <c r="BS92" s="22" t="str">
        <f>'DATA SISWA'!$R$3</f>
        <v>Satu</v>
      </c>
      <c r="BW92" s="96" t="s">
        <v>2</v>
      </c>
      <c r="BX92" s="96"/>
      <c r="BY92" s="22" t="s">
        <v>33</v>
      </c>
      <c r="BZ92" s="96">
        <f>VLOOKUP(CB86,'DATA SISWA'!$A:$K,3,0)</f>
        <v>0</v>
      </c>
      <c r="CA92" s="96"/>
      <c r="CB92" s="44"/>
      <c r="CC92" s="22" t="s">
        <v>4</v>
      </c>
      <c r="CD92" s="22" t="s">
        <v>33</v>
      </c>
      <c r="CE92" s="22" t="str">
        <f>'DATA SISWA'!$R$3</f>
        <v>Satu</v>
      </c>
      <c r="CI92" s="96" t="s">
        <v>2</v>
      </c>
      <c r="CJ92" s="96"/>
      <c r="CK92" s="22" t="s">
        <v>33</v>
      </c>
      <c r="CL92" s="96">
        <f>VLOOKUP(CN86,'DATA SISWA'!$A:$K,3,0)</f>
        <v>0</v>
      </c>
      <c r="CM92" s="96"/>
      <c r="CN92" s="44"/>
      <c r="CO92" s="22" t="s">
        <v>4</v>
      </c>
      <c r="CP92" s="22" t="s">
        <v>33</v>
      </c>
      <c r="CQ92" s="22" t="str">
        <f>'DATA SISWA'!$R$3</f>
        <v>Satu</v>
      </c>
      <c r="CU92" s="96" t="s">
        <v>2</v>
      </c>
      <c r="CV92" s="96"/>
      <c r="CW92" s="22" t="s">
        <v>33</v>
      </c>
      <c r="CX92" s="96">
        <f>VLOOKUP(CZ86,'DATA SISWA'!$A:$K,3,0)</f>
        <v>0</v>
      </c>
      <c r="CY92" s="96"/>
      <c r="CZ92" s="44"/>
      <c r="DA92" s="22" t="s">
        <v>4</v>
      </c>
      <c r="DB92" s="22" t="s">
        <v>33</v>
      </c>
      <c r="DC92" s="22" t="str">
        <f>'DATA SISWA'!$R$3</f>
        <v>Satu</v>
      </c>
      <c r="DG92" s="96" t="s">
        <v>2</v>
      </c>
      <c r="DH92" s="96"/>
      <c r="DI92" s="22" t="s">
        <v>33</v>
      </c>
      <c r="DJ92" s="96" t="str">
        <f>VLOOKUP(DL86,'DATA SISWA'!$A:$K,3,0)</f>
        <v>RASDI</v>
      </c>
      <c r="DK92" s="96"/>
      <c r="DL92" s="44"/>
      <c r="DM92" s="22" t="s">
        <v>4</v>
      </c>
      <c r="DN92" s="22" t="s">
        <v>33</v>
      </c>
      <c r="DO92" s="22" t="str">
        <f>'DATA SISWA'!$R$3</f>
        <v>Satu</v>
      </c>
    </row>
    <row r="93" spans="3:120" s="41" customFormat="1" ht="15" customHeight="1" x14ac:dyDescent="0.25">
      <c r="C93" s="96" t="s">
        <v>3</v>
      </c>
      <c r="D93" s="96"/>
      <c r="E93" s="22" t="s">
        <v>33</v>
      </c>
      <c r="F93" s="96">
        <f>VLOOKUP(H86,'DATA SISWA'!$A:$K,2,0)</f>
        <v>0</v>
      </c>
      <c r="G93" s="96"/>
      <c r="H93" s="44"/>
      <c r="I93" s="22" t="s">
        <v>5</v>
      </c>
      <c r="J93" s="22" t="s">
        <v>33</v>
      </c>
      <c r="K93" s="22" t="str">
        <f>'DATA SISWA'!$R$4</f>
        <v>2020-2021</v>
      </c>
      <c r="O93" s="96" t="s">
        <v>3</v>
      </c>
      <c r="P93" s="96"/>
      <c r="Q93" s="22" t="s">
        <v>33</v>
      </c>
      <c r="R93" s="96">
        <f>VLOOKUP(T86,'DATA SISWA'!$A:$K,2,0)</f>
        <v>0</v>
      </c>
      <c r="S93" s="96"/>
      <c r="T93" s="44"/>
      <c r="U93" s="22" t="s">
        <v>5</v>
      </c>
      <c r="V93" s="22" t="s">
        <v>33</v>
      </c>
      <c r="W93" s="22" t="str">
        <f>'DATA SISWA'!$R$4</f>
        <v>2020-2021</v>
      </c>
      <c r="AA93" s="96" t="s">
        <v>3</v>
      </c>
      <c r="AB93" s="96"/>
      <c r="AC93" s="22" t="s">
        <v>33</v>
      </c>
      <c r="AD93" s="96">
        <f>VLOOKUP(AF86,'DATA SISWA'!$A:$K,2,0)</f>
        <v>0</v>
      </c>
      <c r="AE93" s="96"/>
      <c r="AF93" s="44"/>
      <c r="AG93" s="22" t="s">
        <v>5</v>
      </c>
      <c r="AH93" s="22" t="s">
        <v>33</v>
      </c>
      <c r="AI93" s="22" t="str">
        <f>'DATA SISWA'!$R$4</f>
        <v>2020-2021</v>
      </c>
      <c r="AM93" s="96" t="s">
        <v>3</v>
      </c>
      <c r="AN93" s="96"/>
      <c r="AO93" s="22" t="s">
        <v>33</v>
      </c>
      <c r="AP93" s="96">
        <f>VLOOKUP(AR86,'DATA SISWA'!$A:$K,2,0)</f>
        <v>0</v>
      </c>
      <c r="AQ93" s="96"/>
      <c r="AR93" s="44"/>
      <c r="AS93" s="22" t="s">
        <v>5</v>
      </c>
      <c r="AT93" s="22" t="s">
        <v>33</v>
      </c>
      <c r="AU93" s="22" t="str">
        <f>'DATA SISWA'!$R$4</f>
        <v>2020-2021</v>
      </c>
      <c r="AY93" s="96" t="s">
        <v>3</v>
      </c>
      <c r="AZ93" s="96"/>
      <c r="BA93" s="22" t="s">
        <v>33</v>
      </c>
      <c r="BB93" s="96">
        <f>VLOOKUP(BD86,'DATA SISWA'!$A:$K,2,0)</f>
        <v>0</v>
      </c>
      <c r="BC93" s="96"/>
      <c r="BD93" s="44"/>
      <c r="BE93" s="22" t="s">
        <v>5</v>
      </c>
      <c r="BF93" s="22" t="s">
        <v>33</v>
      </c>
      <c r="BG93" s="22" t="str">
        <f>'DATA SISWA'!$R$4</f>
        <v>2020-2021</v>
      </c>
      <c r="BK93" s="96" t="s">
        <v>3</v>
      </c>
      <c r="BL93" s="96"/>
      <c r="BM93" s="22" t="s">
        <v>33</v>
      </c>
      <c r="BN93" s="96">
        <f>VLOOKUP(BP86,'DATA SISWA'!$A:$K,2,0)</f>
        <v>0</v>
      </c>
      <c r="BO93" s="96"/>
      <c r="BP93" s="44"/>
      <c r="BQ93" s="22" t="s">
        <v>5</v>
      </c>
      <c r="BR93" s="22" t="s">
        <v>33</v>
      </c>
      <c r="BS93" s="22" t="str">
        <f>'DATA SISWA'!$R$4</f>
        <v>2020-2021</v>
      </c>
      <c r="BW93" s="96" t="s">
        <v>3</v>
      </c>
      <c r="BX93" s="96"/>
      <c r="BY93" s="22" t="s">
        <v>33</v>
      </c>
      <c r="BZ93" s="96">
        <f>VLOOKUP(CB86,'DATA SISWA'!$A:$K,2,0)</f>
        <v>0</v>
      </c>
      <c r="CA93" s="96"/>
      <c r="CB93" s="44"/>
      <c r="CC93" s="22" t="s">
        <v>5</v>
      </c>
      <c r="CD93" s="22" t="s">
        <v>33</v>
      </c>
      <c r="CE93" s="22" t="str">
        <f>'DATA SISWA'!$R$4</f>
        <v>2020-2021</v>
      </c>
      <c r="CI93" s="96" t="s">
        <v>3</v>
      </c>
      <c r="CJ93" s="96"/>
      <c r="CK93" s="22" t="s">
        <v>33</v>
      </c>
      <c r="CL93" s="96">
        <f>VLOOKUP(CN86,'DATA SISWA'!$A:$K,2,0)</f>
        <v>0</v>
      </c>
      <c r="CM93" s="96"/>
      <c r="CN93" s="44"/>
      <c r="CO93" s="22" t="s">
        <v>5</v>
      </c>
      <c r="CP93" s="22" t="s">
        <v>33</v>
      </c>
      <c r="CQ93" s="22" t="str">
        <f>'DATA SISWA'!$R$4</f>
        <v>2020-2021</v>
      </c>
      <c r="CU93" s="96" t="s">
        <v>3</v>
      </c>
      <c r="CV93" s="96"/>
      <c r="CW93" s="22" t="s">
        <v>33</v>
      </c>
      <c r="CX93" s="96">
        <f>VLOOKUP(CZ86,'DATA SISWA'!$A:$K,2,0)</f>
        <v>0</v>
      </c>
      <c r="CY93" s="96"/>
      <c r="CZ93" s="44"/>
      <c r="DA93" s="22" t="s">
        <v>5</v>
      </c>
      <c r="DB93" s="22" t="s">
        <v>33</v>
      </c>
      <c r="DC93" s="22" t="str">
        <f>'DATA SISWA'!$R$4</f>
        <v>2020-2021</v>
      </c>
      <c r="DG93" s="96" t="s">
        <v>3</v>
      </c>
      <c r="DH93" s="96"/>
      <c r="DI93" s="22" t="s">
        <v>33</v>
      </c>
      <c r="DJ93" s="96">
        <f>VLOOKUP(DL86,'DATA SISWA'!$A:$K,2,0)</f>
        <v>988777</v>
      </c>
      <c r="DK93" s="96"/>
      <c r="DL93" s="44"/>
      <c r="DM93" s="22" t="s">
        <v>5</v>
      </c>
      <c r="DN93" s="22" t="s">
        <v>33</v>
      </c>
      <c r="DO93" s="22" t="str">
        <f>'DATA SISWA'!$R$4</f>
        <v>2020-2021</v>
      </c>
    </row>
    <row r="94" spans="3:120" s="41" customFormat="1" ht="15" customHeight="1" x14ac:dyDescent="0.25">
      <c r="C94" s="1"/>
      <c r="F94" s="44"/>
      <c r="G94" s="44"/>
      <c r="H94" s="44"/>
      <c r="O94" s="1"/>
      <c r="R94" s="44"/>
      <c r="S94" s="44"/>
      <c r="T94" s="44"/>
      <c r="AA94" s="1"/>
      <c r="AD94" s="44"/>
      <c r="AE94" s="44"/>
      <c r="AF94" s="44"/>
      <c r="AM94" s="1"/>
      <c r="AP94" s="44"/>
      <c r="AQ94" s="44"/>
      <c r="AR94" s="44"/>
      <c r="AY94" s="1"/>
      <c r="BB94" s="44"/>
      <c r="BC94" s="44"/>
      <c r="BD94" s="44"/>
      <c r="BK94" s="1"/>
      <c r="BN94" s="44"/>
      <c r="BO94" s="44"/>
      <c r="BP94" s="44"/>
      <c r="BW94" s="1"/>
      <c r="BZ94" s="44"/>
      <c r="CA94" s="44"/>
      <c r="CB94" s="44"/>
      <c r="CI94" s="1"/>
      <c r="CL94" s="44"/>
      <c r="CM94" s="44"/>
      <c r="CN94" s="44"/>
      <c r="CU94" s="1"/>
      <c r="CX94" s="44"/>
      <c r="CY94" s="44"/>
      <c r="CZ94" s="44"/>
      <c r="DG94" s="1"/>
      <c r="DJ94" s="44"/>
      <c r="DK94" s="44"/>
      <c r="DL94" s="44"/>
    </row>
    <row r="95" spans="3:120" s="41" customFormat="1" ht="15" customHeight="1" x14ac:dyDescent="0.25">
      <c r="C95" s="1"/>
      <c r="F95" s="44"/>
      <c r="G95" s="44"/>
      <c r="H95" s="44"/>
      <c r="O95" s="1"/>
      <c r="R95" s="44"/>
      <c r="S95" s="44"/>
      <c r="T95" s="44"/>
      <c r="AA95" s="1"/>
      <c r="AD95" s="44"/>
      <c r="AE95" s="44"/>
      <c r="AF95" s="44"/>
      <c r="AM95" s="1"/>
      <c r="AP95" s="44"/>
      <c r="AQ95" s="44"/>
      <c r="AR95" s="44"/>
      <c r="AY95" s="1"/>
      <c r="BB95" s="44"/>
      <c r="BC95" s="44"/>
      <c r="BD95" s="44"/>
      <c r="BK95" s="1"/>
      <c r="BN95" s="44"/>
      <c r="BO95" s="44"/>
      <c r="BP95" s="44"/>
      <c r="BW95" s="1"/>
      <c r="BZ95" s="44"/>
      <c r="CA95" s="44"/>
      <c r="CB95" s="44"/>
      <c r="CI95" s="1"/>
      <c r="CL95" s="44"/>
      <c r="CM95" s="44"/>
      <c r="CN95" s="44"/>
      <c r="CU95" s="1"/>
      <c r="CX95" s="44"/>
      <c r="CY95" s="44"/>
      <c r="CZ95" s="44"/>
      <c r="DG95" s="1"/>
      <c r="DJ95" s="44"/>
      <c r="DK95" s="44"/>
      <c r="DL95" s="44"/>
    </row>
    <row r="96" spans="3:120" s="41" customFormat="1" x14ac:dyDescent="0.25">
      <c r="C96" s="1"/>
      <c r="F96" s="44"/>
      <c r="G96" s="44"/>
      <c r="H96" s="44"/>
      <c r="O96" s="1"/>
      <c r="R96" s="44"/>
      <c r="S96" s="44"/>
      <c r="T96" s="44"/>
      <c r="AA96" s="1"/>
      <c r="AD96" s="44"/>
      <c r="AE96" s="44"/>
      <c r="AF96" s="44"/>
      <c r="AM96" s="1"/>
      <c r="AP96" s="44"/>
      <c r="AQ96" s="44"/>
      <c r="AR96" s="44"/>
      <c r="AY96" s="1"/>
      <c r="BB96" s="44"/>
      <c r="BC96" s="44"/>
      <c r="BD96" s="44"/>
      <c r="BK96" s="1"/>
      <c r="BN96" s="44"/>
      <c r="BO96" s="44"/>
      <c r="BP96" s="44"/>
      <c r="BW96" s="1"/>
      <c r="BZ96" s="44"/>
      <c r="CA96" s="44"/>
      <c r="CB96" s="44"/>
      <c r="CI96" s="1"/>
      <c r="CL96" s="44"/>
      <c r="CM96" s="44"/>
      <c r="CN96" s="44"/>
      <c r="CU96" s="1"/>
      <c r="CX96" s="44"/>
      <c r="CY96" s="44"/>
      <c r="CZ96" s="44"/>
      <c r="DG96" s="1"/>
      <c r="DJ96" s="44"/>
      <c r="DK96" s="44"/>
      <c r="DL96" s="44"/>
    </row>
    <row r="97" spans="3:120" s="41" customFormat="1" x14ac:dyDescent="0.25">
      <c r="C97" s="94" t="s">
        <v>34</v>
      </c>
      <c r="D97" s="67" t="s">
        <v>7</v>
      </c>
      <c r="E97" s="68"/>
      <c r="F97" s="69"/>
      <c r="G97" s="93" t="s">
        <v>8</v>
      </c>
      <c r="H97" s="93"/>
      <c r="I97" s="93"/>
      <c r="J97" s="93"/>
      <c r="K97" s="93"/>
      <c r="L97" s="93"/>
      <c r="O97" s="94" t="s">
        <v>34</v>
      </c>
      <c r="P97" s="67" t="s">
        <v>7</v>
      </c>
      <c r="Q97" s="68"/>
      <c r="R97" s="69"/>
      <c r="S97" s="93" t="s">
        <v>8</v>
      </c>
      <c r="T97" s="93"/>
      <c r="U97" s="93"/>
      <c r="V97" s="93"/>
      <c r="W97" s="93"/>
      <c r="X97" s="93"/>
      <c r="AA97" s="94" t="s">
        <v>34</v>
      </c>
      <c r="AB97" s="67" t="s">
        <v>7</v>
      </c>
      <c r="AC97" s="68"/>
      <c r="AD97" s="69"/>
      <c r="AE97" s="93" t="s">
        <v>8</v>
      </c>
      <c r="AF97" s="93"/>
      <c r="AG97" s="93"/>
      <c r="AH97" s="93"/>
      <c r="AI97" s="93"/>
      <c r="AJ97" s="93"/>
      <c r="AM97" s="94" t="s">
        <v>34</v>
      </c>
      <c r="AN97" s="67" t="s">
        <v>7</v>
      </c>
      <c r="AO97" s="68"/>
      <c r="AP97" s="69"/>
      <c r="AQ97" s="93" t="s">
        <v>8</v>
      </c>
      <c r="AR97" s="93"/>
      <c r="AS97" s="93"/>
      <c r="AT97" s="93"/>
      <c r="AU97" s="93"/>
      <c r="AV97" s="93"/>
      <c r="AY97" s="94" t="s">
        <v>34</v>
      </c>
      <c r="AZ97" s="67" t="s">
        <v>7</v>
      </c>
      <c r="BA97" s="68"/>
      <c r="BB97" s="69"/>
      <c r="BC97" s="93" t="s">
        <v>8</v>
      </c>
      <c r="BD97" s="93"/>
      <c r="BE97" s="93"/>
      <c r="BF97" s="93"/>
      <c r="BG97" s="93"/>
      <c r="BH97" s="93"/>
      <c r="BK97" s="94" t="s">
        <v>34</v>
      </c>
      <c r="BL97" s="67" t="s">
        <v>7</v>
      </c>
      <c r="BM97" s="68"/>
      <c r="BN97" s="69"/>
      <c r="BO97" s="93" t="s">
        <v>8</v>
      </c>
      <c r="BP97" s="93"/>
      <c r="BQ97" s="93"/>
      <c r="BR97" s="93"/>
      <c r="BS97" s="93"/>
      <c r="BT97" s="93"/>
      <c r="BW97" s="94" t="s">
        <v>34</v>
      </c>
      <c r="BX97" s="67" t="s">
        <v>7</v>
      </c>
      <c r="BY97" s="68"/>
      <c r="BZ97" s="69"/>
      <c r="CA97" s="93" t="s">
        <v>8</v>
      </c>
      <c r="CB97" s="93"/>
      <c r="CC97" s="93"/>
      <c r="CD97" s="93"/>
      <c r="CE97" s="93"/>
      <c r="CF97" s="93"/>
      <c r="CI97" s="94" t="s">
        <v>34</v>
      </c>
      <c r="CJ97" s="67" t="s">
        <v>7</v>
      </c>
      <c r="CK97" s="68"/>
      <c r="CL97" s="69"/>
      <c r="CM97" s="93" t="s">
        <v>8</v>
      </c>
      <c r="CN97" s="93"/>
      <c r="CO97" s="93"/>
      <c r="CP97" s="93"/>
      <c r="CQ97" s="93"/>
      <c r="CR97" s="93"/>
      <c r="CU97" s="94" t="s">
        <v>34</v>
      </c>
      <c r="CV97" s="67" t="s">
        <v>7</v>
      </c>
      <c r="CW97" s="68"/>
      <c r="CX97" s="69"/>
      <c r="CY97" s="93" t="s">
        <v>8</v>
      </c>
      <c r="CZ97" s="93"/>
      <c r="DA97" s="93"/>
      <c r="DB97" s="93"/>
      <c r="DC97" s="93"/>
      <c r="DD97" s="93"/>
      <c r="DG97" s="94" t="s">
        <v>34</v>
      </c>
      <c r="DH97" s="67" t="s">
        <v>7</v>
      </c>
      <c r="DI97" s="68"/>
      <c r="DJ97" s="69"/>
      <c r="DK97" s="93" t="s">
        <v>8</v>
      </c>
      <c r="DL97" s="93"/>
      <c r="DM97" s="93"/>
      <c r="DN97" s="93"/>
      <c r="DO97" s="93"/>
      <c r="DP97" s="93"/>
    </row>
    <row r="98" spans="3:120" s="41" customFormat="1" x14ac:dyDescent="0.25">
      <c r="C98" s="95"/>
      <c r="D98" s="73"/>
      <c r="E98" s="74"/>
      <c r="F98" s="75"/>
      <c r="G98" s="35" t="s">
        <v>9</v>
      </c>
      <c r="H98" s="35" t="s">
        <v>10</v>
      </c>
      <c r="I98" s="93" t="s">
        <v>11</v>
      </c>
      <c r="J98" s="93"/>
      <c r="K98" s="93"/>
      <c r="L98" s="93"/>
      <c r="O98" s="95"/>
      <c r="P98" s="73"/>
      <c r="Q98" s="74"/>
      <c r="R98" s="75"/>
      <c r="S98" s="35" t="s">
        <v>9</v>
      </c>
      <c r="T98" s="35" t="s">
        <v>10</v>
      </c>
      <c r="U98" s="93" t="s">
        <v>11</v>
      </c>
      <c r="V98" s="93"/>
      <c r="W98" s="93"/>
      <c r="X98" s="93"/>
      <c r="AA98" s="95"/>
      <c r="AB98" s="73"/>
      <c r="AC98" s="74"/>
      <c r="AD98" s="75"/>
      <c r="AE98" s="35" t="s">
        <v>9</v>
      </c>
      <c r="AF98" s="35" t="s">
        <v>10</v>
      </c>
      <c r="AG98" s="93" t="s">
        <v>11</v>
      </c>
      <c r="AH98" s="93"/>
      <c r="AI98" s="93"/>
      <c r="AJ98" s="93"/>
      <c r="AM98" s="95"/>
      <c r="AN98" s="73"/>
      <c r="AO98" s="74"/>
      <c r="AP98" s="75"/>
      <c r="AQ98" s="35" t="s">
        <v>9</v>
      </c>
      <c r="AR98" s="35" t="s">
        <v>10</v>
      </c>
      <c r="AS98" s="93" t="s">
        <v>11</v>
      </c>
      <c r="AT98" s="93"/>
      <c r="AU98" s="93"/>
      <c r="AV98" s="93"/>
      <c r="AY98" s="95"/>
      <c r="AZ98" s="73"/>
      <c r="BA98" s="74"/>
      <c r="BB98" s="75"/>
      <c r="BC98" s="35" t="s">
        <v>9</v>
      </c>
      <c r="BD98" s="35" t="s">
        <v>10</v>
      </c>
      <c r="BE98" s="93" t="s">
        <v>11</v>
      </c>
      <c r="BF98" s="93"/>
      <c r="BG98" s="93"/>
      <c r="BH98" s="93"/>
      <c r="BK98" s="95"/>
      <c r="BL98" s="73"/>
      <c r="BM98" s="74"/>
      <c r="BN98" s="75"/>
      <c r="BO98" s="35" t="s">
        <v>9</v>
      </c>
      <c r="BP98" s="35" t="s">
        <v>10</v>
      </c>
      <c r="BQ98" s="93" t="s">
        <v>11</v>
      </c>
      <c r="BR98" s="93"/>
      <c r="BS98" s="93"/>
      <c r="BT98" s="93"/>
      <c r="BW98" s="95"/>
      <c r="BX98" s="73"/>
      <c r="BY98" s="74"/>
      <c r="BZ98" s="75"/>
      <c r="CA98" s="35" t="s">
        <v>9</v>
      </c>
      <c r="CB98" s="35" t="s">
        <v>10</v>
      </c>
      <c r="CC98" s="93" t="s">
        <v>11</v>
      </c>
      <c r="CD98" s="93"/>
      <c r="CE98" s="93"/>
      <c r="CF98" s="93"/>
      <c r="CI98" s="95"/>
      <c r="CJ98" s="73"/>
      <c r="CK98" s="74"/>
      <c r="CL98" s="75"/>
      <c r="CM98" s="35" t="s">
        <v>9</v>
      </c>
      <c r="CN98" s="35" t="s">
        <v>10</v>
      </c>
      <c r="CO98" s="93" t="s">
        <v>11</v>
      </c>
      <c r="CP98" s="93"/>
      <c r="CQ98" s="93"/>
      <c r="CR98" s="93"/>
      <c r="CU98" s="95"/>
      <c r="CV98" s="73"/>
      <c r="CW98" s="74"/>
      <c r="CX98" s="75"/>
      <c r="CY98" s="35" t="s">
        <v>9</v>
      </c>
      <c r="CZ98" s="35" t="s">
        <v>10</v>
      </c>
      <c r="DA98" s="93" t="s">
        <v>11</v>
      </c>
      <c r="DB98" s="93"/>
      <c r="DC98" s="93"/>
      <c r="DD98" s="93"/>
      <c r="DG98" s="95"/>
      <c r="DH98" s="73"/>
      <c r="DI98" s="74"/>
      <c r="DJ98" s="75"/>
      <c r="DK98" s="35" t="s">
        <v>9</v>
      </c>
      <c r="DL98" s="35" t="s">
        <v>10</v>
      </c>
      <c r="DM98" s="93" t="s">
        <v>11</v>
      </c>
      <c r="DN98" s="93"/>
      <c r="DO98" s="93"/>
      <c r="DP98" s="93"/>
    </row>
    <row r="99" spans="3:120" s="41" customFormat="1" ht="50.1" customHeight="1" x14ac:dyDescent="0.2">
      <c r="C99" s="35">
        <v>1</v>
      </c>
      <c r="D99" s="89" t="s">
        <v>12</v>
      </c>
      <c r="E99" s="90"/>
      <c r="F99" s="91"/>
      <c r="G99" s="33">
        <f>VLOOKUP(H86,'DATA SISWA'!$A:$K,4,0)</f>
        <v>0</v>
      </c>
      <c r="H99" s="33" t="str">
        <f>IF(G99&gt;=90,"Mumtaz",IF(G99&gt;=80,"Jayyid Jiddan",IF(G99&gt;=70,"Jayyid",IF(G99&gt;=60,"Maqbul",""))))</f>
        <v/>
      </c>
      <c r="I99" s="83"/>
      <c r="J99" s="83"/>
      <c r="K99" s="83"/>
      <c r="L99" s="83"/>
      <c r="O99" s="35">
        <v>1</v>
      </c>
      <c r="P99" s="89" t="s">
        <v>12</v>
      </c>
      <c r="Q99" s="90"/>
      <c r="R99" s="91"/>
      <c r="S99" s="33">
        <f>VLOOKUP(T86,'DATA SISWA'!$A:$K,4,0)</f>
        <v>0</v>
      </c>
      <c r="T99" s="33" t="str">
        <f>IF(S99&gt;=90,"Mumtaz",IF(S99&gt;=80,"Jayyid Jiddan",IF(S99&gt;=70,"Jayyid",IF(S99&gt;=60,"Maqbul",""))))</f>
        <v/>
      </c>
      <c r="U99" s="83"/>
      <c r="V99" s="83"/>
      <c r="W99" s="83"/>
      <c r="X99" s="83"/>
      <c r="AA99" s="35">
        <v>1</v>
      </c>
      <c r="AB99" s="89" t="s">
        <v>12</v>
      </c>
      <c r="AC99" s="90"/>
      <c r="AD99" s="91"/>
      <c r="AE99" s="33">
        <f>VLOOKUP(AF86,'DATA SISWA'!$A:$K,4,0)</f>
        <v>0</v>
      </c>
      <c r="AF99" s="33" t="str">
        <f>IF(AE99&gt;=90,"Mumtaz",IF(AE99&gt;=80,"Jayyid Jiddan",IF(AE99&gt;=70,"Jayyid",IF(AE99&gt;=60,"Maqbul",""))))</f>
        <v/>
      </c>
      <c r="AG99" s="83"/>
      <c r="AH99" s="83"/>
      <c r="AI99" s="83"/>
      <c r="AJ99" s="83"/>
      <c r="AM99" s="35">
        <v>1</v>
      </c>
      <c r="AN99" s="89" t="s">
        <v>12</v>
      </c>
      <c r="AO99" s="90"/>
      <c r="AP99" s="91"/>
      <c r="AQ99" s="33">
        <f>VLOOKUP(AR86,'DATA SISWA'!$A:$K,4,0)</f>
        <v>0</v>
      </c>
      <c r="AR99" s="33" t="str">
        <f>IF(AQ99&gt;=90,"Mumtaz",IF(AQ99&gt;=80,"Jayyid Jiddan",IF(AQ99&gt;=70,"Jayyid",IF(AQ99&gt;=60,"Maqbul",""))))</f>
        <v/>
      </c>
      <c r="AS99" s="83"/>
      <c r="AT99" s="83"/>
      <c r="AU99" s="83"/>
      <c r="AV99" s="83"/>
      <c r="AY99" s="35">
        <v>1</v>
      </c>
      <c r="AZ99" s="89" t="s">
        <v>12</v>
      </c>
      <c r="BA99" s="90"/>
      <c r="BB99" s="91"/>
      <c r="BC99" s="33">
        <f>VLOOKUP(BD86,'DATA SISWA'!$A:$K,4,0)</f>
        <v>0</v>
      </c>
      <c r="BD99" s="33" t="str">
        <f>IF(BC99&gt;=90,"Mumtaz",IF(BC99&gt;=80,"Jayyid Jiddan",IF(BC99&gt;=70,"Jayyid",IF(BC99&gt;=60,"Maqbul",""))))</f>
        <v/>
      </c>
      <c r="BE99" s="83"/>
      <c r="BF99" s="83"/>
      <c r="BG99" s="83"/>
      <c r="BH99" s="83"/>
      <c r="BK99" s="35">
        <v>1</v>
      </c>
      <c r="BL99" s="89" t="s">
        <v>12</v>
      </c>
      <c r="BM99" s="90"/>
      <c r="BN99" s="91"/>
      <c r="BO99" s="33">
        <f>VLOOKUP(BP86,'DATA SISWA'!$A:$K,4,0)</f>
        <v>0</v>
      </c>
      <c r="BP99" s="33" t="str">
        <f>IF(BO99&gt;=90,"Mumtaz",IF(BO99&gt;=80,"Jayyid Jiddan",IF(BO99&gt;=70,"Jayyid",IF(BO99&gt;=60,"Maqbul",""))))</f>
        <v/>
      </c>
      <c r="BQ99" s="83"/>
      <c r="BR99" s="83"/>
      <c r="BS99" s="83"/>
      <c r="BT99" s="83"/>
      <c r="BW99" s="35">
        <v>1</v>
      </c>
      <c r="BX99" s="89" t="s">
        <v>12</v>
      </c>
      <c r="BY99" s="90"/>
      <c r="BZ99" s="91"/>
      <c r="CA99" s="33">
        <f>VLOOKUP(CB86,'DATA SISWA'!$A:$K,4,0)</f>
        <v>0</v>
      </c>
      <c r="CB99" s="33" t="str">
        <f>IF(CA99&gt;=90,"Mumtaz",IF(CA99&gt;=80,"Jayyid Jiddan",IF(CA99&gt;=70,"Jayyid",IF(CA99&gt;=60,"Maqbul",""))))</f>
        <v/>
      </c>
      <c r="CC99" s="83"/>
      <c r="CD99" s="83"/>
      <c r="CE99" s="83"/>
      <c r="CF99" s="83"/>
      <c r="CI99" s="35">
        <v>1</v>
      </c>
      <c r="CJ99" s="89" t="s">
        <v>12</v>
      </c>
      <c r="CK99" s="90"/>
      <c r="CL99" s="91"/>
      <c r="CM99" s="33">
        <f>VLOOKUP(CN86,'DATA SISWA'!$A:$K,4,0)</f>
        <v>0</v>
      </c>
      <c r="CN99" s="33" t="str">
        <f>IF(CM99&gt;=90,"Mumtaz",IF(CM99&gt;=80,"Jayyid Jiddan",IF(CM99&gt;=70,"Jayyid",IF(CM99&gt;=60,"Maqbul",""))))</f>
        <v/>
      </c>
      <c r="CO99" s="83"/>
      <c r="CP99" s="83"/>
      <c r="CQ99" s="83"/>
      <c r="CR99" s="83"/>
      <c r="CU99" s="35">
        <v>1</v>
      </c>
      <c r="CV99" s="89" t="s">
        <v>12</v>
      </c>
      <c r="CW99" s="90"/>
      <c r="CX99" s="91"/>
      <c r="CY99" s="33">
        <f>VLOOKUP(CZ86,'DATA SISWA'!$A:$K,4,0)</f>
        <v>0</v>
      </c>
      <c r="CZ99" s="33" t="str">
        <f>IF(CY99&gt;=90,"Mumtaz",IF(CY99&gt;=80,"Jayyid Jiddan",IF(CY99&gt;=70,"Jayyid",IF(CY99&gt;=60,"Maqbul",""))))</f>
        <v/>
      </c>
      <c r="DA99" s="83"/>
      <c r="DB99" s="83"/>
      <c r="DC99" s="83"/>
      <c r="DD99" s="83"/>
      <c r="DG99" s="35">
        <v>1</v>
      </c>
      <c r="DH99" s="89" t="s">
        <v>12</v>
      </c>
      <c r="DI99" s="90"/>
      <c r="DJ99" s="91"/>
      <c r="DK99" s="33">
        <f>VLOOKUP(DL86,'DATA SISWA'!$A:$K,4,0)</f>
        <v>90</v>
      </c>
      <c r="DL99" s="33" t="str">
        <f>IF(DK99&gt;=90,"Mumtaz",IF(DK99&gt;=80,"Jayyid Jiddan",IF(DK99&gt;=70,"Jayyid",IF(DK99&gt;=60,"Maqbul",""))))</f>
        <v>Mumtaz</v>
      </c>
      <c r="DM99" s="83"/>
      <c r="DN99" s="83"/>
      <c r="DO99" s="83"/>
      <c r="DP99" s="83"/>
    </row>
    <row r="100" spans="3:120" s="41" customFormat="1" ht="50.1" customHeight="1" x14ac:dyDescent="0.2">
      <c r="C100" s="35">
        <v>2</v>
      </c>
      <c r="D100" s="89" t="s">
        <v>122</v>
      </c>
      <c r="E100" s="90"/>
      <c r="F100" s="91"/>
      <c r="G100" s="33">
        <f>VLOOKUP(H86,'DATA SISWA'!$A:$K,5,0)</f>
        <v>0</v>
      </c>
      <c r="H100" s="33" t="str">
        <f>IF(G100&gt;=90,"Mumtaz",IF(G100&gt;=80,"Jayyid Jiddan",IF(G100&gt;=70,"Jayyid",IF(G100&gt;=60,"Maqbul",""))))</f>
        <v/>
      </c>
      <c r="I100" s="107"/>
      <c r="J100" s="108"/>
      <c r="K100" s="108"/>
      <c r="L100" s="109"/>
      <c r="O100" s="35">
        <v>2</v>
      </c>
      <c r="P100" s="89" t="s">
        <v>122</v>
      </c>
      <c r="Q100" s="90"/>
      <c r="R100" s="91"/>
      <c r="S100" s="33">
        <f>VLOOKUP(T86,'DATA SISWA'!$A:$K,5,0)</f>
        <v>0</v>
      </c>
      <c r="T100" s="33" t="str">
        <f>IF(S100&gt;=90,"Mumtaz",IF(S100&gt;=80,"Jayyid Jiddan",IF(S100&gt;=70,"Jayyid",IF(S100&gt;=60,"Maqbul",""))))</f>
        <v/>
      </c>
      <c r="U100" s="107"/>
      <c r="V100" s="108"/>
      <c r="W100" s="108"/>
      <c r="X100" s="109"/>
      <c r="AA100" s="35">
        <v>2</v>
      </c>
      <c r="AB100" s="89" t="s">
        <v>122</v>
      </c>
      <c r="AC100" s="90"/>
      <c r="AD100" s="91"/>
      <c r="AE100" s="33">
        <f>VLOOKUP(AF86,'DATA SISWA'!$A:$K,5,0)</f>
        <v>0</v>
      </c>
      <c r="AF100" s="33" t="str">
        <f>IF(AE100&gt;=90,"Mumtaz",IF(AE100&gt;=80,"Jayyid Jiddan",IF(AE100&gt;=70,"Jayyid",IF(AE100&gt;=60,"Maqbul",""))))</f>
        <v/>
      </c>
      <c r="AG100" s="107"/>
      <c r="AH100" s="108"/>
      <c r="AI100" s="108"/>
      <c r="AJ100" s="109"/>
      <c r="AM100" s="35">
        <v>2</v>
      </c>
      <c r="AN100" s="89" t="s">
        <v>122</v>
      </c>
      <c r="AO100" s="90"/>
      <c r="AP100" s="91"/>
      <c r="AQ100" s="33">
        <f>VLOOKUP(AR86,'DATA SISWA'!$A:$K,5,0)</f>
        <v>0</v>
      </c>
      <c r="AR100" s="33" t="str">
        <f>IF(AQ100&gt;=90,"Mumtaz",IF(AQ100&gt;=80,"Jayyid Jiddan",IF(AQ100&gt;=70,"Jayyid",IF(AQ100&gt;=60,"Maqbul",""))))</f>
        <v/>
      </c>
      <c r="AS100" s="107"/>
      <c r="AT100" s="108"/>
      <c r="AU100" s="108"/>
      <c r="AV100" s="109"/>
      <c r="AY100" s="35">
        <v>2</v>
      </c>
      <c r="AZ100" s="89" t="s">
        <v>122</v>
      </c>
      <c r="BA100" s="90"/>
      <c r="BB100" s="91"/>
      <c r="BC100" s="33">
        <f>VLOOKUP(BD86,'DATA SISWA'!$A:$K,5,0)</f>
        <v>0</v>
      </c>
      <c r="BD100" s="33" t="str">
        <f>IF(BC100&gt;=90,"Mumtaz",IF(BC100&gt;=80,"Jayyid Jiddan",IF(BC100&gt;=70,"Jayyid",IF(BC100&gt;=60,"Maqbul",""))))</f>
        <v/>
      </c>
      <c r="BE100" s="107"/>
      <c r="BF100" s="108"/>
      <c r="BG100" s="108"/>
      <c r="BH100" s="109"/>
      <c r="BK100" s="35">
        <v>2</v>
      </c>
      <c r="BL100" s="89" t="s">
        <v>122</v>
      </c>
      <c r="BM100" s="90"/>
      <c r="BN100" s="91"/>
      <c r="BO100" s="33">
        <f>VLOOKUP(BP86,'DATA SISWA'!$A:$K,5,0)</f>
        <v>0</v>
      </c>
      <c r="BP100" s="33" t="str">
        <f>IF(BO100&gt;=90,"Mumtaz",IF(BO100&gt;=80,"Jayyid Jiddan",IF(BO100&gt;=70,"Jayyid",IF(BO100&gt;=60,"Maqbul",""))))</f>
        <v/>
      </c>
      <c r="BQ100" s="107"/>
      <c r="BR100" s="108"/>
      <c r="BS100" s="108"/>
      <c r="BT100" s="109"/>
      <c r="BW100" s="35">
        <v>2</v>
      </c>
      <c r="BX100" s="89" t="s">
        <v>122</v>
      </c>
      <c r="BY100" s="90"/>
      <c r="BZ100" s="91"/>
      <c r="CA100" s="33">
        <f>VLOOKUP(CB86,'DATA SISWA'!$A:$K,5,0)</f>
        <v>0</v>
      </c>
      <c r="CB100" s="33" t="str">
        <f>IF(CA100&gt;=90,"Mumtaz",IF(CA100&gt;=80,"Jayyid Jiddan",IF(CA100&gt;=70,"Jayyid",IF(CA100&gt;=60,"Maqbul",""))))</f>
        <v/>
      </c>
      <c r="CC100" s="107"/>
      <c r="CD100" s="108"/>
      <c r="CE100" s="108"/>
      <c r="CF100" s="109"/>
      <c r="CI100" s="35">
        <v>2</v>
      </c>
      <c r="CJ100" s="89" t="s">
        <v>122</v>
      </c>
      <c r="CK100" s="90"/>
      <c r="CL100" s="91"/>
      <c r="CM100" s="33">
        <f>VLOOKUP(CN86,'DATA SISWA'!$A:$K,5,0)</f>
        <v>0</v>
      </c>
      <c r="CN100" s="33" t="str">
        <f>IF(CM100&gt;=90,"Mumtaz",IF(CM100&gt;=80,"Jayyid Jiddan",IF(CM100&gt;=70,"Jayyid",IF(CM100&gt;=60,"Maqbul",""))))</f>
        <v/>
      </c>
      <c r="CO100" s="107"/>
      <c r="CP100" s="108"/>
      <c r="CQ100" s="108"/>
      <c r="CR100" s="109"/>
      <c r="CU100" s="35">
        <v>2</v>
      </c>
      <c r="CV100" s="89" t="s">
        <v>122</v>
      </c>
      <c r="CW100" s="90"/>
      <c r="CX100" s="91"/>
      <c r="CY100" s="33">
        <f>VLOOKUP(CZ86,'DATA SISWA'!$A:$K,5,0)</f>
        <v>0</v>
      </c>
      <c r="CZ100" s="33" t="str">
        <f>IF(CY100&gt;=90,"Mumtaz",IF(CY100&gt;=80,"Jayyid Jiddan",IF(CY100&gt;=70,"Jayyid",IF(CY100&gt;=60,"Maqbul",""))))</f>
        <v/>
      </c>
      <c r="DA100" s="107"/>
      <c r="DB100" s="108"/>
      <c r="DC100" s="108"/>
      <c r="DD100" s="109"/>
      <c r="DG100" s="35">
        <v>2</v>
      </c>
      <c r="DH100" s="89" t="s">
        <v>122</v>
      </c>
      <c r="DI100" s="90"/>
      <c r="DJ100" s="91"/>
      <c r="DK100" s="33">
        <f>VLOOKUP(DL86,'DATA SISWA'!$A:$K,5,0)</f>
        <v>80</v>
      </c>
      <c r="DL100" s="33" t="str">
        <f>IF(DK100&gt;=90,"Mumtaz",IF(DK100&gt;=80,"Jayyid Jiddan",IF(DK100&gt;=70,"Jayyid",IF(DK100&gt;=60,"Maqbul",""))))</f>
        <v>Jayyid Jiddan</v>
      </c>
      <c r="DM100" s="107"/>
      <c r="DN100" s="108"/>
      <c r="DO100" s="108"/>
      <c r="DP100" s="109"/>
    </row>
    <row r="101" spans="3:120" s="41" customFormat="1" ht="48" customHeight="1" x14ac:dyDescent="0.2">
      <c r="C101" s="35">
        <v>3</v>
      </c>
      <c r="D101" s="87" t="s">
        <v>13</v>
      </c>
      <c r="E101" s="92"/>
      <c r="F101" s="88"/>
      <c r="G101" s="33">
        <f>VLOOKUP(H86,'DATA SISWA'!$A:$K,6,0)</f>
        <v>0</v>
      </c>
      <c r="H101" s="33" t="str">
        <f>IF(G101&gt;=90,"Mumtaz",IF(G101&gt;=80,"Jayyid Jiddan",IF(G101&gt;=70,"Jayyid",IF(G101&gt;=60,"Maqbul",""))))</f>
        <v/>
      </c>
      <c r="I101" s="80" t="str">
        <f>IFERROR(VLOOKUP(H101,deskripsi!$C:$G,2,0),"")</f>
        <v/>
      </c>
      <c r="J101" s="81"/>
      <c r="K101" s="81"/>
      <c r="L101" s="82"/>
      <c r="O101" s="35">
        <v>3</v>
      </c>
      <c r="P101" s="87" t="s">
        <v>13</v>
      </c>
      <c r="Q101" s="92"/>
      <c r="R101" s="88"/>
      <c r="S101" s="33">
        <f>VLOOKUP(T86,'DATA SISWA'!$A:$K,6,0)</f>
        <v>0</v>
      </c>
      <c r="T101" s="33" t="str">
        <f>IF(S101&gt;=90,"Mumtaz",IF(S101&gt;=80,"Jayyid Jiddan",IF(S101&gt;=70,"Jayyid",IF(S101&gt;=60,"Maqbul",""))))</f>
        <v/>
      </c>
      <c r="U101" s="80" t="str">
        <f>IFERROR(VLOOKUP(T101,deskripsi!$C:$G,2,0),"")</f>
        <v/>
      </c>
      <c r="V101" s="81"/>
      <c r="W101" s="81"/>
      <c r="X101" s="82"/>
      <c r="AA101" s="35">
        <v>3</v>
      </c>
      <c r="AB101" s="87" t="s">
        <v>13</v>
      </c>
      <c r="AC101" s="92"/>
      <c r="AD101" s="88"/>
      <c r="AE101" s="33">
        <f>VLOOKUP(AF86,'DATA SISWA'!$A:$K,6,0)</f>
        <v>0</v>
      </c>
      <c r="AF101" s="33" t="str">
        <f>IF(AE101&gt;=90,"Mumtaz",IF(AE101&gt;=80,"Jayyid Jiddan",IF(AE101&gt;=70,"Jayyid",IF(AE101&gt;=60,"Maqbul",""))))</f>
        <v/>
      </c>
      <c r="AG101" s="80" t="str">
        <f>IFERROR(VLOOKUP(AF101,deskripsi!$C:$G,2,0),"")</f>
        <v/>
      </c>
      <c r="AH101" s="81"/>
      <c r="AI101" s="81"/>
      <c r="AJ101" s="82"/>
      <c r="AM101" s="35">
        <v>3</v>
      </c>
      <c r="AN101" s="87" t="s">
        <v>13</v>
      </c>
      <c r="AO101" s="92"/>
      <c r="AP101" s="88"/>
      <c r="AQ101" s="33">
        <f>VLOOKUP(AR86,'DATA SISWA'!$A:$K,6,0)</f>
        <v>0</v>
      </c>
      <c r="AR101" s="33" t="str">
        <f>IF(AQ101&gt;=90,"Mumtaz",IF(AQ101&gt;=80,"Jayyid Jiddan",IF(AQ101&gt;=70,"Jayyid",IF(AQ101&gt;=60,"Maqbul",""))))</f>
        <v/>
      </c>
      <c r="AS101" s="80" t="str">
        <f>IFERROR(VLOOKUP(AR101,deskripsi!$C:$G,2,0),"")</f>
        <v/>
      </c>
      <c r="AT101" s="81"/>
      <c r="AU101" s="81"/>
      <c r="AV101" s="82"/>
      <c r="AY101" s="35">
        <v>3</v>
      </c>
      <c r="AZ101" s="87" t="s">
        <v>13</v>
      </c>
      <c r="BA101" s="92"/>
      <c r="BB101" s="88"/>
      <c r="BC101" s="33">
        <f>VLOOKUP(BD86,'DATA SISWA'!$A:$K,6,0)</f>
        <v>0</v>
      </c>
      <c r="BD101" s="33" t="str">
        <f>IF(BC101&gt;=90,"Mumtaz",IF(BC101&gt;=80,"Jayyid Jiddan",IF(BC101&gt;=70,"Jayyid",IF(BC101&gt;=60,"Maqbul",""))))</f>
        <v/>
      </c>
      <c r="BE101" s="80" t="str">
        <f>IFERROR(VLOOKUP(BD101,deskripsi!$C:$G,2,0),"")</f>
        <v/>
      </c>
      <c r="BF101" s="81"/>
      <c r="BG101" s="81"/>
      <c r="BH101" s="82"/>
      <c r="BK101" s="35">
        <v>3</v>
      </c>
      <c r="BL101" s="87" t="s">
        <v>13</v>
      </c>
      <c r="BM101" s="92"/>
      <c r="BN101" s="88"/>
      <c r="BO101" s="33">
        <f>VLOOKUP(BP86,'DATA SISWA'!$A:$K,6,0)</f>
        <v>0</v>
      </c>
      <c r="BP101" s="33" t="str">
        <f>IF(BO101&gt;=90,"Mumtaz",IF(BO101&gt;=80,"Jayyid Jiddan",IF(BO101&gt;=70,"Jayyid",IF(BO101&gt;=60,"Maqbul",""))))</f>
        <v/>
      </c>
      <c r="BQ101" s="80" t="str">
        <f>IFERROR(VLOOKUP(BP101,deskripsi!$C:$G,2,0),"")</f>
        <v/>
      </c>
      <c r="BR101" s="81"/>
      <c r="BS101" s="81"/>
      <c r="BT101" s="82"/>
      <c r="BW101" s="35">
        <v>3</v>
      </c>
      <c r="BX101" s="87" t="s">
        <v>13</v>
      </c>
      <c r="BY101" s="92"/>
      <c r="BZ101" s="88"/>
      <c r="CA101" s="33">
        <f>VLOOKUP(CB86,'DATA SISWA'!$A:$K,6,0)</f>
        <v>0</v>
      </c>
      <c r="CB101" s="33" t="str">
        <f>IF(CA101&gt;=90,"Mumtaz",IF(CA101&gt;=80,"Jayyid Jiddan",IF(CA101&gt;=70,"Jayyid",IF(CA101&gt;=60,"Maqbul",""))))</f>
        <v/>
      </c>
      <c r="CC101" s="80" t="str">
        <f>IFERROR(VLOOKUP(CB101,deskripsi!$C:$G,2,0),"")</f>
        <v/>
      </c>
      <c r="CD101" s="81"/>
      <c r="CE101" s="81"/>
      <c r="CF101" s="82"/>
      <c r="CI101" s="35">
        <v>3</v>
      </c>
      <c r="CJ101" s="87" t="s">
        <v>13</v>
      </c>
      <c r="CK101" s="92"/>
      <c r="CL101" s="88"/>
      <c r="CM101" s="33">
        <f>VLOOKUP(CN86,'DATA SISWA'!$A:$K,6,0)</f>
        <v>0</v>
      </c>
      <c r="CN101" s="33" t="str">
        <f>IF(CM101&gt;=90,"Mumtaz",IF(CM101&gt;=80,"Jayyid Jiddan",IF(CM101&gt;=70,"Jayyid",IF(CM101&gt;=60,"Maqbul",""))))</f>
        <v/>
      </c>
      <c r="CO101" s="80" t="str">
        <f>IFERROR(VLOOKUP(CN101,deskripsi!$C:$G,2,0),"")</f>
        <v/>
      </c>
      <c r="CP101" s="81"/>
      <c r="CQ101" s="81"/>
      <c r="CR101" s="82"/>
      <c r="CU101" s="35">
        <v>3</v>
      </c>
      <c r="CV101" s="87" t="s">
        <v>13</v>
      </c>
      <c r="CW101" s="92"/>
      <c r="CX101" s="88"/>
      <c r="CY101" s="33">
        <f>VLOOKUP(CZ86,'DATA SISWA'!$A:$K,6,0)</f>
        <v>0</v>
      </c>
      <c r="CZ101" s="33" t="str">
        <f>IF(CY101&gt;=90,"Mumtaz",IF(CY101&gt;=80,"Jayyid Jiddan",IF(CY101&gt;=70,"Jayyid",IF(CY101&gt;=60,"Maqbul",""))))</f>
        <v/>
      </c>
      <c r="DA101" s="80" t="str">
        <f>IFERROR(VLOOKUP(CZ101,deskripsi!$C:$G,2,0),"")</f>
        <v/>
      </c>
      <c r="DB101" s="81"/>
      <c r="DC101" s="81"/>
      <c r="DD101" s="82"/>
      <c r="DG101" s="35">
        <v>3</v>
      </c>
      <c r="DH101" s="87" t="s">
        <v>13</v>
      </c>
      <c r="DI101" s="92"/>
      <c r="DJ101" s="88"/>
      <c r="DK101" s="33">
        <f>VLOOKUP(DL86,'DATA SISWA'!$A:$K,6,0)</f>
        <v>70</v>
      </c>
      <c r="DL101" s="33" t="str">
        <f>IF(DK101&gt;=90,"Mumtaz",IF(DK101&gt;=80,"Jayyid Jiddan",IF(DK101&gt;=70,"Jayyid",IF(DK101&gt;=60,"Maqbul",""))))</f>
        <v>Jayyid</v>
      </c>
      <c r="DM101" s="80" t="str">
        <f>IFERROR(VLOOKUP(DL101,deskripsi!$C:$G,2,0),"")</f>
        <v>Membaca Al-Qur'an dengan cukup baik. Serta mulai menerapkan hukum tajwid dan makhorijul huruf</v>
      </c>
      <c r="DN101" s="81"/>
      <c r="DO101" s="81"/>
      <c r="DP101" s="82"/>
    </row>
    <row r="102" spans="3:120" s="41" customFormat="1" x14ac:dyDescent="0.2">
      <c r="C102" s="35">
        <v>4</v>
      </c>
      <c r="D102" s="89" t="s">
        <v>14</v>
      </c>
      <c r="E102" s="90"/>
      <c r="F102" s="91"/>
      <c r="G102" s="33"/>
      <c r="H102" s="33"/>
      <c r="I102" s="84"/>
      <c r="J102" s="85"/>
      <c r="K102" s="85"/>
      <c r="L102" s="86"/>
      <c r="O102" s="35">
        <v>4</v>
      </c>
      <c r="P102" s="89" t="s">
        <v>14</v>
      </c>
      <c r="Q102" s="90"/>
      <c r="R102" s="91"/>
      <c r="S102" s="33"/>
      <c r="T102" s="33"/>
      <c r="U102" s="84"/>
      <c r="V102" s="85"/>
      <c r="W102" s="85"/>
      <c r="X102" s="86"/>
      <c r="AA102" s="35">
        <v>4</v>
      </c>
      <c r="AB102" s="89" t="s">
        <v>14</v>
      </c>
      <c r="AC102" s="90"/>
      <c r="AD102" s="91"/>
      <c r="AE102" s="33"/>
      <c r="AF102" s="33"/>
      <c r="AG102" s="84"/>
      <c r="AH102" s="85"/>
      <c r="AI102" s="85"/>
      <c r="AJ102" s="86"/>
      <c r="AM102" s="35">
        <v>4</v>
      </c>
      <c r="AN102" s="89" t="s">
        <v>14</v>
      </c>
      <c r="AO102" s="90"/>
      <c r="AP102" s="91"/>
      <c r="AQ102" s="33"/>
      <c r="AR102" s="33"/>
      <c r="AS102" s="84"/>
      <c r="AT102" s="85"/>
      <c r="AU102" s="85"/>
      <c r="AV102" s="86"/>
      <c r="AY102" s="35">
        <v>4</v>
      </c>
      <c r="AZ102" s="89" t="s">
        <v>14</v>
      </c>
      <c r="BA102" s="90"/>
      <c r="BB102" s="91"/>
      <c r="BC102" s="33"/>
      <c r="BD102" s="33"/>
      <c r="BE102" s="84"/>
      <c r="BF102" s="85"/>
      <c r="BG102" s="85"/>
      <c r="BH102" s="86"/>
      <c r="BK102" s="35">
        <v>4</v>
      </c>
      <c r="BL102" s="89" t="s">
        <v>14</v>
      </c>
      <c r="BM102" s="90"/>
      <c r="BN102" s="91"/>
      <c r="BO102" s="33"/>
      <c r="BP102" s="33"/>
      <c r="BQ102" s="84"/>
      <c r="BR102" s="85"/>
      <c r="BS102" s="85"/>
      <c r="BT102" s="86"/>
      <c r="BW102" s="35">
        <v>4</v>
      </c>
      <c r="BX102" s="89" t="s">
        <v>14</v>
      </c>
      <c r="BY102" s="90"/>
      <c r="BZ102" s="91"/>
      <c r="CA102" s="33"/>
      <c r="CB102" s="33"/>
      <c r="CC102" s="84"/>
      <c r="CD102" s="85"/>
      <c r="CE102" s="85"/>
      <c r="CF102" s="86"/>
      <c r="CI102" s="35">
        <v>4</v>
      </c>
      <c r="CJ102" s="89" t="s">
        <v>14</v>
      </c>
      <c r="CK102" s="90"/>
      <c r="CL102" s="91"/>
      <c r="CM102" s="33"/>
      <c r="CN102" s="33"/>
      <c r="CO102" s="84"/>
      <c r="CP102" s="85"/>
      <c r="CQ102" s="85"/>
      <c r="CR102" s="86"/>
      <c r="CU102" s="35">
        <v>4</v>
      </c>
      <c r="CV102" s="89" t="s">
        <v>14</v>
      </c>
      <c r="CW102" s="90"/>
      <c r="CX102" s="91"/>
      <c r="CY102" s="33"/>
      <c r="CZ102" s="33"/>
      <c r="DA102" s="84"/>
      <c r="DB102" s="85"/>
      <c r="DC102" s="85"/>
      <c r="DD102" s="86"/>
      <c r="DG102" s="35">
        <v>4</v>
      </c>
      <c r="DH102" s="89" t="s">
        <v>14</v>
      </c>
      <c r="DI102" s="90"/>
      <c r="DJ102" s="91"/>
      <c r="DK102" s="33"/>
      <c r="DL102" s="33"/>
      <c r="DM102" s="84"/>
      <c r="DN102" s="85"/>
      <c r="DO102" s="85"/>
      <c r="DP102" s="86"/>
    </row>
    <row r="103" spans="3:120" s="41" customFormat="1" ht="39.950000000000003" customHeight="1" x14ac:dyDescent="0.2">
      <c r="C103" s="35" t="s">
        <v>17</v>
      </c>
      <c r="D103" s="89" t="s">
        <v>15</v>
      </c>
      <c r="E103" s="90"/>
      <c r="F103" s="91"/>
      <c r="G103" s="33">
        <f>VLOOKUP(H86,'DATA SISWA'!$A:$K,7,0)</f>
        <v>0</v>
      </c>
      <c r="H103" s="33" t="str">
        <f>IF(G103&gt;=90,"Mumtaz",IF(G103&gt;=80,"Jayyid Jiddan",IF(G103&gt;=70,"Jayyid",IF(G103&gt;=60,"Maqbul",""))))</f>
        <v/>
      </c>
      <c r="I103" s="80" t="str">
        <f>IFERROR(VLOOKUP(H103,deskripsi!$C:$G,3,0),"")</f>
        <v/>
      </c>
      <c r="J103" s="81"/>
      <c r="K103" s="81"/>
      <c r="L103" s="82"/>
      <c r="O103" s="35" t="s">
        <v>17</v>
      </c>
      <c r="P103" s="89" t="s">
        <v>15</v>
      </c>
      <c r="Q103" s="90"/>
      <c r="R103" s="91"/>
      <c r="S103" s="33">
        <f>VLOOKUP(T86,'DATA SISWA'!$A:$K,7,0)</f>
        <v>0</v>
      </c>
      <c r="T103" s="33" t="str">
        <f>IF(S103&gt;=90,"Mumtaz",IF(S103&gt;=80,"Jayyid Jiddan",IF(S103&gt;=70,"Jayyid",IF(S103&gt;=60,"Maqbul",""))))</f>
        <v/>
      </c>
      <c r="U103" s="80" t="str">
        <f>IFERROR(VLOOKUP(T103,deskripsi!$C:$G,3,0),"")</f>
        <v/>
      </c>
      <c r="V103" s="81"/>
      <c r="W103" s="81"/>
      <c r="X103" s="82"/>
      <c r="AA103" s="35" t="s">
        <v>17</v>
      </c>
      <c r="AB103" s="89" t="s">
        <v>15</v>
      </c>
      <c r="AC103" s="90"/>
      <c r="AD103" s="91"/>
      <c r="AE103" s="33">
        <f>VLOOKUP(AF86,'DATA SISWA'!$A:$K,7,0)</f>
        <v>0</v>
      </c>
      <c r="AF103" s="33" t="str">
        <f>IF(AE103&gt;=90,"Mumtaz",IF(AE103&gt;=80,"Jayyid Jiddan",IF(AE103&gt;=70,"Jayyid",IF(AE103&gt;=60,"Maqbul",""))))</f>
        <v/>
      </c>
      <c r="AG103" s="80" t="str">
        <f>IFERROR(VLOOKUP(AF103,deskripsi!$C:$G,3,0),"")</f>
        <v/>
      </c>
      <c r="AH103" s="81"/>
      <c r="AI103" s="81"/>
      <c r="AJ103" s="82"/>
      <c r="AM103" s="35" t="s">
        <v>17</v>
      </c>
      <c r="AN103" s="89" t="s">
        <v>15</v>
      </c>
      <c r="AO103" s="90"/>
      <c r="AP103" s="91"/>
      <c r="AQ103" s="33">
        <f>VLOOKUP(AR86,'DATA SISWA'!$A:$K,7,0)</f>
        <v>0</v>
      </c>
      <c r="AR103" s="33" t="str">
        <f>IF(AQ103&gt;=90,"Mumtaz",IF(AQ103&gt;=80,"Jayyid Jiddan",IF(AQ103&gt;=70,"Jayyid",IF(AQ103&gt;=60,"Maqbul",""))))</f>
        <v/>
      </c>
      <c r="AS103" s="80" t="str">
        <f>IFERROR(VLOOKUP(AR103,deskripsi!$C:$G,3,0),"")</f>
        <v/>
      </c>
      <c r="AT103" s="81"/>
      <c r="AU103" s="81"/>
      <c r="AV103" s="82"/>
      <c r="AY103" s="35" t="s">
        <v>17</v>
      </c>
      <c r="AZ103" s="89" t="s">
        <v>15</v>
      </c>
      <c r="BA103" s="90"/>
      <c r="BB103" s="91"/>
      <c r="BC103" s="33">
        <f>VLOOKUP(BD86,'DATA SISWA'!$A:$K,7,0)</f>
        <v>0</v>
      </c>
      <c r="BD103" s="33" t="str">
        <f>IF(BC103&gt;=90,"Mumtaz",IF(BC103&gt;=80,"Jayyid Jiddan",IF(BC103&gt;=70,"Jayyid",IF(BC103&gt;=60,"Maqbul",""))))</f>
        <v/>
      </c>
      <c r="BE103" s="80" t="str">
        <f>IFERROR(VLOOKUP(BD103,deskripsi!$C:$G,3,0),"")</f>
        <v/>
      </c>
      <c r="BF103" s="81"/>
      <c r="BG103" s="81"/>
      <c r="BH103" s="82"/>
      <c r="BK103" s="35" t="s">
        <v>17</v>
      </c>
      <c r="BL103" s="89" t="s">
        <v>15</v>
      </c>
      <c r="BM103" s="90"/>
      <c r="BN103" s="91"/>
      <c r="BO103" s="33">
        <f>VLOOKUP(BP86,'DATA SISWA'!$A:$K,7,0)</f>
        <v>0</v>
      </c>
      <c r="BP103" s="33" t="str">
        <f>IF(BO103&gt;=90,"Mumtaz",IF(BO103&gt;=80,"Jayyid Jiddan",IF(BO103&gt;=70,"Jayyid",IF(BO103&gt;=60,"Maqbul",""))))</f>
        <v/>
      </c>
      <c r="BQ103" s="80" t="str">
        <f>IFERROR(VLOOKUP(BP103,deskripsi!$C:$G,3,0),"")</f>
        <v/>
      </c>
      <c r="BR103" s="81"/>
      <c r="BS103" s="81"/>
      <c r="BT103" s="82"/>
      <c r="BW103" s="35" t="s">
        <v>17</v>
      </c>
      <c r="BX103" s="89" t="s">
        <v>15</v>
      </c>
      <c r="BY103" s="90"/>
      <c r="BZ103" s="91"/>
      <c r="CA103" s="33">
        <f>VLOOKUP(CB86,'DATA SISWA'!$A:$K,7,0)</f>
        <v>0</v>
      </c>
      <c r="CB103" s="33" t="str">
        <f>IF(CA103&gt;=90,"Mumtaz",IF(CA103&gt;=80,"Jayyid Jiddan",IF(CA103&gt;=70,"Jayyid",IF(CA103&gt;=60,"Maqbul",""))))</f>
        <v/>
      </c>
      <c r="CC103" s="80" t="str">
        <f>IFERROR(VLOOKUP(CB103,deskripsi!$C:$G,3,0),"")</f>
        <v/>
      </c>
      <c r="CD103" s="81"/>
      <c r="CE103" s="81"/>
      <c r="CF103" s="82"/>
      <c r="CI103" s="35" t="s">
        <v>17</v>
      </c>
      <c r="CJ103" s="89" t="s">
        <v>15</v>
      </c>
      <c r="CK103" s="90"/>
      <c r="CL103" s="91"/>
      <c r="CM103" s="33">
        <f>VLOOKUP(CN86,'DATA SISWA'!$A:$K,7,0)</f>
        <v>0</v>
      </c>
      <c r="CN103" s="33" t="str">
        <f>IF(CM103&gt;=90,"Mumtaz",IF(CM103&gt;=80,"Jayyid Jiddan",IF(CM103&gt;=70,"Jayyid",IF(CM103&gt;=60,"Maqbul",""))))</f>
        <v/>
      </c>
      <c r="CO103" s="80" t="str">
        <f>IFERROR(VLOOKUP(CN103,deskripsi!$C:$G,3,0),"")</f>
        <v/>
      </c>
      <c r="CP103" s="81"/>
      <c r="CQ103" s="81"/>
      <c r="CR103" s="82"/>
      <c r="CU103" s="35" t="s">
        <v>17</v>
      </c>
      <c r="CV103" s="89" t="s">
        <v>15</v>
      </c>
      <c r="CW103" s="90"/>
      <c r="CX103" s="91"/>
      <c r="CY103" s="33">
        <f>VLOOKUP(CZ86,'DATA SISWA'!$A:$K,7,0)</f>
        <v>0</v>
      </c>
      <c r="CZ103" s="33" t="str">
        <f>IF(CY103&gt;=90,"Mumtaz",IF(CY103&gt;=80,"Jayyid Jiddan",IF(CY103&gt;=70,"Jayyid",IF(CY103&gt;=60,"Maqbul",""))))</f>
        <v/>
      </c>
      <c r="DA103" s="80" t="str">
        <f>IFERROR(VLOOKUP(CZ103,deskripsi!$C:$G,3,0),"")</f>
        <v/>
      </c>
      <c r="DB103" s="81"/>
      <c r="DC103" s="81"/>
      <c r="DD103" s="82"/>
      <c r="DG103" s="35" t="s">
        <v>17</v>
      </c>
      <c r="DH103" s="89" t="s">
        <v>15</v>
      </c>
      <c r="DI103" s="90"/>
      <c r="DJ103" s="91"/>
      <c r="DK103" s="33">
        <f>VLOOKUP(DL86,'DATA SISWA'!$A:$K,7,0)</f>
        <v>90</v>
      </c>
      <c r="DL103" s="33" t="str">
        <f>IF(DK103&gt;=90,"Mumtaz",IF(DK103&gt;=80,"Jayyid Jiddan",IF(DK103&gt;=70,"Jayyid",IF(DK103&gt;=60,"Maqbul",""))))</f>
        <v>Mumtaz</v>
      </c>
      <c r="DM103" s="80" t="str">
        <f>IFERROR(VLOOKUP(DL103,deskripsi!$C:$G,3,0),"")</f>
        <v xml:space="preserve">Mengikuti kegiatan Halaqoh Qur'an di asrama dengan sangat rajin dan semangat </v>
      </c>
      <c r="DN103" s="81"/>
      <c r="DO103" s="81"/>
      <c r="DP103" s="82"/>
    </row>
    <row r="104" spans="3:120" s="41" customFormat="1" ht="39.950000000000003" customHeight="1" x14ac:dyDescent="0.2">
      <c r="C104" s="35" t="s">
        <v>18</v>
      </c>
      <c r="D104" s="89" t="s">
        <v>16</v>
      </c>
      <c r="E104" s="90"/>
      <c r="F104" s="91"/>
      <c r="G104" s="33">
        <f>VLOOKUP(H86,'DATA SISWA'!$A:$K,8,0)</f>
        <v>0</v>
      </c>
      <c r="H104" s="33" t="str">
        <f>IF(G104&gt;=90,"Mumtaz",IF(G104&gt;=80,"Jayyid Jiddan",IF(G104&gt;=70,"Jayyid",IF(G104&gt;=60,"Maqbul",""))))</f>
        <v/>
      </c>
      <c r="I104" s="80" t="str">
        <f>IFERROR(VLOOKUP(H104,deskripsi!$C:$G,4,0),"")</f>
        <v/>
      </c>
      <c r="J104" s="81"/>
      <c r="K104" s="81"/>
      <c r="L104" s="82"/>
      <c r="O104" s="35" t="s">
        <v>18</v>
      </c>
      <c r="P104" s="89" t="s">
        <v>16</v>
      </c>
      <c r="Q104" s="90"/>
      <c r="R104" s="91"/>
      <c r="S104" s="33">
        <f>VLOOKUP(T86,'DATA SISWA'!$A:$K,8,0)</f>
        <v>0</v>
      </c>
      <c r="T104" s="33" t="str">
        <f>IF(S104&gt;=90,"Mumtaz",IF(S104&gt;=80,"Jayyid Jiddan",IF(S104&gt;=70,"Jayyid",IF(S104&gt;=60,"Maqbul",""))))</f>
        <v/>
      </c>
      <c r="U104" s="80" t="str">
        <f>IFERROR(VLOOKUP(T104,deskripsi!$C:$G,4,0),"")</f>
        <v/>
      </c>
      <c r="V104" s="81"/>
      <c r="W104" s="81"/>
      <c r="X104" s="82"/>
      <c r="AA104" s="35" t="s">
        <v>18</v>
      </c>
      <c r="AB104" s="89" t="s">
        <v>16</v>
      </c>
      <c r="AC104" s="90"/>
      <c r="AD104" s="91"/>
      <c r="AE104" s="33">
        <f>VLOOKUP(AF86,'DATA SISWA'!$A:$K,8,0)</f>
        <v>0</v>
      </c>
      <c r="AF104" s="33" t="str">
        <f>IF(AE104&gt;=90,"Mumtaz",IF(AE104&gt;=80,"Jayyid Jiddan",IF(AE104&gt;=70,"Jayyid",IF(AE104&gt;=60,"Maqbul",""))))</f>
        <v/>
      </c>
      <c r="AG104" s="80" t="str">
        <f>IFERROR(VLOOKUP(AF104,deskripsi!$C:$G,4,0),"")</f>
        <v/>
      </c>
      <c r="AH104" s="81"/>
      <c r="AI104" s="81"/>
      <c r="AJ104" s="82"/>
      <c r="AM104" s="35" t="s">
        <v>18</v>
      </c>
      <c r="AN104" s="89" t="s">
        <v>16</v>
      </c>
      <c r="AO104" s="90"/>
      <c r="AP104" s="91"/>
      <c r="AQ104" s="33">
        <f>VLOOKUP(AR86,'DATA SISWA'!$A:$K,8,0)</f>
        <v>0</v>
      </c>
      <c r="AR104" s="33" t="str">
        <f>IF(AQ104&gt;=90,"Mumtaz",IF(AQ104&gt;=80,"Jayyid Jiddan",IF(AQ104&gt;=70,"Jayyid",IF(AQ104&gt;=60,"Maqbul",""))))</f>
        <v/>
      </c>
      <c r="AS104" s="80" t="str">
        <f>IFERROR(VLOOKUP(AR104,deskripsi!$C:$G,4,0),"")</f>
        <v/>
      </c>
      <c r="AT104" s="81"/>
      <c r="AU104" s="81"/>
      <c r="AV104" s="82"/>
      <c r="AY104" s="35" t="s">
        <v>18</v>
      </c>
      <c r="AZ104" s="89" t="s">
        <v>16</v>
      </c>
      <c r="BA104" s="90"/>
      <c r="BB104" s="91"/>
      <c r="BC104" s="33">
        <f>VLOOKUP(BD86,'DATA SISWA'!$A:$K,8,0)</f>
        <v>0</v>
      </c>
      <c r="BD104" s="33" t="str">
        <f>IF(BC104&gt;=90,"Mumtaz",IF(BC104&gt;=80,"Jayyid Jiddan",IF(BC104&gt;=70,"Jayyid",IF(BC104&gt;=60,"Maqbul",""))))</f>
        <v/>
      </c>
      <c r="BE104" s="80" t="str">
        <f>IFERROR(VLOOKUP(BD104,deskripsi!$C:$G,4,0),"")</f>
        <v/>
      </c>
      <c r="BF104" s="81"/>
      <c r="BG104" s="81"/>
      <c r="BH104" s="82"/>
      <c r="BK104" s="35" t="s">
        <v>18</v>
      </c>
      <c r="BL104" s="89" t="s">
        <v>16</v>
      </c>
      <c r="BM104" s="90"/>
      <c r="BN104" s="91"/>
      <c r="BO104" s="33">
        <f>VLOOKUP(BP86,'DATA SISWA'!$A:$K,8,0)</f>
        <v>0</v>
      </c>
      <c r="BP104" s="33" t="str">
        <f>IF(BO104&gt;=90,"Mumtaz",IF(BO104&gt;=80,"Jayyid Jiddan",IF(BO104&gt;=70,"Jayyid",IF(BO104&gt;=60,"Maqbul",""))))</f>
        <v/>
      </c>
      <c r="BQ104" s="80" t="str">
        <f>IFERROR(VLOOKUP(BP104,deskripsi!$C:$G,4,0),"")</f>
        <v/>
      </c>
      <c r="BR104" s="81"/>
      <c r="BS104" s="81"/>
      <c r="BT104" s="82"/>
      <c r="BW104" s="35" t="s">
        <v>18</v>
      </c>
      <c r="BX104" s="89" t="s">
        <v>16</v>
      </c>
      <c r="BY104" s="90"/>
      <c r="BZ104" s="91"/>
      <c r="CA104" s="33">
        <f>VLOOKUP(CB86,'DATA SISWA'!$A:$K,8,0)</f>
        <v>0</v>
      </c>
      <c r="CB104" s="33" t="str">
        <f>IF(CA104&gt;=90,"Mumtaz",IF(CA104&gt;=80,"Jayyid Jiddan",IF(CA104&gt;=70,"Jayyid",IF(CA104&gt;=60,"Maqbul",""))))</f>
        <v/>
      </c>
      <c r="CC104" s="80" t="str">
        <f>IFERROR(VLOOKUP(CB104,deskripsi!$C:$G,4,0),"")</f>
        <v/>
      </c>
      <c r="CD104" s="81"/>
      <c r="CE104" s="81"/>
      <c r="CF104" s="82"/>
      <c r="CI104" s="35" t="s">
        <v>18</v>
      </c>
      <c r="CJ104" s="89" t="s">
        <v>16</v>
      </c>
      <c r="CK104" s="90"/>
      <c r="CL104" s="91"/>
      <c r="CM104" s="33">
        <f>VLOOKUP(CN86,'DATA SISWA'!$A:$K,8,0)</f>
        <v>0</v>
      </c>
      <c r="CN104" s="33" t="str">
        <f>IF(CM104&gt;=90,"Mumtaz",IF(CM104&gt;=80,"Jayyid Jiddan",IF(CM104&gt;=70,"Jayyid",IF(CM104&gt;=60,"Maqbul",""))))</f>
        <v/>
      </c>
      <c r="CO104" s="80" t="str">
        <f>IFERROR(VLOOKUP(CN104,deskripsi!$C:$G,4,0),"")</f>
        <v/>
      </c>
      <c r="CP104" s="81"/>
      <c r="CQ104" s="81"/>
      <c r="CR104" s="82"/>
      <c r="CU104" s="35" t="s">
        <v>18</v>
      </c>
      <c r="CV104" s="89" t="s">
        <v>16</v>
      </c>
      <c r="CW104" s="90"/>
      <c r="CX104" s="91"/>
      <c r="CY104" s="33">
        <f>VLOOKUP(CZ86,'DATA SISWA'!$A:$K,8,0)</f>
        <v>0</v>
      </c>
      <c r="CZ104" s="33" t="str">
        <f>IF(CY104&gt;=90,"Mumtaz",IF(CY104&gt;=80,"Jayyid Jiddan",IF(CY104&gt;=70,"Jayyid",IF(CY104&gt;=60,"Maqbul",""))))</f>
        <v/>
      </c>
      <c r="DA104" s="80" t="str">
        <f>IFERROR(VLOOKUP(CZ104,deskripsi!$C:$G,4,0),"")</f>
        <v/>
      </c>
      <c r="DB104" s="81"/>
      <c r="DC104" s="81"/>
      <c r="DD104" s="82"/>
      <c r="DG104" s="35" t="s">
        <v>18</v>
      </c>
      <c r="DH104" s="89" t="s">
        <v>16</v>
      </c>
      <c r="DI104" s="90"/>
      <c r="DJ104" s="91"/>
      <c r="DK104" s="33">
        <f>VLOOKUP(DL86,'DATA SISWA'!$A:$K,8,0)</f>
        <v>80</v>
      </c>
      <c r="DL104" s="33" t="str">
        <f>IF(DK104&gt;=90,"Mumtaz",IF(DK104&gt;=80,"Jayyid Jiddan",IF(DK104&gt;=70,"Jayyid",IF(DK104&gt;=60,"Maqbul",""))))</f>
        <v>Jayyid Jiddan</v>
      </c>
      <c r="DM104" s="80" t="str">
        <f>IFERROR(VLOOKUP(DL104,deskripsi!$C:$G,4,0),"")</f>
        <v>Disiplin mengikuti agenda dalam kegiatan Halaqoh Qur'an di asrama</v>
      </c>
      <c r="DN104" s="81"/>
      <c r="DO104" s="81"/>
      <c r="DP104" s="82"/>
    </row>
    <row r="105" spans="3:120" s="41" customFormat="1" ht="39.950000000000003" customHeight="1" x14ac:dyDescent="0.2">
      <c r="C105" s="35">
        <v>5</v>
      </c>
      <c r="D105" s="87" t="s">
        <v>19</v>
      </c>
      <c r="E105" s="88"/>
      <c r="F105" s="35" t="s">
        <v>20</v>
      </c>
      <c r="G105" s="33"/>
      <c r="H105" s="33"/>
      <c r="I105" s="84"/>
      <c r="J105" s="85"/>
      <c r="K105" s="85"/>
      <c r="L105" s="86"/>
      <c r="O105" s="35">
        <v>5</v>
      </c>
      <c r="P105" s="87" t="s">
        <v>19</v>
      </c>
      <c r="Q105" s="88"/>
      <c r="R105" s="35" t="s">
        <v>20</v>
      </c>
      <c r="S105" s="33"/>
      <c r="T105" s="33"/>
      <c r="U105" s="84"/>
      <c r="V105" s="85"/>
      <c r="W105" s="85"/>
      <c r="X105" s="86"/>
      <c r="AA105" s="35">
        <v>5</v>
      </c>
      <c r="AB105" s="87" t="s">
        <v>19</v>
      </c>
      <c r="AC105" s="88"/>
      <c r="AD105" s="35" t="s">
        <v>20</v>
      </c>
      <c r="AE105" s="33"/>
      <c r="AF105" s="33"/>
      <c r="AG105" s="84"/>
      <c r="AH105" s="85"/>
      <c r="AI105" s="85"/>
      <c r="AJ105" s="86"/>
      <c r="AM105" s="35">
        <v>5</v>
      </c>
      <c r="AN105" s="87" t="s">
        <v>19</v>
      </c>
      <c r="AO105" s="88"/>
      <c r="AP105" s="35" t="s">
        <v>20</v>
      </c>
      <c r="AQ105" s="33"/>
      <c r="AR105" s="33"/>
      <c r="AS105" s="84"/>
      <c r="AT105" s="85"/>
      <c r="AU105" s="85"/>
      <c r="AV105" s="86"/>
      <c r="AY105" s="35">
        <v>5</v>
      </c>
      <c r="AZ105" s="87" t="s">
        <v>19</v>
      </c>
      <c r="BA105" s="88"/>
      <c r="BB105" s="35" t="s">
        <v>20</v>
      </c>
      <c r="BC105" s="33"/>
      <c r="BD105" s="33"/>
      <c r="BE105" s="84"/>
      <c r="BF105" s="85"/>
      <c r="BG105" s="85"/>
      <c r="BH105" s="86"/>
      <c r="BK105" s="35">
        <v>5</v>
      </c>
      <c r="BL105" s="87" t="s">
        <v>19</v>
      </c>
      <c r="BM105" s="88"/>
      <c r="BN105" s="35" t="s">
        <v>20</v>
      </c>
      <c r="BO105" s="33"/>
      <c r="BP105" s="33"/>
      <c r="BQ105" s="84"/>
      <c r="BR105" s="85"/>
      <c r="BS105" s="85"/>
      <c r="BT105" s="86"/>
      <c r="BW105" s="35">
        <v>5</v>
      </c>
      <c r="BX105" s="87" t="s">
        <v>19</v>
      </c>
      <c r="BY105" s="88"/>
      <c r="BZ105" s="35" t="s">
        <v>20</v>
      </c>
      <c r="CA105" s="33"/>
      <c r="CB105" s="33"/>
      <c r="CC105" s="84"/>
      <c r="CD105" s="85"/>
      <c r="CE105" s="85"/>
      <c r="CF105" s="86"/>
      <c r="CI105" s="35">
        <v>5</v>
      </c>
      <c r="CJ105" s="87" t="s">
        <v>19</v>
      </c>
      <c r="CK105" s="88"/>
      <c r="CL105" s="35" t="s">
        <v>20</v>
      </c>
      <c r="CM105" s="33"/>
      <c r="CN105" s="33"/>
      <c r="CO105" s="84"/>
      <c r="CP105" s="85"/>
      <c r="CQ105" s="85"/>
      <c r="CR105" s="86"/>
      <c r="CU105" s="35">
        <v>5</v>
      </c>
      <c r="CV105" s="87" t="s">
        <v>19</v>
      </c>
      <c r="CW105" s="88"/>
      <c r="CX105" s="35" t="s">
        <v>20</v>
      </c>
      <c r="CY105" s="33"/>
      <c r="CZ105" s="33"/>
      <c r="DA105" s="84"/>
      <c r="DB105" s="85"/>
      <c r="DC105" s="85"/>
      <c r="DD105" s="86"/>
      <c r="DG105" s="35">
        <v>5</v>
      </c>
      <c r="DH105" s="87" t="s">
        <v>19</v>
      </c>
      <c r="DI105" s="88"/>
      <c r="DJ105" s="35" t="s">
        <v>20</v>
      </c>
      <c r="DK105" s="33"/>
      <c r="DL105" s="33"/>
      <c r="DM105" s="84"/>
      <c r="DN105" s="85"/>
      <c r="DO105" s="85"/>
      <c r="DP105" s="86"/>
    </row>
    <row r="106" spans="3:120" s="41" customFormat="1" ht="39.950000000000003" customHeight="1" x14ac:dyDescent="0.2">
      <c r="C106" s="47" t="s">
        <v>17</v>
      </c>
      <c r="D106" s="67" t="s">
        <v>35</v>
      </c>
      <c r="E106" s="69"/>
      <c r="F106" s="35">
        <v>1</v>
      </c>
      <c r="G106" s="33">
        <f>VLOOKUP(H86,'DATA SISWA'!$A:$K,9,0)</f>
        <v>0</v>
      </c>
      <c r="H106" s="33" t="str">
        <f>IF(G106&gt;=90,"Mumtaz",IF(G106&gt;=80,"Jayyid Jiddan",IF(G106&gt;=70,"Jayyid",IF(G106&gt;=60,"Maqbul",""))))</f>
        <v/>
      </c>
      <c r="I106" s="80" t="str">
        <f>IFERROR(VLOOKUP(H106,deskripsi!$C:$G,5,0),"")</f>
        <v/>
      </c>
      <c r="J106" s="81"/>
      <c r="K106" s="81"/>
      <c r="L106" s="82"/>
      <c r="O106" s="47" t="s">
        <v>17</v>
      </c>
      <c r="P106" s="67" t="s">
        <v>35</v>
      </c>
      <c r="Q106" s="69"/>
      <c r="R106" s="35">
        <v>1</v>
      </c>
      <c r="S106" s="33">
        <f>VLOOKUP(T86,'DATA SISWA'!$A:$K,9,0)</f>
        <v>0</v>
      </c>
      <c r="T106" s="33" t="str">
        <f>IF(S106&gt;=90,"Mumtaz",IF(S106&gt;=80,"Jayyid Jiddan",IF(S106&gt;=70,"Jayyid",IF(S106&gt;=60,"Maqbul",""))))</f>
        <v/>
      </c>
      <c r="U106" s="80" t="str">
        <f>IFERROR(VLOOKUP(T106,deskripsi!$C:$G,5,0),"")</f>
        <v/>
      </c>
      <c r="V106" s="81"/>
      <c r="W106" s="81"/>
      <c r="X106" s="82"/>
      <c r="AA106" s="47" t="s">
        <v>17</v>
      </c>
      <c r="AB106" s="67" t="s">
        <v>35</v>
      </c>
      <c r="AC106" s="69"/>
      <c r="AD106" s="35">
        <v>1</v>
      </c>
      <c r="AE106" s="33">
        <f>VLOOKUP(AF86,'DATA SISWA'!$A:$K,9,0)</f>
        <v>0</v>
      </c>
      <c r="AF106" s="33" t="str">
        <f>IF(AE106&gt;=90,"Mumtaz",IF(AE106&gt;=80,"Jayyid Jiddan",IF(AE106&gt;=70,"Jayyid",IF(AE106&gt;=60,"Maqbul",""))))</f>
        <v/>
      </c>
      <c r="AG106" s="80" t="str">
        <f>IFERROR(VLOOKUP(AF106,deskripsi!$C:$G,5,0),"")</f>
        <v/>
      </c>
      <c r="AH106" s="81"/>
      <c r="AI106" s="81"/>
      <c r="AJ106" s="82"/>
      <c r="AM106" s="47" t="s">
        <v>17</v>
      </c>
      <c r="AN106" s="67" t="s">
        <v>35</v>
      </c>
      <c r="AO106" s="69"/>
      <c r="AP106" s="35">
        <v>1</v>
      </c>
      <c r="AQ106" s="33">
        <f>VLOOKUP(AR86,'DATA SISWA'!$A:$K,9,0)</f>
        <v>0</v>
      </c>
      <c r="AR106" s="33" t="str">
        <f>IF(AQ106&gt;=90,"Mumtaz",IF(AQ106&gt;=80,"Jayyid Jiddan",IF(AQ106&gt;=70,"Jayyid",IF(AQ106&gt;=60,"Maqbul",""))))</f>
        <v/>
      </c>
      <c r="AS106" s="80" t="str">
        <f>IFERROR(VLOOKUP(AR106,deskripsi!$C:$G,5,0),"")</f>
        <v/>
      </c>
      <c r="AT106" s="81"/>
      <c r="AU106" s="81"/>
      <c r="AV106" s="82"/>
      <c r="AY106" s="47" t="s">
        <v>17</v>
      </c>
      <c r="AZ106" s="67" t="s">
        <v>35</v>
      </c>
      <c r="BA106" s="69"/>
      <c r="BB106" s="35">
        <v>1</v>
      </c>
      <c r="BC106" s="33">
        <f>VLOOKUP(BD86,'DATA SISWA'!$A:$K,9,0)</f>
        <v>0</v>
      </c>
      <c r="BD106" s="33" t="str">
        <f>IF(BC106&gt;=90,"Mumtaz",IF(BC106&gt;=80,"Jayyid Jiddan",IF(BC106&gt;=70,"Jayyid",IF(BC106&gt;=60,"Maqbul",""))))</f>
        <v/>
      </c>
      <c r="BE106" s="80" t="str">
        <f>IFERROR(VLOOKUP(BD106,deskripsi!$C:$G,5,0),"")</f>
        <v/>
      </c>
      <c r="BF106" s="81"/>
      <c r="BG106" s="81"/>
      <c r="BH106" s="82"/>
      <c r="BK106" s="47" t="s">
        <v>17</v>
      </c>
      <c r="BL106" s="67" t="s">
        <v>35</v>
      </c>
      <c r="BM106" s="69"/>
      <c r="BN106" s="35">
        <v>1</v>
      </c>
      <c r="BO106" s="33">
        <f>VLOOKUP(BP86,'DATA SISWA'!$A:$K,9,0)</f>
        <v>0</v>
      </c>
      <c r="BP106" s="33" t="str">
        <f>IF(BO106&gt;=90,"Mumtaz",IF(BO106&gt;=80,"Jayyid Jiddan",IF(BO106&gt;=70,"Jayyid",IF(BO106&gt;=60,"Maqbul",""))))</f>
        <v/>
      </c>
      <c r="BQ106" s="80" t="str">
        <f>IFERROR(VLOOKUP(BP106,deskripsi!$C:$G,5,0),"")</f>
        <v/>
      </c>
      <c r="BR106" s="81"/>
      <c r="BS106" s="81"/>
      <c r="BT106" s="82"/>
      <c r="BW106" s="47" t="s">
        <v>17</v>
      </c>
      <c r="BX106" s="67" t="s">
        <v>35</v>
      </c>
      <c r="BY106" s="69"/>
      <c r="BZ106" s="35">
        <v>1</v>
      </c>
      <c r="CA106" s="33">
        <f>VLOOKUP(CB86,'DATA SISWA'!$A:$K,9,0)</f>
        <v>0</v>
      </c>
      <c r="CB106" s="33" t="str">
        <f>IF(CA106&gt;=90,"Mumtaz",IF(CA106&gt;=80,"Jayyid Jiddan",IF(CA106&gt;=70,"Jayyid",IF(CA106&gt;=60,"Maqbul",""))))</f>
        <v/>
      </c>
      <c r="CC106" s="80" t="str">
        <f>IFERROR(VLOOKUP(CB106,deskripsi!$C:$G,5,0),"")</f>
        <v/>
      </c>
      <c r="CD106" s="81"/>
      <c r="CE106" s="81"/>
      <c r="CF106" s="82"/>
      <c r="CI106" s="47" t="s">
        <v>17</v>
      </c>
      <c r="CJ106" s="67" t="s">
        <v>35</v>
      </c>
      <c r="CK106" s="69"/>
      <c r="CL106" s="35">
        <v>1</v>
      </c>
      <c r="CM106" s="33">
        <f>VLOOKUP(CN86,'DATA SISWA'!$A:$K,9,0)</f>
        <v>0</v>
      </c>
      <c r="CN106" s="33" t="str">
        <f>IF(CM106&gt;=90,"Mumtaz",IF(CM106&gt;=80,"Jayyid Jiddan",IF(CM106&gt;=70,"Jayyid",IF(CM106&gt;=60,"Maqbul",""))))</f>
        <v/>
      </c>
      <c r="CO106" s="80" t="str">
        <f>IFERROR(VLOOKUP(CN106,deskripsi!$C:$G,5,0),"")</f>
        <v/>
      </c>
      <c r="CP106" s="81"/>
      <c r="CQ106" s="81"/>
      <c r="CR106" s="82"/>
      <c r="CU106" s="47" t="s">
        <v>17</v>
      </c>
      <c r="CV106" s="67" t="s">
        <v>35</v>
      </c>
      <c r="CW106" s="69"/>
      <c r="CX106" s="35">
        <v>1</v>
      </c>
      <c r="CY106" s="33">
        <f>VLOOKUP(CZ86,'DATA SISWA'!$A:$K,9,0)</f>
        <v>0</v>
      </c>
      <c r="CZ106" s="33" t="str">
        <f>IF(CY106&gt;=90,"Mumtaz",IF(CY106&gt;=80,"Jayyid Jiddan",IF(CY106&gt;=70,"Jayyid",IF(CY106&gt;=60,"Maqbul",""))))</f>
        <v/>
      </c>
      <c r="DA106" s="80" t="str">
        <f>IFERROR(VLOOKUP(CZ106,deskripsi!$C:$G,5,0),"")</f>
        <v/>
      </c>
      <c r="DB106" s="81"/>
      <c r="DC106" s="81"/>
      <c r="DD106" s="82"/>
      <c r="DG106" s="47" t="s">
        <v>17</v>
      </c>
      <c r="DH106" s="67" t="s">
        <v>35</v>
      </c>
      <c r="DI106" s="69"/>
      <c r="DJ106" s="35">
        <v>1</v>
      </c>
      <c r="DK106" s="33">
        <f>VLOOKUP(DL86,'DATA SISWA'!$A:$K,9,0)</f>
        <v>70</v>
      </c>
      <c r="DL106" s="33" t="str">
        <f>IF(DK106&gt;=90,"Mumtaz",IF(DK106&gt;=80,"Jayyid Jiddan",IF(DK106&gt;=70,"Jayyid",IF(DK106&gt;=60,"Maqbul",""))))</f>
        <v>Jayyid</v>
      </c>
      <c r="DM106" s="80" t="str">
        <f>IFERROR(VLOOKUP(DL106,deskripsi!$C:$G,5,0),"")</f>
        <v>Membacakan hafalan Al-Qur'an dengan cukup baik dan lancar</v>
      </c>
      <c r="DN106" s="81"/>
      <c r="DO106" s="81"/>
      <c r="DP106" s="82"/>
    </row>
    <row r="107" spans="3:120" s="41" customFormat="1" ht="39.950000000000003" customHeight="1" x14ac:dyDescent="0.2">
      <c r="C107" s="36"/>
      <c r="D107" s="70"/>
      <c r="E107" s="72"/>
      <c r="F107" s="35">
        <v>26</v>
      </c>
      <c r="G107" s="33">
        <f>VLOOKUP(H86,'DATA SISWA'!$A:$K,10,0)</f>
        <v>0</v>
      </c>
      <c r="H107" s="33" t="str">
        <f>IF(G107&gt;=90,"Mumtaz",IF(G107&gt;=80,"Jayyid Jiddan",IF(G107&gt;=70,"Jayyid",IF(G107&gt;=60,"Maqbul",""))))</f>
        <v/>
      </c>
      <c r="I107" s="83" t="str">
        <f>IFERROR(VLOOKUP(H107,deskripsi!$C:$G,5,0),"")</f>
        <v/>
      </c>
      <c r="J107" s="83"/>
      <c r="K107" s="83"/>
      <c r="L107" s="83"/>
      <c r="O107" s="36"/>
      <c r="P107" s="70"/>
      <c r="Q107" s="72"/>
      <c r="R107" s="35">
        <v>26</v>
      </c>
      <c r="S107" s="33">
        <f>VLOOKUP(T86,'DATA SISWA'!$A:$K,10,0)</f>
        <v>0</v>
      </c>
      <c r="T107" s="33" t="str">
        <f>IF(S107&gt;=90,"Mumtaz",IF(S107&gt;=80,"Jayyid Jiddan",IF(S107&gt;=70,"Jayyid",IF(S107&gt;=60,"Maqbul",""))))</f>
        <v/>
      </c>
      <c r="U107" s="83" t="str">
        <f>IFERROR(VLOOKUP(T107,deskripsi!$C:$G,5,0),"")</f>
        <v/>
      </c>
      <c r="V107" s="83"/>
      <c r="W107" s="83"/>
      <c r="X107" s="83"/>
      <c r="AA107" s="36"/>
      <c r="AB107" s="70"/>
      <c r="AC107" s="72"/>
      <c r="AD107" s="35">
        <v>26</v>
      </c>
      <c r="AE107" s="33">
        <f>VLOOKUP(AF86,'DATA SISWA'!$A:$K,10,0)</f>
        <v>0</v>
      </c>
      <c r="AF107" s="33" t="str">
        <f>IF(AE107&gt;=90,"Mumtaz",IF(AE107&gt;=80,"Jayyid Jiddan",IF(AE107&gt;=70,"Jayyid",IF(AE107&gt;=60,"Maqbul",""))))</f>
        <v/>
      </c>
      <c r="AG107" s="83" t="str">
        <f>IFERROR(VLOOKUP(AF107,deskripsi!$C:$G,5,0),"")</f>
        <v/>
      </c>
      <c r="AH107" s="83"/>
      <c r="AI107" s="83"/>
      <c r="AJ107" s="83"/>
      <c r="AM107" s="36"/>
      <c r="AN107" s="70"/>
      <c r="AO107" s="72"/>
      <c r="AP107" s="35">
        <v>26</v>
      </c>
      <c r="AQ107" s="33">
        <f>VLOOKUP(AR86,'DATA SISWA'!$A:$K,10,0)</f>
        <v>0</v>
      </c>
      <c r="AR107" s="33" t="str">
        <f>IF(AQ107&gt;=90,"Mumtaz",IF(AQ107&gt;=80,"Jayyid Jiddan",IF(AQ107&gt;=70,"Jayyid",IF(AQ107&gt;=60,"Maqbul",""))))</f>
        <v/>
      </c>
      <c r="AS107" s="83" t="str">
        <f>IFERROR(VLOOKUP(AR107,deskripsi!$C:$G,5,0),"")</f>
        <v/>
      </c>
      <c r="AT107" s="83"/>
      <c r="AU107" s="83"/>
      <c r="AV107" s="83"/>
      <c r="AY107" s="36"/>
      <c r="AZ107" s="70"/>
      <c r="BA107" s="72"/>
      <c r="BB107" s="35">
        <v>26</v>
      </c>
      <c r="BC107" s="33">
        <f>VLOOKUP(BD86,'DATA SISWA'!$A:$K,10,0)</f>
        <v>0</v>
      </c>
      <c r="BD107" s="33" t="str">
        <f>IF(BC107&gt;=90,"Mumtaz",IF(BC107&gt;=80,"Jayyid Jiddan",IF(BC107&gt;=70,"Jayyid",IF(BC107&gt;=60,"Maqbul",""))))</f>
        <v/>
      </c>
      <c r="BE107" s="83" t="str">
        <f>IFERROR(VLOOKUP(BD107,deskripsi!$C:$G,5,0),"")</f>
        <v/>
      </c>
      <c r="BF107" s="83"/>
      <c r="BG107" s="83"/>
      <c r="BH107" s="83"/>
      <c r="BK107" s="36"/>
      <c r="BL107" s="70"/>
      <c r="BM107" s="72"/>
      <c r="BN107" s="35">
        <v>26</v>
      </c>
      <c r="BO107" s="33">
        <f>VLOOKUP(BP86,'DATA SISWA'!$A:$K,10,0)</f>
        <v>0</v>
      </c>
      <c r="BP107" s="33" t="str">
        <f>IF(BO107&gt;=90,"Mumtaz",IF(BO107&gt;=80,"Jayyid Jiddan",IF(BO107&gt;=70,"Jayyid",IF(BO107&gt;=60,"Maqbul",""))))</f>
        <v/>
      </c>
      <c r="BQ107" s="83" t="str">
        <f>IFERROR(VLOOKUP(BP107,deskripsi!$C:$G,5,0),"")</f>
        <v/>
      </c>
      <c r="BR107" s="83"/>
      <c r="BS107" s="83"/>
      <c r="BT107" s="83"/>
      <c r="BW107" s="36"/>
      <c r="BX107" s="70"/>
      <c r="BY107" s="72"/>
      <c r="BZ107" s="35">
        <v>26</v>
      </c>
      <c r="CA107" s="33">
        <f>VLOOKUP(CB86,'DATA SISWA'!$A:$K,10,0)</f>
        <v>0</v>
      </c>
      <c r="CB107" s="33" t="str">
        <f>IF(CA107&gt;=90,"Mumtaz",IF(CA107&gt;=80,"Jayyid Jiddan",IF(CA107&gt;=70,"Jayyid",IF(CA107&gt;=60,"Maqbul",""))))</f>
        <v/>
      </c>
      <c r="CC107" s="83" t="str">
        <f>IFERROR(VLOOKUP(CB107,deskripsi!$C:$G,5,0),"")</f>
        <v/>
      </c>
      <c r="CD107" s="83"/>
      <c r="CE107" s="83"/>
      <c r="CF107" s="83"/>
      <c r="CI107" s="36"/>
      <c r="CJ107" s="70"/>
      <c r="CK107" s="72"/>
      <c r="CL107" s="35">
        <v>26</v>
      </c>
      <c r="CM107" s="33">
        <f>VLOOKUP(CN86,'DATA SISWA'!$A:$K,10,0)</f>
        <v>0</v>
      </c>
      <c r="CN107" s="33" t="str">
        <f>IF(CM107&gt;=90,"Mumtaz",IF(CM107&gt;=80,"Jayyid Jiddan",IF(CM107&gt;=70,"Jayyid",IF(CM107&gt;=60,"Maqbul",""))))</f>
        <v/>
      </c>
      <c r="CO107" s="83" t="str">
        <f>IFERROR(VLOOKUP(CN107,deskripsi!$C:$G,5,0),"")</f>
        <v/>
      </c>
      <c r="CP107" s="83"/>
      <c r="CQ107" s="83"/>
      <c r="CR107" s="83"/>
      <c r="CU107" s="36"/>
      <c r="CV107" s="70"/>
      <c r="CW107" s="72"/>
      <c r="CX107" s="35">
        <v>26</v>
      </c>
      <c r="CY107" s="33">
        <f>VLOOKUP(CZ86,'DATA SISWA'!$A:$K,10,0)</f>
        <v>0</v>
      </c>
      <c r="CZ107" s="33" t="str">
        <f>IF(CY107&gt;=90,"Mumtaz",IF(CY107&gt;=80,"Jayyid Jiddan",IF(CY107&gt;=70,"Jayyid",IF(CY107&gt;=60,"Maqbul",""))))</f>
        <v/>
      </c>
      <c r="DA107" s="83" t="str">
        <f>IFERROR(VLOOKUP(CZ107,deskripsi!$C:$G,5,0),"")</f>
        <v/>
      </c>
      <c r="DB107" s="83"/>
      <c r="DC107" s="83"/>
      <c r="DD107" s="83"/>
      <c r="DG107" s="36"/>
      <c r="DH107" s="70"/>
      <c r="DI107" s="72"/>
      <c r="DJ107" s="35">
        <v>26</v>
      </c>
      <c r="DK107" s="33">
        <f>VLOOKUP(DL86,'DATA SISWA'!$A:$K,10,0)</f>
        <v>90</v>
      </c>
      <c r="DL107" s="33" t="str">
        <f>IF(DK107&gt;=90,"Mumtaz",IF(DK107&gt;=80,"Jayyid Jiddan",IF(DK107&gt;=70,"Jayyid",IF(DK107&gt;=60,"Maqbul",""))))</f>
        <v>Mumtaz</v>
      </c>
      <c r="DM107" s="83" t="str">
        <f>IFERROR(VLOOKUP(DL107,deskripsi!$C:$G,5,0),"")</f>
        <v>Membacakan hafalan Al-Qur'an dengan sangat baik dan lancar</v>
      </c>
      <c r="DN107" s="83"/>
      <c r="DO107" s="83"/>
      <c r="DP107" s="83"/>
    </row>
    <row r="108" spans="3:120" s="41" customFormat="1" ht="39.950000000000003" customHeight="1" x14ac:dyDescent="0.2">
      <c r="C108" s="36"/>
      <c r="D108" s="70"/>
      <c r="E108" s="72"/>
      <c r="F108" s="35">
        <v>27</v>
      </c>
      <c r="G108" s="33">
        <f>VLOOKUP(H86,'DATA SISWA'!$A:$K,11,0)</f>
        <v>0</v>
      </c>
      <c r="H108" s="33" t="str">
        <f>IF(G108&gt;=90,"Mumtaz",IF(G108&gt;=80,"Jayyid Jiddan",IF(G108&gt;=70,"Jayyid",IF(G108&gt;=60,"Maqbul",""))))</f>
        <v/>
      </c>
      <c r="I108" s="83" t="str">
        <f>IFERROR(VLOOKUP(H108,deskripsi!$C:$G,5,0),"")</f>
        <v/>
      </c>
      <c r="J108" s="83"/>
      <c r="K108" s="83"/>
      <c r="L108" s="83"/>
      <c r="O108" s="36"/>
      <c r="P108" s="70"/>
      <c r="Q108" s="72"/>
      <c r="R108" s="35">
        <v>27</v>
      </c>
      <c r="S108" s="33">
        <f>VLOOKUP(T86,'DATA SISWA'!$A:$K,11,0)</f>
        <v>0</v>
      </c>
      <c r="T108" s="33" t="str">
        <f>IF(S108&gt;=90,"Mumtaz",IF(S108&gt;=80,"Jayyid Jiddan",IF(S108&gt;=70,"Jayyid",IF(S108&gt;=60,"Maqbul",""))))</f>
        <v/>
      </c>
      <c r="U108" s="83" t="str">
        <f>IFERROR(VLOOKUP(T108,deskripsi!$C:$G,5,0),"")</f>
        <v/>
      </c>
      <c r="V108" s="83"/>
      <c r="W108" s="83"/>
      <c r="X108" s="83"/>
      <c r="AA108" s="36"/>
      <c r="AB108" s="70"/>
      <c r="AC108" s="72"/>
      <c r="AD108" s="35">
        <v>27</v>
      </c>
      <c r="AE108" s="33">
        <f>VLOOKUP(AF86,'DATA SISWA'!$A:$K,11,0)</f>
        <v>0</v>
      </c>
      <c r="AF108" s="33" t="str">
        <f>IF(AE108&gt;=90,"Mumtaz",IF(AE108&gt;=80,"Jayyid Jiddan",IF(AE108&gt;=70,"Jayyid",IF(AE108&gt;=60,"Maqbul",""))))</f>
        <v/>
      </c>
      <c r="AG108" s="83" t="str">
        <f>IFERROR(VLOOKUP(AF108,deskripsi!$C:$G,5,0),"")</f>
        <v/>
      </c>
      <c r="AH108" s="83"/>
      <c r="AI108" s="83"/>
      <c r="AJ108" s="83"/>
      <c r="AM108" s="36"/>
      <c r="AN108" s="70"/>
      <c r="AO108" s="72"/>
      <c r="AP108" s="35">
        <v>27</v>
      </c>
      <c r="AQ108" s="33">
        <f>VLOOKUP(AR86,'DATA SISWA'!$A:$K,11,0)</f>
        <v>0</v>
      </c>
      <c r="AR108" s="33" t="str">
        <f>IF(AQ108&gt;=90,"Mumtaz",IF(AQ108&gt;=80,"Jayyid Jiddan",IF(AQ108&gt;=70,"Jayyid",IF(AQ108&gt;=60,"Maqbul",""))))</f>
        <v/>
      </c>
      <c r="AS108" s="83" t="str">
        <f>IFERROR(VLOOKUP(AR108,deskripsi!$C:$G,5,0),"")</f>
        <v/>
      </c>
      <c r="AT108" s="83"/>
      <c r="AU108" s="83"/>
      <c r="AV108" s="83"/>
      <c r="AY108" s="36"/>
      <c r="AZ108" s="70"/>
      <c r="BA108" s="72"/>
      <c r="BB108" s="35">
        <v>27</v>
      </c>
      <c r="BC108" s="33">
        <f>VLOOKUP(BD86,'DATA SISWA'!$A:$K,11,0)</f>
        <v>0</v>
      </c>
      <c r="BD108" s="33" t="str">
        <f>IF(BC108&gt;=90,"Mumtaz",IF(BC108&gt;=80,"Jayyid Jiddan",IF(BC108&gt;=70,"Jayyid",IF(BC108&gt;=60,"Maqbul",""))))</f>
        <v/>
      </c>
      <c r="BE108" s="83" t="str">
        <f>IFERROR(VLOOKUP(BD108,deskripsi!$C:$G,5,0),"")</f>
        <v/>
      </c>
      <c r="BF108" s="83"/>
      <c r="BG108" s="83"/>
      <c r="BH108" s="83"/>
      <c r="BK108" s="36"/>
      <c r="BL108" s="70"/>
      <c r="BM108" s="72"/>
      <c r="BN108" s="35">
        <v>27</v>
      </c>
      <c r="BO108" s="33">
        <f>VLOOKUP(BP86,'DATA SISWA'!$A:$K,11,0)</f>
        <v>0</v>
      </c>
      <c r="BP108" s="33" t="str">
        <f>IF(BO108&gt;=90,"Mumtaz",IF(BO108&gt;=80,"Jayyid Jiddan",IF(BO108&gt;=70,"Jayyid",IF(BO108&gt;=60,"Maqbul",""))))</f>
        <v/>
      </c>
      <c r="BQ108" s="83" t="str">
        <f>IFERROR(VLOOKUP(BP108,deskripsi!$C:$G,5,0),"")</f>
        <v/>
      </c>
      <c r="BR108" s="83"/>
      <c r="BS108" s="83"/>
      <c r="BT108" s="83"/>
      <c r="BW108" s="36"/>
      <c r="BX108" s="70"/>
      <c r="BY108" s="72"/>
      <c r="BZ108" s="35">
        <v>27</v>
      </c>
      <c r="CA108" s="33">
        <f>VLOOKUP(CB86,'DATA SISWA'!$A:$K,11,0)</f>
        <v>0</v>
      </c>
      <c r="CB108" s="33" t="str">
        <f>IF(CA108&gt;=90,"Mumtaz",IF(CA108&gt;=80,"Jayyid Jiddan",IF(CA108&gt;=70,"Jayyid",IF(CA108&gt;=60,"Maqbul",""))))</f>
        <v/>
      </c>
      <c r="CC108" s="83" t="str">
        <f>IFERROR(VLOOKUP(CB108,deskripsi!$C:$G,5,0),"")</f>
        <v/>
      </c>
      <c r="CD108" s="83"/>
      <c r="CE108" s="83"/>
      <c r="CF108" s="83"/>
      <c r="CI108" s="36"/>
      <c r="CJ108" s="70"/>
      <c r="CK108" s="72"/>
      <c r="CL108" s="35">
        <v>27</v>
      </c>
      <c r="CM108" s="33">
        <f>VLOOKUP(CN86,'DATA SISWA'!$A:$K,11,0)</f>
        <v>0</v>
      </c>
      <c r="CN108" s="33" t="str">
        <f>IF(CM108&gt;=90,"Mumtaz",IF(CM108&gt;=80,"Jayyid Jiddan",IF(CM108&gt;=70,"Jayyid",IF(CM108&gt;=60,"Maqbul",""))))</f>
        <v/>
      </c>
      <c r="CO108" s="83" t="str">
        <f>IFERROR(VLOOKUP(CN108,deskripsi!$C:$G,5,0),"")</f>
        <v/>
      </c>
      <c r="CP108" s="83"/>
      <c r="CQ108" s="83"/>
      <c r="CR108" s="83"/>
      <c r="CU108" s="36"/>
      <c r="CV108" s="70"/>
      <c r="CW108" s="72"/>
      <c r="CX108" s="35">
        <v>27</v>
      </c>
      <c r="CY108" s="33">
        <f>VLOOKUP(CZ86,'DATA SISWA'!$A:$K,11,0)</f>
        <v>0</v>
      </c>
      <c r="CZ108" s="33" t="str">
        <f>IF(CY108&gt;=90,"Mumtaz",IF(CY108&gt;=80,"Jayyid Jiddan",IF(CY108&gt;=70,"Jayyid",IF(CY108&gt;=60,"Maqbul",""))))</f>
        <v/>
      </c>
      <c r="DA108" s="83" t="str">
        <f>IFERROR(VLOOKUP(CZ108,deskripsi!$C:$G,5,0),"")</f>
        <v/>
      </c>
      <c r="DB108" s="83"/>
      <c r="DC108" s="83"/>
      <c r="DD108" s="83"/>
      <c r="DG108" s="36"/>
      <c r="DH108" s="70"/>
      <c r="DI108" s="72"/>
      <c r="DJ108" s="35">
        <v>27</v>
      </c>
      <c r="DK108" s="33">
        <f>VLOOKUP(DL86,'DATA SISWA'!$A:$K,11,0)</f>
        <v>80</v>
      </c>
      <c r="DL108" s="33" t="str">
        <f>IF(DK108&gt;=90,"Mumtaz",IF(DK108&gt;=80,"Jayyid Jiddan",IF(DK108&gt;=70,"Jayyid",IF(DK108&gt;=60,"Maqbul",""))))</f>
        <v>Jayyid Jiddan</v>
      </c>
      <c r="DM108" s="83" t="str">
        <f>IFERROR(VLOOKUP(DL108,deskripsi!$C:$G,5,0),"")</f>
        <v>Membacakan hafalan Al-Qur'an dengan baik dan lancar</v>
      </c>
      <c r="DN108" s="83"/>
      <c r="DO108" s="83"/>
      <c r="DP108" s="83"/>
    </row>
    <row r="109" spans="3:120" s="41" customFormat="1" ht="39.950000000000003" customHeight="1" x14ac:dyDescent="0.2">
      <c r="C109" s="35" t="s">
        <v>18</v>
      </c>
      <c r="D109" s="79" t="s">
        <v>29</v>
      </c>
      <c r="E109" s="79"/>
      <c r="F109" s="21">
        <f>VLOOKUP(H86,'DATA SISWA'!$A:$P,12,0)</f>
        <v>0</v>
      </c>
      <c r="G109" s="76"/>
      <c r="H109" s="77"/>
      <c r="I109" s="77"/>
      <c r="J109" s="77"/>
      <c r="K109" s="77"/>
      <c r="L109" s="78"/>
      <c r="O109" s="35" t="s">
        <v>18</v>
      </c>
      <c r="P109" s="79" t="s">
        <v>29</v>
      </c>
      <c r="Q109" s="79"/>
      <c r="R109" s="21">
        <f>VLOOKUP(T86,'DATA SISWA'!$A:$P,12,0)</f>
        <v>0</v>
      </c>
      <c r="S109" s="76"/>
      <c r="T109" s="77"/>
      <c r="U109" s="77"/>
      <c r="V109" s="77"/>
      <c r="W109" s="77"/>
      <c r="X109" s="78"/>
      <c r="AA109" s="35" t="s">
        <v>18</v>
      </c>
      <c r="AB109" s="79" t="s">
        <v>29</v>
      </c>
      <c r="AC109" s="79"/>
      <c r="AD109" s="21">
        <f>VLOOKUP(AF86,'DATA SISWA'!$A:$P,12,0)</f>
        <v>0</v>
      </c>
      <c r="AE109" s="76"/>
      <c r="AF109" s="77"/>
      <c r="AG109" s="77"/>
      <c r="AH109" s="77"/>
      <c r="AI109" s="77"/>
      <c r="AJ109" s="78"/>
      <c r="AM109" s="35" t="s">
        <v>18</v>
      </c>
      <c r="AN109" s="79" t="s">
        <v>29</v>
      </c>
      <c r="AO109" s="79"/>
      <c r="AP109" s="21">
        <f>VLOOKUP(AR86,'DATA SISWA'!$A:$P,12,0)</f>
        <v>0</v>
      </c>
      <c r="AQ109" s="76"/>
      <c r="AR109" s="77"/>
      <c r="AS109" s="77"/>
      <c r="AT109" s="77"/>
      <c r="AU109" s="77"/>
      <c r="AV109" s="78"/>
      <c r="AY109" s="35" t="s">
        <v>18</v>
      </c>
      <c r="AZ109" s="79" t="s">
        <v>29</v>
      </c>
      <c r="BA109" s="79"/>
      <c r="BB109" s="21">
        <f>VLOOKUP(BD86,'DATA SISWA'!$A:$P,12,0)</f>
        <v>0</v>
      </c>
      <c r="BC109" s="76"/>
      <c r="BD109" s="77"/>
      <c r="BE109" s="77"/>
      <c r="BF109" s="77"/>
      <c r="BG109" s="77"/>
      <c r="BH109" s="78"/>
      <c r="BK109" s="35" t="s">
        <v>18</v>
      </c>
      <c r="BL109" s="79" t="s">
        <v>29</v>
      </c>
      <c r="BM109" s="79"/>
      <c r="BN109" s="21">
        <f>VLOOKUP(BP86,'DATA SISWA'!$A:$P,12,0)</f>
        <v>0</v>
      </c>
      <c r="BO109" s="76"/>
      <c r="BP109" s="77"/>
      <c r="BQ109" s="77"/>
      <c r="BR109" s="77"/>
      <c r="BS109" s="77"/>
      <c r="BT109" s="78"/>
      <c r="BW109" s="35" t="s">
        <v>18</v>
      </c>
      <c r="BX109" s="79" t="s">
        <v>29</v>
      </c>
      <c r="BY109" s="79"/>
      <c r="BZ109" s="21">
        <f>VLOOKUP(CB86,'DATA SISWA'!$A:$P,12,0)</f>
        <v>0</v>
      </c>
      <c r="CA109" s="76"/>
      <c r="CB109" s="77"/>
      <c r="CC109" s="77"/>
      <c r="CD109" s="77"/>
      <c r="CE109" s="77"/>
      <c r="CF109" s="78"/>
      <c r="CI109" s="35" t="s">
        <v>18</v>
      </c>
      <c r="CJ109" s="79" t="s">
        <v>29</v>
      </c>
      <c r="CK109" s="79"/>
      <c r="CL109" s="21">
        <f>VLOOKUP(CN86,'DATA SISWA'!$A:$P,12,0)</f>
        <v>0</v>
      </c>
      <c r="CM109" s="76"/>
      <c r="CN109" s="77"/>
      <c r="CO109" s="77"/>
      <c r="CP109" s="77"/>
      <c r="CQ109" s="77"/>
      <c r="CR109" s="78"/>
      <c r="CU109" s="35" t="s">
        <v>18</v>
      </c>
      <c r="CV109" s="79" t="s">
        <v>29</v>
      </c>
      <c r="CW109" s="79"/>
      <c r="CX109" s="21">
        <f>VLOOKUP(CZ86,'DATA SISWA'!$A:$P,12,0)</f>
        <v>0</v>
      </c>
      <c r="CY109" s="76"/>
      <c r="CZ109" s="77"/>
      <c r="DA109" s="77"/>
      <c r="DB109" s="77"/>
      <c r="DC109" s="77"/>
      <c r="DD109" s="78"/>
      <c r="DG109" s="35" t="s">
        <v>18</v>
      </c>
      <c r="DH109" s="79" t="s">
        <v>29</v>
      </c>
      <c r="DI109" s="79"/>
      <c r="DJ109" s="21" t="str">
        <f>VLOOKUP(DL86,'DATA SISWA'!$A:$P,12,0)</f>
        <v>9 JUZ 2 HALAMAN</v>
      </c>
      <c r="DK109" s="76"/>
      <c r="DL109" s="77"/>
      <c r="DM109" s="77"/>
      <c r="DN109" s="77"/>
      <c r="DO109" s="77"/>
      <c r="DP109" s="78"/>
    </row>
    <row r="110" spans="3:120" s="41" customFormat="1" ht="39.950000000000003" customHeight="1" x14ac:dyDescent="0.2">
      <c r="C110" s="35" t="s">
        <v>30</v>
      </c>
      <c r="D110" s="79" t="s">
        <v>31</v>
      </c>
      <c r="E110" s="79"/>
      <c r="F110" s="21">
        <f>VLOOKUP(H86,'DATA SISWA'!$A:$P,13,0)</f>
        <v>0</v>
      </c>
      <c r="G110" s="76"/>
      <c r="H110" s="77"/>
      <c r="I110" s="77"/>
      <c r="J110" s="77"/>
      <c r="K110" s="77"/>
      <c r="L110" s="78"/>
      <c r="O110" s="35" t="s">
        <v>30</v>
      </c>
      <c r="P110" s="79" t="s">
        <v>31</v>
      </c>
      <c r="Q110" s="79"/>
      <c r="R110" s="21">
        <f>VLOOKUP(T86,'DATA SISWA'!$A:$P,13,0)</f>
        <v>0</v>
      </c>
      <c r="S110" s="76"/>
      <c r="T110" s="77"/>
      <c r="U110" s="77"/>
      <c r="V110" s="77"/>
      <c r="W110" s="77"/>
      <c r="X110" s="78"/>
      <c r="AA110" s="35" t="s">
        <v>30</v>
      </c>
      <c r="AB110" s="79" t="s">
        <v>31</v>
      </c>
      <c r="AC110" s="79"/>
      <c r="AD110" s="21">
        <f>VLOOKUP(AF86,'DATA SISWA'!$A:$P,13,0)</f>
        <v>0</v>
      </c>
      <c r="AE110" s="76"/>
      <c r="AF110" s="77"/>
      <c r="AG110" s="77"/>
      <c r="AH110" s="77"/>
      <c r="AI110" s="77"/>
      <c r="AJ110" s="78"/>
      <c r="AM110" s="35" t="s">
        <v>30</v>
      </c>
      <c r="AN110" s="79" t="s">
        <v>31</v>
      </c>
      <c r="AO110" s="79"/>
      <c r="AP110" s="21">
        <f>VLOOKUP(AR86,'DATA SISWA'!$A:$P,13,0)</f>
        <v>0</v>
      </c>
      <c r="AQ110" s="76"/>
      <c r="AR110" s="77"/>
      <c r="AS110" s="77"/>
      <c r="AT110" s="77"/>
      <c r="AU110" s="77"/>
      <c r="AV110" s="78"/>
      <c r="AY110" s="35" t="s">
        <v>30</v>
      </c>
      <c r="AZ110" s="79" t="s">
        <v>31</v>
      </c>
      <c r="BA110" s="79"/>
      <c r="BB110" s="21">
        <f>VLOOKUP(BD86,'DATA SISWA'!$A:$P,13,0)</f>
        <v>0</v>
      </c>
      <c r="BC110" s="76"/>
      <c r="BD110" s="77"/>
      <c r="BE110" s="77"/>
      <c r="BF110" s="77"/>
      <c r="BG110" s="77"/>
      <c r="BH110" s="78"/>
      <c r="BK110" s="35" t="s">
        <v>30</v>
      </c>
      <c r="BL110" s="79" t="s">
        <v>31</v>
      </c>
      <c r="BM110" s="79"/>
      <c r="BN110" s="21">
        <f>VLOOKUP(BP86,'DATA SISWA'!$A:$P,13,0)</f>
        <v>0</v>
      </c>
      <c r="BO110" s="76"/>
      <c r="BP110" s="77"/>
      <c r="BQ110" s="77"/>
      <c r="BR110" s="77"/>
      <c r="BS110" s="77"/>
      <c r="BT110" s="78"/>
      <c r="BW110" s="35" t="s">
        <v>30</v>
      </c>
      <c r="BX110" s="79" t="s">
        <v>31</v>
      </c>
      <c r="BY110" s="79"/>
      <c r="BZ110" s="21">
        <f>VLOOKUP(CB86,'DATA SISWA'!$A:$P,13,0)</f>
        <v>0</v>
      </c>
      <c r="CA110" s="76"/>
      <c r="CB110" s="77"/>
      <c r="CC110" s="77"/>
      <c r="CD110" s="77"/>
      <c r="CE110" s="77"/>
      <c r="CF110" s="78"/>
      <c r="CI110" s="35" t="s">
        <v>30</v>
      </c>
      <c r="CJ110" s="79" t="s">
        <v>31</v>
      </c>
      <c r="CK110" s="79"/>
      <c r="CL110" s="21">
        <f>VLOOKUP(CN86,'DATA SISWA'!$A:$P,13,0)</f>
        <v>0</v>
      </c>
      <c r="CM110" s="76"/>
      <c r="CN110" s="77"/>
      <c r="CO110" s="77"/>
      <c r="CP110" s="77"/>
      <c r="CQ110" s="77"/>
      <c r="CR110" s="78"/>
      <c r="CU110" s="35" t="s">
        <v>30</v>
      </c>
      <c r="CV110" s="79" t="s">
        <v>31</v>
      </c>
      <c r="CW110" s="79"/>
      <c r="CX110" s="21">
        <f>VLOOKUP(CZ86,'DATA SISWA'!$A:$P,13,0)</f>
        <v>0</v>
      </c>
      <c r="CY110" s="76"/>
      <c r="CZ110" s="77"/>
      <c r="DA110" s="77"/>
      <c r="DB110" s="77"/>
      <c r="DC110" s="77"/>
      <c r="DD110" s="78"/>
      <c r="DG110" s="35" t="s">
        <v>30</v>
      </c>
      <c r="DH110" s="79" t="s">
        <v>31</v>
      </c>
      <c r="DI110" s="79"/>
      <c r="DJ110" s="21" t="str">
        <f>VLOOKUP(DL86,'DATA SISWA'!$A:$P,13,0)</f>
        <v>6 juz 2 halaman</v>
      </c>
      <c r="DK110" s="76"/>
      <c r="DL110" s="77"/>
      <c r="DM110" s="77"/>
      <c r="DN110" s="77"/>
      <c r="DO110" s="77"/>
      <c r="DP110" s="78"/>
    </row>
    <row r="111" spans="3:120" s="41" customFormat="1" ht="15" customHeight="1" x14ac:dyDescent="0.2">
      <c r="C111" s="67" t="s">
        <v>32</v>
      </c>
      <c r="D111" s="68"/>
      <c r="E111" s="69"/>
      <c r="F111" s="58" t="str">
        <f>VLOOKUP($H$1,'DATA SISWA'!$A:$P,14,0)</f>
        <v>LEBIH BAIK LAGI</v>
      </c>
      <c r="G111" s="59"/>
      <c r="H111" s="59"/>
      <c r="I111" s="59"/>
      <c r="J111" s="59"/>
      <c r="K111" s="59"/>
      <c r="L111" s="60"/>
      <c r="O111" s="67" t="s">
        <v>32</v>
      </c>
      <c r="P111" s="68"/>
      <c r="Q111" s="69"/>
      <c r="R111" s="58" t="str">
        <f>VLOOKUP($H$1,'DATA SISWA'!$A:$P,14,0)</f>
        <v>LEBIH BAIK LAGI</v>
      </c>
      <c r="S111" s="59"/>
      <c r="T111" s="59"/>
      <c r="U111" s="59"/>
      <c r="V111" s="59"/>
      <c r="W111" s="59"/>
      <c r="X111" s="60"/>
      <c r="AA111" s="67" t="s">
        <v>32</v>
      </c>
      <c r="AB111" s="68"/>
      <c r="AC111" s="69"/>
      <c r="AD111" s="58" t="str">
        <f>VLOOKUP($H$1,'DATA SISWA'!$A:$P,14,0)</f>
        <v>LEBIH BAIK LAGI</v>
      </c>
      <c r="AE111" s="59"/>
      <c r="AF111" s="59"/>
      <c r="AG111" s="59"/>
      <c r="AH111" s="59"/>
      <c r="AI111" s="59"/>
      <c r="AJ111" s="60"/>
      <c r="AM111" s="67" t="s">
        <v>32</v>
      </c>
      <c r="AN111" s="68"/>
      <c r="AO111" s="69"/>
      <c r="AP111" s="58" t="str">
        <f>VLOOKUP($H$1,'DATA SISWA'!$A:$P,14,0)</f>
        <v>LEBIH BAIK LAGI</v>
      </c>
      <c r="AQ111" s="59"/>
      <c r="AR111" s="59"/>
      <c r="AS111" s="59"/>
      <c r="AT111" s="59"/>
      <c r="AU111" s="59"/>
      <c r="AV111" s="60"/>
      <c r="AY111" s="67" t="s">
        <v>32</v>
      </c>
      <c r="AZ111" s="68"/>
      <c r="BA111" s="69"/>
      <c r="BB111" s="58" t="str">
        <f>VLOOKUP($H$1,'DATA SISWA'!$A:$P,14,0)</f>
        <v>LEBIH BAIK LAGI</v>
      </c>
      <c r="BC111" s="59"/>
      <c r="BD111" s="59"/>
      <c r="BE111" s="59"/>
      <c r="BF111" s="59"/>
      <c r="BG111" s="59"/>
      <c r="BH111" s="60"/>
      <c r="BK111" s="67" t="s">
        <v>32</v>
      </c>
      <c r="BL111" s="68"/>
      <c r="BM111" s="69"/>
      <c r="BN111" s="58" t="str">
        <f>VLOOKUP($H$1,'DATA SISWA'!$A:$P,14,0)</f>
        <v>LEBIH BAIK LAGI</v>
      </c>
      <c r="BO111" s="59"/>
      <c r="BP111" s="59"/>
      <c r="BQ111" s="59"/>
      <c r="BR111" s="59"/>
      <c r="BS111" s="59"/>
      <c r="BT111" s="60"/>
      <c r="BW111" s="67" t="s">
        <v>32</v>
      </c>
      <c r="BX111" s="68"/>
      <c r="BY111" s="69"/>
      <c r="BZ111" s="58" t="str">
        <f>VLOOKUP($H$1,'DATA SISWA'!$A:$P,14,0)</f>
        <v>LEBIH BAIK LAGI</v>
      </c>
      <c r="CA111" s="59"/>
      <c r="CB111" s="59"/>
      <c r="CC111" s="59"/>
      <c r="CD111" s="59"/>
      <c r="CE111" s="59"/>
      <c r="CF111" s="60"/>
      <c r="CI111" s="67" t="s">
        <v>32</v>
      </c>
      <c r="CJ111" s="68"/>
      <c r="CK111" s="69"/>
      <c r="CL111" s="58" t="str">
        <f>VLOOKUP($H$1,'DATA SISWA'!$A:$P,14,0)</f>
        <v>LEBIH BAIK LAGI</v>
      </c>
      <c r="CM111" s="59"/>
      <c r="CN111" s="59"/>
      <c r="CO111" s="59"/>
      <c r="CP111" s="59"/>
      <c r="CQ111" s="59"/>
      <c r="CR111" s="60"/>
      <c r="CU111" s="67" t="s">
        <v>32</v>
      </c>
      <c r="CV111" s="68"/>
      <c r="CW111" s="69"/>
      <c r="CX111" s="58" t="str">
        <f>VLOOKUP($H$1,'DATA SISWA'!$A:$P,14,0)</f>
        <v>LEBIH BAIK LAGI</v>
      </c>
      <c r="CY111" s="59"/>
      <c r="CZ111" s="59"/>
      <c r="DA111" s="59"/>
      <c r="DB111" s="59"/>
      <c r="DC111" s="59"/>
      <c r="DD111" s="60"/>
      <c r="DG111" s="67" t="s">
        <v>32</v>
      </c>
      <c r="DH111" s="68"/>
      <c r="DI111" s="69"/>
      <c r="DJ111" s="58" t="str">
        <f>VLOOKUP($H$1,'DATA SISWA'!$A:$P,14,0)</f>
        <v>LEBIH BAIK LAGI</v>
      </c>
      <c r="DK111" s="59"/>
      <c r="DL111" s="59"/>
      <c r="DM111" s="59"/>
      <c r="DN111" s="59"/>
      <c r="DO111" s="59"/>
      <c r="DP111" s="60"/>
    </row>
    <row r="112" spans="3:120" s="41" customFormat="1" ht="14.25" customHeight="1" x14ac:dyDescent="0.2">
      <c r="C112" s="70"/>
      <c r="D112" s="71"/>
      <c r="E112" s="72"/>
      <c r="F112" s="61"/>
      <c r="G112" s="62"/>
      <c r="H112" s="62"/>
      <c r="I112" s="62"/>
      <c r="J112" s="62"/>
      <c r="K112" s="62"/>
      <c r="L112" s="63"/>
      <c r="O112" s="70"/>
      <c r="P112" s="71"/>
      <c r="Q112" s="72"/>
      <c r="R112" s="61"/>
      <c r="S112" s="62"/>
      <c r="T112" s="62"/>
      <c r="U112" s="62"/>
      <c r="V112" s="62"/>
      <c r="W112" s="62"/>
      <c r="X112" s="63"/>
      <c r="AA112" s="70"/>
      <c r="AB112" s="71"/>
      <c r="AC112" s="72"/>
      <c r="AD112" s="61"/>
      <c r="AE112" s="62"/>
      <c r="AF112" s="62"/>
      <c r="AG112" s="62"/>
      <c r="AH112" s="62"/>
      <c r="AI112" s="62"/>
      <c r="AJ112" s="63"/>
      <c r="AM112" s="70"/>
      <c r="AN112" s="71"/>
      <c r="AO112" s="72"/>
      <c r="AP112" s="61"/>
      <c r="AQ112" s="62"/>
      <c r="AR112" s="62"/>
      <c r="AS112" s="62"/>
      <c r="AT112" s="62"/>
      <c r="AU112" s="62"/>
      <c r="AV112" s="63"/>
      <c r="AY112" s="70"/>
      <c r="AZ112" s="71"/>
      <c r="BA112" s="72"/>
      <c r="BB112" s="61"/>
      <c r="BC112" s="62"/>
      <c r="BD112" s="62"/>
      <c r="BE112" s="62"/>
      <c r="BF112" s="62"/>
      <c r="BG112" s="62"/>
      <c r="BH112" s="63"/>
      <c r="BK112" s="70"/>
      <c r="BL112" s="71"/>
      <c r="BM112" s="72"/>
      <c r="BN112" s="61"/>
      <c r="BO112" s="62"/>
      <c r="BP112" s="62"/>
      <c r="BQ112" s="62"/>
      <c r="BR112" s="62"/>
      <c r="BS112" s="62"/>
      <c r="BT112" s="63"/>
      <c r="BW112" s="70"/>
      <c r="BX112" s="71"/>
      <c r="BY112" s="72"/>
      <c r="BZ112" s="61"/>
      <c r="CA112" s="62"/>
      <c r="CB112" s="62"/>
      <c r="CC112" s="62"/>
      <c r="CD112" s="62"/>
      <c r="CE112" s="62"/>
      <c r="CF112" s="63"/>
      <c r="CI112" s="70"/>
      <c r="CJ112" s="71"/>
      <c r="CK112" s="72"/>
      <c r="CL112" s="61"/>
      <c r="CM112" s="62"/>
      <c r="CN112" s="62"/>
      <c r="CO112" s="62"/>
      <c r="CP112" s="62"/>
      <c r="CQ112" s="62"/>
      <c r="CR112" s="63"/>
      <c r="CU112" s="70"/>
      <c r="CV112" s="71"/>
      <c r="CW112" s="72"/>
      <c r="CX112" s="61"/>
      <c r="CY112" s="62"/>
      <c r="CZ112" s="62"/>
      <c r="DA112" s="62"/>
      <c r="DB112" s="62"/>
      <c r="DC112" s="62"/>
      <c r="DD112" s="63"/>
      <c r="DG112" s="70"/>
      <c r="DH112" s="71"/>
      <c r="DI112" s="72"/>
      <c r="DJ112" s="61"/>
      <c r="DK112" s="62"/>
      <c r="DL112" s="62"/>
      <c r="DM112" s="62"/>
      <c r="DN112" s="62"/>
      <c r="DO112" s="62"/>
      <c r="DP112" s="63"/>
    </row>
    <row r="113" spans="3:120" s="41" customFormat="1" ht="14.25" customHeight="1" x14ac:dyDescent="0.2">
      <c r="C113" s="73"/>
      <c r="D113" s="74"/>
      <c r="E113" s="75"/>
      <c r="F113" s="64"/>
      <c r="G113" s="65"/>
      <c r="H113" s="65"/>
      <c r="I113" s="65"/>
      <c r="J113" s="65"/>
      <c r="K113" s="65"/>
      <c r="L113" s="66"/>
      <c r="O113" s="73"/>
      <c r="P113" s="74"/>
      <c r="Q113" s="75"/>
      <c r="R113" s="64"/>
      <c r="S113" s="65"/>
      <c r="T113" s="65"/>
      <c r="U113" s="65"/>
      <c r="V113" s="65"/>
      <c r="W113" s="65"/>
      <c r="X113" s="66"/>
      <c r="AA113" s="73"/>
      <c r="AB113" s="74"/>
      <c r="AC113" s="75"/>
      <c r="AD113" s="64"/>
      <c r="AE113" s="65"/>
      <c r="AF113" s="65"/>
      <c r="AG113" s="65"/>
      <c r="AH113" s="65"/>
      <c r="AI113" s="65"/>
      <c r="AJ113" s="66"/>
      <c r="AM113" s="73"/>
      <c r="AN113" s="74"/>
      <c r="AO113" s="75"/>
      <c r="AP113" s="64"/>
      <c r="AQ113" s="65"/>
      <c r="AR113" s="65"/>
      <c r="AS113" s="65"/>
      <c r="AT113" s="65"/>
      <c r="AU113" s="65"/>
      <c r="AV113" s="66"/>
      <c r="AY113" s="73"/>
      <c r="AZ113" s="74"/>
      <c r="BA113" s="75"/>
      <c r="BB113" s="64"/>
      <c r="BC113" s="65"/>
      <c r="BD113" s="65"/>
      <c r="BE113" s="65"/>
      <c r="BF113" s="65"/>
      <c r="BG113" s="65"/>
      <c r="BH113" s="66"/>
      <c r="BK113" s="73"/>
      <c r="BL113" s="74"/>
      <c r="BM113" s="75"/>
      <c r="BN113" s="64"/>
      <c r="BO113" s="65"/>
      <c r="BP113" s="65"/>
      <c r="BQ113" s="65"/>
      <c r="BR113" s="65"/>
      <c r="BS113" s="65"/>
      <c r="BT113" s="66"/>
      <c r="BW113" s="73"/>
      <c r="BX113" s="74"/>
      <c r="BY113" s="75"/>
      <c r="BZ113" s="64"/>
      <c r="CA113" s="65"/>
      <c r="CB113" s="65"/>
      <c r="CC113" s="65"/>
      <c r="CD113" s="65"/>
      <c r="CE113" s="65"/>
      <c r="CF113" s="66"/>
      <c r="CI113" s="73"/>
      <c r="CJ113" s="74"/>
      <c r="CK113" s="75"/>
      <c r="CL113" s="64"/>
      <c r="CM113" s="65"/>
      <c r="CN113" s="65"/>
      <c r="CO113" s="65"/>
      <c r="CP113" s="65"/>
      <c r="CQ113" s="65"/>
      <c r="CR113" s="66"/>
      <c r="CU113" s="73"/>
      <c r="CV113" s="74"/>
      <c r="CW113" s="75"/>
      <c r="CX113" s="64"/>
      <c r="CY113" s="65"/>
      <c r="CZ113" s="65"/>
      <c r="DA113" s="65"/>
      <c r="DB113" s="65"/>
      <c r="DC113" s="65"/>
      <c r="DD113" s="66"/>
      <c r="DG113" s="73"/>
      <c r="DH113" s="74"/>
      <c r="DI113" s="75"/>
      <c r="DJ113" s="64"/>
      <c r="DK113" s="65"/>
      <c r="DL113" s="65"/>
      <c r="DM113" s="65"/>
      <c r="DN113" s="65"/>
      <c r="DO113" s="65"/>
      <c r="DP113" s="66"/>
    </row>
    <row r="114" spans="3:120" s="41" customFormat="1" ht="14.25" customHeight="1" x14ac:dyDescent="0.2">
      <c r="C114" s="46"/>
      <c r="D114" s="46"/>
      <c r="E114" s="46"/>
      <c r="F114" s="50"/>
      <c r="G114" s="50"/>
      <c r="H114" s="50"/>
      <c r="I114" s="50"/>
      <c r="J114" s="50"/>
      <c r="K114" s="50"/>
      <c r="L114" s="50"/>
      <c r="O114" s="46"/>
      <c r="P114" s="46"/>
      <c r="Q114" s="46"/>
      <c r="R114" s="50"/>
      <c r="S114" s="50"/>
      <c r="T114" s="50"/>
      <c r="U114" s="50"/>
      <c r="V114" s="50"/>
      <c r="W114" s="50"/>
      <c r="X114" s="50"/>
      <c r="AA114" s="46"/>
      <c r="AB114" s="46"/>
      <c r="AC114" s="46"/>
      <c r="AD114" s="50"/>
      <c r="AE114" s="50"/>
      <c r="AF114" s="50"/>
      <c r="AG114" s="50"/>
      <c r="AH114" s="50"/>
      <c r="AI114" s="50"/>
      <c r="AJ114" s="50"/>
      <c r="AM114" s="46"/>
      <c r="AN114" s="46"/>
      <c r="AO114" s="46"/>
      <c r="AP114" s="50"/>
      <c r="AQ114" s="50"/>
      <c r="AR114" s="50"/>
      <c r="AS114" s="50"/>
      <c r="AT114" s="50"/>
      <c r="AU114" s="50"/>
      <c r="AV114" s="50"/>
      <c r="AY114" s="46"/>
      <c r="AZ114" s="46"/>
      <c r="BA114" s="46"/>
      <c r="BB114" s="50"/>
      <c r="BC114" s="50"/>
      <c r="BD114" s="50"/>
      <c r="BE114" s="50"/>
      <c r="BF114" s="50"/>
      <c r="BG114" s="50"/>
      <c r="BH114" s="50"/>
      <c r="BK114" s="46"/>
      <c r="BL114" s="46"/>
      <c r="BM114" s="46"/>
      <c r="BN114" s="50"/>
      <c r="BO114" s="50"/>
      <c r="BP114" s="50"/>
      <c r="BQ114" s="50"/>
      <c r="BR114" s="50"/>
      <c r="BS114" s="50"/>
      <c r="BT114" s="50"/>
      <c r="BW114" s="46"/>
      <c r="BX114" s="46"/>
      <c r="BY114" s="46"/>
      <c r="BZ114" s="50"/>
      <c r="CA114" s="50"/>
      <c r="CB114" s="50"/>
      <c r="CC114" s="50"/>
      <c r="CD114" s="50"/>
      <c r="CE114" s="50"/>
      <c r="CF114" s="50"/>
      <c r="CI114" s="46"/>
      <c r="CJ114" s="46"/>
      <c r="CK114" s="46"/>
      <c r="CL114" s="50"/>
      <c r="CM114" s="50"/>
      <c r="CN114" s="50"/>
      <c r="CO114" s="50"/>
      <c r="CP114" s="50"/>
      <c r="CQ114" s="50"/>
      <c r="CR114" s="50"/>
      <c r="CU114" s="46"/>
      <c r="CV114" s="46"/>
      <c r="CW114" s="46"/>
      <c r="CX114" s="50"/>
      <c r="CY114" s="50"/>
      <c r="CZ114" s="50"/>
      <c r="DA114" s="50"/>
      <c r="DB114" s="50"/>
      <c r="DC114" s="50"/>
      <c r="DD114" s="50"/>
      <c r="DG114" s="46"/>
      <c r="DH114" s="46"/>
      <c r="DI114" s="46"/>
      <c r="DJ114" s="50"/>
      <c r="DK114" s="50"/>
      <c r="DL114" s="50"/>
      <c r="DM114" s="50"/>
      <c r="DN114" s="50"/>
      <c r="DO114" s="50"/>
      <c r="DP114" s="50"/>
    </row>
    <row r="115" spans="3:120" s="41" customFormat="1" ht="14.25" customHeight="1" x14ac:dyDescent="0.2">
      <c r="C115" s="46"/>
      <c r="D115" s="46"/>
      <c r="E115" s="46"/>
      <c r="F115" s="50"/>
      <c r="G115" s="50"/>
      <c r="H115" s="50"/>
      <c r="I115" s="50"/>
      <c r="J115" s="50"/>
      <c r="K115" s="50"/>
      <c r="L115" s="50"/>
      <c r="O115" s="46"/>
      <c r="P115" s="46"/>
      <c r="Q115" s="46"/>
      <c r="R115" s="50"/>
      <c r="S115" s="50"/>
      <c r="T115" s="50"/>
      <c r="U115" s="50"/>
      <c r="V115" s="50"/>
      <c r="W115" s="50"/>
      <c r="X115" s="50"/>
      <c r="AA115" s="46"/>
      <c r="AB115" s="46"/>
      <c r="AC115" s="46"/>
      <c r="AD115" s="50"/>
      <c r="AE115" s="50"/>
      <c r="AF115" s="50"/>
      <c r="AG115" s="50"/>
      <c r="AH115" s="50"/>
      <c r="AI115" s="50"/>
      <c r="AJ115" s="50"/>
      <c r="AM115" s="46"/>
      <c r="AN115" s="46"/>
      <c r="AO115" s="46"/>
      <c r="AP115" s="50"/>
      <c r="AQ115" s="50"/>
      <c r="AR115" s="50"/>
      <c r="AS115" s="50"/>
      <c r="AT115" s="50"/>
      <c r="AU115" s="50"/>
      <c r="AV115" s="50"/>
      <c r="AY115" s="46"/>
      <c r="AZ115" s="46"/>
      <c r="BA115" s="46"/>
      <c r="BB115" s="50"/>
      <c r="BC115" s="50"/>
      <c r="BD115" s="50"/>
      <c r="BE115" s="50"/>
      <c r="BF115" s="50"/>
      <c r="BG115" s="50"/>
      <c r="BH115" s="50"/>
      <c r="BK115" s="46"/>
      <c r="BL115" s="46"/>
      <c r="BM115" s="46"/>
      <c r="BN115" s="50"/>
      <c r="BO115" s="50"/>
      <c r="BP115" s="50"/>
      <c r="BQ115" s="50"/>
      <c r="BR115" s="50"/>
      <c r="BS115" s="50"/>
      <c r="BT115" s="50"/>
      <c r="BW115" s="46"/>
      <c r="BX115" s="46"/>
      <c r="BY115" s="46"/>
      <c r="BZ115" s="50"/>
      <c r="CA115" s="50"/>
      <c r="CB115" s="50"/>
      <c r="CC115" s="50"/>
      <c r="CD115" s="50"/>
      <c r="CE115" s="50"/>
      <c r="CF115" s="50"/>
      <c r="CI115" s="46"/>
      <c r="CJ115" s="46"/>
      <c r="CK115" s="46"/>
      <c r="CL115" s="50"/>
      <c r="CM115" s="50"/>
      <c r="CN115" s="50"/>
      <c r="CO115" s="50"/>
      <c r="CP115" s="50"/>
      <c r="CQ115" s="50"/>
      <c r="CR115" s="50"/>
      <c r="CU115" s="46"/>
      <c r="CV115" s="46"/>
      <c r="CW115" s="46"/>
      <c r="CX115" s="50"/>
      <c r="CY115" s="50"/>
      <c r="CZ115" s="50"/>
      <c r="DA115" s="50"/>
      <c r="DB115" s="50"/>
      <c r="DC115" s="50"/>
      <c r="DD115" s="50"/>
      <c r="DG115" s="46"/>
      <c r="DH115" s="46"/>
      <c r="DI115" s="46"/>
      <c r="DJ115" s="50"/>
      <c r="DK115" s="50"/>
      <c r="DL115" s="50"/>
      <c r="DM115" s="50"/>
      <c r="DN115" s="50"/>
      <c r="DO115" s="50"/>
      <c r="DP115" s="50"/>
    </row>
    <row r="116" spans="3:120" s="41" customFormat="1" x14ac:dyDescent="0.2">
      <c r="C116" s="46"/>
      <c r="D116" s="34"/>
      <c r="E116" s="32"/>
      <c r="F116" s="34"/>
      <c r="G116" s="34"/>
      <c r="H116" s="34"/>
      <c r="I116" s="32"/>
      <c r="J116" s="32"/>
      <c r="K116" s="32"/>
      <c r="L116" s="32"/>
      <c r="O116" s="46"/>
      <c r="P116" s="34"/>
      <c r="Q116" s="32"/>
      <c r="R116" s="34"/>
      <c r="S116" s="34"/>
      <c r="T116" s="34"/>
      <c r="U116" s="32"/>
      <c r="V116" s="32"/>
      <c r="W116" s="32"/>
      <c r="X116" s="32"/>
      <c r="AA116" s="46"/>
      <c r="AB116" s="34"/>
      <c r="AC116" s="32"/>
      <c r="AD116" s="34"/>
      <c r="AE116" s="34"/>
      <c r="AF116" s="34"/>
      <c r="AG116" s="32"/>
      <c r="AH116" s="32"/>
      <c r="AI116" s="32"/>
      <c r="AJ116" s="32"/>
      <c r="AM116" s="46"/>
      <c r="AN116" s="34"/>
      <c r="AO116" s="32"/>
      <c r="AP116" s="34"/>
      <c r="AQ116" s="34"/>
      <c r="AR116" s="34"/>
      <c r="AS116" s="32"/>
      <c r="AT116" s="32"/>
      <c r="AU116" s="32"/>
      <c r="AV116" s="32"/>
      <c r="AY116" s="46"/>
      <c r="AZ116" s="34"/>
      <c r="BA116" s="32"/>
      <c r="BB116" s="34"/>
      <c r="BC116" s="34"/>
      <c r="BD116" s="34"/>
      <c r="BE116" s="32"/>
      <c r="BF116" s="32"/>
      <c r="BG116" s="32"/>
      <c r="BH116" s="32"/>
      <c r="BK116" s="46"/>
      <c r="BL116" s="34"/>
      <c r="BM116" s="32"/>
      <c r="BN116" s="34"/>
      <c r="BO116" s="34"/>
      <c r="BP116" s="34"/>
      <c r="BQ116" s="32"/>
      <c r="BR116" s="32"/>
      <c r="BS116" s="32"/>
      <c r="BT116" s="32"/>
      <c r="BW116" s="46"/>
      <c r="BX116" s="34"/>
      <c r="BY116" s="32"/>
      <c r="BZ116" s="34"/>
      <c r="CA116" s="34"/>
      <c r="CB116" s="34"/>
      <c r="CC116" s="32"/>
      <c r="CD116" s="32"/>
      <c r="CE116" s="32"/>
      <c r="CF116" s="32"/>
      <c r="CI116" s="46"/>
      <c r="CJ116" s="34"/>
      <c r="CK116" s="32"/>
      <c r="CL116" s="34"/>
      <c r="CM116" s="34"/>
      <c r="CN116" s="34"/>
      <c r="CO116" s="32"/>
      <c r="CP116" s="32"/>
      <c r="CQ116" s="32"/>
      <c r="CR116" s="32"/>
      <c r="CU116" s="46"/>
      <c r="CV116" s="34"/>
      <c r="CW116" s="32"/>
      <c r="CX116" s="34"/>
      <c r="CY116" s="34"/>
      <c r="CZ116" s="34"/>
      <c r="DA116" s="32"/>
      <c r="DB116" s="32"/>
      <c r="DC116" s="32"/>
      <c r="DD116" s="32"/>
      <c r="DG116" s="46"/>
      <c r="DH116" s="34"/>
      <c r="DI116" s="32"/>
      <c r="DJ116" s="34"/>
      <c r="DK116" s="34"/>
      <c r="DL116" s="34"/>
      <c r="DM116" s="32"/>
      <c r="DN116" s="32"/>
      <c r="DO116" s="32"/>
      <c r="DP116" s="32"/>
    </row>
    <row r="117" spans="3:120" s="41" customFormat="1" x14ac:dyDescent="0.25">
      <c r="C117" s="27"/>
      <c r="D117" s="27"/>
      <c r="E117" s="27"/>
      <c r="F117" s="27"/>
      <c r="G117" s="44"/>
      <c r="H117" s="44"/>
      <c r="I117"/>
      <c r="J117" s="56" t="str">
        <f>'DATA SISWA'!$R$5</f>
        <v>Bogor, 5 Mei 2020</v>
      </c>
      <c r="K117" s="56"/>
      <c r="L117" s="56"/>
      <c r="O117" s="27"/>
      <c r="P117" s="27"/>
      <c r="Q117" s="27"/>
      <c r="R117" s="27"/>
      <c r="S117" s="44"/>
      <c r="T117" s="44"/>
      <c r="U117"/>
      <c r="V117" s="56" t="str">
        <f>'DATA SISWA'!$R$5</f>
        <v>Bogor, 5 Mei 2020</v>
      </c>
      <c r="W117" s="56"/>
      <c r="X117" s="56"/>
      <c r="AA117" s="27"/>
      <c r="AB117" s="27"/>
      <c r="AC117" s="27"/>
      <c r="AD117" s="27"/>
      <c r="AE117" s="44"/>
      <c r="AF117" s="44"/>
      <c r="AG117"/>
      <c r="AH117" s="56" t="str">
        <f>'DATA SISWA'!$R$5</f>
        <v>Bogor, 5 Mei 2020</v>
      </c>
      <c r="AI117" s="56"/>
      <c r="AJ117" s="56"/>
      <c r="AM117" s="27"/>
      <c r="AN117" s="27"/>
      <c r="AO117" s="27"/>
      <c r="AP117" s="27"/>
      <c r="AQ117" s="44"/>
      <c r="AR117" s="44"/>
      <c r="AS117"/>
      <c r="AT117" s="56" t="str">
        <f>'DATA SISWA'!$R$5</f>
        <v>Bogor, 5 Mei 2020</v>
      </c>
      <c r="AU117" s="56"/>
      <c r="AV117" s="56"/>
      <c r="AY117" s="27"/>
      <c r="AZ117" s="27"/>
      <c r="BA117" s="27"/>
      <c r="BB117" s="27"/>
      <c r="BC117" s="44"/>
      <c r="BD117" s="44"/>
      <c r="BE117"/>
      <c r="BF117" s="56" t="str">
        <f>'DATA SISWA'!$R$5</f>
        <v>Bogor, 5 Mei 2020</v>
      </c>
      <c r="BG117" s="56"/>
      <c r="BH117" s="56"/>
      <c r="BK117" s="27"/>
      <c r="BL117" s="27"/>
      <c r="BM117" s="27"/>
      <c r="BN117" s="27"/>
      <c r="BO117" s="44"/>
      <c r="BP117" s="44"/>
      <c r="BQ117"/>
      <c r="BR117" s="56" t="str">
        <f>'DATA SISWA'!$R$5</f>
        <v>Bogor, 5 Mei 2020</v>
      </c>
      <c r="BS117" s="56"/>
      <c r="BT117" s="56"/>
      <c r="BW117" s="27"/>
      <c r="BX117" s="27"/>
      <c r="BY117" s="27"/>
      <c r="BZ117" s="27"/>
      <c r="CA117" s="44"/>
      <c r="CB117" s="44"/>
      <c r="CC117"/>
      <c r="CD117" s="56" t="str">
        <f>'DATA SISWA'!$R$5</f>
        <v>Bogor, 5 Mei 2020</v>
      </c>
      <c r="CE117" s="56"/>
      <c r="CF117" s="56"/>
      <c r="CI117" s="27"/>
      <c r="CJ117" s="27"/>
      <c r="CK117" s="27"/>
      <c r="CL117" s="27"/>
      <c r="CM117" s="44"/>
      <c r="CN117" s="44"/>
      <c r="CO117"/>
      <c r="CP117" s="56" t="str">
        <f>'DATA SISWA'!$R$5</f>
        <v>Bogor, 5 Mei 2020</v>
      </c>
      <c r="CQ117" s="56"/>
      <c r="CR117" s="56"/>
      <c r="CU117" s="27"/>
      <c r="CV117" s="27"/>
      <c r="CW117" s="27"/>
      <c r="CX117" s="27"/>
      <c r="CY117" s="44"/>
      <c r="CZ117" s="44"/>
      <c r="DA117"/>
      <c r="DB117" s="56" t="str">
        <f>'DATA SISWA'!$R$5</f>
        <v>Bogor, 5 Mei 2020</v>
      </c>
      <c r="DC117" s="56"/>
      <c r="DD117" s="56"/>
      <c r="DG117" s="27"/>
      <c r="DH117" s="27"/>
      <c r="DI117" s="27"/>
      <c r="DJ117" s="27"/>
      <c r="DK117" s="44"/>
      <c r="DL117" s="44"/>
      <c r="DM117"/>
      <c r="DN117" s="56" t="str">
        <f>'DATA SISWA'!$R$5</f>
        <v>Bogor, 5 Mei 2020</v>
      </c>
      <c r="DO117" s="56"/>
      <c r="DP117" s="56"/>
    </row>
    <row r="118" spans="3:120" s="41" customFormat="1" x14ac:dyDescent="0.25">
      <c r="C118" s="56"/>
      <c r="D118" s="56"/>
      <c r="E118" s="56"/>
      <c r="F118" s="44"/>
      <c r="G118" s="57" t="s">
        <v>92</v>
      </c>
      <c r="H118" s="57"/>
      <c r="I118"/>
      <c r="J118" s="28"/>
      <c r="K118" s="28"/>
      <c r="L118"/>
      <c r="O118" s="56"/>
      <c r="P118" s="56"/>
      <c r="Q118" s="56"/>
      <c r="R118" s="44"/>
      <c r="S118" s="57" t="s">
        <v>92</v>
      </c>
      <c r="T118" s="57"/>
      <c r="U118"/>
      <c r="V118" s="28"/>
      <c r="W118" s="28"/>
      <c r="X118"/>
      <c r="AA118" s="56"/>
      <c r="AB118" s="56"/>
      <c r="AC118" s="56"/>
      <c r="AD118" s="44"/>
      <c r="AE118" s="57" t="s">
        <v>92</v>
      </c>
      <c r="AF118" s="57"/>
      <c r="AG118"/>
      <c r="AH118" s="28"/>
      <c r="AI118" s="28"/>
      <c r="AJ118"/>
      <c r="AM118" s="56"/>
      <c r="AN118" s="56"/>
      <c r="AO118" s="56"/>
      <c r="AP118" s="44"/>
      <c r="AQ118" s="57" t="s">
        <v>92</v>
      </c>
      <c r="AR118" s="57"/>
      <c r="AS118"/>
      <c r="AT118" s="28"/>
      <c r="AU118" s="28"/>
      <c r="AV118"/>
      <c r="AY118" s="56"/>
      <c r="AZ118" s="56"/>
      <c r="BA118" s="56"/>
      <c r="BB118" s="44"/>
      <c r="BC118" s="57" t="s">
        <v>92</v>
      </c>
      <c r="BD118" s="57"/>
      <c r="BE118"/>
      <c r="BF118" s="28"/>
      <c r="BG118" s="28"/>
      <c r="BH118"/>
      <c r="BK118" s="56"/>
      <c r="BL118" s="56"/>
      <c r="BM118" s="56"/>
      <c r="BN118" s="44"/>
      <c r="BO118" s="57" t="s">
        <v>92</v>
      </c>
      <c r="BP118" s="57"/>
      <c r="BQ118"/>
      <c r="BR118" s="28"/>
      <c r="BS118" s="28"/>
      <c r="BT118"/>
      <c r="BW118" s="56"/>
      <c r="BX118" s="56"/>
      <c r="BY118" s="56"/>
      <c r="BZ118" s="44"/>
      <c r="CA118" s="57" t="s">
        <v>92</v>
      </c>
      <c r="CB118" s="57"/>
      <c r="CC118"/>
      <c r="CD118" s="28"/>
      <c r="CE118" s="28"/>
      <c r="CF118"/>
      <c r="CI118" s="56"/>
      <c r="CJ118" s="56"/>
      <c r="CK118" s="56"/>
      <c r="CL118" s="44"/>
      <c r="CM118" s="57" t="s">
        <v>92</v>
      </c>
      <c r="CN118" s="57"/>
      <c r="CO118"/>
      <c r="CP118" s="28"/>
      <c r="CQ118" s="28"/>
      <c r="CR118"/>
      <c r="CU118" s="56"/>
      <c r="CV118" s="56"/>
      <c r="CW118" s="56"/>
      <c r="CX118" s="44"/>
      <c r="CY118" s="57" t="s">
        <v>92</v>
      </c>
      <c r="CZ118" s="57"/>
      <c r="DA118"/>
      <c r="DB118" s="28"/>
      <c r="DC118" s="28"/>
      <c r="DD118"/>
      <c r="DG118" s="56"/>
      <c r="DH118" s="56"/>
      <c r="DI118" s="56"/>
      <c r="DJ118" s="44"/>
      <c r="DK118" s="57" t="s">
        <v>92</v>
      </c>
      <c r="DL118" s="57"/>
      <c r="DM118"/>
      <c r="DN118" s="28"/>
      <c r="DO118" s="28"/>
      <c r="DP118"/>
    </row>
    <row r="119" spans="3:120" s="41" customFormat="1" x14ac:dyDescent="0.25">
      <c r="C119" s="55" t="s">
        <v>93</v>
      </c>
      <c r="D119" s="55"/>
      <c r="E119" s="55"/>
      <c r="F119" s="44"/>
      <c r="G119" s="55" t="s">
        <v>94</v>
      </c>
      <c r="H119" s="55"/>
      <c r="I119"/>
      <c r="J119" s="56" t="s">
        <v>95</v>
      </c>
      <c r="K119" s="56"/>
      <c r="L119" s="56"/>
      <c r="O119" s="55" t="s">
        <v>93</v>
      </c>
      <c r="P119" s="55"/>
      <c r="Q119" s="55"/>
      <c r="R119" s="44"/>
      <c r="S119" s="55" t="s">
        <v>94</v>
      </c>
      <c r="T119" s="55"/>
      <c r="U119"/>
      <c r="V119" s="56" t="s">
        <v>95</v>
      </c>
      <c r="W119" s="56"/>
      <c r="X119" s="56"/>
      <c r="AA119" s="55" t="s">
        <v>93</v>
      </c>
      <c r="AB119" s="55"/>
      <c r="AC119" s="55"/>
      <c r="AD119" s="44"/>
      <c r="AE119" s="55" t="s">
        <v>94</v>
      </c>
      <c r="AF119" s="55"/>
      <c r="AG119"/>
      <c r="AH119" s="56" t="s">
        <v>95</v>
      </c>
      <c r="AI119" s="56"/>
      <c r="AJ119" s="56"/>
      <c r="AM119" s="55" t="s">
        <v>93</v>
      </c>
      <c r="AN119" s="55"/>
      <c r="AO119" s="55"/>
      <c r="AP119" s="44"/>
      <c r="AQ119" s="55" t="s">
        <v>94</v>
      </c>
      <c r="AR119" s="55"/>
      <c r="AS119"/>
      <c r="AT119" s="56" t="s">
        <v>95</v>
      </c>
      <c r="AU119" s="56"/>
      <c r="AV119" s="56"/>
      <c r="AY119" s="55" t="s">
        <v>93</v>
      </c>
      <c r="AZ119" s="55"/>
      <c r="BA119" s="55"/>
      <c r="BB119" s="44"/>
      <c r="BC119" s="55" t="s">
        <v>94</v>
      </c>
      <c r="BD119" s="55"/>
      <c r="BE119"/>
      <c r="BF119" s="56" t="s">
        <v>95</v>
      </c>
      <c r="BG119" s="56"/>
      <c r="BH119" s="56"/>
      <c r="BK119" s="55" t="s">
        <v>93</v>
      </c>
      <c r="BL119" s="55"/>
      <c r="BM119" s="55"/>
      <c r="BN119" s="44"/>
      <c r="BO119" s="55" t="s">
        <v>94</v>
      </c>
      <c r="BP119" s="55"/>
      <c r="BQ119"/>
      <c r="BR119" s="56" t="s">
        <v>95</v>
      </c>
      <c r="BS119" s="56"/>
      <c r="BT119" s="56"/>
      <c r="BW119" s="55" t="s">
        <v>93</v>
      </c>
      <c r="BX119" s="55"/>
      <c r="BY119" s="55"/>
      <c r="BZ119" s="44"/>
      <c r="CA119" s="55" t="s">
        <v>94</v>
      </c>
      <c r="CB119" s="55"/>
      <c r="CC119"/>
      <c r="CD119" s="56" t="s">
        <v>95</v>
      </c>
      <c r="CE119" s="56"/>
      <c r="CF119" s="56"/>
      <c r="CI119" s="55" t="s">
        <v>93</v>
      </c>
      <c r="CJ119" s="55"/>
      <c r="CK119" s="55"/>
      <c r="CL119" s="44"/>
      <c r="CM119" s="55" t="s">
        <v>94</v>
      </c>
      <c r="CN119" s="55"/>
      <c r="CO119"/>
      <c r="CP119" s="56" t="s">
        <v>95</v>
      </c>
      <c r="CQ119" s="56"/>
      <c r="CR119" s="56"/>
      <c r="CU119" s="55" t="s">
        <v>93</v>
      </c>
      <c r="CV119" s="55"/>
      <c r="CW119" s="55"/>
      <c r="CX119" s="44"/>
      <c r="CY119" s="55" t="s">
        <v>94</v>
      </c>
      <c r="CZ119" s="55"/>
      <c r="DA119"/>
      <c r="DB119" s="56" t="s">
        <v>95</v>
      </c>
      <c r="DC119" s="56"/>
      <c r="DD119" s="56"/>
      <c r="DG119" s="55" t="s">
        <v>93</v>
      </c>
      <c r="DH119" s="55"/>
      <c r="DI119" s="55"/>
      <c r="DJ119" s="44"/>
      <c r="DK119" s="55" t="s">
        <v>94</v>
      </c>
      <c r="DL119" s="55"/>
      <c r="DM119"/>
      <c r="DN119" s="56" t="s">
        <v>95</v>
      </c>
      <c r="DO119" s="56"/>
      <c r="DP119" s="56"/>
    </row>
    <row r="120" spans="3:120" s="41" customFormat="1" x14ac:dyDescent="0.25">
      <c r="C120" s="22"/>
      <c r="D120" s="44"/>
      <c r="E120" s="44"/>
      <c r="F120" s="44"/>
      <c r="G120" s="44"/>
      <c r="H120" s="44"/>
      <c r="I120"/>
      <c r="J120" s="44"/>
      <c r="K120" s="44"/>
      <c r="L120"/>
      <c r="O120" s="22"/>
      <c r="P120" s="44"/>
      <c r="Q120" s="44"/>
      <c r="R120" s="44"/>
      <c r="S120" s="44"/>
      <c r="T120" s="44"/>
      <c r="U120"/>
      <c r="V120" s="44"/>
      <c r="W120" s="44"/>
      <c r="X120"/>
      <c r="AA120" s="22"/>
      <c r="AB120" s="44"/>
      <c r="AC120" s="44"/>
      <c r="AD120" s="44"/>
      <c r="AE120" s="44"/>
      <c r="AF120" s="44"/>
      <c r="AG120"/>
      <c r="AH120" s="44"/>
      <c r="AI120" s="44"/>
      <c r="AJ120"/>
      <c r="AM120" s="22"/>
      <c r="AN120" s="44"/>
      <c r="AO120" s="44"/>
      <c r="AP120" s="44"/>
      <c r="AQ120" s="44"/>
      <c r="AR120" s="44"/>
      <c r="AS120"/>
      <c r="AT120" s="44"/>
      <c r="AU120" s="44"/>
      <c r="AV120"/>
      <c r="AY120" s="22"/>
      <c r="AZ120" s="44"/>
      <c r="BA120" s="44"/>
      <c r="BB120" s="44"/>
      <c r="BC120" s="44"/>
      <c r="BD120" s="44"/>
      <c r="BE120"/>
      <c r="BF120" s="44"/>
      <c r="BG120" s="44"/>
      <c r="BH120"/>
      <c r="BK120" s="22"/>
      <c r="BL120" s="44"/>
      <c r="BM120" s="44"/>
      <c r="BN120" s="44"/>
      <c r="BO120" s="44"/>
      <c r="BP120" s="44"/>
      <c r="BQ120"/>
      <c r="BR120" s="44"/>
      <c r="BS120" s="44"/>
      <c r="BT120"/>
      <c r="BW120" s="22"/>
      <c r="BX120" s="44"/>
      <c r="BY120" s="44"/>
      <c r="BZ120" s="44"/>
      <c r="CA120" s="44"/>
      <c r="CB120" s="44"/>
      <c r="CC120"/>
      <c r="CD120" s="44"/>
      <c r="CE120" s="44"/>
      <c r="CF120"/>
      <c r="CI120" s="22"/>
      <c r="CJ120" s="44"/>
      <c r="CK120" s="44"/>
      <c r="CL120" s="44"/>
      <c r="CM120" s="44"/>
      <c r="CN120" s="44"/>
      <c r="CO120"/>
      <c r="CP120" s="44"/>
      <c r="CQ120" s="44"/>
      <c r="CR120"/>
      <c r="CU120" s="22"/>
      <c r="CV120" s="44"/>
      <c r="CW120" s="44"/>
      <c r="CX120" s="44"/>
      <c r="CY120" s="44"/>
      <c r="CZ120" s="44"/>
      <c r="DA120"/>
      <c r="DB120" s="44"/>
      <c r="DC120" s="44"/>
      <c r="DD120"/>
      <c r="DG120" s="22"/>
      <c r="DH120" s="44"/>
      <c r="DI120" s="44"/>
      <c r="DJ120" s="44"/>
      <c r="DK120" s="44"/>
      <c r="DL120" s="44"/>
      <c r="DM120"/>
      <c r="DN120" s="44"/>
      <c r="DO120" s="44"/>
      <c r="DP120"/>
    </row>
    <row r="121" spans="3:120" s="41" customFormat="1" x14ac:dyDescent="0.25">
      <c r="C121" s="22"/>
      <c r="D121" s="44"/>
      <c r="E121" s="44"/>
      <c r="F121" s="44"/>
      <c r="G121" s="44"/>
      <c r="H121" s="44"/>
      <c r="I121"/>
      <c r="J121" s="44"/>
      <c r="K121" s="44"/>
      <c r="L121"/>
      <c r="O121" s="22"/>
      <c r="P121" s="44"/>
      <c r="Q121" s="44"/>
      <c r="R121" s="44"/>
      <c r="S121" s="44"/>
      <c r="T121" s="44"/>
      <c r="U121"/>
      <c r="V121" s="44"/>
      <c r="W121" s="44"/>
      <c r="X121"/>
      <c r="AA121" s="22"/>
      <c r="AB121" s="44"/>
      <c r="AC121" s="44"/>
      <c r="AD121" s="44"/>
      <c r="AE121" s="44"/>
      <c r="AF121" s="44"/>
      <c r="AG121"/>
      <c r="AH121" s="44"/>
      <c r="AI121" s="44"/>
      <c r="AJ121"/>
      <c r="AM121" s="22"/>
      <c r="AN121" s="44"/>
      <c r="AO121" s="44"/>
      <c r="AP121" s="44"/>
      <c r="AQ121" s="44"/>
      <c r="AR121" s="44"/>
      <c r="AS121"/>
      <c r="AT121" s="44"/>
      <c r="AU121" s="44"/>
      <c r="AV121"/>
      <c r="AY121" s="22"/>
      <c r="AZ121" s="44"/>
      <c r="BA121" s="44"/>
      <c r="BB121" s="44"/>
      <c r="BC121" s="44"/>
      <c r="BD121" s="44"/>
      <c r="BE121"/>
      <c r="BF121" s="44"/>
      <c r="BG121" s="44"/>
      <c r="BH121"/>
      <c r="BK121" s="22"/>
      <c r="BL121" s="44"/>
      <c r="BM121" s="44"/>
      <c r="BN121" s="44"/>
      <c r="BO121" s="44"/>
      <c r="BP121" s="44"/>
      <c r="BQ121"/>
      <c r="BR121" s="44"/>
      <c r="BS121" s="44"/>
      <c r="BT121"/>
      <c r="BW121" s="22"/>
      <c r="BX121" s="44"/>
      <c r="BY121" s="44"/>
      <c r="BZ121" s="44"/>
      <c r="CA121" s="44"/>
      <c r="CB121" s="44"/>
      <c r="CC121"/>
      <c r="CD121" s="44"/>
      <c r="CE121" s="44"/>
      <c r="CF121"/>
      <c r="CI121" s="22"/>
      <c r="CJ121" s="44"/>
      <c r="CK121" s="44"/>
      <c r="CL121" s="44"/>
      <c r="CM121" s="44"/>
      <c r="CN121" s="44"/>
      <c r="CO121"/>
      <c r="CP121" s="44"/>
      <c r="CQ121" s="44"/>
      <c r="CR121"/>
      <c r="CU121" s="22"/>
      <c r="CV121" s="44"/>
      <c r="CW121" s="44"/>
      <c r="CX121" s="44"/>
      <c r="CY121" s="44"/>
      <c r="CZ121" s="44"/>
      <c r="DA121"/>
      <c r="DB121" s="44"/>
      <c r="DC121" s="44"/>
      <c r="DD121"/>
      <c r="DG121" s="22"/>
      <c r="DH121" s="44"/>
      <c r="DI121" s="44"/>
      <c r="DJ121" s="44"/>
      <c r="DK121" s="44"/>
      <c r="DL121" s="44"/>
      <c r="DM121"/>
      <c r="DN121" s="44"/>
      <c r="DO121" s="44"/>
      <c r="DP121"/>
    </row>
    <row r="122" spans="3:120" s="41" customFormat="1" x14ac:dyDescent="0.25">
      <c r="C122" s="22"/>
      <c r="D122" s="28"/>
      <c r="E122" s="28"/>
      <c r="F122" s="44"/>
      <c r="G122" s="44"/>
      <c r="H122" s="44"/>
      <c r="I122"/>
      <c r="J122" s="45"/>
      <c r="K122" s="45"/>
      <c r="L122"/>
      <c r="O122" s="22"/>
      <c r="P122" s="28"/>
      <c r="Q122" s="28"/>
      <c r="R122" s="44"/>
      <c r="S122" s="44"/>
      <c r="T122" s="44"/>
      <c r="U122"/>
      <c r="V122" s="45"/>
      <c r="W122" s="45"/>
      <c r="X122"/>
      <c r="AA122" s="22"/>
      <c r="AB122" s="28"/>
      <c r="AC122" s="28"/>
      <c r="AD122" s="44"/>
      <c r="AE122" s="44"/>
      <c r="AF122" s="44"/>
      <c r="AG122"/>
      <c r="AH122" s="45"/>
      <c r="AI122" s="45"/>
      <c r="AJ122"/>
      <c r="AM122" s="22"/>
      <c r="AN122" s="28"/>
      <c r="AO122" s="28"/>
      <c r="AP122" s="44"/>
      <c r="AQ122" s="44"/>
      <c r="AR122" s="44"/>
      <c r="AS122"/>
      <c r="AT122" s="45"/>
      <c r="AU122" s="45"/>
      <c r="AV122"/>
      <c r="AY122" s="22"/>
      <c r="AZ122" s="28"/>
      <c r="BA122" s="28"/>
      <c r="BB122" s="44"/>
      <c r="BC122" s="44"/>
      <c r="BD122" s="44"/>
      <c r="BE122"/>
      <c r="BF122" s="45"/>
      <c r="BG122" s="45"/>
      <c r="BH122"/>
      <c r="BK122" s="22"/>
      <c r="BL122" s="28"/>
      <c r="BM122" s="28"/>
      <c r="BN122" s="44"/>
      <c r="BO122" s="44"/>
      <c r="BP122" s="44"/>
      <c r="BQ122"/>
      <c r="BR122" s="45"/>
      <c r="BS122" s="45"/>
      <c r="BT122"/>
      <c r="BW122" s="22"/>
      <c r="BX122" s="28"/>
      <c r="BY122" s="28"/>
      <c r="BZ122" s="44"/>
      <c r="CA122" s="44"/>
      <c r="CB122" s="44"/>
      <c r="CC122"/>
      <c r="CD122" s="45"/>
      <c r="CE122" s="45"/>
      <c r="CF122"/>
      <c r="CI122" s="22"/>
      <c r="CJ122" s="28"/>
      <c r="CK122" s="28"/>
      <c r="CL122" s="44"/>
      <c r="CM122" s="44"/>
      <c r="CN122" s="44"/>
      <c r="CO122"/>
      <c r="CP122" s="45"/>
      <c r="CQ122" s="45"/>
      <c r="CR122"/>
      <c r="CU122" s="22"/>
      <c r="CV122" s="28"/>
      <c r="CW122" s="28"/>
      <c r="CX122" s="44"/>
      <c r="CY122" s="44"/>
      <c r="CZ122" s="44"/>
      <c r="DA122"/>
      <c r="DB122" s="45"/>
      <c r="DC122" s="45"/>
      <c r="DD122"/>
      <c r="DG122" s="22"/>
      <c r="DH122" s="28"/>
      <c r="DI122" s="28"/>
      <c r="DJ122" s="44"/>
      <c r="DK122" s="44"/>
      <c r="DL122" s="44"/>
      <c r="DM122"/>
      <c r="DN122" s="45"/>
      <c r="DO122" s="45"/>
      <c r="DP122"/>
    </row>
    <row r="123" spans="3:120" s="41" customFormat="1" x14ac:dyDescent="0.25">
      <c r="C123" s="22"/>
      <c r="D123" s="28"/>
      <c r="E123" s="28"/>
      <c r="F123" s="44"/>
      <c r="G123" s="44"/>
      <c r="H123" s="44"/>
      <c r="I123"/>
      <c r="J123" s="45"/>
      <c r="K123" s="45"/>
      <c r="L123"/>
      <c r="O123" s="22"/>
      <c r="P123" s="28"/>
      <c r="Q123" s="28"/>
      <c r="R123" s="44"/>
      <c r="S123" s="44"/>
      <c r="T123" s="44"/>
      <c r="U123"/>
      <c r="V123" s="45"/>
      <c r="W123" s="45"/>
      <c r="X123"/>
      <c r="AA123" s="22"/>
      <c r="AB123" s="28"/>
      <c r="AC123" s="28"/>
      <c r="AD123" s="44"/>
      <c r="AE123" s="44"/>
      <c r="AF123" s="44"/>
      <c r="AG123"/>
      <c r="AH123" s="45"/>
      <c r="AI123" s="45"/>
      <c r="AJ123"/>
      <c r="AM123" s="22"/>
      <c r="AN123" s="28"/>
      <c r="AO123" s="28"/>
      <c r="AP123" s="44"/>
      <c r="AQ123" s="44"/>
      <c r="AR123" s="44"/>
      <c r="AS123"/>
      <c r="AT123" s="45"/>
      <c r="AU123" s="45"/>
      <c r="AV123"/>
      <c r="AY123" s="22"/>
      <c r="AZ123" s="28"/>
      <c r="BA123" s="28"/>
      <c r="BB123" s="44"/>
      <c r="BC123" s="44"/>
      <c r="BD123" s="44"/>
      <c r="BE123"/>
      <c r="BF123" s="45"/>
      <c r="BG123" s="45"/>
      <c r="BH123"/>
      <c r="BK123" s="22"/>
      <c r="BL123" s="28"/>
      <c r="BM123" s="28"/>
      <c r="BN123" s="44"/>
      <c r="BO123" s="44"/>
      <c r="BP123" s="44"/>
      <c r="BQ123"/>
      <c r="BR123" s="45"/>
      <c r="BS123" s="45"/>
      <c r="BT123"/>
      <c r="BW123" s="22"/>
      <c r="BX123" s="28"/>
      <c r="BY123" s="28"/>
      <c r="BZ123" s="44"/>
      <c r="CA123" s="44"/>
      <c r="CB123" s="44"/>
      <c r="CC123"/>
      <c r="CD123" s="45"/>
      <c r="CE123" s="45"/>
      <c r="CF123"/>
      <c r="CI123" s="22"/>
      <c r="CJ123" s="28"/>
      <c r="CK123" s="28"/>
      <c r="CL123" s="44"/>
      <c r="CM123" s="44"/>
      <c r="CN123" s="44"/>
      <c r="CO123"/>
      <c r="CP123" s="45"/>
      <c r="CQ123" s="45"/>
      <c r="CR123"/>
      <c r="CU123" s="22"/>
      <c r="CV123" s="28"/>
      <c r="CW123" s="28"/>
      <c r="CX123" s="44"/>
      <c r="CY123" s="44"/>
      <c r="CZ123" s="44"/>
      <c r="DA123"/>
      <c r="DB123" s="45"/>
      <c r="DC123" s="45"/>
      <c r="DD123"/>
      <c r="DG123" s="22"/>
      <c r="DH123" s="28"/>
      <c r="DI123" s="28"/>
      <c r="DJ123" s="44"/>
      <c r="DK123" s="44"/>
      <c r="DL123" s="44"/>
      <c r="DM123"/>
      <c r="DN123" s="45"/>
      <c r="DO123" s="45"/>
      <c r="DP123"/>
    </row>
    <row r="124" spans="3:120" s="41" customFormat="1" x14ac:dyDescent="0.25">
      <c r="C124" s="31" t="s">
        <v>96</v>
      </c>
      <c r="D124" s="31"/>
      <c r="E124" s="31"/>
      <c r="F124" s="39"/>
      <c r="G124" s="54" t="str">
        <f>'DATA SISWA'!$R$6</f>
        <v>Ima Lismawati</v>
      </c>
      <c r="H124" s="54"/>
      <c r="I124"/>
      <c r="J124" s="53" t="str">
        <f>'DATA SISWA'!$R$7</f>
        <v>Dianti Shafira Elmasri</v>
      </c>
      <c r="K124" s="53"/>
      <c r="L124" s="53"/>
      <c r="O124" s="31" t="s">
        <v>96</v>
      </c>
      <c r="P124" s="31"/>
      <c r="Q124" s="31"/>
      <c r="R124" s="39"/>
      <c r="S124" s="54" t="str">
        <f>'DATA SISWA'!$R$6</f>
        <v>Ima Lismawati</v>
      </c>
      <c r="T124" s="54"/>
      <c r="U124"/>
      <c r="V124" s="53" t="str">
        <f>'DATA SISWA'!$R$7</f>
        <v>Dianti Shafira Elmasri</v>
      </c>
      <c r="W124" s="53"/>
      <c r="X124" s="53"/>
      <c r="AA124" s="31" t="s">
        <v>96</v>
      </c>
      <c r="AB124" s="31"/>
      <c r="AC124" s="31"/>
      <c r="AD124" s="39"/>
      <c r="AE124" s="54" t="str">
        <f>'DATA SISWA'!$R$6</f>
        <v>Ima Lismawati</v>
      </c>
      <c r="AF124" s="54"/>
      <c r="AG124"/>
      <c r="AH124" s="53" t="str">
        <f>'DATA SISWA'!$R$7</f>
        <v>Dianti Shafira Elmasri</v>
      </c>
      <c r="AI124" s="53"/>
      <c r="AJ124" s="53"/>
      <c r="AM124" s="31" t="s">
        <v>96</v>
      </c>
      <c r="AN124" s="31"/>
      <c r="AO124" s="31"/>
      <c r="AP124" s="39"/>
      <c r="AQ124" s="54" t="str">
        <f>'DATA SISWA'!$R$6</f>
        <v>Ima Lismawati</v>
      </c>
      <c r="AR124" s="54"/>
      <c r="AS124"/>
      <c r="AT124" s="53" t="str">
        <f>'DATA SISWA'!$R$7</f>
        <v>Dianti Shafira Elmasri</v>
      </c>
      <c r="AU124" s="53"/>
      <c r="AV124" s="53"/>
      <c r="AY124" s="31" t="s">
        <v>96</v>
      </c>
      <c r="AZ124" s="31"/>
      <c r="BA124" s="31"/>
      <c r="BB124" s="39"/>
      <c r="BC124" s="54" t="str">
        <f>'DATA SISWA'!$R$6</f>
        <v>Ima Lismawati</v>
      </c>
      <c r="BD124" s="54"/>
      <c r="BE124"/>
      <c r="BF124" s="53" t="str">
        <f>'DATA SISWA'!$R$7</f>
        <v>Dianti Shafira Elmasri</v>
      </c>
      <c r="BG124" s="53"/>
      <c r="BH124" s="53"/>
      <c r="BK124" s="31" t="s">
        <v>96</v>
      </c>
      <c r="BL124" s="31"/>
      <c r="BM124" s="31"/>
      <c r="BN124" s="39"/>
      <c r="BO124" s="54" t="str">
        <f>'DATA SISWA'!$R$6</f>
        <v>Ima Lismawati</v>
      </c>
      <c r="BP124" s="54"/>
      <c r="BQ124"/>
      <c r="BR124" s="53" t="str">
        <f>'DATA SISWA'!$R$7</f>
        <v>Dianti Shafira Elmasri</v>
      </c>
      <c r="BS124" s="53"/>
      <c r="BT124" s="53"/>
      <c r="BW124" s="31" t="s">
        <v>96</v>
      </c>
      <c r="BX124" s="31"/>
      <c r="BY124" s="31"/>
      <c r="BZ124" s="39"/>
      <c r="CA124" s="54" t="str">
        <f>'DATA SISWA'!$R$6</f>
        <v>Ima Lismawati</v>
      </c>
      <c r="CB124" s="54"/>
      <c r="CC124"/>
      <c r="CD124" s="53" t="str">
        <f>'DATA SISWA'!$R$7</f>
        <v>Dianti Shafira Elmasri</v>
      </c>
      <c r="CE124" s="53"/>
      <c r="CF124" s="53"/>
      <c r="CI124" s="31" t="s">
        <v>96</v>
      </c>
      <c r="CJ124" s="31"/>
      <c r="CK124" s="31"/>
      <c r="CL124" s="39"/>
      <c r="CM124" s="54" t="str">
        <f>'DATA SISWA'!$R$6</f>
        <v>Ima Lismawati</v>
      </c>
      <c r="CN124" s="54"/>
      <c r="CO124"/>
      <c r="CP124" s="53" t="str">
        <f>'DATA SISWA'!$R$7</f>
        <v>Dianti Shafira Elmasri</v>
      </c>
      <c r="CQ124" s="53"/>
      <c r="CR124" s="53"/>
      <c r="CU124" s="31" t="s">
        <v>96</v>
      </c>
      <c r="CV124" s="31"/>
      <c r="CW124" s="31"/>
      <c r="CX124" s="39"/>
      <c r="CY124" s="54" t="str">
        <f>'DATA SISWA'!$R$6</f>
        <v>Ima Lismawati</v>
      </c>
      <c r="CZ124" s="54"/>
      <c r="DA124"/>
      <c r="DB124" s="53" t="str">
        <f>'DATA SISWA'!$R$7</f>
        <v>Dianti Shafira Elmasri</v>
      </c>
      <c r="DC124" s="53"/>
      <c r="DD124" s="53"/>
      <c r="DG124" s="31" t="s">
        <v>96</v>
      </c>
      <c r="DH124" s="31"/>
      <c r="DI124" s="31"/>
      <c r="DJ124" s="39"/>
      <c r="DK124" s="54" t="str">
        <f>'DATA SISWA'!$R$6</f>
        <v>Ima Lismawati</v>
      </c>
      <c r="DL124" s="54"/>
      <c r="DM124"/>
      <c r="DN124" s="53" t="str">
        <f>'DATA SISWA'!$R$7</f>
        <v>Dianti Shafira Elmasri</v>
      </c>
      <c r="DO124" s="53"/>
      <c r="DP124" s="53"/>
    </row>
    <row r="125" spans="3:120" s="41" customFormat="1" x14ac:dyDescent="0.25">
      <c r="C125" s="22"/>
      <c r="F125" s="44"/>
      <c r="G125" s="44"/>
      <c r="H125" s="44"/>
      <c r="O125" s="22"/>
      <c r="R125" s="44"/>
      <c r="S125" s="44"/>
      <c r="T125" s="44"/>
      <c r="AA125" s="22"/>
      <c r="AD125" s="44"/>
      <c r="AE125" s="44"/>
      <c r="AF125" s="44"/>
      <c r="AM125" s="22"/>
      <c r="AP125" s="44"/>
      <c r="AQ125" s="44"/>
      <c r="AR125" s="44"/>
      <c r="AY125" s="22"/>
      <c r="BB125" s="44"/>
      <c r="BC125" s="44"/>
      <c r="BD125" s="44"/>
      <c r="BK125" s="22"/>
      <c r="BN125" s="44"/>
      <c r="BO125" s="44"/>
      <c r="BP125" s="44"/>
      <c r="BW125" s="22"/>
      <c r="BZ125" s="44"/>
      <c r="CA125" s="44"/>
      <c r="CB125" s="44"/>
      <c r="CI125" s="22"/>
      <c r="CL125" s="44"/>
      <c r="CM125" s="44"/>
      <c r="CN125" s="44"/>
      <c r="CU125" s="22"/>
      <c r="CX125" s="44"/>
      <c r="CY125" s="44"/>
      <c r="CZ125" s="44"/>
      <c r="DG125" s="22"/>
      <c r="DJ125" s="44"/>
      <c r="DK125" s="44"/>
      <c r="DL125" s="44"/>
    </row>
  </sheetData>
  <mergeCells count="1260">
    <mergeCell ref="DG77:DI77"/>
    <mergeCell ref="DK77:DL77"/>
    <mergeCell ref="DN77:DP77"/>
    <mergeCell ref="G82:H82"/>
    <mergeCell ref="J82:L82"/>
    <mergeCell ref="S82:T82"/>
    <mergeCell ref="V82:X82"/>
    <mergeCell ref="AE82:AF82"/>
    <mergeCell ref="AH82:AJ82"/>
    <mergeCell ref="AQ82:AR82"/>
    <mergeCell ref="AT82:AV82"/>
    <mergeCell ref="BC82:BD82"/>
    <mergeCell ref="BF82:BH82"/>
    <mergeCell ref="BO82:BP82"/>
    <mergeCell ref="BR82:BT82"/>
    <mergeCell ref="CA82:CB82"/>
    <mergeCell ref="CD82:CF82"/>
    <mergeCell ref="CM82:CN82"/>
    <mergeCell ref="CP82:CR82"/>
    <mergeCell ref="CY82:CZ82"/>
    <mergeCell ref="DB82:DD82"/>
    <mergeCell ref="DK82:DL82"/>
    <mergeCell ref="DN82:DP82"/>
    <mergeCell ref="BW77:BY77"/>
    <mergeCell ref="CA77:CB77"/>
    <mergeCell ref="CD77:CF77"/>
    <mergeCell ref="CI77:CK77"/>
    <mergeCell ref="CM77:CN77"/>
    <mergeCell ref="CP77:CR77"/>
    <mergeCell ref="CU77:CW77"/>
    <mergeCell ref="CY77:CZ77"/>
    <mergeCell ref="DB77:DD77"/>
    <mergeCell ref="AM77:AO77"/>
    <mergeCell ref="AQ77:AR77"/>
    <mergeCell ref="AT77:AV77"/>
    <mergeCell ref="AY77:BA77"/>
    <mergeCell ref="BC77:BD77"/>
    <mergeCell ref="BF77:BH77"/>
    <mergeCell ref="BK77:BM77"/>
    <mergeCell ref="BO77:BP77"/>
    <mergeCell ref="BR77:BT77"/>
    <mergeCell ref="C77:E77"/>
    <mergeCell ref="G77:H77"/>
    <mergeCell ref="J77:L77"/>
    <mergeCell ref="O77:Q77"/>
    <mergeCell ref="S77:T77"/>
    <mergeCell ref="V77:X77"/>
    <mergeCell ref="AA77:AC77"/>
    <mergeCell ref="AE77:AF77"/>
    <mergeCell ref="AH77:AJ77"/>
    <mergeCell ref="CX69:DD71"/>
    <mergeCell ref="DG69:DI71"/>
    <mergeCell ref="DJ69:DP71"/>
    <mergeCell ref="J75:L75"/>
    <mergeCell ref="V75:X75"/>
    <mergeCell ref="AH75:AJ75"/>
    <mergeCell ref="AT75:AV75"/>
    <mergeCell ref="BF75:BH75"/>
    <mergeCell ref="BR75:BT75"/>
    <mergeCell ref="CD75:CF75"/>
    <mergeCell ref="CP75:CR75"/>
    <mergeCell ref="DB75:DD75"/>
    <mergeCell ref="DN75:DP75"/>
    <mergeCell ref="AA69:AC71"/>
    <mergeCell ref="AD69:AJ71"/>
    <mergeCell ref="AM69:AO71"/>
    <mergeCell ref="AP69:AV71"/>
    <mergeCell ref="AY69:BA71"/>
    <mergeCell ref="BB69:BH71"/>
    <mergeCell ref="BK69:BM71"/>
    <mergeCell ref="BN69:BT71"/>
    <mergeCell ref="BW69:BY71"/>
    <mergeCell ref="CY124:CZ124"/>
    <mergeCell ref="DB124:DD124"/>
    <mergeCell ref="DK124:DL124"/>
    <mergeCell ref="DN124:DP124"/>
    <mergeCell ref="D62:F62"/>
    <mergeCell ref="P62:R62"/>
    <mergeCell ref="AB62:AD62"/>
    <mergeCell ref="AN62:AP62"/>
    <mergeCell ref="AZ62:BB62"/>
    <mergeCell ref="BL62:BN62"/>
    <mergeCell ref="BX62:BZ62"/>
    <mergeCell ref="CJ62:CL62"/>
    <mergeCell ref="CV62:CX62"/>
    <mergeCell ref="DH62:DJ62"/>
    <mergeCell ref="D63:E63"/>
    <mergeCell ref="P63:Q63"/>
    <mergeCell ref="AB63:AC63"/>
    <mergeCell ref="AN63:AO63"/>
    <mergeCell ref="AZ63:BA63"/>
    <mergeCell ref="BL63:BM63"/>
    <mergeCell ref="BX63:BY63"/>
    <mergeCell ref="CJ63:CK63"/>
    <mergeCell ref="CV63:CW63"/>
    <mergeCell ref="DH63:DI63"/>
    <mergeCell ref="CM119:CN119"/>
    <mergeCell ref="CP119:CR119"/>
    <mergeCell ref="CU119:CW119"/>
    <mergeCell ref="CY119:CZ119"/>
    <mergeCell ref="DB119:DD119"/>
    <mergeCell ref="DG119:DI119"/>
    <mergeCell ref="DK119:DL119"/>
    <mergeCell ref="DN119:DP119"/>
    <mergeCell ref="G124:H124"/>
    <mergeCell ref="J124:L124"/>
    <mergeCell ref="S124:T124"/>
    <mergeCell ref="V124:X124"/>
    <mergeCell ref="AE124:AF124"/>
    <mergeCell ref="AH124:AJ124"/>
    <mergeCell ref="AQ124:AR124"/>
    <mergeCell ref="AT124:AV124"/>
    <mergeCell ref="BC124:BD124"/>
    <mergeCell ref="BF124:BH124"/>
    <mergeCell ref="BO124:BP124"/>
    <mergeCell ref="BR124:BT124"/>
    <mergeCell ref="CA124:CB124"/>
    <mergeCell ref="CD124:CF124"/>
    <mergeCell ref="CM124:CN124"/>
    <mergeCell ref="CP124:CR124"/>
    <mergeCell ref="DG118:DI118"/>
    <mergeCell ref="DK118:DL118"/>
    <mergeCell ref="C119:E119"/>
    <mergeCell ref="G119:H119"/>
    <mergeCell ref="J119:L119"/>
    <mergeCell ref="O119:Q119"/>
    <mergeCell ref="S119:T119"/>
    <mergeCell ref="V119:X119"/>
    <mergeCell ref="AA119:AC119"/>
    <mergeCell ref="AE119:AF119"/>
    <mergeCell ref="AH119:AJ119"/>
    <mergeCell ref="AM119:AO119"/>
    <mergeCell ref="AQ119:AR119"/>
    <mergeCell ref="AT119:AV119"/>
    <mergeCell ref="AY119:BA119"/>
    <mergeCell ref="BC119:BD119"/>
    <mergeCell ref="BF119:BH119"/>
    <mergeCell ref="BK119:BM119"/>
    <mergeCell ref="BO119:BP119"/>
    <mergeCell ref="BR119:BT119"/>
    <mergeCell ref="BW119:BY119"/>
    <mergeCell ref="CA119:CB119"/>
    <mergeCell ref="CD119:CF119"/>
    <mergeCell ref="CI119:CK119"/>
    <mergeCell ref="BC118:BD118"/>
    <mergeCell ref="BK118:BM118"/>
    <mergeCell ref="BO118:BP118"/>
    <mergeCell ref="BW118:BY118"/>
    <mergeCell ref="CA118:CB118"/>
    <mergeCell ref="CI118:CK118"/>
    <mergeCell ref="CM118:CN118"/>
    <mergeCell ref="CU118:CW118"/>
    <mergeCell ref="CY118:CZ118"/>
    <mergeCell ref="C118:E118"/>
    <mergeCell ref="G118:H118"/>
    <mergeCell ref="O118:Q118"/>
    <mergeCell ref="S118:T118"/>
    <mergeCell ref="AA118:AC118"/>
    <mergeCell ref="AE118:AF118"/>
    <mergeCell ref="AM118:AO118"/>
    <mergeCell ref="AQ118:AR118"/>
    <mergeCell ref="AY118:BA118"/>
    <mergeCell ref="DG111:DI113"/>
    <mergeCell ref="DJ111:DP113"/>
    <mergeCell ref="J117:L117"/>
    <mergeCell ref="V117:X117"/>
    <mergeCell ref="AH117:AJ117"/>
    <mergeCell ref="AT117:AV117"/>
    <mergeCell ref="BF117:BH117"/>
    <mergeCell ref="BR117:BT117"/>
    <mergeCell ref="CD117:CF117"/>
    <mergeCell ref="CP117:CR117"/>
    <mergeCell ref="DB117:DD117"/>
    <mergeCell ref="DN117:DP117"/>
    <mergeCell ref="BB111:BH113"/>
    <mergeCell ref="BK111:BM113"/>
    <mergeCell ref="BN111:BT113"/>
    <mergeCell ref="BW111:BY113"/>
    <mergeCell ref="BZ111:CF113"/>
    <mergeCell ref="CI111:CK113"/>
    <mergeCell ref="CL111:CR113"/>
    <mergeCell ref="CU111:CW113"/>
    <mergeCell ref="CX111:DD113"/>
    <mergeCell ref="C111:E113"/>
    <mergeCell ref="F111:L113"/>
    <mergeCell ref="O111:Q113"/>
    <mergeCell ref="R111:X113"/>
    <mergeCell ref="AA111:AC113"/>
    <mergeCell ref="AD111:AJ113"/>
    <mergeCell ref="AM111:AO113"/>
    <mergeCell ref="AP111:AV113"/>
    <mergeCell ref="AY111:BA113"/>
    <mergeCell ref="DH109:DI109"/>
    <mergeCell ref="DK109:DP109"/>
    <mergeCell ref="D110:E110"/>
    <mergeCell ref="G110:L110"/>
    <mergeCell ref="P110:Q110"/>
    <mergeCell ref="S110:X110"/>
    <mergeCell ref="AB110:AC110"/>
    <mergeCell ref="AE110:AJ110"/>
    <mergeCell ref="AN110:AO110"/>
    <mergeCell ref="AQ110:AV110"/>
    <mergeCell ref="AZ110:BA110"/>
    <mergeCell ref="BC110:BH110"/>
    <mergeCell ref="BL110:BM110"/>
    <mergeCell ref="BO110:BT110"/>
    <mergeCell ref="BX110:BY110"/>
    <mergeCell ref="CA110:CF110"/>
    <mergeCell ref="CJ110:CK110"/>
    <mergeCell ref="CM110:CR110"/>
    <mergeCell ref="CV110:CW110"/>
    <mergeCell ref="CY110:DD110"/>
    <mergeCell ref="DH110:DI110"/>
    <mergeCell ref="DK110:DP110"/>
    <mergeCell ref="BC109:BH109"/>
    <mergeCell ref="BL109:BM109"/>
    <mergeCell ref="BO109:BT109"/>
    <mergeCell ref="BX109:BY109"/>
    <mergeCell ref="CA109:CF109"/>
    <mergeCell ref="CJ109:CK109"/>
    <mergeCell ref="CM109:CR109"/>
    <mergeCell ref="CV109:CW109"/>
    <mergeCell ref="CY109:DD109"/>
    <mergeCell ref="D109:E109"/>
    <mergeCell ref="G109:L109"/>
    <mergeCell ref="P109:Q109"/>
    <mergeCell ref="S109:X109"/>
    <mergeCell ref="AB109:AC109"/>
    <mergeCell ref="AE109:AJ109"/>
    <mergeCell ref="AN109:AO109"/>
    <mergeCell ref="AQ109:AV109"/>
    <mergeCell ref="AZ109:BA109"/>
    <mergeCell ref="AG107:AJ107"/>
    <mergeCell ref="AS107:AV107"/>
    <mergeCell ref="BE107:BH107"/>
    <mergeCell ref="BQ107:BT107"/>
    <mergeCell ref="CC107:CF107"/>
    <mergeCell ref="CO107:CR107"/>
    <mergeCell ref="DA107:DD107"/>
    <mergeCell ref="DM107:DP107"/>
    <mergeCell ref="I108:L108"/>
    <mergeCell ref="U108:X108"/>
    <mergeCell ref="AG108:AJ108"/>
    <mergeCell ref="AS108:AV108"/>
    <mergeCell ref="BE108:BH108"/>
    <mergeCell ref="BQ108:BT108"/>
    <mergeCell ref="CC108:CF108"/>
    <mergeCell ref="CO108:CR108"/>
    <mergeCell ref="DA108:DD108"/>
    <mergeCell ref="DM108:DP108"/>
    <mergeCell ref="DH105:DI105"/>
    <mergeCell ref="DM105:DP105"/>
    <mergeCell ref="D106:E108"/>
    <mergeCell ref="I106:L106"/>
    <mergeCell ref="P106:Q108"/>
    <mergeCell ref="U106:X106"/>
    <mergeCell ref="AB106:AC108"/>
    <mergeCell ref="AG106:AJ106"/>
    <mergeCell ref="AN106:AO108"/>
    <mergeCell ref="AS106:AV106"/>
    <mergeCell ref="AZ106:BA108"/>
    <mergeCell ref="BE106:BH106"/>
    <mergeCell ref="BL106:BM108"/>
    <mergeCell ref="BQ106:BT106"/>
    <mergeCell ref="BX106:BY108"/>
    <mergeCell ref="CC106:CF106"/>
    <mergeCell ref="CJ106:CK108"/>
    <mergeCell ref="CO106:CR106"/>
    <mergeCell ref="CV106:CW108"/>
    <mergeCell ref="DA106:DD106"/>
    <mergeCell ref="DH106:DI108"/>
    <mergeCell ref="DM106:DP106"/>
    <mergeCell ref="I107:L107"/>
    <mergeCell ref="U107:X107"/>
    <mergeCell ref="BE105:BH105"/>
    <mergeCell ref="BL105:BM105"/>
    <mergeCell ref="BQ105:BT105"/>
    <mergeCell ref="BX105:BY105"/>
    <mergeCell ref="CC105:CF105"/>
    <mergeCell ref="CJ105:CK105"/>
    <mergeCell ref="CO105:CR105"/>
    <mergeCell ref="CV105:CW105"/>
    <mergeCell ref="DA105:DD105"/>
    <mergeCell ref="D105:E105"/>
    <mergeCell ref="I105:L105"/>
    <mergeCell ref="P105:Q105"/>
    <mergeCell ref="U105:X105"/>
    <mergeCell ref="AB105:AC105"/>
    <mergeCell ref="AG105:AJ105"/>
    <mergeCell ref="AN105:AO105"/>
    <mergeCell ref="AS105:AV105"/>
    <mergeCell ref="AZ105:BA105"/>
    <mergeCell ref="DH103:DJ103"/>
    <mergeCell ref="DM103:DP103"/>
    <mergeCell ref="D104:F104"/>
    <mergeCell ref="I104:L104"/>
    <mergeCell ref="P104:R104"/>
    <mergeCell ref="U104:X104"/>
    <mergeCell ref="AB104:AD104"/>
    <mergeCell ref="AG104:AJ104"/>
    <mergeCell ref="AN104:AP104"/>
    <mergeCell ref="AS104:AV104"/>
    <mergeCell ref="AZ104:BB104"/>
    <mergeCell ref="BE104:BH104"/>
    <mergeCell ref="BL104:BN104"/>
    <mergeCell ref="BQ104:BT104"/>
    <mergeCell ref="BX104:BZ104"/>
    <mergeCell ref="CC104:CF104"/>
    <mergeCell ref="CJ104:CL104"/>
    <mergeCell ref="CO104:CR104"/>
    <mergeCell ref="CV104:CX104"/>
    <mergeCell ref="DA104:DD104"/>
    <mergeCell ref="DH104:DJ104"/>
    <mergeCell ref="DM104:DP104"/>
    <mergeCell ref="BE103:BH103"/>
    <mergeCell ref="BL103:BN103"/>
    <mergeCell ref="BQ103:BT103"/>
    <mergeCell ref="BX103:BZ103"/>
    <mergeCell ref="CC103:CF103"/>
    <mergeCell ref="CJ103:CL103"/>
    <mergeCell ref="CO103:CR103"/>
    <mergeCell ref="CV103:CX103"/>
    <mergeCell ref="DA103:DD103"/>
    <mergeCell ref="D103:F103"/>
    <mergeCell ref="I103:L103"/>
    <mergeCell ref="P103:R103"/>
    <mergeCell ref="U103:X103"/>
    <mergeCell ref="AB103:AD103"/>
    <mergeCell ref="AG103:AJ103"/>
    <mergeCell ref="AN103:AP103"/>
    <mergeCell ref="AS103:AV103"/>
    <mergeCell ref="AZ103:BB103"/>
    <mergeCell ref="DH101:DJ101"/>
    <mergeCell ref="DM101:DP101"/>
    <mergeCell ref="D102:F102"/>
    <mergeCell ref="I102:L102"/>
    <mergeCell ref="P102:R102"/>
    <mergeCell ref="U102:X102"/>
    <mergeCell ref="AB102:AD102"/>
    <mergeCell ref="AG102:AJ102"/>
    <mergeCell ref="AN102:AP102"/>
    <mergeCell ref="AS102:AV102"/>
    <mergeCell ref="AZ102:BB102"/>
    <mergeCell ref="BE102:BH102"/>
    <mergeCell ref="BL102:BN102"/>
    <mergeCell ref="BQ102:BT102"/>
    <mergeCell ref="BX102:BZ102"/>
    <mergeCell ref="CC102:CF102"/>
    <mergeCell ref="CJ102:CL102"/>
    <mergeCell ref="CO102:CR102"/>
    <mergeCell ref="CV102:CX102"/>
    <mergeCell ref="DA102:DD102"/>
    <mergeCell ref="DH102:DJ102"/>
    <mergeCell ref="DM102:DP102"/>
    <mergeCell ref="BE101:BH101"/>
    <mergeCell ref="BL101:BN101"/>
    <mergeCell ref="BQ101:BT101"/>
    <mergeCell ref="BX101:BZ101"/>
    <mergeCell ref="CC101:CF101"/>
    <mergeCell ref="CJ101:CL101"/>
    <mergeCell ref="CO101:CR101"/>
    <mergeCell ref="CV101:CX101"/>
    <mergeCell ref="DA101:DD101"/>
    <mergeCell ref="D101:F101"/>
    <mergeCell ref="I101:L101"/>
    <mergeCell ref="P101:R101"/>
    <mergeCell ref="U101:X101"/>
    <mergeCell ref="AB101:AD101"/>
    <mergeCell ref="AG101:AJ101"/>
    <mergeCell ref="AN101:AP101"/>
    <mergeCell ref="AS101:AV101"/>
    <mergeCell ref="AZ101:BB101"/>
    <mergeCell ref="DH99:DJ99"/>
    <mergeCell ref="DM99:DP99"/>
    <mergeCell ref="D100:F100"/>
    <mergeCell ref="I100:L100"/>
    <mergeCell ref="P100:R100"/>
    <mergeCell ref="U100:X100"/>
    <mergeCell ref="AB100:AD100"/>
    <mergeCell ref="AG100:AJ100"/>
    <mergeCell ref="AN100:AP100"/>
    <mergeCell ref="AS100:AV100"/>
    <mergeCell ref="AZ100:BB100"/>
    <mergeCell ref="BE100:BH100"/>
    <mergeCell ref="BL100:BN100"/>
    <mergeCell ref="BQ100:BT100"/>
    <mergeCell ref="BX100:BZ100"/>
    <mergeCell ref="CC100:CF100"/>
    <mergeCell ref="CJ100:CL100"/>
    <mergeCell ref="CO100:CR100"/>
    <mergeCell ref="CV100:CX100"/>
    <mergeCell ref="DA100:DD100"/>
    <mergeCell ref="DH100:DJ100"/>
    <mergeCell ref="DM100:DP100"/>
    <mergeCell ref="BE99:BH99"/>
    <mergeCell ref="BL99:BN99"/>
    <mergeCell ref="BQ99:BT99"/>
    <mergeCell ref="BX99:BZ99"/>
    <mergeCell ref="CC99:CF99"/>
    <mergeCell ref="CJ99:CL99"/>
    <mergeCell ref="CO99:CR99"/>
    <mergeCell ref="CV99:CX99"/>
    <mergeCell ref="DA99:DD99"/>
    <mergeCell ref="D99:F99"/>
    <mergeCell ref="I99:L99"/>
    <mergeCell ref="P99:R99"/>
    <mergeCell ref="U99:X99"/>
    <mergeCell ref="AB99:AD99"/>
    <mergeCell ref="AG99:AJ99"/>
    <mergeCell ref="AN99:AP99"/>
    <mergeCell ref="AS99:AV99"/>
    <mergeCell ref="AZ99:BB99"/>
    <mergeCell ref="CJ97:CL98"/>
    <mergeCell ref="CM97:CR97"/>
    <mergeCell ref="CU97:CU98"/>
    <mergeCell ref="CV97:CX98"/>
    <mergeCell ref="CY97:DD97"/>
    <mergeCell ref="DG97:DG98"/>
    <mergeCell ref="DH97:DJ98"/>
    <mergeCell ref="DK97:DP97"/>
    <mergeCell ref="I98:L98"/>
    <mergeCell ref="U98:X98"/>
    <mergeCell ref="AG98:AJ98"/>
    <mergeCell ref="AS98:AV98"/>
    <mergeCell ref="BE98:BH98"/>
    <mergeCell ref="BQ98:BT98"/>
    <mergeCell ref="CC98:CF98"/>
    <mergeCell ref="CO98:CR98"/>
    <mergeCell ref="DA98:DD98"/>
    <mergeCell ref="DM98:DP98"/>
    <mergeCell ref="DG93:DH93"/>
    <mergeCell ref="DJ93:DK93"/>
    <mergeCell ref="C97:C98"/>
    <mergeCell ref="D97:F98"/>
    <mergeCell ref="G97:L97"/>
    <mergeCell ref="O97:O98"/>
    <mergeCell ref="P97:R98"/>
    <mergeCell ref="S97:X97"/>
    <mergeCell ref="AA97:AA98"/>
    <mergeCell ref="AB97:AD98"/>
    <mergeCell ref="AE97:AJ97"/>
    <mergeCell ref="AM97:AM98"/>
    <mergeCell ref="AN97:AP98"/>
    <mergeCell ref="AQ97:AV97"/>
    <mergeCell ref="AY97:AY98"/>
    <mergeCell ref="AZ97:BB98"/>
    <mergeCell ref="BC97:BH97"/>
    <mergeCell ref="BK97:BK98"/>
    <mergeCell ref="BL97:BN98"/>
    <mergeCell ref="BO97:BT97"/>
    <mergeCell ref="BW97:BW98"/>
    <mergeCell ref="BX97:BZ98"/>
    <mergeCell ref="CA97:CF97"/>
    <mergeCell ref="CI97:CI98"/>
    <mergeCell ref="BB93:BC93"/>
    <mergeCell ref="BK93:BL93"/>
    <mergeCell ref="BN93:BO93"/>
    <mergeCell ref="BW93:BX93"/>
    <mergeCell ref="BZ93:CA93"/>
    <mergeCell ref="CI93:CJ93"/>
    <mergeCell ref="CL93:CM93"/>
    <mergeCell ref="CU93:CV93"/>
    <mergeCell ref="CX93:CY93"/>
    <mergeCell ref="C93:D93"/>
    <mergeCell ref="F93:G93"/>
    <mergeCell ref="O93:P93"/>
    <mergeCell ref="R93:S93"/>
    <mergeCell ref="AA93:AB93"/>
    <mergeCell ref="AD93:AE93"/>
    <mergeCell ref="AM93:AN93"/>
    <mergeCell ref="AP93:AQ93"/>
    <mergeCell ref="AY93:AZ93"/>
    <mergeCell ref="DG90:DP90"/>
    <mergeCell ref="C92:D92"/>
    <mergeCell ref="F92:G92"/>
    <mergeCell ref="O92:P92"/>
    <mergeCell ref="R92:S92"/>
    <mergeCell ref="AA92:AB92"/>
    <mergeCell ref="AD92:AE92"/>
    <mergeCell ref="AM92:AN92"/>
    <mergeCell ref="AP92:AQ92"/>
    <mergeCell ref="AY92:AZ92"/>
    <mergeCell ref="BB92:BC92"/>
    <mergeCell ref="BK92:BL92"/>
    <mergeCell ref="BN92:BO92"/>
    <mergeCell ref="BW92:BX92"/>
    <mergeCell ref="BZ92:CA92"/>
    <mergeCell ref="CI92:CJ92"/>
    <mergeCell ref="CL92:CM92"/>
    <mergeCell ref="CU92:CV92"/>
    <mergeCell ref="CX92:CY92"/>
    <mergeCell ref="DG92:DH92"/>
    <mergeCell ref="DJ92:DK92"/>
    <mergeCell ref="C90:L90"/>
    <mergeCell ref="O90:X90"/>
    <mergeCell ref="AA90:AJ90"/>
    <mergeCell ref="AM90:AV90"/>
    <mergeCell ref="AY90:BH90"/>
    <mergeCell ref="BK90:BT90"/>
    <mergeCell ref="BW90:CF90"/>
    <mergeCell ref="CI90:CR90"/>
    <mergeCell ref="CU90:DD90"/>
    <mergeCell ref="DA15:DD15"/>
    <mergeCell ref="DH15:DJ15"/>
    <mergeCell ref="DM15:DP15"/>
    <mergeCell ref="C89:L89"/>
    <mergeCell ref="O89:X89"/>
    <mergeCell ref="AA89:AJ89"/>
    <mergeCell ref="AM89:AV89"/>
    <mergeCell ref="AY89:BH89"/>
    <mergeCell ref="BK89:BT89"/>
    <mergeCell ref="BW89:CF89"/>
    <mergeCell ref="CI89:CR89"/>
    <mergeCell ref="CU89:DD89"/>
    <mergeCell ref="DG89:DP89"/>
    <mergeCell ref="D64:E66"/>
    <mergeCell ref="P64:Q66"/>
    <mergeCell ref="AB64:AC66"/>
    <mergeCell ref="AN64:AO66"/>
    <mergeCell ref="AZ64:BA66"/>
    <mergeCell ref="BL64:BM66"/>
    <mergeCell ref="BX64:BY66"/>
    <mergeCell ref="CJ64:CK66"/>
    <mergeCell ref="CV64:CW66"/>
    <mergeCell ref="DH64:DI66"/>
    <mergeCell ref="I66:L66"/>
    <mergeCell ref="BL15:BN15"/>
    <mergeCell ref="BQ15:BT15"/>
    <mergeCell ref="BX15:BZ15"/>
    <mergeCell ref="CC15:CF15"/>
    <mergeCell ref="CJ15:CL15"/>
    <mergeCell ref="CO15:CR15"/>
    <mergeCell ref="CV15:CX15"/>
    <mergeCell ref="AB15:AD15"/>
    <mergeCell ref="AG15:AJ15"/>
    <mergeCell ref="AN15:AP15"/>
    <mergeCell ref="AS15:AV15"/>
    <mergeCell ref="AZ15:BB15"/>
    <mergeCell ref="BE15:BH15"/>
    <mergeCell ref="P14:R14"/>
    <mergeCell ref="U14:X14"/>
    <mergeCell ref="P16:R16"/>
    <mergeCell ref="U16:X16"/>
    <mergeCell ref="P17:R17"/>
    <mergeCell ref="U17:X17"/>
    <mergeCell ref="P18:R18"/>
    <mergeCell ref="U18:X18"/>
    <mergeCell ref="P19:R19"/>
    <mergeCell ref="U19:X19"/>
    <mergeCell ref="P15:R15"/>
    <mergeCell ref="U15:X15"/>
    <mergeCell ref="O4:X4"/>
    <mergeCell ref="O5:X5"/>
    <mergeCell ref="O7:P7"/>
    <mergeCell ref="R7:S7"/>
    <mergeCell ref="O8:P8"/>
    <mergeCell ref="R8:S8"/>
    <mergeCell ref="O12:O13"/>
    <mergeCell ref="P12:R13"/>
    <mergeCell ref="S12:X12"/>
    <mergeCell ref="U13:X13"/>
    <mergeCell ref="C26:E28"/>
    <mergeCell ref="F26:L28"/>
    <mergeCell ref="J32:L32"/>
    <mergeCell ref="G12:L12"/>
    <mergeCell ref="C12:C13"/>
    <mergeCell ref="C4:L4"/>
    <mergeCell ref="C5:L5"/>
    <mergeCell ref="D12:F13"/>
    <mergeCell ref="C7:D7"/>
    <mergeCell ref="C8:D8"/>
    <mergeCell ref="F7:G7"/>
    <mergeCell ref="F8:G8"/>
    <mergeCell ref="D15:F15"/>
    <mergeCell ref="I15:L15"/>
    <mergeCell ref="G34:H34"/>
    <mergeCell ref="G39:H39"/>
    <mergeCell ref="C34:E34"/>
    <mergeCell ref="I13:L13"/>
    <mergeCell ref="I14:L14"/>
    <mergeCell ref="I16:L16"/>
    <mergeCell ref="I17:L17"/>
    <mergeCell ref="I18:L18"/>
    <mergeCell ref="I19:L19"/>
    <mergeCell ref="I20:L20"/>
    <mergeCell ref="I21:L21"/>
    <mergeCell ref="I22:L22"/>
    <mergeCell ref="D14:F14"/>
    <mergeCell ref="D16:F16"/>
    <mergeCell ref="D17:F17"/>
    <mergeCell ref="D18:F18"/>
    <mergeCell ref="D19:F19"/>
    <mergeCell ref="D20:E20"/>
    <mergeCell ref="I23:L23"/>
    <mergeCell ref="C33:E33"/>
    <mergeCell ref="G33:H33"/>
    <mergeCell ref="D21:E23"/>
    <mergeCell ref="D24:E24"/>
    <mergeCell ref="D25:E25"/>
    <mergeCell ref="AB16:AD16"/>
    <mergeCell ref="AG16:AJ16"/>
    <mergeCell ref="O33:Q33"/>
    <mergeCell ref="S33:T33"/>
    <mergeCell ref="O34:Q34"/>
    <mergeCell ref="S34:T34"/>
    <mergeCell ref="V34:X34"/>
    <mergeCell ref="J39:L39"/>
    <mergeCell ref="J34:L34"/>
    <mergeCell ref="G24:L24"/>
    <mergeCell ref="G25:L25"/>
    <mergeCell ref="P20:Q20"/>
    <mergeCell ref="U20:X20"/>
    <mergeCell ref="P21:Q23"/>
    <mergeCell ref="U21:X21"/>
    <mergeCell ref="U22:X22"/>
    <mergeCell ref="U23:X23"/>
    <mergeCell ref="R26:X28"/>
    <mergeCell ref="P24:Q24"/>
    <mergeCell ref="S24:X24"/>
    <mergeCell ref="P25:Q25"/>
    <mergeCell ref="S25:X25"/>
    <mergeCell ref="O26:Q28"/>
    <mergeCell ref="V32:X32"/>
    <mergeCell ref="AD7:AE7"/>
    <mergeCell ref="AA8:AB8"/>
    <mergeCell ref="AD8:AE8"/>
    <mergeCell ref="AA12:AA13"/>
    <mergeCell ref="AB12:AD13"/>
    <mergeCell ref="AE12:AJ12"/>
    <mergeCell ref="AG13:AJ13"/>
    <mergeCell ref="AB14:AD14"/>
    <mergeCell ref="AG14:AJ14"/>
    <mergeCell ref="AB20:AC20"/>
    <mergeCell ref="AG20:AJ20"/>
    <mergeCell ref="AB21:AC23"/>
    <mergeCell ref="AG21:AJ21"/>
    <mergeCell ref="AG22:AJ22"/>
    <mergeCell ref="AG23:AJ23"/>
    <mergeCell ref="AB17:AD17"/>
    <mergeCell ref="AG17:AJ17"/>
    <mergeCell ref="AB18:AD18"/>
    <mergeCell ref="AG18:AJ18"/>
    <mergeCell ref="AB19:AD19"/>
    <mergeCell ref="AG19:AJ19"/>
    <mergeCell ref="AA33:AC33"/>
    <mergeCell ref="AE33:AF33"/>
    <mergeCell ref="AA34:AC34"/>
    <mergeCell ref="AE34:AF34"/>
    <mergeCell ref="AH34:AJ34"/>
    <mergeCell ref="AB24:AC24"/>
    <mergeCell ref="AE24:AJ24"/>
    <mergeCell ref="AB25:AC25"/>
    <mergeCell ref="AE25:AJ25"/>
    <mergeCell ref="AA26:AC28"/>
    <mergeCell ref="AD26:AJ28"/>
    <mergeCell ref="AN18:AP18"/>
    <mergeCell ref="AS18:AV18"/>
    <mergeCell ref="AN19:AP19"/>
    <mergeCell ref="AS19:AV19"/>
    <mergeCell ref="AE39:AF39"/>
    <mergeCell ref="AH39:AJ39"/>
    <mergeCell ref="AM4:AV4"/>
    <mergeCell ref="AM5:AV5"/>
    <mergeCell ref="AM7:AN7"/>
    <mergeCell ref="AP7:AQ7"/>
    <mergeCell ref="AM8:AN8"/>
    <mergeCell ref="AP8:AQ8"/>
    <mergeCell ref="AM12:AM13"/>
    <mergeCell ref="AN12:AP13"/>
    <mergeCell ref="AQ12:AV12"/>
    <mergeCell ref="AS13:AV13"/>
    <mergeCell ref="AN14:AP14"/>
    <mergeCell ref="AS14:AV14"/>
    <mergeCell ref="AN16:AP16"/>
    <mergeCell ref="AS16:AV16"/>
    <mergeCell ref="AH32:AJ32"/>
    <mergeCell ref="AA4:AJ4"/>
    <mergeCell ref="AA5:AJ5"/>
    <mergeCell ref="AA7:AB7"/>
    <mergeCell ref="AZ14:BB14"/>
    <mergeCell ref="BE14:BH14"/>
    <mergeCell ref="AZ16:BB16"/>
    <mergeCell ref="BE16:BH16"/>
    <mergeCell ref="AT32:AV32"/>
    <mergeCell ref="AM33:AO33"/>
    <mergeCell ref="AQ33:AR33"/>
    <mergeCell ref="AM34:AO34"/>
    <mergeCell ref="AQ34:AR34"/>
    <mergeCell ref="AT34:AV34"/>
    <mergeCell ref="AN24:AO24"/>
    <mergeCell ref="AQ24:AV24"/>
    <mergeCell ref="AN25:AO25"/>
    <mergeCell ref="AQ25:AV25"/>
    <mergeCell ref="AM26:AO28"/>
    <mergeCell ref="AP26:AV28"/>
    <mergeCell ref="AN20:AO20"/>
    <mergeCell ref="AS20:AV20"/>
    <mergeCell ref="AN21:AO23"/>
    <mergeCell ref="AS21:AV21"/>
    <mergeCell ref="AS22:AV22"/>
    <mergeCell ref="AS23:AV23"/>
    <mergeCell ref="AN17:AP17"/>
    <mergeCell ref="AS17:AV17"/>
    <mergeCell ref="AY4:BH4"/>
    <mergeCell ref="AY5:BH5"/>
    <mergeCell ref="AY7:AZ7"/>
    <mergeCell ref="BB7:BC7"/>
    <mergeCell ref="AY8:AZ8"/>
    <mergeCell ref="BB8:BC8"/>
    <mergeCell ref="AY12:AY13"/>
    <mergeCell ref="AZ12:BB13"/>
    <mergeCell ref="BC12:BH12"/>
    <mergeCell ref="BE13:BH13"/>
    <mergeCell ref="AZ20:BA20"/>
    <mergeCell ref="BE20:BH20"/>
    <mergeCell ref="AZ21:BA23"/>
    <mergeCell ref="BE21:BH21"/>
    <mergeCell ref="BE22:BH22"/>
    <mergeCell ref="BE23:BH23"/>
    <mergeCell ref="AZ17:BB17"/>
    <mergeCell ref="BE17:BH17"/>
    <mergeCell ref="AZ18:BB18"/>
    <mergeCell ref="BE18:BH18"/>
    <mergeCell ref="AZ19:BB19"/>
    <mergeCell ref="BE19:BH19"/>
    <mergeCell ref="BF32:BH32"/>
    <mergeCell ref="AY33:BA33"/>
    <mergeCell ref="BC33:BD33"/>
    <mergeCell ref="AY34:BA34"/>
    <mergeCell ref="BC34:BD34"/>
    <mergeCell ref="BF34:BH34"/>
    <mergeCell ref="AZ24:BA24"/>
    <mergeCell ref="BC24:BH24"/>
    <mergeCell ref="AZ25:BA25"/>
    <mergeCell ref="BC25:BH25"/>
    <mergeCell ref="AY26:BA28"/>
    <mergeCell ref="BB26:BH28"/>
    <mergeCell ref="BN8:BO8"/>
    <mergeCell ref="BK12:BK13"/>
    <mergeCell ref="BL12:BN13"/>
    <mergeCell ref="BO12:BT12"/>
    <mergeCell ref="BQ13:BT13"/>
    <mergeCell ref="BL14:BN14"/>
    <mergeCell ref="BQ14:BT14"/>
    <mergeCell ref="BL16:BN16"/>
    <mergeCell ref="BQ16:BT16"/>
    <mergeCell ref="BL20:BM20"/>
    <mergeCell ref="BQ20:BT20"/>
    <mergeCell ref="BL21:BM23"/>
    <mergeCell ref="BQ21:BT21"/>
    <mergeCell ref="BQ22:BT22"/>
    <mergeCell ref="BQ23:BT23"/>
    <mergeCell ref="BL17:BN17"/>
    <mergeCell ref="BQ17:BT17"/>
    <mergeCell ref="BL18:BN18"/>
    <mergeCell ref="BQ18:BT18"/>
    <mergeCell ref="BL19:BN19"/>
    <mergeCell ref="BQ19:BT19"/>
    <mergeCell ref="BK33:BM33"/>
    <mergeCell ref="BO33:BP33"/>
    <mergeCell ref="BK34:BM34"/>
    <mergeCell ref="BO34:BP34"/>
    <mergeCell ref="BR34:BT34"/>
    <mergeCell ref="BL24:BM24"/>
    <mergeCell ref="BO24:BT24"/>
    <mergeCell ref="BL25:BM25"/>
    <mergeCell ref="BO25:BT25"/>
    <mergeCell ref="BK26:BM28"/>
    <mergeCell ref="BN26:BT28"/>
    <mergeCell ref="BX19:BZ19"/>
    <mergeCell ref="CC19:CF19"/>
    <mergeCell ref="BO39:BP39"/>
    <mergeCell ref="BR39:BT39"/>
    <mergeCell ref="BW4:CF4"/>
    <mergeCell ref="BW5:CF5"/>
    <mergeCell ref="BW7:BX7"/>
    <mergeCell ref="BZ7:CA7"/>
    <mergeCell ref="BW8:BX8"/>
    <mergeCell ref="BZ8:CA8"/>
    <mergeCell ref="BW12:BW13"/>
    <mergeCell ref="BX12:BZ13"/>
    <mergeCell ref="CA12:CF12"/>
    <mergeCell ref="CC13:CF13"/>
    <mergeCell ref="BX14:BZ14"/>
    <mergeCell ref="CC14:CF14"/>
    <mergeCell ref="BX16:BZ16"/>
    <mergeCell ref="CC16:CF16"/>
    <mergeCell ref="BR32:BT32"/>
    <mergeCell ref="BK4:BT4"/>
    <mergeCell ref="BK5:BT5"/>
    <mergeCell ref="BK7:BL7"/>
    <mergeCell ref="BN7:BO7"/>
    <mergeCell ref="BK8:BL8"/>
    <mergeCell ref="CJ16:CL16"/>
    <mergeCell ref="CO16:CR16"/>
    <mergeCell ref="CD32:CF32"/>
    <mergeCell ref="BW33:BY33"/>
    <mergeCell ref="CA33:CB33"/>
    <mergeCell ref="BW34:BY34"/>
    <mergeCell ref="CA34:CB34"/>
    <mergeCell ref="CD34:CF34"/>
    <mergeCell ref="BX24:BY24"/>
    <mergeCell ref="CA24:CF24"/>
    <mergeCell ref="BX25:BY25"/>
    <mergeCell ref="CA25:CF25"/>
    <mergeCell ref="BW26:BY28"/>
    <mergeCell ref="BZ26:CF28"/>
    <mergeCell ref="BX20:BY20"/>
    <mergeCell ref="CC20:CF20"/>
    <mergeCell ref="BX21:BY23"/>
    <mergeCell ref="CC21:CF21"/>
    <mergeCell ref="CC22:CF22"/>
    <mergeCell ref="CC23:CF23"/>
    <mergeCell ref="BX17:BZ17"/>
    <mergeCell ref="CC17:CF17"/>
    <mergeCell ref="BX18:BZ18"/>
    <mergeCell ref="CC18:CF18"/>
    <mergeCell ref="CL7:CM7"/>
    <mergeCell ref="CI8:CJ8"/>
    <mergeCell ref="CL8:CM8"/>
    <mergeCell ref="CI12:CI13"/>
    <mergeCell ref="CJ12:CL13"/>
    <mergeCell ref="CM12:CR12"/>
    <mergeCell ref="CO13:CR13"/>
    <mergeCell ref="CJ14:CL14"/>
    <mergeCell ref="CO14:CR14"/>
    <mergeCell ref="CJ20:CK20"/>
    <mergeCell ref="CO20:CR20"/>
    <mergeCell ref="CJ21:CK23"/>
    <mergeCell ref="CO21:CR21"/>
    <mergeCell ref="CO22:CR22"/>
    <mergeCell ref="CO23:CR23"/>
    <mergeCell ref="CJ17:CL17"/>
    <mergeCell ref="CO17:CR17"/>
    <mergeCell ref="CJ18:CL18"/>
    <mergeCell ref="CO18:CR18"/>
    <mergeCell ref="CJ19:CL19"/>
    <mergeCell ref="CO19:CR19"/>
    <mergeCell ref="CI33:CK33"/>
    <mergeCell ref="CM33:CN33"/>
    <mergeCell ref="CI34:CK34"/>
    <mergeCell ref="CM34:CN34"/>
    <mergeCell ref="CP34:CR34"/>
    <mergeCell ref="CJ24:CK24"/>
    <mergeCell ref="CM24:CR24"/>
    <mergeCell ref="CJ25:CK25"/>
    <mergeCell ref="CM25:CR25"/>
    <mergeCell ref="CI26:CK28"/>
    <mergeCell ref="CL26:CR28"/>
    <mergeCell ref="CV18:CX18"/>
    <mergeCell ref="DA18:DD18"/>
    <mergeCell ref="CV19:CX19"/>
    <mergeCell ref="DA19:DD19"/>
    <mergeCell ref="CM39:CN39"/>
    <mergeCell ref="CP39:CR39"/>
    <mergeCell ref="CU4:DD4"/>
    <mergeCell ref="CU5:DD5"/>
    <mergeCell ref="CU7:CV7"/>
    <mergeCell ref="CX7:CY7"/>
    <mergeCell ref="CU8:CV8"/>
    <mergeCell ref="CX8:CY8"/>
    <mergeCell ref="CU12:CU13"/>
    <mergeCell ref="CV12:CX13"/>
    <mergeCell ref="CY12:DD12"/>
    <mergeCell ref="DA13:DD13"/>
    <mergeCell ref="CV14:CX14"/>
    <mergeCell ref="DA14:DD14"/>
    <mergeCell ref="CV16:CX16"/>
    <mergeCell ref="DA16:DD16"/>
    <mergeCell ref="CP32:CR32"/>
    <mergeCell ref="CI4:CR4"/>
    <mergeCell ref="CI5:CR5"/>
    <mergeCell ref="CI7:CJ7"/>
    <mergeCell ref="DH14:DJ14"/>
    <mergeCell ref="DM14:DP14"/>
    <mergeCell ref="DH16:DJ16"/>
    <mergeCell ref="DM16:DP16"/>
    <mergeCell ref="DB32:DD32"/>
    <mergeCell ref="CU33:CW33"/>
    <mergeCell ref="CY33:CZ33"/>
    <mergeCell ref="CU34:CW34"/>
    <mergeCell ref="CY34:CZ34"/>
    <mergeCell ref="DB34:DD34"/>
    <mergeCell ref="CV24:CW24"/>
    <mergeCell ref="CY24:DD24"/>
    <mergeCell ref="CV25:CW25"/>
    <mergeCell ref="CY25:DD25"/>
    <mergeCell ref="CU26:CW28"/>
    <mergeCell ref="CX26:DD28"/>
    <mergeCell ref="CV20:CW20"/>
    <mergeCell ref="DA20:DD20"/>
    <mergeCell ref="CV21:CW23"/>
    <mergeCell ref="DA21:DD21"/>
    <mergeCell ref="DA22:DD22"/>
    <mergeCell ref="DA23:DD23"/>
    <mergeCell ref="CV17:CX17"/>
    <mergeCell ref="DA17:DD17"/>
    <mergeCell ref="DG4:DP4"/>
    <mergeCell ref="DG5:DP5"/>
    <mergeCell ref="DG7:DH7"/>
    <mergeCell ref="DJ7:DK7"/>
    <mergeCell ref="DG8:DH8"/>
    <mergeCell ref="DJ8:DK8"/>
    <mergeCell ref="DG12:DG13"/>
    <mergeCell ref="DH12:DJ13"/>
    <mergeCell ref="DK12:DP12"/>
    <mergeCell ref="DM13:DP13"/>
    <mergeCell ref="DH20:DI20"/>
    <mergeCell ref="DM20:DP20"/>
    <mergeCell ref="DH21:DI23"/>
    <mergeCell ref="DM21:DP21"/>
    <mergeCell ref="DM22:DP22"/>
    <mergeCell ref="DM23:DP23"/>
    <mergeCell ref="DH17:DJ17"/>
    <mergeCell ref="DM17:DP17"/>
    <mergeCell ref="DH18:DJ18"/>
    <mergeCell ref="DM18:DP18"/>
    <mergeCell ref="DH19:DJ19"/>
    <mergeCell ref="DM19:DP19"/>
    <mergeCell ref="DN32:DP32"/>
    <mergeCell ref="DG33:DI33"/>
    <mergeCell ref="DK33:DL33"/>
    <mergeCell ref="DG34:DI34"/>
    <mergeCell ref="DK34:DL34"/>
    <mergeCell ref="DN34:DP34"/>
    <mergeCell ref="DH24:DI24"/>
    <mergeCell ref="DK24:DP24"/>
    <mergeCell ref="DH25:DI25"/>
    <mergeCell ref="DK25:DP25"/>
    <mergeCell ref="DG26:DI28"/>
    <mergeCell ref="DJ26:DP28"/>
    <mergeCell ref="DK39:DL39"/>
    <mergeCell ref="DN39:DP39"/>
    <mergeCell ref="C47:L47"/>
    <mergeCell ref="O47:X47"/>
    <mergeCell ref="AA47:AJ47"/>
    <mergeCell ref="AM47:AV47"/>
    <mergeCell ref="AY47:BH47"/>
    <mergeCell ref="BK47:BT47"/>
    <mergeCell ref="BW47:CF47"/>
    <mergeCell ref="CI47:CR47"/>
    <mergeCell ref="CU47:DD47"/>
    <mergeCell ref="DG47:DP47"/>
    <mergeCell ref="CY39:CZ39"/>
    <mergeCell ref="DB39:DD39"/>
    <mergeCell ref="CA39:CB39"/>
    <mergeCell ref="CD39:CF39"/>
    <mergeCell ref="BC39:BD39"/>
    <mergeCell ref="BF39:BH39"/>
    <mergeCell ref="AQ39:AR39"/>
    <mergeCell ref="AT39:AV39"/>
    <mergeCell ref="S39:T39"/>
    <mergeCell ref="V39:X39"/>
    <mergeCell ref="BK48:BT48"/>
    <mergeCell ref="BW48:CF48"/>
    <mergeCell ref="CI48:CR48"/>
    <mergeCell ref="CU48:DD48"/>
    <mergeCell ref="DG48:DP48"/>
    <mergeCell ref="C48:L48"/>
    <mergeCell ref="O48:X48"/>
    <mergeCell ref="AA48:AJ48"/>
    <mergeCell ref="AM48:AV48"/>
    <mergeCell ref="AY48:BH48"/>
    <mergeCell ref="AD50:AE50"/>
    <mergeCell ref="AM50:AN50"/>
    <mergeCell ref="AP50:AQ50"/>
    <mergeCell ref="AY50:AZ50"/>
    <mergeCell ref="BB50:BC50"/>
    <mergeCell ref="C50:D50"/>
    <mergeCell ref="F50:G50"/>
    <mergeCell ref="O50:P50"/>
    <mergeCell ref="R50:S50"/>
    <mergeCell ref="AA50:AB50"/>
    <mergeCell ref="CL50:CM50"/>
    <mergeCell ref="CU50:CV50"/>
    <mergeCell ref="CX50:CY50"/>
    <mergeCell ref="DG50:DH50"/>
    <mergeCell ref="DJ50:DK50"/>
    <mergeCell ref="BK50:BL50"/>
    <mergeCell ref="BN50:BO50"/>
    <mergeCell ref="BW50:BX50"/>
    <mergeCell ref="BZ50:CA50"/>
    <mergeCell ref="CI50:CJ50"/>
    <mergeCell ref="AD51:AE51"/>
    <mergeCell ref="AM51:AN51"/>
    <mergeCell ref="AP51:AQ51"/>
    <mergeCell ref="AY51:AZ51"/>
    <mergeCell ref="BB51:BC51"/>
    <mergeCell ref="C51:D51"/>
    <mergeCell ref="F51:G51"/>
    <mergeCell ref="O51:P51"/>
    <mergeCell ref="R51:S51"/>
    <mergeCell ref="AA51:AB51"/>
    <mergeCell ref="CL51:CM51"/>
    <mergeCell ref="CU51:CV51"/>
    <mergeCell ref="CX51:CY51"/>
    <mergeCell ref="DG51:DH51"/>
    <mergeCell ref="DJ51:DK51"/>
    <mergeCell ref="BK51:BL51"/>
    <mergeCell ref="BN51:BO51"/>
    <mergeCell ref="BW51:BX51"/>
    <mergeCell ref="BZ51:CA51"/>
    <mergeCell ref="CI51:CJ51"/>
    <mergeCell ref="S55:X55"/>
    <mergeCell ref="AA55:AA56"/>
    <mergeCell ref="AB55:AD56"/>
    <mergeCell ref="AE55:AJ55"/>
    <mergeCell ref="AM55:AM56"/>
    <mergeCell ref="U56:X56"/>
    <mergeCell ref="AG56:AJ56"/>
    <mergeCell ref="C55:C56"/>
    <mergeCell ref="D55:F56"/>
    <mergeCell ref="G55:L55"/>
    <mergeCell ref="O55:O56"/>
    <mergeCell ref="P55:R56"/>
    <mergeCell ref="I56:L56"/>
    <mergeCell ref="BK55:BK56"/>
    <mergeCell ref="BL55:BN56"/>
    <mergeCell ref="BO55:BT55"/>
    <mergeCell ref="BW55:BW56"/>
    <mergeCell ref="BX55:BZ56"/>
    <mergeCell ref="BQ56:BT56"/>
    <mergeCell ref="AN55:AP56"/>
    <mergeCell ref="AQ55:AV55"/>
    <mergeCell ref="AY55:AY56"/>
    <mergeCell ref="AZ55:BB56"/>
    <mergeCell ref="BC55:BH55"/>
    <mergeCell ref="AS56:AV56"/>
    <mergeCell ref="BE56:BH56"/>
    <mergeCell ref="CV55:CX56"/>
    <mergeCell ref="CY55:DD55"/>
    <mergeCell ref="DG55:DG56"/>
    <mergeCell ref="DH55:DJ56"/>
    <mergeCell ref="DK55:DP55"/>
    <mergeCell ref="DA56:DD56"/>
    <mergeCell ref="DM56:DP56"/>
    <mergeCell ref="CA55:CF55"/>
    <mergeCell ref="CI55:CI56"/>
    <mergeCell ref="CJ55:CL56"/>
    <mergeCell ref="CM55:CR55"/>
    <mergeCell ref="CU55:CU56"/>
    <mergeCell ref="CC56:CF56"/>
    <mergeCell ref="CO56:CR56"/>
    <mergeCell ref="AG57:AJ57"/>
    <mergeCell ref="AN57:AP57"/>
    <mergeCell ref="AS57:AV57"/>
    <mergeCell ref="AZ57:BB57"/>
    <mergeCell ref="BE57:BH57"/>
    <mergeCell ref="D57:F57"/>
    <mergeCell ref="I57:L57"/>
    <mergeCell ref="P57:R57"/>
    <mergeCell ref="U57:X57"/>
    <mergeCell ref="AB57:AD57"/>
    <mergeCell ref="CO57:CR57"/>
    <mergeCell ref="CV57:CX57"/>
    <mergeCell ref="DA57:DD57"/>
    <mergeCell ref="DH57:DJ57"/>
    <mergeCell ref="DM57:DP57"/>
    <mergeCell ref="BL57:BN57"/>
    <mergeCell ref="BQ57:BT57"/>
    <mergeCell ref="BX57:BZ57"/>
    <mergeCell ref="CC57:CF57"/>
    <mergeCell ref="CJ57:CL57"/>
    <mergeCell ref="AG58:AJ58"/>
    <mergeCell ref="AN58:AP58"/>
    <mergeCell ref="AS58:AV58"/>
    <mergeCell ref="AZ58:BB58"/>
    <mergeCell ref="BE58:BH58"/>
    <mergeCell ref="D58:F58"/>
    <mergeCell ref="I58:L58"/>
    <mergeCell ref="P58:R58"/>
    <mergeCell ref="U58:X58"/>
    <mergeCell ref="AB58:AD58"/>
    <mergeCell ref="CO58:CR58"/>
    <mergeCell ref="CV58:CX58"/>
    <mergeCell ref="DA58:DD58"/>
    <mergeCell ref="DH58:DJ58"/>
    <mergeCell ref="DM58:DP58"/>
    <mergeCell ref="BL58:BN58"/>
    <mergeCell ref="BQ58:BT58"/>
    <mergeCell ref="BX58:BZ58"/>
    <mergeCell ref="CC58:CF58"/>
    <mergeCell ref="CJ58:CL58"/>
    <mergeCell ref="AG59:AJ59"/>
    <mergeCell ref="AN59:AP59"/>
    <mergeCell ref="AS59:AV59"/>
    <mergeCell ref="AZ59:BB59"/>
    <mergeCell ref="BE59:BH59"/>
    <mergeCell ref="D59:F59"/>
    <mergeCell ref="I59:L59"/>
    <mergeCell ref="P59:R59"/>
    <mergeCell ref="U59:X59"/>
    <mergeCell ref="AB59:AD59"/>
    <mergeCell ref="CO59:CR59"/>
    <mergeCell ref="CV59:CX59"/>
    <mergeCell ref="DA59:DD59"/>
    <mergeCell ref="DH59:DJ59"/>
    <mergeCell ref="DM59:DP59"/>
    <mergeCell ref="BL59:BN59"/>
    <mergeCell ref="BQ59:BT59"/>
    <mergeCell ref="BX59:BZ59"/>
    <mergeCell ref="CC59:CF59"/>
    <mergeCell ref="CJ59:CL59"/>
    <mergeCell ref="AG60:AJ60"/>
    <mergeCell ref="AN60:AP60"/>
    <mergeCell ref="AS60:AV60"/>
    <mergeCell ref="AZ60:BB60"/>
    <mergeCell ref="BE60:BH60"/>
    <mergeCell ref="D60:F60"/>
    <mergeCell ref="I60:L60"/>
    <mergeCell ref="P60:R60"/>
    <mergeCell ref="U60:X60"/>
    <mergeCell ref="AB60:AD60"/>
    <mergeCell ref="CO60:CR60"/>
    <mergeCell ref="CV60:CX60"/>
    <mergeCell ref="DA60:DD60"/>
    <mergeCell ref="DH60:DJ60"/>
    <mergeCell ref="DM60:DP60"/>
    <mergeCell ref="BL60:BN60"/>
    <mergeCell ref="BQ60:BT60"/>
    <mergeCell ref="BX60:BZ60"/>
    <mergeCell ref="CC60:CF60"/>
    <mergeCell ref="CJ60:CL60"/>
    <mergeCell ref="AG61:AJ61"/>
    <mergeCell ref="AN61:AP61"/>
    <mergeCell ref="AS61:AV61"/>
    <mergeCell ref="AZ61:BB61"/>
    <mergeCell ref="BE61:BH61"/>
    <mergeCell ref="D61:F61"/>
    <mergeCell ref="I61:L61"/>
    <mergeCell ref="P61:R61"/>
    <mergeCell ref="U61:X61"/>
    <mergeCell ref="AB61:AD61"/>
    <mergeCell ref="CO61:CR61"/>
    <mergeCell ref="CV61:CX61"/>
    <mergeCell ref="DA61:DD61"/>
    <mergeCell ref="DH61:DJ61"/>
    <mergeCell ref="DM61:DP61"/>
    <mergeCell ref="BL61:BN61"/>
    <mergeCell ref="BQ61:BT61"/>
    <mergeCell ref="BX61:BZ61"/>
    <mergeCell ref="CC61:CF61"/>
    <mergeCell ref="CJ61:CL61"/>
    <mergeCell ref="AG62:AJ62"/>
    <mergeCell ref="AS62:AV62"/>
    <mergeCell ref="BE62:BH62"/>
    <mergeCell ref="I62:L62"/>
    <mergeCell ref="U62:X62"/>
    <mergeCell ref="CO62:CR62"/>
    <mergeCell ref="DA62:DD62"/>
    <mergeCell ref="DM62:DP62"/>
    <mergeCell ref="BQ62:BT62"/>
    <mergeCell ref="CC62:CF62"/>
    <mergeCell ref="I63:L63"/>
    <mergeCell ref="U63:X63"/>
    <mergeCell ref="I64:L64"/>
    <mergeCell ref="U64:X64"/>
    <mergeCell ref="I65:L65"/>
    <mergeCell ref="U65:X65"/>
    <mergeCell ref="AG63:AJ63"/>
    <mergeCell ref="AS63:AV63"/>
    <mergeCell ref="BE63:BH63"/>
    <mergeCell ref="AG64:AJ64"/>
    <mergeCell ref="AS64:AV64"/>
    <mergeCell ref="BE64:BH64"/>
    <mergeCell ref="AG65:AJ65"/>
    <mergeCell ref="AS65:AV65"/>
    <mergeCell ref="BE65:BH65"/>
    <mergeCell ref="BQ63:BT63"/>
    <mergeCell ref="CC63:CF63"/>
    <mergeCell ref="BQ64:BT64"/>
    <mergeCell ref="CC64:CF64"/>
    <mergeCell ref="BQ65:BT65"/>
    <mergeCell ref="CC65:CF65"/>
    <mergeCell ref="CO63:CR63"/>
    <mergeCell ref="DA63:DD63"/>
    <mergeCell ref="DM63:DP63"/>
    <mergeCell ref="CO64:CR64"/>
    <mergeCell ref="DA64:DD64"/>
    <mergeCell ref="DM64:DP64"/>
    <mergeCell ref="CO65:CR65"/>
    <mergeCell ref="DA65:DD65"/>
    <mergeCell ref="DM65:DP65"/>
    <mergeCell ref="U66:X66"/>
    <mergeCell ref="AG66:AJ66"/>
    <mergeCell ref="AS66:AV66"/>
    <mergeCell ref="BE66:BH66"/>
    <mergeCell ref="BQ66:BT66"/>
    <mergeCell ref="CC66:CF66"/>
    <mergeCell ref="CO66:CR66"/>
    <mergeCell ref="DA66:DD66"/>
    <mergeCell ref="DM66:DP66"/>
    <mergeCell ref="AE67:AJ67"/>
    <mergeCell ref="AN67:AO67"/>
    <mergeCell ref="AQ67:AV67"/>
    <mergeCell ref="AZ67:BA67"/>
    <mergeCell ref="BC67:BH67"/>
    <mergeCell ref="D67:E67"/>
    <mergeCell ref="G67:L67"/>
    <mergeCell ref="P67:Q67"/>
    <mergeCell ref="S67:X67"/>
    <mergeCell ref="AB67:AC67"/>
    <mergeCell ref="CM67:CR67"/>
    <mergeCell ref="CV67:CW67"/>
    <mergeCell ref="CY67:DD67"/>
    <mergeCell ref="DH67:DI67"/>
    <mergeCell ref="DK67:DP67"/>
    <mergeCell ref="BL67:BM67"/>
    <mergeCell ref="BO67:BT67"/>
    <mergeCell ref="BX67:BY67"/>
    <mergeCell ref="CA67:CF67"/>
    <mergeCell ref="CJ67:CK67"/>
    <mergeCell ref="D68:E68"/>
    <mergeCell ref="G68:L68"/>
    <mergeCell ref="P68:Q68"/>
    <mergeCell ref="S68:X68"/>
    <mergeCell ref="AB68:AC68"/>
    <mergeCell ref="AE68:AJ68"/>
    <mergeCell ref="AN68:AO68"/>
    <mergeCell ref="AQ68:AV68"/>
    <mergeCell ref="AZ68:BA68"/>
    <mergeCell ref="BC68:BH68"/>
    <mergeCell ref="C69:E71"/>
    <mergeCell ref="F69:L71"/>
    <mergeCell ref="O69:Q71"/>
    <mergeCell ref="R69:X71"/>
    <mergeCell ref="BL68:BM68"/>
    <mergeCell ref="BO68:BT68"/>
    <mergeCell ref="BX68:BY68"/>
    <mergeCell ref="CA68:CF68"/>
    <mergeCell ref="CJ68:CK68"/>
    <mergeCell ref="CM68:CR68"/>
    <mergeCell ref="CV68:CW68"/>
    <mergeCell ref="CY68:DD68"/>
    <mergeCell ref="DH68:DI68"/>
    <mergeCell ref="DK68:DP68"/>
    <mergeCell ref="BZ69:CF71"/>
    <mergeCell ref="CI69:CK71"/>
    <mergeCell ref="CL69:CR71"/>
    <mergeCell ref="CU69:CW71"/>
    <mergeCell ref="AA76:AC76"/>
    <mergeCell ref="AE76:AF76"/>
    <mergeCell ref="AM76:AO76"/>
    <mergeCell ref="C76:E76"/>
    <mergeCell ref="G76:H76"/>
    <mergeCell ref="O76:Q76"/>
    <mergeCell ref="S76:T76"/>
    <mergeCell ref="BK76:BM76"/>
    <mergeCell ref="BO76:BP76"/>
    <mergeCell ref="BW76:BY76"/>
    <mergeCell ref="CA76:CB76"/>
    <mergeCell ref="AQ76:AR76"/>
    <mergeCell ref="AY76:BA76"/>
    <mergeCell ref="BC76:BD76"/>
    <mergeCell ref="CY76:CZ76"/>
    <mergeCell ref="DG76:DI76"/>
    <mergeCell ref="DK76:DL76"/>
    <mergeCell ref="CI76:CK76"/>
    <mergeCell ref="CM76:CN76"/>
    <mergeCell ref="CU76:CW76"/>
  </mergeCells>
  <pageMargins left="0.7" right="0.7" top="0.75" bottom="0.75" header="0.3" footer="0.3"/>
  <pageSetup scale="6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A3FAC-3E28-4B5B-A360-4C56AE484E34}">
  <dimension ref="A1:G10"/>
  <sheetViews>
    <sheetView topLeftCell="A4" zoomScaleNormal="100" workbookViewId="0">
      <selection activeCell="D7" sqref="D7"/>
    </sheetView>
  </sheetViews>
  <sheetFormatPr defaultRowHeight="15" x14ac:dyDescent="0.25"/>
  <cols>
    <col min="1" max="3" width="8.7109375" style="4" customWidth="1"/>
    <col min="4" max="7" width="27.7109375" style="4" customWidth="1"/>
    <col min="8" max="16384" width="9.140625" style="4"/>
  </cols>
  <sheetData>
    <row r="1" spans="1:7" x14ac:dyDescent="0.25">
      <c r="A1" s="18" t="s">
        <v>70</v>
      </c>
      <c r="B1" s="18"/>
      <c r="C1" s="17"/>
      <c r="D1" s="17"/>
      <c r="E1" s="17"/>
      <c r="F1" s="17"/>
      <c r="G1" s="17"/>
    </row>
    <row r="2" spans="1:7" x14ac:dyDescent="0.25">
      <c r="A2" s="18" t="s">
        <v>69</v>
      </c>
      <c r="B2" s="18"/>
      <c r="C2" s="17"/>
      <c r="D2" s="17"/>
      <c r="E2" s="17"/>
      <c r="F2" s="17"/>
      <c r="G2" s="17"/>
    </row>
    <row r="3" spans="1:7" x14ac:dyDescent="0.25">
      <c r="A3" s="18" t="s">
        <v>68</v>
      </c>
      <c r="B3" s="18"/>
      <c r="C3" s="17"/>
      <c r="D3" s="17"/>
      <c r="E3" s="17"/>
      <c r="F3" s="17"/>
      <c r="G3" s="17"/>
    </row>
    <row r="4" spans="1:7" ht="15.75" thickBot="1" x14ac:dyDescent="0.3"/>
    <row r="5" spans="1:7" x14ac:dyDescent="0.25">
      <c r="A5" s="101" t="s">
        <v>39</v>
      </c>
      <c r="B5" s="103" t="s">
        <v>40</v>
      </c>
      <c r="C5" s="105" t="s">
        <v>41</v>
      </c>
      <c r="D5" s="98" t="s">
        <v>42</v>
      </c>
      <c r="E5" s="99"/>
      <c r="F5" s="99"/>
      <c r="G5" s="100"/>
    </row>
    <row r="6" spans="1:7" x14ac:dyDescent="0.25">
      <c r="A6" s="102"/>
      <c r="B6" s="104"/>
      <c r="C6" s="106"/>
      <c r="D6" s="14" t="s">
        <v>13</v>
      </c>
      <c r="E6" s="16" t="s">
        <v>15</v>
      </c>
      <c r="F6" s="15" t="s">
        <v>16</v>
      </c>
      <c r="G6" s="14" t="s">
        <v>19</v>
      </c>
    </row>
    <row r="7" spans="1:7" ht="75" x14ac:dyDescent="0.25">
      <c r="A7" s="12" t="s">
        <v>43</v>
      </c>
      <c r="B7" s="11" t="s">
        <v>17</v>
      </c>
      <c r="C7" s="11" t="s">
        <v>44</v>
      </c>
      <c r="D7" s="9" t="s">
        <v>45</v>
      </c>
      <c r="E7" s="9" t="s">
        <v>46</v>
      </c>
      <c r="F7" s="10" t="s">
        <v>47</v>
      </c>
      <c r="G7" s="9" t="s">
        <v>48</v>
      </c>
    </row>
    <row r="8" spans="1:7" ht="75" x14ac:dyDescent="0.25">
      <c r="A8" s="12" t="s">
        <v>49</v>
      </c>
      <c r="B8" s="11" t="s">
        <v>18</v>
      </c>
      <c r="C8" s="13" t="s">
        <v>50</v>
      </c>
      <c r="D8" s="9" t="s">
        <v>51</v>
      </c>
      <c r="E8" s="9" t="s">
        <v>52</v>
      </c>
      <c r="F8" s="10" t="s">
        <v>53</v>
      </c>
      <c r="G8" s="9" t="s">
        <v>54</v>
      </c>
    </row>
    <row r="9" spans="1:7" ht="60" x14ac:dyDescent="0.25">
      <c r="A9" s="12" t="s">
        <v>55</v>
      </c>
      <c r="B9" s="11" t="s">
        <v>30</v>
      </c>
      <c r="C9" s="11" t="s">
        <v>56</v>
      </c>
      <c r="D9" s="9" t="s">
        <v>57</v>
      </c>
      <c r="E9" s="9" t="s">
        <v>58</v>
      </c>
      <c r="F9" s="10" t="s">
        <v>59</v>
      </c>
      <c r="G9" s="9" t="s">
        <v>60</v>
      </c>
    </row>
    <row r="10" spans="1:7" ht="75.75" thickBot="1" x14ac:dyDescent="0.3">
      <c r="A10" s="8" t="s">
        <v>61</v>
      </c>
      <c r="B10" s="7" t="s">
        <v>62</v>
      </c>
      <c r="C10" s="7" t="s">
        <v>63</v>
      </c>
      <c r="D10" s="5" t="s">
        <v>64</v>
      </c>
      <c r="E10" s="5" t="s">
        <v>65</v>
      </c>
      <c r="F10" s="6" t="s">
        <v>66</v>
      </c>
      <c r="G10" s="5" t="s">
        <v>67</v>
      </c>
    </row>
  </sheetData>
  <mergeCells count="4">
    <mergeCell ref="D5:G5"/>
    <mergeCell ref="A5:A6"/>
    <mergeCell ref="B5:B6"/>
    <mergeCell ref="C5:C6"/>
  </mergeCells>
  <printOptions horizontalCentered="1"/>
  <pageMargins left="0.31496062992125984" right="0.31496062992125984" top="0.35433070866141736" bottom="0.35433070866141736" header="0.31496062992125984" footer="0.31496062992125984"/>
  <pageSetup paperSize="9" orientation="landscape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E3D7C-A6F5-4BED-A62B-16DD348F33A2}">
  <dimension ref="A1:G6"/>
  <sheetViews>
    <sheetView workbookViewId="0">
      <selection activeCell="I3" sqref="I3"/>
    </sheetView>
  </sheetViews>
  <sheetFormatPr defaultRowHeight="15" x14ac:dyDescent="0.25"/>
  <cols>
    <col min="4" max="4" width="14.140625" bestFit="1" customWidth="1"/>
    <col min="5" max="5" width="9.42578125" bestFit="1" customWidth="1"/>
    <col min="6" max="6" width="12" bestFit="1" customWidth="1"/>
    <col min="7" max="7" width="8.5703125" bestFit="1" customWidth="1"/>
  </cols>
  <sheetData>
    <row r="1" spans="1:7" x14ac:dyDescent="0.25">
      <c r="A1" s="101" t="s">
        <v>39</v>
      </c>
      <c r="B1" s="103" t="s">
        <v>40</v>
      </c>
      <c r="C1" s="105" t="s">
        <v>41</v>
      </c>
      <c r="D1" s="98" t="s">
        <v>42</v>
      </c>
      <c r="E1" s="99"/>
      <c r="F1" s="99"/>
      <c r="G1" s="100"/>
    </row>
    <row r="2" spans="1:7" x14ac:dyDescent="0.25">
      <c r="A2" s="102"/>
      <c r="B2" s="104"/>
      <c r="C2" s="106"/>
      <c r="D2" s="14" t="s">
        <v>13</v>
      </c>
      <c r="E2" s="16" t="s">
        <v>15</v>
      </c>
      <c r="F2" s="15" t="s">
        <v>16</v>
      </c>
      <c r="G2" s="14" t="s">
        <v>19</v>
      </c>
    </row>
    <row r="3" spans="1:7" ht="165" x14ac:dyDescent="0.25">
      <c r="A3" s="12" t="s">
        <v>43</v>
      </c>
      <c r="B3" s="11" t="s">
        <v>17</v>
      </c>
      <c r="C3" s="11" t="s">
        <v>44</v>
      </c>
      <c r="D3" s="9" t="s">
        <v>45</v>
      </c>
      <c r="E3" s="9" t="s">
        <v>46</v>
      </c>
      <c r="F3" s="10" t="s">
        <v>47</v>
      </c>
      <c r="G3" s="9" t="s">
        <v>48</v>
      </c>
    </row>
    <row r="4" spans="1:7" ht="165" x14ac:dyDescent="0.25">
      <c r="A4" s="12" t="s">
        <v>49</v>
      </c>
      <c r="B4" s="11" t="s">
        <v>18</v>
      </c>
      <c r="C4" s="13" t="s">
        <v>50</v>
      </c>
      <c r="D4" s="9" t="s">
        <v>51</v>
      </c>
      <c r="E4" s="9" t="s">
        <v>52</v>
      </c>
      <c r="F4" s="10" t="s">
        <v>53</v>
      </c>
      <c r="G4" s="9" t="s">
        <v>54</v>
      </c>
    </row>
    <row r="5" spans="1:7" ht="135" x14ac:dyDescent="0.25">
      <c r="A5" s="12" t="s">
        <v>55</v>
      </c>
      <c r="B5" s="11" t="s">
        <v>30</v>
      </c>
      <c r="C5" s="11" t="s">
        <v>56</v>
      </c>
      <c r="D5" s="9" t="s">
        <v>57</v>
      </c>
      <c r="E5" s="9" t="s">
        <v>58</v>
      </c>
      <c r="F5" s="10" t="s">
        <v>59</v>
      </c>
      <c r="G5" s="9" t="s">
        <v>60</v>
      </c>
    </row>
    <row r="6" spans="1:7" ht="165.75" thickBot="1" x14ac:dyDescent="0.3">
      <c r="A6" s="8" t="s">
        <v>61</v>
      </c>
      <c r="B6" s="7" t="s">
        <v>62</v>
      </c>
      <c r="C6" s="7" t="s">
        <v>63</v>
      </c>
      <c r="D6" s="5" t="s">
        <v>64</v>
      </c>
      <c r="E6" s="5" t="s">
        <v>65</v>
      </c>
      <c r="F6" s="6" t="s">
        <v>66</v>
      </c>
      <c r="G6" s="5" t="s">
        <v>67</v>
      </c>
    </row>
  </sheetData>
  <mergeCells count="4">
    <mergeCell ref="A1:A2"/>
    <mergeCell ref="B1:B2"/>
    <mergeCell ref="C1:C2"/>
    <mergeCell ref="D1:G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6B095-E833-44AF-9999-F8791001AA8E}">
  <dimension ref="A2"/>
  <sheetViews>
    <sheetView workbookViewId="0">
      <selection activeCell="C2" sqref="C2"/>
    </sheetView>
  </sheetViews>
  <sheetFormatPr defaultRowHeight="15" x14ac:dyDescent="0.25"/>
  <sheetData>
    <row r="2" spans="1:1" x14ac:dyDescent="0.25">
      <c r="A2">
        <v>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DATA SISWA</vt:lpstr>
      <vt:lpstr>Sheet1</vt:lpstr>
      <vt:lpstr>deskripsi</vt:lpstr>
      <vt:lpstr>Sheet5</vt:lpstr>
      <vt:lpstr>Sheet2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rasdi</dc:creator>
  <cp:lastModifiedBy>PC-IT</cp:lastModifiedBy>
  <cp:lastPrinted>2020-05-11T06:14:58Z</cp:lastPrinted>
  <dcterms:created xsi:type="dcterms:W3CDTF">2020-04-20T07:32:37Z</dcterms:created>
  <dcterms:modified xsi:type="dcterms:W3CDTF">2020-05-11T06:22:23Z</dcterms:modified>
</cp:coreProperties>
</file>