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8_{A43EB1BF-7AC5-4F57-AD32-73F36E5AA54E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Мануал" sheetId="19" state="hidden" r:id="rId1"/>
    <sheet name="Топ15-Зростання" sheetId="11" state="hidden" r:id="rId2"/>
    <sheet name="Найнижчий відсоток" sheetId="21" r:id="rId3"/>
    <sheet name="Топ-Зростання" sheetId="18" r:id="rId4"/>
    <sheet name="Топ15-Чат" sheetId="9" state="hidden" r:id="rId5"/>
    <sheet name="Топ-Чат" sheetId="16" r:id="rId6"/>
    <sheet name="Топ15-Дзвінки" sheetId="10" state="hidden" r:id="rId7"/>
    <sheet name="Звіт чат" sheetId="12" r:id="rId8"/>
    <sheet name="Звіт дзвінки" sheetId="13" r:id="rId9"/>
    <sheet name="Дані" sheetId="5" state="hidden" r:id="rId10"/>
    <sheet name="Sheet2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10" hidden="1">Sheet2!$A$1:$E$277</definedName>
    <definedName name="_xlnm._FilterDatabase" localSheetId="9" hidden="1">Дані!$A$1:$J$632</definedName>
    <definedName name="_xlnm._FilterDatabase" localSheetId="2" hidden="1">'Найнижчий відсоток'!$A$1:$D$243</definedName>
    <definedName name="_xlnm._FilterDatabase" localSheetId="3" hidden="1">'Топ-Зростання'!$A$1:$H$174</definedName>
    <definedName name="_xlnm._FilterDatabase" localSheetId="5" hidden="1">'Топ-Чат'!$A$1:$D$243</definedName>
    <definedName name="Английский">[1]Лист1!$B$31:$B$35</definedName>
    <definedName name="Область">[2]Лист1!$B$49:$B$72</definedName>
    <definedName name="СписокТЛ">[3]Лист1!$A$8:$A$19</definedName>
    <definedName name="ТЛ" localSheetId="2">#REF!</definedName>
    <definedName name="ТЛ" localSheetId="3">#REF!</definedName>
    <definedName name="ТЛ" localSheetId="5">#REF!</definedName>
    <definedName name="ТЛ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6" l="1"/>
  <c r="C57" i="16"/>
  <c r="D57" i="16" s="1"/>
  <c r="B4" i="16"/>
  <c r="C4" i="16"/>
  <c r="B5" i="16"/>
  <c r="C5" i="16"/>
  <c r="B48" i="16"/>
  <c r="C48" i="16"/>
  <c r="B97" i="16"/>
  <c r="C97" i="16"/>
  <c r="D97" i="16" s="1"/>
  <c r="B88" i="16"/>
  <c r="C88" i="16"/>
  <c r="B9" i="16"/>
  <c r="C9" i="16"/>
  <c r="B10" i="16"/>
  <c r="C10" i="16"/>
  <c r="B11" i="16"/>
  <c r="C11" i="16"/>
  <c r="D11" i="16" s="1"/>
  <c r="B2" i="16"/>
  <c r="C2" i="16"/>
  <c r="B13" i="16"/>
  <c r="C13" i="16"/>
  <c r="D13" i="16" s="1"/>
  <c r="B14" i="16"/>
  <c r="C14" i="16"/>
  <c r="B92" i="16"/>
  <c r="C92" i="16"/>
  <c r="D92" i="16" s="1"/>
  <c r="B16" i="16"/>
  <c r="C16" i="16"/>
  <c r="B3" i="16"/>
  <c r="C3" i="16"/>
  <c r="D3" i="16" s="1"/>
  <c r="B128" i="16"/>
  <c r="C128" i="16"/>
  <c r="B6" i="16"/>
  <c r="C6" i="16"/>
  <c r="D6" i="16" s="1"/>
  <c r="B42" i="16"/>
  <c r="C42" i="16"/>
  <c r="B58" i="16"/>
  <c r="C58" i="16"/>
  <c r="D58" i="16" s="1"/>
  <c r="B22" i="16"/>
  <c r="C22" i="16"/>
  <c r="B65" i="16"/>
  <c r="C65" i="16"/>
  <c r="D65" i="16" s="1"/>
  <c r="B24" i="16"/>
  <c r="C24" i="16"/>
  <c r="B31" i="16"/>
  <c r="C31" i="16"/>
  <c r="D31" i="16" s="1"/>
  <c r="B26" i="16"/>
  <c r="C26" i="16"/>
  <c r="B169" i="16"/>
  <c r="C169" i="16"/>
  <c r="D169" i="16" s="1"/>
  <c r="B28" i="16"/>
  <c r="C28" i="16"/>
  <c r="B29" i="16"/>
  <c r="C29" i="16"/>
  <c r="D29" i="16" s="1"/>
  <c r="B30" i="16"/>
  <c r="C30" i="16"/>
  <c r="B75" i="16"/>
  <c r="C75" i="16"/>
  <c r="D75" i="16" s="1"/>
  <c r="B32" i="16"/>
  <c r="C32" i="16"/>
  <c r="B44" i="16"/>
  <c r="C44" i="16"/>
  <c r="D44" i="16" s="1"/>
  <c r="B34" i="16"/>
  <c r="C34" i="16"/>
  <c r="B7" i="16"/>
  <c r="C7" i="16"/>
  <c r="D7" i="16" s="1"/>
  <c r="B36" i="16"/>
  <c r="C36" i="16"/>
  <c r="B37" i="16"/>
  <c r="C37" i="16"/>
  <c r="D37" i="16" s="1"/>
  <c r="B19" i="16"/>
  <c r="C19" i="16"/>
  <c r="B62" i="16"/>
  <c r="C62" i="16"/>
  <c r="D62" i="16" s="1"/>
  <c r="B40" i="16"/>
  <c r="C40" i="16"/>
  <c r="B41" i="16"/>
  <c r="C41" i="16"/>
  <c r="D41" i="16" s="1"/>
  <c r="B86" i="16"/>
  <c r="C86" i="16"/>
  <c r="B27" i="16"/>
  <c r="C27" i="16"/>
  <c r="D27" i="16" s="1"/>
  <c r="B67" i="16"/>
  <c r="C67" i="16"/>
  <c r="B45" i="16"/>
  <c r="C45" i="16"/>
  <c r="D45" i="16" s="1"/>
  <c r="B46" i="16"/>
  <c r="C46" i="16"/>
  <c r="B103" i="16"/>
  <c r="C103" i="16"/>
  <c r="D103" i="16" s="1"/>
  <c r="B117" i="16"/>
  <c r="C117" i="16"/>
  <c r="B49" i="16"/>
  <c r="C49" i="16"/>
  <c r="D49" i="16" s="1"/>
  <c r="B50" i="16"/>
  <c r="C50" i="16"/>
  <c r="D50" i="16" s="1"/>
  <c r="B51" i="16"/>
  <c r="C51" i="16"/>
  <c r="D51" i="16" s="1"/>
  <c r="B52" i="16"/>
  <c r="C52" i="16"/>
  <c r="B84" i="16"/>
  <c r="C84" i="16"/>
  <c r="D84" i="16" s="1"/>
  <c r="B53" i="16"/>
  <c r="C53" i="16"/>
  <c r="B55" i="16"/>
  <c r="C55" i="16"/>
  <c r="D55" i="16" s="1"/>
  <c r="B56" i="16"/>
  <c r="C56" i="16"/>
  <c r="B25" i="16"/>
  <c r="C25" i="16"/>
  <c r="D25" i="16" s="1"/>
  <c r="B156" i="16"/>
  <c r="C156" i="16"/>
  <c r="B39" i="16"/>
  <c r="C39" i="16"/>
  <c r="D39" i="16" s="1"/>
  <c r="B60" i="16"/>
  <c r="C60" i="16"/>
  <c r="B81" i="16"/>
  <c r="C81" i="16"/>
  <c r="D81" i="16" s="1"/>
  <c r="B91" i="16"/>
  <c r="C91" i="16"/>
  <c r="B83" i="16"/>
  <c r="C83" i="16"/>
  <c r="B64" i="16"/>
  <c r="C64" i="16"/>
  <c r="D64" i="16" s="1"/>
  <c r="B43" i="16"/>
  <c r="C43" i="16"/>
  <c r="D43" i="16" s="1"/>
  <c r="B66" i="16"/>
  <c r="C66" i="16"/>
  <c r="B118" i="16"/>
  <c r="C118" i="16"/>
  <c r="B101" i="16"/>
  <c r="C101" i="16"/>
  <c r="D101" i="16" s="1"/>
  <c r="B69" i="16"/>
  <c r="C69" i="16"/>
  <c r="D69" i="16" s="1"/>
  <c r="B70" i="16"/>
  <c r="C70" i="16"/>
  <c r="B71" i="16"/>
  <c r="C71" i="16"/>
  <c r="B72" i="16"/>
  <c r="C72" i="16"/>
  <c r="D72" i="16" s="1"/>
  <c r="B73" i="16"/>
  <c r="C73" i="16"/>
  <c r="D73" i="16" s="1"/>
  <c r="B38" i="16"/>
  <c r="C38" i="16"/>
  <c r="B132" i="16"/>
  <c r="C132" i="16"/>
  <c r="B76" i="16"/>
  <c r="C76" i="16"/>
  <c r="D76" i="16" s="1"/>
  <c r="B77" i="16"/>
  <c r="C77" i="16"/>
  <c r="D77" i="16" s="1"/>
  <c r="B23" i="16"/>
  <c r="C23" i="16"/>
  <c r="B79" i="16"/>
  <c r="C79" i="16"/>
  <c r="B80" i="16"/>
  <c r="C80" i="16"/>
  <c r="D80" i="16" s="1"/>
  <c r="B35" i="16"/>
  <c r="C35" i="16"/>
  <c r="D35" i="16" s="1"/>
  <c r="B82" i="16"/>
  <c r="C82" i="16"/>
  <c r="D82" i="16" s="1"/>
  <c r="B139" i="16"/>
  <c r="C139" i="16"/>
  <c r="B54" i="16"/>
  <c r="C54" i="16"/>
  <c r="D54" i="16" s="1"/>
  <c r="B8" i="16"/>
  <c r="C8" i="16"/>
  <c r="D8" i="16" s="1"/>
  <c r="B102" i="16"/>
  <c r="C102" i="16"/>
  <c r="B87" i="16"/>
  <c r="C87" i="16"/>
  <c r="B78" i="16"/>
  <c r="C78" i="16"/>
  <c r="D78" i="16" s="1"/>
  <c r="B89" i="16"/>
  <c r="C89" i="16"/>
  <c r="D89" i="16" s="1"/>
  <c r="B90" i="16"/>
  <c r="C90" i="16"/>
  <c r="B74" i="16"/>
  <c r="C74" i="16"/>
  <c r="B138" i="16"/>
  <c r="C138" i="16"/>
  <c r="D138" i="16" s="1"/>
  <c r="B93" i="16"/>
  <c r="C93" i="16"/>
  <c r="D93" i="16" s="1"/>
  <c r="B94" i="16"/>
  <c r="C94" i="16"/>
  <c r="B95" i="16"/>
  <c r="C95" i="16"/>
  <c r="B96" i="16"/>
  <c r="C96" i="16"/>
  <c r="D96" i="16" s="1"/>
  <c r="B112" i="16"/>
  <c r="C112" i="16"/>
  <c r="D112" i="16" s="1"/>
  <c r="B98" i="16"/>
  <c r="D98" i="16" s="1"/>
  <c r="C98" i="16"/>
  <c r="B99" i="16"/>
  <c r="C99" i="16"/>
  <c r="B115" i="16"/>
  <c r="C115" i="16"/>
  <c r="D115" i="16" s="1"/>
  <c r="B21" i="16"/>
  <c r="C21" i="16"/>
  <c r="D21" i="16" s="1"/>
  <c r="B47" i="16"/>
  <c r="C47" i="16"/>
  <c r="B12" i="16"/>
  <c r="C12" i="16"/>
  <c r="B104" i="16"/>
  <c r="C104" i="16"/>
  <c r="D104" i="16" s="1"/>
  <c r="B105" i="16"/>
  <c r="C105" i="16"/>
  <c r="D105" i="16" s="1"/>
  <c r="B106" i="16"/>
  <c r="C106" i="16"/>
  <c r="D106" i="16" s="1"/>
  <c r="B130" i="16"/>
  <c r="C130" i="16"/>
  <c r="B108" i="16"/>
  <c r="C108" i="16"/>
  <c r="D108" i="16" s="1"/>
  <c r="B109" i="16"/>
  <c r="C109" i="16"/>
  <c r="D109" i="16" s="1"/>
  <c r="B110" i="16"/>
  <c r="C110" i="16"/>
  <c r="B111" i="16"/>
  <c r="C111" i="16"/>
  <c r="B20" i="16"/>
  <c r="C20" i="16"/>
  <c r="D20" i="16" s="1"/>
  <c r="B146" i="16"/>
  <c r="C146" i="16"/>
  <c r="D146" i="16" s="1"/>
  <c r="B114" i="16"/>
  <c r="C114" i="16"/>
  <c r="B127" i="16"/>
  <c r="C127" i="16"/>
  <c r="B116" i="16"/>
  <c r="C116" i="16"/>
  <c r="D116" i="16" s="1"/>
  <c r="B113" i="16"/>
  <c r="C113" i="16"/>
  <c r="D113" i="16" s="1"/>
  <c r="B194" i="16"/>
  <c r="C194" i="16"/>
  <c r="D194" i="16" s="1"/>
  <c r="B133" i="16"/>
  <c r="C133" i="16"/>
  <c r="B120" i="16"/>
  <c r="C120" i="16"/>
  <c r="D120" i="16" s="1"/>
  <c r="B121" i="16"/>
  <c r="C121" i="16"/>
  <c r="D121" i="16" s="1"/>
  <c r="B122" i="16"/>
  <c r="C122" i="16"/>
  <c r="B123" i="16"/>
  <c r="C123" i="16"/>
  <c r="B107" i="16"/>
  <c r="C107" i="16"/>
  <c r="D107" i="16" s="1"/>
  <c r="B125" i="16"/>
  <c r="C125" i="16"/>
  <c r="D125" i="16" s="1"/>
  <c r="B126" i="16"/>
  <c r="C126" i="16"/>
  <c r="B100" i="16"/>
  <c r="C100" i="16"/>
  <c r="B124" i="16"/>
  <c r="C124" i="16"/>
  <c r="D124" i="16" s="1"/>
  <c r="B129" i="16"/>
  <c r="C129" i="16"/>
  <c r="D129" i="16" s="1"/>
  <c r="B33" i="16"/>
  <c r="C33" i="16"/>
  <c r="D33" i="16" s="1"/>
  <c r="B131" i="16"/>
  <c r="C131" i="16"/>
  <c r="B137" i="16"/>
  <c r="C137" i="16"/>
  <c r="D137" i="16" s="1"/>
  <c r="B15" i="16"/>
  <c r="C15" i="16"/>
  <c r="D15" i="16" s="1"/>
  <c r="B134" i="16"/>
  <c r="C134" i="16"/>
  <c r="B135" i="16"/>
  <c r="C135" i="16"/>
  <c r="B136" i="16"/>
  <c r="C136" i="16"/>
  <c r="D136" i="16" s="1"/>
  <c r="B17" i="16"/>
  <c r="C17" i="16"/>
  <c r="D17" i="16" s="1"/>
  <c r="B85" i="16"/>
  <c r="C85" i="16"/>
  <c r="B18" i="16"/>
  <c r="C18" i="16"/>
  <c r="B140" i="16"/>
  <c r="C140" i="16"/>
  <c r="D140" i="16" s="1"/>
  <c r="B141" i="16"/>
  <c r="C141" i="16"/>
  <c r="D141" i="16" s="1"/>
  <c r="B142" i="16"/>
  <c r="C142" i="16"/>
  <c r="B143" i="16"/>
  <c r="C143" i="16"/>
  <c r="B144" i="16"/>
  <c r="C144" i="16"/>
  <c r="D144" i="16" s="1"/>
  <c r="B145" i="16"/>
  <c r="C145" i="16"/>
  <c r="D145" i="16" s="1"/>
  <c r="B59" i="16"/>
  <c r="C59" i="16"/>
  <c r="B147" i="16"/>
  <c r="C147" i="16"/>
  <c r="B148" i="16"/>
  <c r="C148" i="16"/>
  <c r="D148" i="16" s="1"/>
  <c r="B149" i="16"/>
  <c r="C149" i="16"/>
  <c r="D149" i="16" s="1"/>
  <c r="B150" i="16"/>
  <c r="C150" i="16"/>
  <c r="B151" i="16"/>
  <c r="C151" i="16"/>
  <c r="B152" i="16"/>
  <c r="C152" i="16"/>
  <c r="D152" i="16" s="1"/>
  <c r="B153" i="16"/>
  <c r="C153" i="16"/>
  <c r="D153" i="16" s="1"/>
  <c r="B154" i="16"/>
  <c r="C154" i="16"/>
  <c r="D154" i="16" s="1"/>
  <c r="B155" i="16"/>
  <c r="C155" i="16"/>
  <c r="B63" i="16"/>
  <c r="C63" i="16"/>
  <c r="D63" i="16" s="1"/>
  <c r="B157" i="16"/>
  <c r="C157" i="16"/>
  <c r="D157" i="16" s="1"/>
  <c r="B158" i="16"/>
  <c r="C158" i="16"/>
  <c r="B159" i="16"/>
  <c r="C159" i="16"/>
  <c r="B160" i="16"/>
  <c r="C160" i="16"/>
  <c r="D160" i="16" s="1"/>
  <c r="B161" i="16"/>
  <c r="C161" i="16"/>
  <c r="D161" i="16" s="1"/>
  <c r="B162" i="16"/>
  <c r="C162" i="16"/>
  <c r="D162" i="16" s="1"/>
  <c r="B163" i="16"/>
  <c r="C163" i="16"/>
  <c r="B164" i="16"/>
  <c r="C164" i="16"/>
  <c r="D164" i="16" s="1"/>
  <c r="B165" i="16"/>
  <c r="C165" i="16"/>
  <c r="D165" i="16" s="1"/>
  <c r="B166" i="16"/>
  <c r="C166" i="16"/>
  <c r="B167" i="16"/>
  <c r="C167" i="16"/>
  <c r="B168" i="16"/>
  <c r="C168" i="16"/>
  <c r="D168" i="16" s="1"/>
  <c r="B68" i="16"/>
  <c r="C68" i="16"/>
  <c r="D68" i="16" s="1"/>
  <c r="B170" i="16"/>
  <c r="C170" i="16"/>
  <c r="B171" i="16"/>
  <c r="C171" i="16"/>
  <c r="B172" i="16"/>
  <c r="C172" i="16"/>
  <c r="D172" i="16" s="1"/>
  <c r="B173" i="16"/>
  <c r="C173" i="16"/>
  <c r="D173" i="16" s="1"/>
  <c r="B174" i="16"/>
  <c r="C174" i="16"/>
  <c r="B175" i="16"/>
  <c r="C175" i="16"/>
  <c r="B176" i="16"/>
  <c r="C176" i="16"/>
  <c r="D176" i="16" s="1"/>
  <c r="B177" i="16"/>
  <c r="C177" i="16"/>
  <c r="D177" i="16" s="1"/>
  <c r="B178" i="16"/>
  <c r="C178" i="16"/>
  <c r="B179" i="16"/>
  <c r="C179" i="16"/>
  <c r="B180" i="16"/>
  <c r="C180" i="16"/>
  <c r="D180" i="16" s="1"/>
  <c r="B181" i="16"/>
  <c r="C181" i="16"/>
  <c r="D181" i="16" s="1"/>
  <c r="B182" i="16"/>
  <c r="C182" i="16"/>
  <c r="B183" i="16"/>
  <c r="C183" i="16"/>
  <c r="B184" i="16"/>
  <c r="C184" i="16"/>
  <c r="D184" i="16" s="1"/>
  <c r="B185" i="16"/>
  <c r="C185" i="16"/>
  <c r="D185" i="16" s="1"/>
  <c r="B186" i="16"/>
  <c r="C186" i="16"/>
  <c r="B187" i="16"/>
  <c r="C187" i="16"/>
  <c r="B188" i="16"/>
  <c r="C188" i="16"/>
  <c r="D188" i="16" s="1"/>
  <c r="B189" i="16"/>
  <c r="C189" i="16"/>
  <c r="D189" i="16" s="1"/>
  <c r="B190" i="16"/>
  <c r="C190" i="16"/>
  <c r="B191" i="16"/>
  <c r="C191" i="16"/>
  <c r="B192" i="16"/>
  <c r="C192" i="16"/>
  <c r="D192" i="16" s="1"/>
  <c r="B193" i="16"/>
  <c r="C193" i="16"/>
  <c r="D193" i="16" s="1"/>
  <c r="B61" i="16"/>
  <c r="C61" i="16"/>
  <c r="B195" i="16"/>
  <c r="C195" i="16"/>
  <c r="B196" i="16"/>
  <c r="C196" i="16"/>
  <c r="D196" i="16" s="1"/>
  <c r="B197" i="16"/>
  <c r="C197" i="16"/>
  <c r="D197" i="16" s="1"/>
  <c r="B198" i="16"/>
  <c r="C198" i="16"/>
  <c r="B199" i="16"/>
  <c r="C199" i="16"/>
  <c r="B200" i="16"/>
  <c r="C200" i="16"/>
  <c r="D200" i="16" s="1"/>
  <c r="B201" i="16"/>
  <c r="C201" i="16"/>
  <c r="D201" i="16" s="1"/>
  <c r="B202" i="16"/>
  <c r="C202" i="16"/>
  <c r="B203" i="16"/>
  <c r="C203" i="16"/>
  <c r="B204" i="16"/>
  <c r="C204" i="16"/>
  <c r="D204" i="16" s="1"/>
  <c r="B205" i="16"/>
  <c r="C205" i="16"/>
  <c r="D205" i="16" s="1"/>
  <c r="B206" i="16"/>
  <c r="C206" i="16"/>
  <c r="B207" i="16"/>
  <c r="C207" i="16"/>
  <c r="B208" i="16"/>
  <c r="C208" i="16"/>
  <c r="D208" i="16" s="1"/>
  <c r="B209" i="16"/>
  <c r="C209" i="16"/>
  <c r="D209" i="16" s="1"/>
  <c r="B210" i="16"/>
  <c r="D210" i="16" s="1"/>
  <c r="C210" i="16"/>
  <c r="B211" i="16"/>
  <c r="C211" i="16"/>
  <c r="B212" i="16"/>
  <c r="C212" i="16"/>
  <c r="D212" i="16" s="1"/>
  <c r="B213" i="16"/>
  <c r="C213" i="16"/>
  <c r="D213" i="16" s="1"/>
  <c r="B214" i="16"/>
  <c r="C214" i="16"/>
  <c r="B215" i="16"/>
  <c r="C215" i="16"/>
  <c r="B216" i="16"/>
  <c r="C216" i="16"/>
  <c r="D216" i="16" s="1"/>
  <c r="B217" i="16"/>
  <c r="C217" i="16"/>
  <c r="D217" i="16" s="1"/>
  <c r="B218" i="16"/>
  <c r="C218" i="16"/>
  <c r="D218" i="16" s="1"/>
  <c r="B219" i="16"/>
  <c r="C219" i="16"/>
  <c r="B220" i="16"/>
  <c r="C220" i="16"/>
  <c r="D220" i="16" s="1"/>
  <c r="B221" i="16"/>
  <c r="C221" i="16"/>
  <c r="D221" i="16" s="1"/>
  <c r="B222" i="16"/>
  <c r="C222" i="16"/>
  <c r="B223" i="16"/>
  <c r="C223" i="16"/>
  <c r="B224" i="16"/>
  <c r="C224" i="16"/>
  <c r="D224" i="16" s="1"/>
  <c r="B225" i="16"/>
  <c r="C225" i="16"/>
  <c r="D225" i="16" s="1"/>
  <c r="B226" i="16"/>
  <c r="C226" i="16"/>
  <c r="D226" i="16" s="1"/>
  <c r="B227" i="16"/>
  <c r="C227" i="16"/>
  <c r="B228" i="16"/>
  <c r="C228" i="16"/>
  <c r="D228" i="16" s="1"/>
  <c r="B229" i="16"/>
  <c r="C229" i="16"/>
  <c r="D229" i="16" s="1"/>
  <c r="B230" i="16"/>
  <c r="C230" i="16"/>
  <c r="B231" i="16"/>
  <c r="C231" i="16"/>
  <c r="B232" i="16"/>
  <c r="C232" i="16"/>
  <c r="D232" i="16" s="1"/>
  <c r="B233" i="16"/>
  <c r="C233" i="16"/>
  <c r="D233" i="16" s="1"/>
  <c r="B234" i="16"/>
  <c r="D234" i="16" s="1"/>
  <c r="C234" i="16"/>
  <c r="B235" i="16"/>
  <c r="C235" i="16"/>
  <c r="B236" i="16"/>
  <c r="C236" i="16"/>
  <c r="D236" i="16" s="1"/>
  <c r="B237" i="16"/>
  <c r="C237" i="16"/>
  <c r="D237" i="16" s="1"/>
  <c r="B238" i="16"/>
  <c r="C238" i="16"/>
  <c r="B239" i="16"/>
  <c r="C239" i="16"/>
  <c r="B240" i="16"/>
  <c r="C240" i="16"/>
  <c r="D240" i="16" s="1"/>
  <c r="B241" i="16"/>
  <c r="C241" i="16"/>
  <c r="D241" i="16" s="1"/>
  <c r="B242" i="16"/>
  <c r="C242" i="16"/>
  <c r="D242" i="16" s="1"/>
  <c r="B243" i="16"/>
  <c r="C243" i="16"/>
  <c r="C119" i="16"/>
  <c r="B119" i="16"/>
  <c r="C170" i="21"/>
  <c r="D130" i="21"/>
  <c r="C194" i="21"/>
  <c r="D40" i="21"/>
  <c r="C97" i="21"/>
  <c r="D231" i="21"/>
  <c r="C171" i="21"/>
  <c r="D118" i="21"/>
  <c r="C243" i="21"/>
  <c r="D46" i="21"/>
  <c r="C2" i="21"/>
  <c r="D221" i="21"/>
  <c r="C196" i="21"/>
  <c r="D50" i="21"/>
  <c r="C199" i="21"/>
  <c r="D65" i="21"/>
  <c r="C228" i="21"/>
  <c r="D72" i="21"/>
  <c r="C193" i="21"/>
  <c r="D51" i="21"/>
  <c r="C3" i="21"/>
  <c r="D170" i="21"/>
  <c r="C236" i="21"/>
  <c r="D144" i="21"/>
  <c r="C222" i="21"/>
  <c r="D111" i="21"/>
  <c r="C229" i="21"/>
  <c r="D132" i="21"/>
  <c r="C122" i="21"/>
  <c r="D36" i="21"/>
  <c r="C200" i="21"/>
  <c r="D158" i="21"/>
  <c r="C181" i="21"/>
  <c r="D52" i="21"/>
  <c r="C78" i="21"/>
  <c r="D161" i="21"/>
  <c r="C4" i="21"/>
  <c r="D194" i="21"/>
  <c r="C164" i="21"/>
  <c r="D207" i="21"/>
  <c r="C238" i="21"/>
  <c r="D41" i="21"/>
  <c r="C225" i="21"/>
  <c r="D47" i="21"/>
  <c r="C237" i="21"/>
  <c r="D101" i="21"/>
  <c r="C5" i="21"/>
  <c r="D97" i="21"/>
  <c r="C157" i="21"/>
  <c r="D109" i="21"/>
  <c r="C6" i="21"/>
  <c r="D171" i="21"/>
  <c r="C188" i="21"/>
  <c r="D64" i="21"/>
  <c r="C227" i="21"/>
  <c r="D92" i="21"/>
  <c r="C7" i="21"/>
  <c r="D243" i="21"/>
  <c r="C210" i="21"/>
  <c r="D93" i="21"/>
  <c r="C8" i="21"/>
  <c r="D2" i="21"/>
  <c r="C9" i="21"/>
  <c r="D196" i="21"/>
  <c r="C127" i="21"/>
  <c r="D235" i="21"/>
  <c r="C167" i="21"/>
  <c r="D169" i="21"/>
  <c r="C147" i="21"/>
  <c r="D191" i="21"/>
  <c r="C10" i="21"/>
  <c r="D199" i="21"/>
  <c r="C209" i="21"/>
  <c r="D104" i="21"/>
  <c r="C90" i="21"/>
  <c r="D108" i="21"/>
  <c r="C192" i="21"/>
  <c r="D49" i="21"/>
  <c r="C73" i="21"/>
  <c r="D201" i="21"/>
  <c r="C11" i="21"/>
  <c r="D228" i="21"/>
  <c r="C12" i="21"/>
  <c r="D193" i="21"/>
  <c r="C183" i="21"/>
  <c r="D95" i="21"/>
  <c r="C177" i="21"/>
  <c r="D163" i="21"/>
  <c r="C240" i="21"/>
  <c r="D43" i="21"/>
  <c r="C13" i="21"/>
  <c r="D3" i="21"/>
  <c r="C233" i="21"/>
  <c r="D59" i="21"/>
  <c r="C220" i="21"/>
  <c r="D75" i="21"/>
  <c r="C219" i="21"/>
  <c r="D57" i="21"/>
  <c r="C186" i="21"/>
  <c r="D61" i="21"/>
  <c r="C14" i="21"/>
  <c r="D236" i="21"/>
  <c r="C15" i="21"/>
  <c r="D222" i="21"/>
  <c r="C152" i="21"/>
  <c r="D84" i="21"/>
  <c r="C63" i="21"/>
  <c r="D121" i="21"/>
  <c r="C87" i="21"/>
  <c r="D172" i="21"/>
  <c r="C16" i="21"/>
  <c r="D229" i="21"/>
  <c r="C204" i="21"/>
  <c r="D178" i="21"/>
  <c r="C125" i="21"/>
  <c r="D217" i="21"/>
  <c r="C17" i="21"/>
  <c r="D122" i="21"/>
  <c r="C18" i="21"/>
  <c r="D200" i="21"/>
  <c r="C121" i="21"/>
  <c r="D35" i="21"/>
  <c r="C141" i="21"/>
  <c r="D189" i="21"/>
  <c r="C19" i="21"/>
  <c r="D181" i="21"/>
  <c r="C190" i="21"/>
  <c r="D165" i="21"/>
  <c r="C20" i="21"/>
  <c r="D78" i="21"/>
  <c r="C21" i="21"/>
  <c r="D4" i="21"/>
  <c r="C197" i="21"/>
  <c r="D62" i="21"/>
  <c r="C182" i="21"/>
  <c r="D176" i="21"/>
  <c r="C103" i="21"/>
  <c r="D154" i="21"/>
  <c r="C131" i="21"/>
  <c r="D174" i="21"/>
  <c r="C201" i="21"/>
  <c r="D180" i="21"/>
  <c r="C22" i="21"/>
  <c r="D164" i="21"/>
  <c r="C23" i="21"/>
  <c r="D238" i="21"/>
  <c r="C129" i="21"/>
  <c r="D106" i="21"/>
  <c r="C138" i="21"/>
  <c r="D155" i="21"/>
  <c r="C161" i="21"/>
  <c r="D120" i="21"/>
  <c r="C230" i="21"/>
  <c r="D70" i="21"/>
  <c r="C146" i="21"/>
  <c r="D226" i="21"/>
  <c r="C24" i="21"/>
  <c r="D225" i="21"/>
  <c r="C112" i="21"/>
  <c r="D31" i="21"/>
  <c r="C25" i="21"/>
  <c r="D237" i="21"/>
  <c r="C241" i="21"/>
  <c r="D44" i="21"/>
  <c r="C26" i="21"/>
  <c r="D5" i="21"/>
  <c r="C202" i="21"/>
  <c r="D134" i="21"/>
  <c r="C172" i="21"/>
  <c r="D94" i="21"/>
  <c r="C27" i="21"/>
  <c r="D157" i="21"/>
  <c r="C80" i="21"/>
  <c r="D146" i="21"/>
  <c r="C108" i="21"/>
  <c r="D100" i="21"/>
  <c r="C224" i="21"/>
  <c r="D119" i="21"/>
  <c r="C28" i="21"/>
  <c r="D6" i="21"/>
  <c r="C211" i="21"/>
  <c r="D83" i="21"/>
  <c r="C29" i="21"/>
  <c r="D188" i="21"/>
  <c r="C58" i="21"/>
  <c r="D16" i="21"/>
  <c r="C184" i="21"/>
  <c r="D67" i="21"/>
  <c r="C231" i="21"/>
  <c r="D185" i="21"/>
  <c r="C71" i="21"/>
  <c r="D103" i="21"/>
  <c r="C214" i="21"/>
  <c r="D96" i="21"/>
  <c r="C232" i="21"/>
  <c r="D76" i="21"/>
  <c r="C79" i="21"/>
  <c r="D230" i="21"/>
  <c r="C173" i="21"/>
  <c r="D139" i="21"/>
  <c r="C154" i="21"/>
  <c r="D48" i="21"/>
  <c r="C148" i="21"/>
  <c r="D69" i="21"/>
  <c r="C85" i="21"/>
  <c r="D26" i="21"/>
  <c r="C208" i="21"/>
  <c r="D91" i="21"/>
  <c r="C30" i="21"/>
  <c r="D227" i="21"/>
  <c r="C100" i="21"/>
  <c r="D232" i="21"/>
  <c r="C168" i="21"/>
  <c r="D160" i="21"/>
  <c r="C77" i="21"/>
  <c r="D138" i="21"/>
  <c r="C198" i="21"/>
  <c r="D116" i="21"/>
  <c r="C31" i="21"/>
  <c r="D7" i="21"/>
  <c r="C32" i="21"/>
  <c r="D210" i="21"/>
  <c r="C68" i="21"/>
  <c r="D21" i="21"/>
  <c r="C33" i="21"/>
  <c r="D8" i="21"/>
  <c r="C149" i="21"/>
  <c r="D102" i="21"/>
  <c r="C34" i="21"/>
  <c r="D9" i="21"/>
  <c r="C88" i="21"/>
  <c r="D27" i="21"/>
  <c r="C203" i="21"/>
  <c r="D124" i="21"/>
  <c r="C205" i="21"/>
  <c r="D99" i="21"/>
  <c r="C35" i="21"/>
  <c r="D127" i="21"/>
  <c r="C36" i="21"/>
  <c r="D167" i="21"/>
  <c r="C56" i="21"/>
  <c r="D63" i="21"/>
  <c r="C53" i="21"/>
  <c r="D14" i="21"/>
  <c r="C217" i="21"/>
  <c r="D162" i="21"/>
  <c r="C166" i="21"/>
  <c r="D113" i="21"/>
  <c r="C235" i="21"/>
  <c r="D135" i="21"/>
  <c r="C242" i="21"/>
  <c r="D45" i="21"/>
  <c r="C106" i="21"/>
  <c r="D208" i="21"/>
  <c r="C223" i="21"/>
  <c r="D212" i="21"/>
  <c r="C174" i="21"/>
  <c r="D110" i="21"/>
  <c r="C234" i="21"/>
  <c r="D136" i="21"/>
  <c r="C150" i="21"/>
  <c r="D107" i="21"/>
  <c r="C105" i="21"/>
  <c r="D85" i="21"/>
  <c r="C140" i="21"/>
  <c r="D37" i="21"/>
  <c r="C195" i="21"/>
  <c r="D115" i="21"/>
  <c r="C74" i="21"/>
  <c r="D22" i="21"/>
  <c r="C155" i="21"/>
  <c r="D179" i="21"/>
  <c r="C215" i="21"/>
  <c r="D137" i="21"/>
  <c r="C37" i="21"/>
  <c r="D147" i="21"/>
  <c r="C189" i="21"/>
  <c r="D54" i="21"/>
  <c r="C126" i="21"/>
  <c r="D166" i="21"/>
  <c r="C98" i="21"/>
  <c r="D71" i="21"/>
  <c r="C60" i="21"/>
  <c r="D125" i="21"/>
  <c r="C38" i="21"/>
  <c r="D10" i="21"/>
  <c r="C226" i="21"/>
  <c r="D114" i="21"/>
  <c r="C191" i="21"/>
  <c r="D123" i="21"/>
  <c r="C69" i="21"/>
  <c r="D197" i="21"/>
  <c r="C102" i="21"/>
  <c r="D173" i="21"/>
  <c r="C107" i="21"/>
  <c r="D30" i="21"/>
  <c r="C159" i="21"/>
  <c r="D128" i="21"/>
  <c r="C84" i="21"/>
  <c r="D241" i="21"/>
  <c r="C142" i="21"/>
  <c r="D126" i="21"/>
  <c r="C48" i="21"/>
  <c r="D13" i="21"/>
  <c r="C179" i="21"/>
  <c r="D143" i="21"/>
  <c r="C39" i="21"/>
  <c r="D209" i="21"/>
  <c r="C109" i="21"/>
  <c r="D168" i="21"/>
  <c r="C175" i="21"/>
  <c r="D89" i="21"/>
  <c r="C128" i="21"/>
  <c r="D242" i="21"/>
  <c r="C156" i="21"/>
  <c r="D39" i="21"/>
  <c r="C120" i="21"/>
  <c r="D205" i="21"/>
  <c r="C216" i="21"/>
  <c r="D82" i="21"/>
  <c r="C55" i="21"/>
  <c r="D152" i="21"/>
  <c r="C207" i="21"/>
  <c r="D66" i="21"/>
  <c r="C153" i="21"/>
  <c r="D142" i="21"/>
  <c r="C113" i="21"/>
  <c r="D32" i="21"/>
  <c r="C169" i="21"/>
  <c r="D239" i="21"/>
  <c r="C160" i="21"/>
  <c r="D156" i="21"/>
  <c r="C239" i="21"/>
  <c r="D42" i="21"/>
  <c r="C130" i="21"/>
  <c r="D223" i="21"/>
  <c r="C118" i="21"/>
  <c r="D88" i="21"/>
  <c r="C94" i="21"/>
  <c r="D29" i="21"/>
  <c r="C139" i="21"/>
  <c r="D215" i="21"/>
  <c r="C110" i="21"/>
  <c r="D77" i="21"/>
  <c r="C89" i="21"/>
  <c r="D80" i="21"/>
  <c r="C218" i="21"/>
  <c r="D151" i="21"/>
  <c r="C163" i="21"/>
  <c r="D55" i="21"/>
  <c r="C145" i="21"/>
  <c r="D38" i="21"/>
  <c r="C143" i="21"/>
  <c r="D98" i="21"/>
  <c r="C206" i="21"/>
  <c r="D133" i="21"/>
  <c r="C52" i="21"/>
  <c r="D186" i="21"/>
  <c r="C176" i="21"/>
  <c r="D218" i="21"/>
  <c r="C95" i="21"/>
  <c r="D58" i="21"/>
  <c r="C67" i="21"/>
  <c r="D20" i="21"/>
  <c r="C213" i="21"/>
  <c r="D86" i="21"/>
  <c r="C61" i="21"/>
  <c r="D17" i="21"/>
  <c r="C81" i="21"/>
  <c r="D24" i="21"/>
  <c r="C64" i="21"/>
  <c r="D141" i="21"/>
  <c r="C54" i="21"/>
  <c r="D15" i="21"/>
  <c r="C165" i="21"/>
  <c r="D153" i="21"/>
  <c r="C123" i="21"/>
  <c r="D56" i="21"/>
  <c r="C49" i="21"/>
  <c r="D233" i="21"/>
  <c r="C51" i="21"/>
  <c r="D219" i="21"/>
  <c r="C40" i="21"/>
  <c r="D90" i="21"/>
  <c r="C115" i="21"/>
  <c r="D33" i="21"/>
  <c r="C50" i="21"/>
  <c r="D220" i="21"/>
  <c r="C62" i="21"/>
  <c r="D18" i="21"/>
  <c r="C116" i="21"/>
  <c r="D149" i="21"/>
  <c r="C65" i="21"/>
  <c r="D19" i="21"/>
  <c r="C158" i="21"/>
  <c r="D175" i="21"/>
  <c r="C180" i="21"/>
  <c r="D206" i="21"/>
  <c r="C134" i="21"/>
  <c r="D105" i="21"/>
  <c r="C124" i="21"/>
  <c r="D53" i="21"/>
  <c r="C178" i="21"/>
  <c r="D145" i="21"/>
  <c r="C99" i="21"/>
  <c r="D214" i="21"/>
  <c r="C133" i="21"/>
  <c r="D150" i="21"/>
  <c r="C66" i="21"/>
  <c r="D190" i="21"/>
  <c r="C91" i="21"/>
  <c r="D224" i="21"/>
  <c r="C104" i="21"/>
  <c r="D148" i="21"/>
  <c r="C93" i="21"/>
  <c r="D211" i="21"/>
  <c r="C83" i="21"/>
  <c r="D25" i="21"/>
  <c r="C187" i="21"/>
  <c r="D81" i="21"/>
  <c r="C86" i="21"/>
  <c r="D202" i="21"/>
  <c r="C96" i="21"/>
  <c r="D184" i="21"/>
  <c r="C137" i="21"/>
  <c r="D74" i="21"/>
  <c r="C82" i="21"/>
  <c r="D112" i="21"/>
  <c r="C162" i="21"/>
  <c r="D216" i="21"/>
  <c r="C151" i="21"/>
  <c r="D159" i="21"/>
  <c r="C57" i="21"/>
  <c r="D87" i="21"/>
  <c r="C75" i="21"/>
  <c r="D23" i="21"/>
  <c r="C117" i="21"/>
  <c r="D34" i="21"/>
  <c r="C111" i="21"/>
  <c r="D198" i="21"/>
  <c r="C212" i="21"/>
  <c r="D187" i="21"/>
  <c r="C119" i="21"/>
  <c r="D203" i="21"/>
  <c r="C47" i="21"/>
  <c r="D240" i="21"/>
  <c r="C114" i="21"/>
  <c r="D68" i="21"/>
  <c r="C92" i="21"/>
  <c r="D28" i="21"/>
  <c r="C72" i="21"/>
  <c r="D131" i="21"/>
  <c r="C132" i="21"/>
  <c r="D234" i="21"/>
  <c r="C70" i="21"/>
  <c r="D182" i="21"/>
  <c r="C185" i="21"/>
  <c r="D213" i="21"/>
  <c r="C76" i="21"/>
  <c r="D129" i="21"/>
  <c r="C59" i="21"/>
  <c r="D204" i="21"/>
  <c r="C136" i="21"/>
  <c r="D195" i="21"/>
  <c r="C135" i="21"/>
  <c r="D140" i="21"/>
  <c r="C144" i="21"/>
  <c r="D60" i="21"/>
  <c r="C101" i="21"/>
  <c r="D79" i="21"/>
  <c r="C41" i="21"/>
  <c r="D192" i="21"/>
  <c r="C42" i="21"/>
  <c r="D73" i="21"/>
  <c r="C43" i="21"/>
  <c r="D11" i="21"/>
  <c r="C44" i="21"/>
  <c r="D12" i="21"/>
  <c r="C45" i="21"/>
  <c r="D183" i="21"/>
  <c r="C46" i="21"/>
  <c r="D177" i="21"/>
  <c r="B170" i="21"/>
  <c r="B194" i="21"/>
  <c r="B97" i="21"/>
  <c r="B171" i="21"/>
  <c r="B243" i="21"/>
  <c r="B2" i="21"/>
  <c r="B196" i="21"/>
  <c r="B199" i="21"/>
  <c r="B228" i="21"/>
  <c r="B193" i="21"/>
  <c r="B3" i="21"/>
  <c r="B236" i="21"/>
  <c r="B222" i="21"/>
  <c r="B229" i="21"/>
  <c r="B122" i="21"/>
  <c r="B200" i="21"/>
  <c r="B181" i="21"/>
  <c r="B78" i="21"/>
  <c r="B4" i="21"/>
  <c r="B164" i="21"/>
  <c r="B238" i="21"/>
  <c r="B225" i="21"/>
  <c r="B237" i="21"/>
  <c r="B5" i="21"/>
  <c r="B157" i="21"/>
  <c r="B6" i="21"/>
  <c r="B188" i="21"/>
  <c r="B227" i="21"/>
  <c r="B7" i="21"/>
  <c r="B210" i="21"/>
  <c r="B8" i="21"/>
  <c r="B9" i="21"/>
  <c r="B127" i="21"/>
  <c r="B167" i="21"/>
  <c r="B147" i="21"/>
  <c r="B10" i="21"/>
  <c r="B209" i="21"/>
  <c r="B90" i="21"/>
  <c r="B192" i="21"/>
  <c r="B73" i="21"/>
  <c r="B11" i="21"/>
  <c r="B12" i="21"/>
  <c r="B183" i="21"/>
  <c r="B177" i="21"/>
  <c r="B240" i="21"/>
  <c r="B13" i="21"/>
  <c r="B233" i="21"/>
  <c r="B220" i="21"/>
  <c r="B219" i="21"/>
  <c r="B186" i="21"/>
  <c r="B14" i="21"/>
  <c r="B15" i="21"/>
  <c r="B152" i="21"/>
  <c r="B63" i="21"/>
  <c r="B87" i="21"/>
  <c r="B16" i="21"/>
  <c r="B204" i="21"/>
  <c r="B125" i="21"/>
  <c r="B17" i="21"/>
  <c r="B18" i="21"/>
  <c r="B121" i="21"/>
  <c r="B141" i="21"/>
  <c r="B19" i="21"/>
  <c r="B190" i="21"/>
  <c r="B20" i="21"/>
  <c r="B21" i="21"/>
  <c r="B197" i="21"/>
  <c r="B182" i="21"/>
  <c r="B103" i="21"/>
  <c r="B131" i="21"/>
  <c r="B201" i="21"/>
  <c r="B22" i="21"/>
  <c r="B23" i="21"/>
  <c r="B129" i="21"/>
  <c r="B138" i="21"/>
  <c r="B161" i="21"/>
  <c r="B230" i="21"/>
  <c r="B146" i="21"/>
  <c r="B24" i="21"/>
  <c r="B112" i="21"/>
  <c r="B25" i="21"/>
  <c r="B241" i="21"/>
  <c r="B26" i="21"/>
  <c r="B202" i="21"/>
  <c r="B172" i="21"/>
  <c r="B27" i="21"/>
  <c r="B80" i="21"/>
  <c r="B108" i="21"/>
  <c r="B224" i="21"/>
  <c r="B28" i="21"/>
  <c r="B211" i="21"/>
  <c r="B29" i="21"/>
  <c r="B58" i="21"/>
  <c r="B184" i="21"/>
  <c r="B231" i="21"/>
  <c r="B71" i="21"/>
  <c r="B214" i="21"/>
  <c r="B232" i="21"/>
  <c r="B79" i="21"/>
  <c r="B173" i="21"/>
  <c r="B154" i="21"/>
  <c r="B148" i="21"/>
  <c r="B85" i="21"/>
  <c r="B208" i="21"/>
  <c r="B30" i="21"/>
  <c r="B100" i="21"/>
  <c r="B168" i="21"/>
  <c r="B77" i="21"/>
  <c r="B198" i="21"/>
  <c r="B31" i="21"/>
  <c r="B32" i="21"/>
  <c r="B68" i="21"/>
  <c r="B33" i="21"/>
  <c r="B149" i="21"/>
  <c r="B34" i="21"/>
  <c r="B88" i="21"/>
  <c r="B203" i="21"/>
  <c r="B205" i="21"/>
  <c r="B35" i="21"/>
  <c r="B36" i="21"/>
  <c r="B56" i="21"/>
  <c r="B53" i="21"/>
  <c r="B217" i="21"/>
  <c r="B166" i="21"/>
  <c r="B235" i="21"/>
  <c r="B242" i="21"/>
  <c r="B106" i="21"/>
  <c r="B223" i="21"/>
  <c r="B174" i="21"/>
  <c r="B234" i="21"/>
  <c r="B150" i="21"/>
  <c r="B105" i="21"/>
  <c r="B140" i="21"/>
  <c r="B195" i="21"/>
  <c r="B74" i="21"/>
  <c r="B155" i="21"/>
  <c r="B215" i="21"/>
  <c r="B37" i="21"/>
  <c r="B189" i="21"/>
  <c r="B126" i="21"/>
  <c r="B98" i="21"/>
  <c r="B60" i="21"/>
  <c r="B38" i="21"/>
  <c r="B226" i="21"/>
  <c r="B191" i="21"/>
  <c r="B69" i="21"/>
  <c r="B102" i="21"/>
  <c r="B107" i="21"/>
  <c r="B159" i="21"/>
  <c r="B84" i="21"/>
  <c r="B142" i="21"/>
  <c r="B48" i="21"/>
  <c r="B179" i="21"/>
  <c r="B39" i="21"/>
  <c r="B109" i="21"/>
  <c r="B175" i="21"/>
  <c r="B128" i="21"/>
  <c r="B156" i="21"/>
  <c r="B120" i="21"/>
  <c r="B216" i="21"/>
  <c r="B55" i="21"/>
  <c r="B207" i="21"/>
  <c r="B153" i="21"/>
  <c r="B113" i="21"/>
  <c r="B169" i="21"/>
  <c r="B160" i="21"/>
  <c r="B239" i="21"/>
  <c r="B130" i="21"/>
  <c r="B118" i="21"/>
  <c r="B94" i="21"/>
  <c r="B139" i="21"/>
  <c r="B110" i="21"/>
  <c r="B89" i="21"/>
  <c r="B218" i="21"/>
  <c r="B163" i="21"/>
  <c r="B145" i="21"/>
  <c r="B143" i="21"/>
  <c r="B206" i="21"/>
  <c r="B52" i="21"/>
  <c r="B176" i="21"/>
  <c r="B95" i="21"/>
  <c r="B67" i="21"/>
  <c r="B213" i="21"/>
  <c r="B61" i="21"/>
  <c r="B81" i="21"/>
  <c r="B64" i="21"/>
  <c r="B54" i="21"/>
  <c r="B165" i="21"/>
  <c r="B123" i="21"/>
  <c r="B49" i="21"/>
  <c r="B51" i="21"/>
  <c r="B40" i="21"/>
  <c r="B115" i="21"/>
  <c r="B50" i="21"/>
  <c r="B62" i="21"/>
  <c r="B116" i="21"/>
  <c r="B65" i="21"/>
  <c r="B158" i="21"/>
  <c r="B180" i="21"/>
  <c r="B134" i="21"/>
  <c r="B124" i="21"/>
  <c r="B178" i="21"/>
  <c r="B99" i="21"/>
  <c r="B133" i="21"/>
  <c r="B66" i="21"/>
  <c r="B91" i="21"/>
  <c r="B104" i="21"/>
  <c r="B93" i="21"/>
  <c r="B83" i="21"/>
  <c r="B187" i="21"/>
  <c r="B86" i="21"/>
  <c r="B96" i="21"/>
  <c r="B137" i="21"/>
  <c r="B82" i="21"/>
  <c r="B162" i="21"/>
  <c r="B151" i="21"/>
  <c r="B57" i="21"/>
  <c r="B75" i="21"/>
  <c r="B117" i="21"/>
  <c r="B111" i="21"/>
  <c r="B212" i="21"/>
  <c r="B119" i="21"/>
  <c r="B47" i="21"/>
  <c r="B114" i="21"/>
  <c r="B92" i="21"/>
  <c r="B72" i="21"/>
  <c r="B132" i="21"/>
  <c r="B70" i="21"/>
  <c r="B185" i="21"/>
  <c r="B76" i="21"/>
  <c r="B59" i="21"/>
  <c r="B136" i="21"/>
  <c r="B135" i="21"/>
  <c r="B144" i="21"/>
  <c r="B101" i="21"/>
  <c r="B41" i="21"/>
  <c r="B42" i="21"/>
  <c r="B43" i="21"/>
  <c r="B44" i="21"/>
  <c r="B45" i="21"/>
  <c r="B46" i="21"/>
  <c r="D117" i="21"/>
  <c r="C221" i="21"/>
  <c r="B221" i="21"/>
  <c r="C82" i="18"/>
  <c r="C151" i="18"/>
  <c r="C124" i="18"/>
  <c r="C144" i="18"/>
  <c r="C60" i="18"/>
  <c r="C147" i="18"/>
  <c r="C30" i="18"/>
  <c r="C137" i="18"/>
  <c r="C101" i="18"/>
  <c r="C163" i="18"/>
  <c r="C172" i="18"/>
  <c r="C68" i="18"/>
  <c r="C70" i="18"/>
  <c r="C53" i="18"/>
  <c r="C56" i="18"/>
  <c r="C139" i="18"/>
  <c r="C18" i="18"/>
  <c r="C94" i="18"/>
  <c r="C57" i="18"/>
  <c r="C2" i="18"/>
  <c r="C111" i="18"/>
  <c r="C121" i="18"/>
  <c r="C130" i="18"/>
  <c r="C91" i="18"/>
  <c r="C77" i="18"/>
  <c r="C104" i="18"/>
  <c r="C32" i="18"/>
  <c r="C42" i="18"/>
  <c r="C149" i="18"/>
  <c r="C81" i="18"/>
  <c r="C87" i="18"/>
  <c r="C126" i="18"/>
  <c r="C58" i="18"/>
  <c r="C161" i="18"/>
  <c r="C61" i="18"/>
  <c r="C84" i="18"/>
  <c r="C40" i="18"/>
  <c r="C98" i="18"/>
  <c r="C113" i="18"/>
  <c r="C85" i="18"/>
  <c r="C86" i="18"/>
  <c r="C78" i="18"/>
  <c r="C83" i="18"/>
  <c r="C102" i="18"/>
  <c r="C173" i="18"/>
  <c r="C129" i="18"/>
  <c r="C9" i="18"/>
  <c r="C89" i="18"/>
  <c r="C117" i="18"/>
  <c r="C127" i="18"/>
  <c r="C80" i="18"/>
  <c r="C49" i="18"/>
  <c r="C150" i="18"/>
  <c r="C92" i="18"/>
  <c r="C37" i="18"/>
  <c r="C105" i="18"/>
  <c r="C109" i="18"/>
  <c r="C140" i="18"/>
  <c r="C17" i="18"/>
  <c r="C165" i="18"/>
  <c r="C71" i="18"/>
  <c r="C36" i="18"/>
  <c r="C72" i="18"/>
  <c r="C107" i="18"/>
  <c r="C3" i="18"/>
  <c r="C4" i="18"/>
  <c r="C14" i="18"/>
  <c r="C167" i="18"/>
  <c r="C131" i="18"/>
  <c r="C174" i="18"/>
  <c r="C69" i="18"/>
  <c r="C25" i="18"/>
  <c r="C97" i="18"/>
  <c r="C122" i="18"/>
  <c r="C119" i="18"/>
  <c r="C118" i="18"/>
  <c r="C168" i="18"/>
  <c r="C23" i="18"/>
  <c r="C112" i="18"/>
  <c r="C143" i="18"/>
  <c r="C136" i="18"/>
  <c r="C108" i="18"/>
  <c r="C62" i="18"/>
  <c r="C46" i="18"/>
  <c r="C5" i="18"/>
  <c r="C138" i="18"/>
  <c r="C128" i="18"/>
  <c r="C31" i="18"/>
  <c r="C55" i="18"/>
  <c r="C155" i="18"/>
  <c r="C160" i="18"/>
  <c r="C63" i="18"/>
  <c r="C132" i="18"/>
  <c r="C15" i="18"/>
  <c r="C171" i="18"/>
  <c r="C6" i="18"/>
  <c r="C145" i="18"/>
  <c r="C141" i="18"/>
  <c r="C66" i="18"/>
  <c r="C100" i="18"/>
  <c r="C125" i="18"/>
  <c r="C164" i="18"/>
  <c r="C33" i="18"/>
  <c r="C148" i="18"/>
  <c r="C75" i="18"/>
  <c r="C28" i="18"/>
  <c r="C166" i="18"/>
  <c r="C116" i="18"/>
  <c r="C79" i="18"/>
  <c r="C76" i="18"/>
  <c r="C51" i="18"/>
  <c r="C170" i="18"/>
  <c r="C34" i="18"/>
  <c r="C115" i="18"/>
  <c r="C134" i="18"/>
  <c r="C133" i="18"/>
  <c r="C135" i="18"/>
  <c r="C123" i="18"/>
  <c r="C90" i="18"/>
  <c r="C22" i="18"/>
  <c r="C110" i="18"/>
  <c r="C44" i="18"/>
  <c r="C52" i="18"/>
  <c r="C156" i="18"/>
  <c r="C16" i="18"/>
  <c r="C54" i="18"/>
  <c r="C35" i="18"/>
  <c r="C21" i="18"/>
  <c r="C47" i="18"/>
  <c r="C103" i="18"/>
  <c r="C19" i="18"/>
  <c r="C27" i="18"/>
  <c r="C7" i="18"/>
  <c r="C67" i="18"/>
  <c r="C11" i="18"/>
  <c r="C64" i="18"/>
  <c r="C106" i="18"/>
  <c r="C88" i="18"/>
  <c r="C159" i="18"/>
  <c r="C162" i="18"/>
  <c r="C120" i="18"/>
  <c r="C93" i="18"/>
  <c r="C146" i="18"/>
  <c r="C39" i="18"/>
  <c r="C50" i="18"/>
  <c r="C13" i="18"/>
  <c r="C96" i="18"/>
  <c r="C48" i="18"/>
  <c r="C45" i="18"/>
  <c r="C59" i="18"/>
  <c r="C154" i="18"/>
  <c r="C24" i="18"/>
  <c r="C38" i="18"/>
  <c r="C157" i="18"/>
  <c r="C26" i="18"/>
  <c r="C99" i="18"/>
  <c r="C142" i="18"/>
  <c r="C10" i="18"/>
  <c r="C29" i="18"/>
  <c r="C152" i="18"/>
  <c r="C73" i="18"/>
  <c r="C169" i="18"/>
  <c r="C20" i="18"/>
  <c r="C8" i="18"/>
  <c r="C95" i="18"/>
  <c r="C65" i="18"/>
  <c r="C12" i="18"/>
  <c r="C114" i="18"/>
  <c r="C41" i="18"/>
  <c r="C153" i="18"/>
  <c r="C74" i="18"/>
  <c r="C43" i="18"/>
  <c r="C158" i="18"/>
  <c r="B82" i="18"/>
  <c r="B151" i="18"/>
  <c r="B124" i="18"/>
  <c r="B144" i="18"/>
  <c r="B60" i="18"/>
  <c r="B147" i="18"/>
  <c r="B30" i="18"/>
  <c r="B137" i="18"/>
  <c r="B101" i="18"/>
  <c r="B163" i="18"/>
  <c r="B172" i="18"/>
  <c r="B68" i="18"/>
  <c r="B70" i="18"/>
  <c r="B53" i="18"/>
  <c r="B56" i="18"/>
  <c r="B139" i="18"/>
  <c r="B18" i="18"/>
  <c r="B94" i="18"/>
  <c r="B57" i="18"/>
  <c r="B2" i="18"/>
  <c r="B111" i="18"/>
  <c r="B121" i="18"/>
  <c r="B130" i="18"/>
  <c r="B91" i="18"/>
  <c r="B77" i="18"/>
  <c r="B104" i="18"/>
  <c r="B32" i="18"/>
  <c r="B42" i="18"/>
  <c r="B149" i="18"/>
  <c r="B81" i="18"/>
  <c r="B87" i="18"/>
  <c r="B126" i="18"/>
  <c r="B58" i="18"/>
  <c r="B161" i="18"/>
  <c r="B61" i="18"/>
  <c r="B84" i="18"/>
  <c r="B40" i="18"/>
  <c r="B98" i="18"/>
  <c r="B113" i="18"/>
  <c r="B85" i="18"/>
  <c r="B86" i="18"/>
  <c r="B78" i="18"/>
  <c r="B83" i="18"/>
  <c r="B102" i="18"/>
  <c r="B173" i="18"/>
  <c r="B129" i="18"/>
  <c r="B9" i="18"/>
  <c r="B89" i="18"/>
  <c r="B117" i="18"/>
  <c r="B127" i="18"/>
  <c r="B80" i="18"/>
  <c r="B49" i="18"/>
  <c r="B150" i="18"/>
  <c r="B92" i="18"/>
  <c r="B37" i="18"/>
  <c r="B105" i="18"/>
  <c r="B109" i="18"/>
  <c r="B140" i="18"/>
  <c r="B17" i="18"/>
  <c r="B165" i="18"/>
  <c r="B71" i="18"/>
  <c r="B36" i="18"/>
  <c r="B72" i="18"/>
  <c r="B107" i="18"/>
  <c r="B3" i="18"/>
  <c r="B4" i="18"/>
  <c r="B14" i="18"/>
  <c r="B167" i="18"/>
  <c r="B131" i="18"/>
  <c r="B174" i="18"/>
  <c r="B69" i="18"/>
  <c r="B25" i="18"/>
  <c r="B97" i="18"/>
  <c r="B122" i="18"/>
  <c r="B119" i="18"/>
  <c r="B118" i="18"/>
  <c r="B168" i="18"/>
  <c r="B23" i="18"/>
  <c r="B112" i="18"/>
  <c r="B143" i="18"/>
  <c r="B136" i="18"/>
  <c r="B108" i="18"/>
  <c r="B62" i="18"/>
  <c r="B46" i="18"/>
  <c r="B5" i="18"/>
  <c r="B138" i="18"/>
  <c r="B128" i="18"/>
  <c r="B31" i="18"/>
  <c r="B55" i="18"/>
  <c r="B155" i="18"/>
  <c r="B160" i="18"/>
  <c r="B63" i="18"/>
  <c r="B132" i="18"/>
  <c r="B15" i="18"/>
  <c r="B171" i="18"/>
  <c r="B6" i="18"/>
  <c r="B145" i="18"/>
  <c r="B141" i="18"/>
  <c r="B66" i="18"/>
  <c r="B100" i="18"/>
  <c r="B125" i="18"/>
  <c r="B164" i="18"/>
  <c r="B33" i="18"/>
  <c r="B148" i="18"/>
  <c r="B75" i="18"/>
  <c r="B28" i="18"/>
  <c r="B166" i="18"/>
  <c r="B116" i="18"/>
  <c r="B79" i="18"/>
  <c r="B76" i="18"/>
  <c r="B51" i="18"/>
  <c r="B170" i="18"/>
  <c r="B34" i="18"/>
  <c r="B115" i="18"/>
  <c r="B134" i="18"/>
  <c r="B133" i="18"/>
  <c r="B135" i="18"/>
  <c r="B123" i="18"/>
  <c r="B90" i="18"/>
  <c r="B22" i="18"/>
  <c r="B110" i="18"/>
  <c r="B44" i="18"/>
  <c r="B52" i="18"/>
  <c r="B156" i="18"/>
  <c r="B16" i="18"/>
  <c r="B54" i="18"/>
  <c r="B35" i="18"/>
  <c r="B21" i="18"/>
  <c r="B47" i="18"/>
  <c r="B103" i="18"/>
  <c r="B19" i="18"/>
  <c r="B27" i="18"/>
  <c r="B7" i="18"/>
  <c r="B67" i="18"/>
  <c r="B11" i="18"/>
  <c r="B64" i="18"/>
  <c r="B106" i="18"/>
  <c r="B88" i="18"/>
  <c r="B159" i="18"/>
  <c r="B162" i="18"/>
  <c r="B120" i="18"/>
  <c r="B93" i="18"/>
  <c r="B146" i="18"/>
  <c r="B39" i="18"/>
  <c r="B50" i="18"/>
  <c r="B13" i="18"/>
  <c r="B96" i="18"/>
  <c r="B48" i="18"/>
  <c r="B45" i="18"/>
  <c r="B59" i="18"/>
  <c r="B154" i="18"/>
  <c r="B24" i="18"/>
  <c r="B38" i="18"/>
  <c r="B157" i="18"/>
  <c r="B26" i="18"/>
  <c r="B99" i="18"/>
  <c r="B142" i="18"/>
  <c r="B10" i="18"/>
  <c r="B29" i="18"/>
  <c r="B152" i="18"/>
  <c r="B73" i="18"/>
  <c r="B169" i="18"/>
  <c r="B20" i="18"/>
  <c r="B8" i="18"/>
  <c r="B95" i="18"/>
  <c r="B65" i="18"/>
  <c r="B12" i="18"/>
  <c r="B114" i="18"/>
  <c r="B41" i="18"/>
  <c r="B153" i="18"/>
  <c r="B74" i="18"/>
  <c r="B43" i="18"/>
  <c r="B158" i="18"/>
  <c r="H27" i="18"/>
  <c r="D158" i="18"/>
  <c r="E82" i="18"/>
  <c r="E151" i="18"/>
  <c r="H151" i="18" s="1"/>
  <c r="E124" i="18"/>
  <c r="E144" i="18"/>
  <c r="E60" i="18"/>
  <c r="E147" i="18"/>
  <c r="E30" i="18"/>
  <c r="E137" i="18"/>
  <c r="E101" i="18"/>
  <c r="E163" i="18"/>
  <c r="H163" i="18" s="1"/>
  <c r="E172" i="18"/>
  <c r="E68" i="18"/>
  <c r="E70" i="18"/>
  <c r="E53" i="18"/>
  <c r="E56" i="18"/>
  <c r="E139" i="18"/>
  <c r="E18" i="18"/>
  <c r="E94" i="18"/>
  <c r="H94" i="18" s="1"/>
  <c r="E57" i="18"/>
  <c r="E2" i="18"/>
  <c r="E111" i="18"/>
  <c r="E121" i="18"/>
  <c r="E130" i="18"/>
  <c r="E91" i="18"/>
  <c r="E77" i="18"/>
  <c r="E104" i="18"/>
  <c r="H104" i="18" s="1"/>
  <c r="E32" i="18"/>
  <c r="E42" i="18"/>
  <c r="E149" i="18"/>
  <c r="E81" i="18"/>
  <c r="E87" i="18"/>
  <c r="E126" i="18"/>
  <c r="E58" i="18"/>
  <c r="E161" i="18"/>
  <c r="H161" i="18" s="1"/>
  <c r="E61" i="18"/>
  <c r="E84" i="18"/>
  <c r="E40" i="18"/>
  <c r="E98" i="18"/>
  <c r="E113" i="18"/>
  <c r="E85" i="18"/>
  <c r="E86" i="18"/>
  <c r="E78" i="18"/>
  <c r="H78" i="18" s="1"/>
  <c r="E83" i="18"/>
  <c r="E102" i="18"/>
  <c r="E173" i="18"/>
  <c r="E129" i="18"/>
  <c r="E9" i="18"/>
  <c r="E89" i="18"/>
  <c r="E117" i="18"/>
  <c r="E127" i="18"/>
  <c r="H127" i="18" s="1"/>
  <c r="E80" i="18"/>
  <c r="E49" i="18"/>
  <c r="E150" i="18"/>
  <c r="E92" i="18"/>
  <c r="E37" i="18"/>
  <c r="E105" i="18"/>
  <c r="E109" i="18"/>
  <c r="E140" i="18"/>
  <c r="H140" i="18" s="1"/>
  <c r="E17" i="18"/>
  <c r="E165" i="18"/>
  <c r="E71" i="18"/>
  <c r="E36" i="18"/>
  <c r="E72" i="18"/>
  <c r="E107" i="18"/>
  <c r="E3" i="18"/>
  <c r="E4" i="18"/>
  <c r="H4" i="18" s="1"/>
  <c r="E14" i="18"/>
  <c r="E167" i="18"/>
  <c r="H167" i="18" s="1"/>
  <c r="E131" i="18"/>
  <c r="E174" i="18"/>
  <c r="E69" i="18"/>
  <c r="E25" i="18"/>
  <c r="E97" i="18"/>
  <c r="E122" i="18"/>
  <c r="H122" i="18" s="1"/>
  <c r="E119" i="18"/>
  <c r="E118" i="18"/>
  <c r="E168" i="18"/>
  <c r="E23" i="18"/>
  <c r="E112" i="18"/>
  <c r="E143" i="18"/>
  <c r="E136" i="18"/>
  <c r="E108" i="18"/>
  <c r="H108" i="18" s="1"/>
  <c r="E62" i="18"/>
  <c r="E46" i="18"/>
  <c r="E5" i="18"/>
  <c r="E138" i="18"/>
  <c r="E128" i="18"/>
  <c r="E31" i="18"/>
  <c r="E55" i="18"/>
  <c r="E155" i="18"/>
  <c r="H155" i="18" s="1"/>
  <c r="E160" i="18"/>
  <c r="E63" i="18"/>
  <c r="E132" i="18"/>
  <c r="E15" i="18"/>
  <c r="E171" i="18"/>
  <c r="E6" i="18"/>
  <c r="E145" i="18"/>
  <c r="E141" i="18"/>
  <c r="H141" i="18" s="1"/>
  <c r="E66" i="18"/>
  <c r="E100" i="18"/>
  <c r="E125" i="18"/>
  <c r="E164" i="18"/>
  <c r="E33" i="18"/>
  <c r="E148" i="18"/>
  <c r="E75" i="18"/>
  <c r="E28" i="18"/>
  <c r="H28" i="18" s="1"/>
  <c r="E166" i="18"/>
  <c r="E116" i="18"/>
  <c r="E79" i="18"/>
  <c r="E76" i="18"/>
  <c r="E51" i="18"/>
  <c r="E170" i="18"/>
  <c r="E34" i="18"/>
  <c r="E115" i="18"/>
  <c r="H115" i="18" s="1"/>
  <c r="E134" i="18"/>
  <c r="E133" i="18"/>
  <c r="E135" i="18"/>
  <c r="E123" i="18"/>
  <c r="E90" i="18"/>
  <c r="E22" i="18"/>
  <c r="E110" i="18"/>
  <c r="E44" i="18"/>
  <c r="H44" i="18" s="1"/>
  <c r="E52" i="18"/>
  <c r="E156" i="18"/>
  <c r="E16" i="18"/>
  <c r="E54" i="18"/>
  <c r="E35" i="18"/>
  <c r="E21" i="18"/>
  <c r="E47" i="18"/>
  <c r="E103" i="18"/>
  <c r="H103" i="18" s="1"/>
  <c r="E19" i="18"/>
  <c r="E27" i="18"/>
  <c r="E7" i="18"/>
  <c r="E67" i="18"/>
  <c r="E11" i="18"/>
  <c r="E64" i="18"/>
  <c r="E106" i="18"/>
  <c r="E88" i="18"/>
  <c r="H88" i="18" s="1"/>
  <c r="E159" i="18"/>
  <c r="E162" i="18"/>
  <c r="E120" i="18"/>
  <c r="E93" i="18"/>
  <c r="E146" i="18"/>
  <c r="E39" i="18"/>
  <c r="E50" i="18"/>
  <c r="E13" i="18"/>
  <c r="H13" i="18" s="1"/>
  <c r="E96" i="18"/>
  <c r="E48" i="18"/>
  <c r="E45" i="18"/>
  <c r="E59" i="18"/>
  <c r="E154" i="18"/>
  <c r="E24" i="18"/>
  <c r="E38" i="18"/>
  <c r="E157" i="18"/>
  <c r="H157" i="18" s="1"/>
  <c r="E26" i="18"/>
  <c r="E99" i="18"/>
  <c r="E142" i="18"/>
  <c r="E10" i="18"/>
  <c r="E29" i="18"/>
  <c r="E152" i="18"/>
  <c r="E73" i="18"/>
  <c r="E169" i="18"/>
  <c r="H169" i="18" s="1"/>
  <c r="E20" i="18"/>
  <c r="E8" i="18"/>
  <c r="E95" i="18"/>
  <c r="E65" i="18"/>
  <c r="E12" i="18"/>
  <c r="E114" i="18"/>
  <c r="E41" i="18"/>
  <c r="E153" i="18"/>
  <c r="H153" i="18" s="1"/>
  <c r="E74" i="18"/>
  <c r="E43" i="18"/>
  <c r="E158" i="18"/>
  <c r="D74" i="18"/>
  <c r="D43" i="18"/>
  <c r="D153" i="18"/>
  <c r="D41" i="18"/>
  <c r="D114" i="18"/>
  <c r="D12" i="18"/>
  <c r="D65" i="18"/>
  <c r="D95" i="18"/>
  <c r="H95" i="18" s="1"/>
  <c r="D8" i="18"/>
  <c r="D20" i="18"/>
  <c r="D169" i="18"/>
  <c r="D73" i="18"/>
  <c r="D152" i="18"/>
  <c r="D29" i="18"/>
  <c r="D10" i="18"/>
  <c r="H10" i="18" s="1"/>
  <c r="D142" i="18"/>
  <c r="H142" i="18" s="1"/>
  <c r="D99" i="18"/>
  <c r="D26" i="18"/>
  <c r="D157" i="18"/>
  <c r="D38" i="18"/>
  <c r="D24" i="18"/>
  <c r="D154" i="18"/>
  <c r="D59" i="18"/>
  <c r="H59" i="18" s="1"/>
  <c r="D45" i="18"/>
  <c r="H45" i="18" s="1"/>
  <c r="D48" i="18"/>
  <c r="D96" i="18"/>
  <c r="D13" i="18"/>
  <c r="D50" i="18"/>
  <c r="D39" i="18"/>
  <c r="D146" i="18"/>
  <c r="D93" i="18"/>
  <c r="D120" i="18"/>
  <c r="H120" i="18" s="1"/>
  <c r="D162" i="18"/>
  <c r="H162" i="18" s="1"/>
  <c r="D159" i="18"/>
  <c r="D88" i="18"/>
  <c r="D106" i="18"/>
  <c r="D64" i="18"/>
  <c r="D11" i="18"/>
  <c r="D67" i="18"/>
  <c r="D7" i="18"/>
  <c r="H7" i="18" s="1"/>
  <c r="D27" i="18"/>
  <c r="D19" i="18"/>
  <c r="D103" i="18"/>
  <c r="D47" i="18"/>
  <c r="D21" i="18"/>
  <c r="D35" i="18"/>
  <c r="D54" i="18"/>
  <c r="H54" i="18" s="1"/>
  <c r="D16" i="18"/>
  <c r="H16" i="18" s="1"/>
  <c r="D156" i="18"/>
  <c r="D52" i="18"/>
  <c r="D44" i="18"/>
  <c r="D110" i="18"/>
  <c r="D22" i="18"/>
  <c r="D90" i="18"/>
  <c r="D123" i="18"/>
  <c r="H123" i="18" s="1"/>
  <c r="D135" i="18"/>
  <c r="H135" i="18" s="1"/>
  <c r="D133" i="18"/>
  <c r="D134" i="18"/>
  <c r="D115" i="18"/>
  <c r="D34" i="18"/>
  <c r="D170" i="18"/>
  <c r="D51" i="18"/>
  <c r="D76" i="18"/>
  <c r="H76" i="18" s="1"/>
  <c r="D79" i="18"/>
  <c r="H79" i="18" s="1"/>
  <c r="D116" i="18"/>
  <c r="D166" i="18"/>
  <c r="D28" i="18"/>
  <c r="D75" i="18"/>
  <c r="D148" i="18"/>
  <c r="D33" i="18"/>
  <c r="D164" i="18"/>
  <c r="H164" i="18" s="1"/>
  <c r="D125" i="18"/>
  <c r="H125" i="18" s="1"/>
  <c r="D100" i="18"/>
  <c r="D66" i="18"/>
  <c r="D141" i="18"/>
  <c r="D145" i="18"/>
  <c r="D6" i="18"/>
  <c r="D171" i="18"/>
  <c r="D15" i="18"/>
  <c r="H15" i="18" s="1"/>
  <c r="D132" i="18"/>
  <c r="H132" i="18" s="1"/>
  <c r="D63" i="18"/>
  <c r="D160" i="18"/>
  <c r="D155" i="18"/>
  <c r="D55" i="18"/>
  <c r="D31" i="18"/>
  <c r="D128" i="18"/>
  <c r="D138" i="18"/>
  <c r="H138" i="18" s="1"/>
  <c r="D5" i="18"/>
  <c r="H5" i="18" s="1"/>
  <c r="D46" i="18"/>
  <c r="D62" i="18"/>
  <c r="D108" i="18"/>
  <c r="D136" i="18"/>
  <c r="D143" i="18"/>
  <c r="D112" i="18"/>
  <c r="D23" i="18"/>
  <c r="H23" i="18" s="1"/>
  <c r="D168" i="18"/>
  <c r="H168" i="18" s="1"/>
  <c r="D118" i="18"/>
  <c r="D119" i="18"/>
  <c r="D122" i="18"/>
  <c r="D97" i="18"/>
  <c r="D25" i="18"/>
  <c r="D69" i="18"/>
  <c r="D174" i="18"/>
  <c r="H174" i="18" s="1"/>
  <c r="D131" i="18"/>
  <c r="H131" i="18" s="1"/>
  <c r="D167" i="18"/>
  <c r="D14" i="18"/>
  <c r="D4" i="18"/>
  <c r="D3" i="18"/>
  <c r="D107" i="18"/>
  <c r="D72" i="18"/>
  <c r="D36" i="18"/>
  <c r="H36" i="18" s="1"/>
  <c r="D71" i="18"/>
  <c r="H71" i="18" s="1"/>
  <c r="D165" i="18"/>
  <c r="D17" i="18"/>
  <c r="D140" i="18"/>
  <c r="D109" i="18"/>
  <c r="D105" i="18"/>
  <c r="D37" i="18"/>
  <c r="D92" i="18"/>
  <c r="H92" i="18" s="1"/>
  <c r="D150" i="18"/>
  <c r="H150" i="18" s="1"/>
  <c r="D49" i="18"/>
  <c r="D80" i="18"/>
  <c r="D127" i="18"/>
  <c r="D117" i="18"/>
  <c r="D89" i="18"/>
  <c r="D9" i="18"/>
  <c r="D129" i="18"/>
  <c r="H129" i="18" s="1"/>
  <c r="D173" i="18"/>
  <c r="H173" i="18" s="1"/>
  <c r="D102" i="18"/>
  <c r="D83" i="18"/>
  <c r="D78" i="18"/>
  <c r="D86" i="18"/>
  <c r="D85" i="18"/>
  <c r="D113" i="18"/>
  <c r="D98" i="18"/>
  <c r="H98" i="18" s="1"/>
  <c r="D40" i="18"/>
  <c r="H40" i="18" s="1"/>
  <c r="D84" i="18"/>
  <c r="D61" i="18"/>
  <c r="D161" i="18"/>
  <c r="D58" i="18"/>
  <c r="D126" i="18"/>
  <c r="D87" i="18"/>
  <c r="D81" i="18"/>
  <c r="H81" i="18" s="1"/>
  <c r="D149" i="18"/>
  <c r="H149" i="18" s="1"/>
  <c r="D42" i="18"/>
  <c r="D32" i="18"/>
  <c r="D104" i="18"/>
  <c r="D77" i="18"/>
  <c r="D91" i="18"/>
  <c r="D130" i="18"/>
  <c r="D121" i="18"/>
  <c r="H121" i="18" s="1"/>
  <c r="D111" i="18"/>
  <c r="H111" i="18" s="1"/>
  <c r="D2" i="18"/>
  <c r="D57" i="18"/>
  <c r="D94" i="18"/>
  <c r="D18" i="18"/>
  <c r="D139" i="18"/>
  <c r="D56" i="18"/>
  <c r="D53" i="18"/>
  <c r="H53" i="18" s="1"/>
  <c r="D70" i="18"/>
  <c r="H70" i="18" s="1"/>
  <c r="D68" i="18"/>
  <c r="D172" i="18"/>
  <c r="D163" i="18"/>
  <c r="D101" i="18"/>
  <c r="D137" i="18"/>
  <c r="D30" i="18"/>
  <c r="D147" i="18"/>
  <c r="H147" i="18" s="1"/>
  <c r="D60" i="18"/>
  <c r="H60" i="18" s="1"/>
  <c r="D144" i="18"/>
  <c r="D124" i="18"/>
  <c r="D151" i="18"/>
  <c r="D82" i="18"/>
  <c r="D243" i="16" l="1"/>
  <c r="D239" i="16"/>
  <c r="D235" i="16"/>
  <c r="D231" i="16"/>
  <c r="D227" i="16"/>
  <c r="D223" i="16"/>
  <c r="D219" i="16"/>
  <c r="D215" i="16"/>
  <c r="D211" i="16"/>
  <c r="D207" i="16"/>
  <c r="D203" i="16"/>
  <c r="D199" i="16"/>
  <c r="D195" i="16"/>
  <c r="D191" i="16"/>
  <c r="D187" i="16"/>
  <c r="D183" i="16"/>
  <c r="D179" i="16"/>
  <c r="D175" i="16"/>
  <c r="D171" i="16"/>
  <c r="D167" i="16"/>
  <c r="D163" i="16"/>
  <c r="D159" i="16"/>
  <c r="D155" i="16"/>
  <c r="D151" i="16"/>
  <c r="D147" i="16"/>
  <c r="D143" i="16"/>
  <c r="D18" i="16"/>
  <c r="D135" i="16"/>
  <c r="D131" i="16"/>
  <c r="D100" i="16"/>
  <c r="D123" i="16"/>
  <c r="D133" i="16"/>
  <c r="D127" i="16"/>
  <c r="D111" i="16"/>
  <c r="D130" i="16"/>
  <c r="D12" i="16"/>
  <c r="D99" i="16"/>
  <c r="D95" i="16"/>
  <c r="D74" i="16"/>
  <c r="D87" i="16"/>
  <c r="D139" i="16"/>
  <c r="D79" i="16"/>
  <c r="D132" i="16"/>
  <c r="D71" i="16"/>
  <c r="D118" i="16"/>
  <c r="D83" i="16"/>
  <c r="H158" i="18"/>
  <c r="H43" i="18"/>
  <c r="H144" i="18"/>
  <c r="H68" i="18"/>
  <c r="H2" i="18"/>
  <c r="H42" i="18"/>
  <c r="H84" i="18"/>
  <c r="H102" i="18"/>
  <c r="H49" i="18"/>
  <c r="H165" i="18"/>
  <c r="H118" i="18"/>
  <c r="H46" i="18"/>
  <c r="H63" i="18"/>
  <c r="H100" i="18"/>
  <c r="H116" i="18"/>
  <c r="H133" i="18"/>
  <c r="H156" i="18"/>
  <c r="H48" i="18"/>
  <c r="H99" i="18"/>
  <c r="H8" i="18"/>
  <c r="H65" i="18"/>
  <c r="H67" i="18"/>
  <c r="D238" i="16"/>
  <c r="D230" i="16"/>
  <c r="D222" i="16"/>
  <c r="D202" i="16"/>
  <c r="D186" i="16"/>
  <c r="D178" i="16"/>
  <c r="D170" i="16"/>
  <c r="D122" i="16"/>
  <c r="D114" i="16"/>
  <c r="D90" i="16"/>
  <c r="D66" i="16"/>
  <c r="D34" i="16"/>
  <c r="D26" i="16"/>
  <c r="D22" i="16"/>
  <c r="D128" i="16"/>
  <c r="D14" i="16"/>
  <c r="D10" i="16"/>
  <c r="D48" i="16"/>
  <c r="D9" i="16"/>
  <c r="D5" i="16"/>
  <c r="D60" i="16"/>
  <c r="D56" i="16"/>
  <c r="D52" i="16"/>
  <c r="D117" i="16"/>
  <c r="D67" i="16"/>
  <c r="D40" i="16"/>
  <c r="D36" i="16"/>
  <c r="D32" i="16"/>
  <c r="D28" i="16"/>
  <c r="D24" i="16"/>
  <c r="D42" i="16"/>
  <c r="D16" i="16"/>
  <c r="D2" i="16"/>
  <c r="D88" i="16"/>
  <c r="D4" i="16"/>
  <c r="D119" i="16"/>
  <c r="D214" i="16"/>
  <c r="D206" i="16"/>
  <c r="D198" i="16"/>
  <c r="D61" i="16"/>
  <c r="D190" i="16"/>
  <c r="D182" i="16"/>
  <c r="D174" i="16"/>
  <c r="D166" i="16"/>
  <c r="D158" i="16"/>
  <c r="D150" i="16"/>
  <c r="D59" i="16"/>
  <c r="D142" i="16"/>
  <c r="D85" i="16"/>
  <c r="D134" i="16"/>
  <c r="D126" i="16"/>
  <c r="D110" i="16"/>
  <c r="D47" i="16"/>
  <c r="D94" i="16"/>
  <c r="D102" i="16"/>
  <c r="D23" i="16"/>
  <c r="D38" i="16"/>
  <c r="D70" i="16"/>
  <c r="D91" i="16"/>
  <c r="D156" i="16"/>
  <c r="D53" i="16"/>
  <c r="D46" i="16"/>
  <c r="D86" i="16"/>
  <c r="D19" i="16"/>
  <c r="D30" i="16"/>
  <c r="H12" i="18"/>
  <c r="H29" i="18"/>
  <c r="H154" i="18"/>
  <c r="H146" i="18"/>
  <c r="H11" i="18"/>
  <c r="H35" i="18"/>
  <c r="H90" i="18"/>
  <c r="H51" i="18"/>
  <c r="H33" i="18"/>
  <c r="H171" i="18"/>
  <c r="H128" i="18"/>
  <c r="H112" i="18"/>
  <c r="H69" i="18"/>
  <c r="H72" i="18"/>
  <c r="H37" i="18"/>
  <c r="H9" i="18"/>
  <c r="H113" i="18"/>
  <c r="H87" i="18"/>
  <c r="H130" i="18"/>
  <c r="H56" i="18"/>
  <c r="H30" i="18"/>
  <c r="H93" i="18"/>
  <c r="H74" i="18"/>
  <c r="H20" i="18"/>
  <c r="H26" i="18"/>
  <c r="H96" i="18"/>
  <c r="H159" i="18"/>
  <c r="H19" i="18"/>
  <c r="H52" i="18"/>
  <c r="H134" i="18"/>
  <c r="H166" i="18"/>
  <c r="H66" i="18"/>
  <c r="H160" i="18"/>
  <c r="H62" i="18"/>
  <c r="H119" i="18"/>
  <c r="H14" i="18"/>
  <c r="H17" i="18"/>
  <c r="H80" i="18"/>
  <c r="H83" i="18"/>
  <c r="H61" i="18"/>
  <c r="H32" i="18"/>
  <c r="H57" i="18"/>
  <c r="H172" i="18"/>
  <c r="H124" i="18"/>
  <c r="H41" i="18"/>
  <c r="H73" i="18"/>
  <c r="H38" i="18"/>
  <c r="H50" i="18"/>
  <c r="H106" i="18"/>
  <c r="H47" i="18"/>
  <c r="H110" i="18"/>
  <c r="H34" i="18"/>
  <c r="H75" i="18"/>
  <c r="H145" i="18"/>
  <c r="H55" i="18"/>
  <c r="H136" i="18"/>
  <c r="H97" i="18"/>
  <c r="H3" i="18"/>
  <c r="H109" i="18"/>
  <c r="H117" i="18"/>
  <c r="H86" i="18"/>
  <c r="H58" i="18"/>
  <c r="H77" i="18"/>
  <c r="H18" i="18"/>
  <c r="H101" i="18"/>
  <c r="H82" i="18"/>
  <c r="H114" i="18"/>
  <c r="H152" i="18"/>
  <c r="H24" i="18"/>
  <c r="H39" i="18"/>
  <c r="H64" i="18"/>
  <c r="H21" i="18"/>
  <c r="H22" i="18"/>
  <c r="H170" i="18"/>
  <c r="H148" i="18"/>
  <c r="H6" i="18"/>
  <c r="H31" i="18"/>
  <c r="H143" i="18"/>
  <c r="H25" i="18"/>
  <c r="H107" i="18"/>
  <c r="H105" i="18"/>
  <c r="H89" i="18"/>
  <c r="H85" i="18"/>
  <c r="H126" i="18"/>
  <c r="H91" i="18"/>
  <c r="H139" i="18"/>
  <c r="H137" i="18"/>
  <c r="G599" i="5" l="1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C267" i="5"/>
  <c r="C411" i="5"/>
  <c r="C520" i="5"/>
  <c r="C584" i="5"/>
  <c r="A3" i="5"/>
  <c r="A4" i="5"/>
  <c r="B4" i="5" s="1"/>
  <c r="A5" i="5"/>
  <c r="A6" i="5"/>
  <c r="A7" i="5"/>
  <c r="A8" i="5"/>
  <c r="A9" i="5"/>
  <c r="B9" i="5" s="1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B32" i="5" s="1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B52" i="5" s="1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C67" i="5" s="1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C80" i="5" s="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B96" i="5" s="1"/>
  <c r="A97" i="5"/>
  <c r="A98" i="5"/>
  <c r="A99" i="5"/>
  <c r="A100" i="5"/>
  <c r="A101" i="5"/>
  <c r="A102" i="5"/>
  <c r="A103" i="5"/>
  <c r="A104" i="5"/>
  <c r="A105" i="5"/>
  <c r="B105" i="5" s="1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B119" i="5" s="1"/>
  <c r="A120" i="5"/>
  <c r="A121" i="5"/>
  <c r="A122" i="5"/>
  <c r="A123" i="5"/>
  <c r="A124" i="5"/>
  <c r="A125" i="5"/>
  <c r="A126" i="5"/>
  <c r="A127" i="5"/>
  <c r="A128" i="5"/>
  <c r="A129" i="5"/>
  <c r="C129" i="5" s="1"/>
  <c r="A130" i="5"/>
  <c r="A131" i="5"/>
  <c r="A132" i="5"/>
  <c r="A133" i="5"/>
  <c r="A134" i="5"/>
  <c r="A135" i="5"/>
  <c r="A136" i="5"/>
  <c r="A137" i="5"/>
  <c r="A138" i="5"/>
  <c r="A139" i="5"/>
  <c r="A140" i="5"/>
  <c r="B140" i="5" s="1"/>
  <c r="A141" i="5"/>
  <c r="B141" i="5" s="1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B176" i="5" s="1"/>
  <c r="A177" i="5"/>
  <c r="A178" i="5"/>
  <c r="A179" i="5"/>
  <c r="A180" i="5"/>
  <c r="A181" i="5"/>
  <c r="A182" i="5"/>
  <c r="A183" i="5"/>
  <c r="C183" i="5" s="1"/>
  <c r="A184" i="5"/>
  <c r="A185" i="5"/>
  <c r="B185" i="5" s="1"/>
  <c r="A186" i="5"/>
  <c r="A187" i="5"/>
  <c r="A188" i="5"/>
  <c r="A189" i="5"/>
  <c r="A190" i="5"/>
  <c r="A191" i="5"/>
  <c r="A192" i="5"/>
  <c r="A193" i="5"/>
  <c r="A194" i="5"/>
  <c r="A195" i="5"/>
  <c r="B195" i="5" s="1"/>
  <c r="A196" i="5"/>
  <c r="A197" i="5"/>
  <c r="A198" i="5"/>
  <c r="A199" i="5"/>
  <c r="A200" i="5"/>
  <c r="A201" i="5"/>
  <c r="A202" i="5"/>
  <c r="A203" i="5"/>
  <c r="C203" i="5" s="1"/>
  <c r="A204" i="5"/>
  <c r="A205" i="5"/>
  <c r="A206" i="5"/>
  <c r="A207" i="5"/>
  <c r="A208" i="5"/>
  <c r="A209" i="5"/>
  <c r="A210" i="5"/>
  <c r="A211" i="5"/>
  <c r="B211" i="5" s="1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B227" i="5" s="1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B251" i="5" s="1"/>
  <c r="A252" i="5"/>
  <c r="A253" i="5"/>
  <c r="A254" i="5"/>
  <c r="A255" i="5"/>
  <c r="A256" i="5"/>
  <c r="A257" i="5"/>
  <c r="A258" i="5"/>
  <c r="A259" i="5"/>
  <c r="B259" i="5" s="1"/>
  <c r="A260" i="5"/>
  <c r="A261" i="5"/>
  <c r="A262" i="5"/>
  <c r="A263" i="5"/>
  <c r="A264" i="5"/>
  <c r="A265" i="5"/>
  <c r="A266" i="5"/>
  <c r="A267" i="5"/>
  <c r="B267" i="5" s="1"/>
  <c r="A268" i="5"/>
  <c r="A269" i="5"/>
  <c r="B269" i="5" s="1"/>
  <c r="A270" i="5"/>
  <c r="A271" i="5"/>
  <c r="A272" i="5"/>
  <c r="A273" i="5"/>
  <c r="A274" i="5"/>
  <c r="A275" i="5"/>
  <c r="C275" i="5" s="1"/>
  <c r="A276" i="5"/>
  <c r="A277" i="5"/>
  <c r="A278" i="5"/>
  <c r="A279" i="5"/>
  <c r="A280" i="5"/>
  <c r="A281" i="5"/>
  <c r="A282" i="5"/>
  <c r="A283" i="5"/>
  <c r="B283" i="5" s="1"/>
  <c r="A284" i="5"/>
  <c r="A285" i="5"/>
  <c r="A286" i="5"/>
  <c r="A287" i="5"/>
  <c r="A288" i="5"/>
  <c r="A289" i="5"/>
  <c r="A290" i="5"/>
  <c r="A291" i="5"/>
  <c r="B291" i="5" s="1"/>
  <c r="A292" i="5"/>
  <c r="A293" i="5"/>
  <c r="A294" i="5"/>
  <c r="A295" i="5"/>
  <c r="A296" i="5"/>
  <c r="A297" i="5"/>
  <c r="A298" i="5"/>
  <c r="A299" i="5"/>
  <c r="A300" i="5"/>
  <c r="B300" i="5" s="1"/>
  <c r="A301" i="5"/>
  <c r="A302" i="5"/>
  <c r="A303" i="5"/>
  <c r="A304" i="5"/>
  <c r="A305" i="5"/>
  <c r="A306" i="5"/>
  <c r="A307" i="5"/>
  <c r="B307" i="5" s="1"/>
  <c r="A308" i="5"/>
  <c r="B308" i="5" s="1"/>
  <c r="A309" i="5"/>
  <c r="A310" i="5"/>
  <c r="A311" i="5"/>
  <c r="A312" i="5"/>
  <c r="A313" i="5"/>
  <c r="A314" i="5"/>
  <c r="A315" i="5"/>
  <c r="B315" i="5" s="1"/>
  <c r="A316" i="5"/>
  <c r="B316" i="5" s="1"/>
  <c r="A317" i="5"/>
  <c r="A318" i="5"/>
  <c r="A319" i="5"/>
  <c r="A320" i="5"/>
  <c r="A321" i="5"/>
  <c r="A322" i="5"/>
  <c r="A323" i="5"/>
  <c r="A324" i="5"/>
  <c r="C324" i="5" s="1"/>
  <c r="A325" i="5"/>
  <c r="A326" i="5"/>
  <c r="A327" i="5"/>
  <c r="A328" i="5"/>
  <c r="A329" i="5"/>
  <c r="A330" i="5"/>
  <c r="A331" i="5"/>
  <c r="B331" i="5" s="1"/>
  <c r="A332" i="5"/>
  <c r="B332" i="5" s="1"/>
  <c r="A333" i="5"/>
  <c r="A334" i="5"/>
  <c r="A335" i="5"/>
  <c r="A336" i="5"/>
  <c r="A337" i="5"/>
  <c r="A338" i="5"/>
  <c r="A339" i="5"/>
  <c r="B339" i="5" s="1"/>
  <c r="A340" i="5"/>
  <c r="C340" i="5" s="1"/>
  <c r="A341" i="5"/>
  <c r="A342" i="5"/>
  <c r="A343" i="5"/>
  <c r="A344" i="5"/>
  <c r="A345" i="5"/>
  <c r="A346" i="5"/>
  <c r="A347" i="5"/>
  <c r="C347" i="5" s="1"/>
  <c r="A348" i="5"/>
  <c r="C348" i="5" s="1"/>
  <c r="A349" i="5"/>
  <c r="A350" i="5"/>
  <c r="A351" i="5"/>
  <c r="A352" i="5"/>
  <c r="A353" i="5"/>
  <c r="A354" i="5"/>
  <c r="A355" i="5"/>
  <c r="I355" i="5" s="1"/>
  <c r="A356" i="5"/>
  <c r="C356" i="5" s="1"/>
  <c r="A357" i="5"/>
  <c r="A358" i="5"/>
  <c r="A359" i="5"/>
  <c r="A360" i="5"/>
  <c r="A361" i="5"/>
  <c r="A362" i="5"/>
  <c r="A363" i="5"/>
  <c r="B363" i="5" s="1"/>
  <c r="A364" i="5"/>
  <c r="B364" i="5" s="1"/>
  <c r="A365" i="5"/>
  <c r="A366" i="5"/>
  <c r="A367" i="5"/>
  <c r="A368" i="5"/>
  <c r="A369" i="5"/>
  <c r="A370" i="5"/>
  <c r="A371" i="5"/>
  <c r="B371" i="5" s="1"/>
  <c r="A372" i="5"/>
  <c r="B372" i="5" s="1"/>
  <c r="A373" i="5"/>
  <c r="A374" i="5"/>
  <c r="A375" i="5"/>
  <c r="A376" i="5"/>
  <c r="A377" i="5"/>
  <c r="A378" i="5"/>
  <c r="A379" i="5"/>
  <c r="B379" i="5" s="1"/>
  <c r="A380" i="5"/>
  <c r="B380" i="5" s="1"/>
  <c r="A381" i="5"/>
  <c r="A382" i="5"/>
  <c r="A383" i="5"/>
  <c r="A384" i="5"/>
  <c r="A385" i="5"/>
  <c r="A386" i="5"/>
  <c r="A387" i="5"/>
  <c r="B387" i="5" s="1"/>
  <c r="A388" i="5"/>
  <c r="B388" i="5" s="1"/>
  <c r="A389" i="5"/>
  <c r="A390" i="5"/>
  <c r="C390" i="5" s="1"/>
  <c r="A391" i="5"/>
  <c r="A392" i="5"/>
  <c r="A393" i="5"/>
  <c r="A394" i="5"/>
  <c r="A395" i="5"/>
  <c r="B395" i="5" s="1"/>
  <c r="A396" i="5"/>
  <c r="A397" i="5"/>
  <c r="A398" i="5"/>
  <c r="A399" i="5"/>
  <c r="A400" i="5"/>
  <c r="A401" i="5"/>
  <c r="A402" i="5"/>
  <c r="A403" i="5"/>
  <c r="B403" i="5" s="1"/>
  <c r="A404" i="5"/>
  <c r="B404" i="5" s="1"/>
  <c r="A405" i="5"/>
  <c r="A406" i="5"/>
  <c r="A407" i="5"/>
  <c r="A408" i="5"/>
  <c r="A409" i="5"/>
  <c r="A410" i="5"/>
  <c r="A411" i="5"/>
  <c r="A412" i="5"/>
  <c r="C412" i="5" s="1"/>
  <c r="A413" i="5"/>
  <c r="A414" i="5"/>
  <c r="A415" i="5"/>
  <c r="A416" i="5"/>
  <c r="A417" i="5"/>
  <c r="A418" i="5"/>
  <c r="A419" i="5"/>
  <c r="C419" i="5" s="1"/>
  <c r="A420" i="5"/>
  <c r="B420" i="5" s="1"/>
  <c r="A421" i="5"/>
  <c r="A422" i="5"/>
  <c r="A423" i="5"/>
  <c r="A424" i="5"/>
  <c r="A425" i="5"/>
  <c r="A426" i="5"/>
  <c r="A427" i="5"/>
  <c r="B427" i="5" s="1"/>
  <c r="A428" i="5"/>
  <c r="B428" i="5" s="1"/>
  <c r="A429" i="5"/>
  <c r="A430" i="5"/>
  <c r="A431" i="5"/>
  <c r="A432" i="5"/>
  <c r="A433" i="5"/>
  <c r="A434" i="5"/>
  <c r="A435" i="5"/>
  <c r="B435" i="5" s="1"/>
  <c r="A436" i="5"/>
  <c r="B436" i="5" s="1"/>
  <c r="A437" i="5"/>
  <c r="A438" i="5"/>
  <c r="A439" i="5"/>
  <c r="A440" i="5"/>
  <c r="A441" i="5"/>
  <c r="A442" i="5"/>
  <c r="A443" i="5"/>
  <c r="B443" i="5" s="1"/>
  <c r="A444" i="5"/>
  <c r="B444" i="5" s="1"/>
  <c r="A445" i="5"/>
  <c r="A446" i="5"/>
  <c r="A447" i="5"/>
  <c r="A448" i="5"/>
  <c r="C448" i="5" s="1"/>
  <c r="A449" i="5"/>
  <c r="A450" i="5"/>
  <c r="A451" i="5"/>
  <c r="A452" i="5"/>
  <c r="B452" i="5" s="1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C467" i="5" s="1"/>
  <c r="A468" i="5"/>
  <c r="C468" i="5" s="1"/>
  <c r="A469" i="5"/>
  <c r="A470" i="5"/>
  <c r="A471" i="5"/>
  <c r="A472" i="5"/>
  <c r="A473" i="5"/>
  <c r="A474" i="5"/>
  <c r="A475" i="5"/>
  <c r="C475" i="5" s="1"/>
  <c r="A476" i="5"/>
  <c r="C476" i="5" s="1"/>
  <c r="A477" i="5"/>
  <c r="A478" i="5"/>
  <c r="A479" i="5"/>
  <c r="A480" i="5"/>
  <c r="A481" i="5"/>
  <c r="A482" i="5"/>
  <c r="A483" i="5"/>
  <c r="C483" i="5" s="1"/>
  <c r="A484" i="5"/>
  <c r="B484" i="5" s="1"/>
  <c r="A485" i="5"/>
  <c r="A486" i="5"/>
  <c r="A487" i="5"/>
  <c r="A488" i="5"/>
  <c r="C488" i="5" s="1"/>
  <c r="A489" i="5"/>
  <c r="A490" i="5"/>
  <c r="A491" i="5"/>
  <c r="C491" i="5" s="1"/>
  <c r="A492" i="5"/>
  <c r="C492" i="5" s="1"/>
  <c r="A493" i="5"/>
  <c r="A494" i="5"/>
  <c r="A495" i="5"/>
  <c r="A496" i="5"/>
  <c r="B496" i="5" s="1"/>
  <c r="A497" i="5"/>
  <c r="A498" i="5"/>
  <c r="A499" i="5"/>
  <c r="C499" i="5" s="1"/>
  <c r="A500" i="5"/>
  <c r="A501" i="5"/>
  <c r="A502" i="5"/>
  <c r="A503" i="5"/>
  <c r="A504" i="5"/>
  <c r="C504" i="5" s="1"/>
  <c r="A505" i="5"/>
  <c r="A506" i="5"/>
  <c r="A507" i="5"/>
  <c r="A508" i="5"/>
  <c r="A509" i="5"/>
  <c r="A510" i="5"/>
  <c r="A511" i="5"/>
  <c r="B511" i="5" s="1"/>
  <c r="A512" i="5"/>
  <c r="B512" i="5" s="1"/>
  <c r="A513" i="5"/>
  <c r="A514" i="5"/>
  <c r="A515" i="5"/>
  <c r="B515" i="5" s="1"/>
  <c r="A516" i="5"/>
  <c r="B516" i="5" s="1"/>
  <c r="A517" i="5"/>
  <c r="A518" i="5"/>
  <c r="A519" i="5"/>
  <c r="B519" i="5" s="1"/>
  <c r="A520" i="5"/>
  <c r="B520" i="5" s="1"/>
  <c r="A521" i="5"/>
  <c r="C521" i="5" s="1"/>
  <c r="A522" i="5"/>
  <c r="A523" i="5"/>
  <c r="A524" i="5"/>
  <c r="C524" i="5" s="1"/>
  <c r="A525" i="5"/>
  <c r="A526" i="5"/>
  <c r="A527" i="5"/>
  <c r="B527" i="5" s="1"/>
  <c r="A528" i="5"/>
  <c r="B528" i="5" s="1"/>
  <c r="A529" i="5"/>
  <c r="A530" i="5"/>
  <c r="A531" i="5"/>
  <c r="B531" i="5" s="1"/>
  <c r="A532" i="5"/>
  <c r="B532" i="5" s="1"/>
  <c r="A533" i="5"/>
  <c r="A534" i="5"/>
  <c r="A535" i="5"/>
  <c r="A536" i="5"/>
  <c r="C536" i="5" s="1"/>
  <c r="A537" i="5"/>
  <c r="A538" i="5"/>
  <c r="A539" i="5"/>
  <c r="B539" i="5" s="1"/>
  <c r="A540" i="5"/>
  <c r="B540" i="5" s="1"/>
  <c r="A541" i="5"/>
  <c r="A542" i="5"/>
  <c r="A543" i="5"/>
  <c r="B543" i="5" s="1"/>
  <c r="A544" i="5"/>
  <c r="B544" i="5" s="1"/>
  <c r="A545" i="5"/>
  <c r="A546" i="5"/>
  <c r="A547" i="5"/>
  <c r="B547" i="5" s="1"/>
  <c r="A548" i="5"/>
  <c r="B548" i="5" s="1"/>
  <c r="A549" i="5"/>
  <c r="A550" i="5"/>
  <c r="A551" i="5"/>
  <c r="B551" i="5" s="1"/>
  <c r="A552" i="5"/>
  <c r="B552" i="5" s="1"/>
  <c r="A553" i="5"/>
  <c r="A554" i="5"/>
  <c r="A555" i="5"/>
  <c r="A556" i="5"/>
  <c r="C556" i="5" s="1"/>
  <c r="A557" i="5"/>
  <c r="A558" i="5"/>
  <c r="A559" i="5"/>
  <c r="B559" i="5" s="1"/>
  <c r="A560" i="5"/>
  <c r="B560" i="5" s="1"/>
  <c r="A561" i="5"/>
  <c r="A562" i="5"/>
  <c r="A563" i="5"/>
  <c r="B563" i="5" s="1"/>
  <c r="A564" i="5"/>
  <c r="B564" i="5" s="1"/>
  <c r="A565" i="5"/>
  <c r="A566" i="5"/>
  <c r="A567" i="5"/>
  <c r="B567" i="5" s="1"/>
  <c r="A568" i="5"/>
  <c r="B568" i="5" s="1"/>
  <c r="A569" i="5"/>
  <c r="A570" i="5"/>
  <c r="A571" i="5"/>
  <c r="B571" i="5" s="1"/>
  <c r="A572" i="5"/>
  <c r="B572" i="5" s="1"/>
  <c r="A573" i="5"/>
  <c r="A574" i="5"/>
  <c r="A575" i="5"/>
  <c r="B575" i="5" s="1"/>
  <c r="A576" i="5"/>
  <c r="B576" i="5" s="1"/>
  <c r="A577" i="5"/>
  <c r="A578" i="5"/>
  <c r="A579" i="5"/>
  <c r="B579" i="5" s="1"/>
  <c r="A580" i="5"/>
  <c r="B580" i="5" s="1"/>
  <c r="A581" i="5"/>
  <c r="A582" i="5"/>
  <c r="A583" i="5"/>
  <c r="B583" i="5" s="1"/>
  <c r="A584" i="5"/>
  <c r="B584" i="5" s="1"/>
  <c r="A585" i="5"/>
  <c r="A586" i="5"/>
  <c r="A587" i="5"/>
  <c r="A588" i="5"/>
  <c r="A589" i="5"/>
  <c r="A590" i="5"/>
  <c r="A591" i="5"/>
  <c r="B591" i="5" s="1"/>
  <c r="A592" i="5"/>
  <c r="B592" i="5" s="1"/>
  <c r="A593" i="5"/>
  <c r="A594" i="5"/>
  <c r="A595" i="5"/>
  <c r="B595" i="5" s="1"/>
  <c r="A596" i="5"/>
  <c r="B596" i="5" s="1"/>
  <c r="A597" i="5"/>
  <c r="A598" i="5"/>
  <c r="A599" i="5"/>
  <c r="B599" i="5" s="1"/>
  <c r="A600" i="5"/>
  <c r="B600" i="5" s="1"/>
  <c r="A601" i="5"/>
  <c r="B601" i="5" s="1"/>
  <c r="A602" i="5"/>
  <c r="B602" i="5" s="1"/>
  <c r="A603" i="5"/>
  <c r="B603" i="5" s="1"/>
  <c r="A604" i="5"/>
  <c r="B604" i="5" s="1"/>
  <c r="A605" i="5"/>
  <c r="B605" i="5" s="1"/>
  <c r="A606" i="5"/>
  <c r="B606" i="5" s="1"/>
  <c r="A607" i="5"/>
  <c r="B607" i="5" s="1"/>
  <c r="A608" i="5"/>
  <c r="B608" i="5" s="1"/>
  <c r="A609" i="5"/>
  <c r="B609" i="5" s="1"/>
  <c r="A610" i="5"/>
  <c r="B610" i="5" s="1"/>
  <c r="A611" i="5"/>
  <c r="B611" i="5" s="1"/>
  <c r="A612" i="5"/>
  <c r="B612" i="5" s="1"/>
  <c r="A613" i="5"/>
  <c r="B613" i="5" s="1"/>
  <c r="A614" i="5"/>
  <c r="B614" i="5" s="1"/>
  <c r="A615" i="5"/>
  <c r="B615" i="5" s="1"/>
  <c r="A616" i="5"/>
  <c r="B616" i="5" s="1"/>
  <c r="A617" i="5"/>
  <c r="B617" i="5" s="1"/>
  <c r="A618" i="5"/>
  <c r="B618" i="5" s="1"/>
  <c r="A619" i="5"/>
  <c r="B619" i="5" s="1"/>
  <c r="A620" i="5"/>
  <c r="B620" i="5" s="1"/>
  <c r="A621" i="5"/>
  <c r="B621" i="5" s="1"/>
  <c r="A622" i="5"/>
  <c r="B622" i="5" s="1"/>
  <c r="A623" i="5"/>
  <c r="B623" i="5" s="1"/>
  <c r="A624" i="5"/>
  <c r="B624" i="5" s="1"/>
  <c r="A625" i="5"/>
  <c r="B625" i="5" s="1"/>
  <c r="A626" i="5"/>
  <c r="B626" i="5" s="1"/>
  <c r="A627" i="5"/>
  <c r="B627" i="5" s="1"/>
  <c r="A628" i="5"/>
  <c r="B628" i="5" s="1"/>
  <c r="A629" i="5"/>
  <c r="B629" i="5" s="1"/>
  <c r="A630" i="5"/>
  <c r="B630" i="5" s="1"/>
  <c r="A631" i="5"/>
  <c r="B631" i="5" s="1"/>
  <c r="A632" i="5"/>
  <c r="B632" i="5" s="1"/>
  <c r="A2" i="5"/>
  <c r="C579" i="5" l="1"/>
  <c r="C515" i="5"/>
  <c r="C388" i="5"/>
  <c r="C227" i="5"/>
  <c r="C568" i="5"/>
  <c r="C379" i="5"/>
  <c r="C563" i="5"/>
  <c r="C552" i="5"/>
  <c r="C9" i="5"/>
  <c r="C547" i="5"/>
  <c r="C452" i="5"/>
  <c r="C443" i="5"/>
  <c r="C315" i="5"/>
  <c r="C595" i="5"/>
  <c r="C531" i="5"/>
  <c r="C420" i="5"/>
  <c r="C291" i="5"/>
  <c r="I535" i="5"/>
  <c r="B535" i="5"/>
  <c r="I503" i="5"/>
  <c r="B503" i="5"/>
  <c r="C503" i="5"/>
  <c r="I495" i="5"/>
  <c r="C495" i="5"/>
  <c r="I487" i="5"/>
  <c r="B487" i="5"/>
  <c r="C487" i="5"/>
  <c r="I479" i="5"/>
  <c r="B479" i="5"/>
  <c r="C479" i="5"/>
  <c r="I471" i="5"/>
  <c r="C471" i="5"/>
  <c r="I463" i="5"/>
  <c r="B463" i="5"/>
  <c r="C463" i="5"/>
  <c r="I455" i="5"/>
  <c r="B455" i="5"/>
  <c r="C455" i="5"/>
  <c r="B447" i="5"/>
  <c r="C447" i="5"/>
  <c r="C439" i="5"/>
  <c r="B439" i="5"/>
  <c r="B431" i="5"/>
  <c r="C431" i="5"/>
  <c r="I423" i="5"/>
  <c r="B423" i="5"/>
  <c r="C423" i="5"/>
  <c r="I415" i="5"/>
  <c r="B415" i="5"/>
  <c r="C415" i="5"/>
  <c r="C407" i="5"/>
  <c r="B407" i="5"/>
  <c r="B399" i="5"/>
  <c r="C399" i="5"/>
  <c r="B391" i="5"/>
  <c r="C391" i="5"/>
  <c r="I383" i="5"/>
  <c r="B383" i="5"/>
  <c r="C383" i="5"/>
  <c r="B375" i="5"/>
  <c r="C375" i="5"/>
  <c r="B367" i="5"/>
  <c r="C367" i="5"/>
  <c r="B359" i="5"/>
  <c r="C359" i="5"/>
  <c r="B351" i="5"/>
  <c r="C351" i="5"/>
  <c r="C343" i="5"/>
  <c r="B343" i="5"/>
  <c r="I335" i="5"/>
  <c r="B335" i="5"/>
  <c r="C335" i="5"/>
  <c r="B327" i="5"/>
  <c r="C327" i="5"/>
  <c r="B319" i="5"/>
  <c r="C319" i="5"/>
  <c r="I311" i="5"/>
  <c r="C311" i="5"/>
  <c r="B303" i="5"/>
  <c r="C303" i="5"/>
  <c r="B295" i="5"/>
  <c r="C295" i="5"/>
  <c r="B287" i="5"/>
  <c r="C287" i="5"/>
  <c r="B279" i="5"/>
  <c r="C279" i="5"/>
  <c r="B271" i="5"/>
  <c r="C271" i="5"/>
  <c r="B263" i="5"/>
  <c r="C263" i="5"/>
  <c r="I255" i="5"/>
  <c r="B255" i="5"/>
  <c r="C255" i="5"/>
  <c r="B247" i="5"/>
  <c r="C247" i="5"/>
  <c r="B239" i="5"/>
  <c r="C239" i="5"/>
  <c r="B231" i="5"/>
  <c r="C231" i="5"/>
  <c r="I223" i="5"/>
  <c r="B223" i="5"/>
  <c r="C223" i="5"/>
  <c r="C215" i="5"/>
  <c r="B215" i="5"/>
  <c r="I207" i="5"/>
  <c r="B207" i="5"/>
  <c r="C207" i="5"/>
  <c r="B199" i="5"/>
  <c r="C199" i="5"/>
  <c r="I191" i="5"/>
  <c r="B191" i="5"/>
  <c r="C191" i="5"/>
  <c r="B175" i="5"/>
  <c r="C175" i="5"/>
  <c r="I167" i="5"/>
  <c r="B167" i="5"/>
  <c r="I159" i="5"/>
  <c r="B159" i="5"/>
  <c r="C159" i="5"/>
  <c r="B151" i="5"/>
  <c r="C151" i="5"/>
  <c r="I143" i="5"/>
  <c r="B143" i="5"/>
  <c r="C143" i="5"/>
  <c r="I135" i="5"/>
  <c r="B135" i="5"/>
  <c r="C135" i="5"/>
  <c r="I127" i="5"/>
  <c r="B127" i="5"/>
  <c r="C127" i="5"/>
  <c r="I111" i="5"/>
  <c r="B111" i="5"/>
  <c r="C111" i="5"/>
  <c r="B103" i="5"/>
  <c r="C103" i="5"/>
  <c r="I95" i="5"/>
  <c r="B95" i="5"/>
  <c r="C95" i="5"/>
  <c r="I87" i="5"/>
  <c r="B87" i="5"/>
  <c r="C87" i="5"/>
  <c r="I79" i="5"/>
  <c r="B79" i="5"/>
  <c r="C79" i="5"/>
  <c r="I71" i="5"/>
  <c r="C71" i="5"/>
  <c r="B71" i="5"/>
  <c r="I63" i="5"/>
  <c r="B63" i="5"/>
  <c r="C63" i="5"/>
  <c r="I55" i="5"/>
  <c r="B55" i="5"/>
  <c r="C55" i="5"/>
  <c r="I47" i="5"/>
  <c r="C47" i="5"/>
  <c r="B47" i="5"/>
  <c r="I39" i="5"/>
  <c r="C39" i="5"/>
  <c r="B39" i="5"/>
  <c r="I31" i="5"/>
  <c r="C31" i="5"/>
  <c r="B31" i="5"/>
  <c r="I23" i="5"/>
  <c r="C23" i="5"/>
  <c r="B23" i="5"/>
  <c r="I15" i="5"/>
  <c r="C15" i="5"/>
  <c r="B15" i="5"/>
  <c r="I7" i="5"/>
  <c r="C7" i="5"/>
  <c r="D7" i="5" s="1"/>
  <c r="B7" i="5"/>
  <c r="C596" i="5"/>
  <c r="C580" i="5"/>
  <c r="C564" i="5"/>
  <c r="C548" i="5"/>
  <c r="C532" i="5"/>
  <c r="C516" i="5"/>
  <c r="C444" i="5"/>
  <c r="C380" i="5"/>
  <c r="C316" i="5"/>
  <c r="C211" i="5"/>
  <c r="C140" i="5"/>
  <c r="C32" i="5"/>
  <c r="B471" i="5"/>
  <c r="B183" i="5"/>
  <c r="I2" i="5"/>
  <c r="B2" i="5"/>
  <c r="B593" i="5"/>
  <c r="C593" i="5"/>
  <c r="I585" i="5"/>
  <c r="B585" i="5"/>
  <c r="C585" i="5"/>
  <c r="B577" i="5"/>
  <c r="C577" i="5"/>
  <c r="B569" i="5"/>
  <c r="C569" i="5"/>
  <c r="B561" i="5"/>
  <c r="C561" i="5"/>
  <c r="B553" i="5"/>
  <c r="C553" i="5"/>
  <c r="B545" i="5"/>
  <c r="C545" i="5"/>
  <c r="I537" i="5"/>
  <c r="B537" i="5"/>
  <c r="C537" i="5"/>
  <c r="B529" i="5"/>
  <c r="C529" i="5"/>
  <c r="C496" i="5"/>
  <c r="B448" i="5"/>
  <c r="B374" i="5"/>
  <c r="C374" i="5"/>
  <c r="B358" i="5"/>
  <c r="C358" i="5"/>
  <c r="C342" i="5"/>
  <c r="B342" i="5"/>
  <c r="B326" i="5"/>
  <c r="C326" i="5"/>
  <c r="B318" i="5"/>
  <c r="C318" i="5"/>
  <c r="B310" i="5"/>
  <c r="C310" i="5"/>
  <c r="B302" i="5"/>
  <c r="C302" i="5"/>
  <c r="B294" i="5"/>
  <c r="C294" i="5"/>
  <c r="B286" i="5"/>
  <c r="C286" i="5"/>
  <c r="B270" i="5"/>
  <c r="C270" i="5"/>
  <c r="B262" i="5"/>
  <c r="C262" i="5"/>
  <c r="I254" i="5"/>
  <c r="B254" i="5"/>
  <c r="C254" i="5"/>
  <c r="B246" i="5"/>
  <c r="C246" i="5"/>
  <c r="B238" i="5"/>
  <c r="C238" i="5"/>
  <c r="B230" i="5"/>
  <c r="C230" i="5"/>
  <c r="I222" i="5"/>
  <c r="B222" i="5"/>
  <c r="C222" i="5"/>
  <c r="C214" i="5"/>
  <c r="B214" i="5"/>
  <c r="B206" i="5"/>
  <c r="C206" i="5"/>
  <c r="I198" i="5"/>
  <c r="B198" i="5"/>
  <c r="C198" i="5"/>
  <c r="I190" i="5"/>
  <c r="B190" i="5"/>
  <c r="C190" i="5"/>
  <c r="B182" i="5"/>
  <c r="C182" i="5"/>
  <c r="B174" i="5"/>
  <c r="C174" i="5"/>
  <c r="I166" i="5"/>
  <c r="B166" i="5"/>
  <c r="C166" i="5"/>
  <c r="I158" i="5"/>
  <c r="B158" i="5"/>
  <c r="I150" i="5"/>
  <c r="B150" i="5"/>
  <c r="C150" i="5"/>
  <c r="I142" i="5"/>
  <c r="B142" i="5"/>
  <c r="C142" i="5"/>
  <c r="I134" i="5"/>
  <c r="B134" i="5"/>
  <c r="C134" i="5"/>
  <c r="B126" i="5"/>
  <c r="C126" i="5"/>
  <c r="C118" i="5"/>
  <c r="B118" i="5"/>
  <c r="I110" i="5"/>
  <c r="B110" i="5"/>
  <c r="C110" i="5"/>
  <c r="I102" i="5"/>
  <c r="B102" i="5"/>
  <c r="C102" i="5"/>
  <c r="I94" i="5"/>
  <c r="B94" i="5"/>
  <c r="C94" i="5"/>
  <c r="B86" i="5"/>
  <c r="C86" i="5"/>
  <c r="I78" i="5"/>
  <c r="B78" i="5"/>
  <c r="C78" i="5"/>
  <c r="C70" i="5"/>
  <c r="B70" i="5"/>
  <c r="I62" i="5"/>
  <c r="B62" i="5"/>
  <c r="C62" i="5"/>
  <c r="B54" i="5"/>
  <c r="C54" i="5"/>
  <c r="I46" i="5"/>
  <c r="C46" i="5"/>
  <c r="B38" i="5"/>
  <c r="C38" i="5"/>
  <c r="I30" i="5"/>
  <c r="B30" i="5"/>
  <c r="C30" i="5"/>
  <c r="I22" i="5"/>
  <c r="B22" i="5"/>
  <c r="C22" i="5"/>
  <c r="B14" i="5"/>
  <c r="C14" i="5"/>
  <c r="I6" i="5"/>
  <c r="B6" i="5"/>
  <c r="C6" i="5"/>
  <c r="D6" i="5" s="1"/>
  <c r="B597" i="5"/>
  <c r="C597" i="5"/>
  <c r="B589" i="5"/>
  <c r="C589" i="5"/>
  <c r="C581" i="5"/>
  <c r="B581" i="5"/>
  <c r="B573" i="5"/>
  <c r="C573" i="5"/>
  <c r="B565" i="5"/>
  <c r="C565" i="5"/>
  <c r="I557" i="5"/>
  <c r="B557" i="5"/>
  <c r="C557" i="5"/>
  <c r="B549" i="5"/>
  <c r="C549" i="5"/>
  <c r="B541" i="5"/>
  <c r="C541" i="5"/>
  <c r="I533" i="5"/>
  <c r="B533" i="5"/>
  <c r="C533" i="5"/>
  <c r="B525" i="5"/>
  <c r="C525" i="5"/>
  <c r="B517" i="5"/>
  <c r="C517" i="5"/>
  <c r="I509" i="5"/>
  <c r="B509" i="5"/>
  <c r="C509" i="5"/>
  <c r="I501" i="5"/>
  <c r="B501" i="5"/>
  <c r="C501" i="5"/>
  <c r="I493" i="5"/>
  <c r="B493" i="5"/>
  <c r="C493" i="5"/>
  <c r="I485" i="5"/>
  <c r="C485" i="5"/>
  <c r="B485" i="5"/>
  <c r="B477" i="5"/>
  <c r="C477" i="5"/>
  <c r="I469" i="5"/>
  <c r="B469" i="5"/>
  <c r="C469" i="5"/>
  <c r="B461" i="5"/>
  <c r="C461" i="5"/>
  <c r="B453" i="5"/>
  <c r="C453" i="5"/>
  <c r="B445" i="5"/>
  <c r="C445" i="5"/>
  <c r="B437" i="5"/>
  <c r="C437" i="5"/>
  <c r="C429" i="5"/>
  <c r="B429" i="5"/>
  <c r="B421" i="5"/>
  <c r="C421" i="5"/>
  <c r="B413" i="5"/>
  <c r="C413" i="5"/>
  <c r="B405" i="5"/>
  <c r="C405" i="5"/>
  <c r="I397" i="5"/>
  <c r="B397" i="5"/>
  <c r="C397" i="5"/>
  <c r="B389" i="5"/>
  <c r="C389" i="5"/>
  <c r="I381" i="5"/>
  <c r="B381" i="5"/>
  <c r="C381" i="5"/>
  <c r="B373" i="5"/>
  <c r="C373" i="5"/>
  <c r="B365" i="5"/>
  <c r="C365" i="5"/>
  <c r="B357" i="5"/>
  <c r="C357" i="5"/>
  <c r="I349" i="5"/>
  <c r="B349" i="5"/>
  <c r="C349" i="5"/>
  <c r="I341" i="5"/>
  <c r="B341" i="5"/>
  <c r="C341" i="5"/>
  <c r="C333" i="5"/>
  <c r="B333" i="5"/>
  <c r="B325" i="5"/>
  <c r="C325" i="5"/>
  <c r="B317" i="5"/>
  <c r="C317" i="5"/>
  <c r="B309" i="5"/>
  <c r="C309" i="5"/>
  <c r="C301" i="5"/>
  <c r="B301" i="5"/>
  <c r="B293" i="5"/>
  <c r="C293" i="5"/>
  <c r="B285" i="5"/>
  <c r="C285" i="5"/>
  <c r="B277" i="5"/>
  <c r="C277" i="5"/>
  <c r="I269" i="5"/>
  <c r="C269" i="5"/>
  <c r="B261" i="5"/>
  <c r="C261" i="5"/>
  <c r="I253" i="5"/>
  <c r="B253" i="5"/>
  <c r="C253" i="5"/>
  <c r="B245" i="5"/>
  <c r="C245" i="5"/>
  <c r="B237" i="5"/>
  <c r="C237" i="5"/>
  <c r="B229" i="5"/>
  <c r="C229" i="5"/>
  <c r="I221" i="5"/>
  <c r="B221" i="5"/>
  <c r="C221" i="5"/>
  <c r="I213" i="5"/>
  <c r="B213" i="5"/>
  <c r="C213" i="5"/>
  <c r="I205" i="5"/>
  <c r="C205" i="5"/>
  <c r="B205" i="5"/>
  <c r="B197" i="5"/>
  <c r="C197" i="5"/>
  <c r="B189" i="5"/>
  <c r="C189" i="5"/>
  <c r="I181" i="5"/>
  <c r="B181" i="5"/>
  <c r="C181" i="5"/>
  <c r="C173" i="5"/>
  <c r="B173" i="5"/>
  <c r="I165" i="5"/>
  <c r="B165" i="5"/>
  <c r="C165" i="5"/>
  <c r="I157" i="5"/>
  <c r="B157" i="5"/>
  <c r="C157" i="5"/>
  <c r="I149" i="5"/>
  <c r="B149" i="5"/>
  <c r="I141" i="5"/>
  <c r="C141" i="5"/>
  <c r="I133" i="5"/>
  <c r="B133" i="5"/>
  <c r="C133" i="5"/>
  <c r="B125" i="5"/>
  <c r="C125" i="5"/>
  <c r="I117" i="5"/>
  <c r="B117" i="5"/>
  <c r="C117" i="5"/>
  <c r="I109" i="5"/>
  <c r="C109" i="5"/>
  <c r="B109" i="5"/>
  <c r="B101" i="5"/>
  <c r="C101" i="5"/>
  <c r="I93" i="5"/>
  <c r="C93" i="5"/>
  <c r="B93" i="5"/>
  <c r="C85" i="5"/>
  <c r="B85" i="5"/>
  <c r="I77" i="5"/>
  <c r="B77" i="5"/>
  <c r="C77" i="5"/>
  <c r="I69" i="5"/>
  <c r="B69" i="5"/>
  <c r="C69" i="5"/>
  <c r="I61" i="5"/>
  <c r="B61" i="5"/>
  <c r="C61" i="5"/>
  <c r="B53" i="5"/>
  <c r="C53" i="5"/>
  <c r="C45" i="5"/>
  <c r="B45" i="5"/>
  <c r="B37" i="5"/>
  <c r="C37" i="5"/>
  <c r="C29" i="5"/>
  <c r="B29" i="5"/>
  <c r="I21" i="5"/>
  <c r="B21" i="5"/>
  <c r="C21" i="5"/>
  <c r="I13" i="5"/>
  <c r="C13" i="5"/>
  <c r="B13" i="5"/>
  <c r="C592" i="5"/>
  <c r="C576" i="5"/>
  <c r="C560" i="5"/>
  <c r="C544" i="5"/>
  <c r="C528" i="5"/>
  <c r="C512" i="5"/>
  <c r="C436" i="5"/>
  <c r="C404" i="5"/>
  <c r="C372" i="5"/>
  <c r="C308" i="5"/>
  <c r="C259" i="5"/>
  <c r="C195" i="5"/>
  <c r="C119" i="5"/>
  <c r="B419" i="5"/>
  <c r="I588" i="5"/>
  <c r="B588" i="5"/>
  <c r="I476" i="5"/>
  <c r="B476" i="5"/>
  <c r="I468" i="5"/>
  <c r="B468" i="5"/>
  <c r="I460" i="5"/>
  <c r="B460" i="5"/>
  <c r="I412" i="5"/>
  <c r="B412" i="5"/>
  <c r="I396" i="5"/>
  <c r="B396" i="5"/>
  <c r="I356" i="5"/>
  <c r="B356" i="5"/>
  <c r="I348" i="5"/>
  <c r="B348" i="5"/>
  <c r="I340" i="5"/>
  <c r="B340" i="5"/>
  <c r="I324" i="5"/>
  <c r="B324" i="5"/>
  <c r="B292" i="5"/>
  <c r="C292" i="5"/>
  <c r="B284" i="5"/>
  <c r="C284" i="5"/>
  <c r="I276" i="5"/>
  <c r="B276" i="5"/>
  <c r="C276" i="5"/>
  <c r="I268" i="5"/>
  <c r="B268" i="5"/>
  <c r="C268" i="5"/>
  <c r="I260" i="5"/>
  <c r="B260" i="5"/>
  <c r="C260" i="5"/>
  <c r="I252" i="5"/>
  <c r="B252" i="5"/>
  <c r="C252" i="5"/>
  <c r="B244" i="5"/>
  <c r="C244" i="5"/>
  <c r="B236" i="5"/>
  <c r="C236" i="5"/>
  <c r="B228" i="5"/>
  <c r="C228" i="5"/>
  <c r="I220" i="5"/>
  <c r="B220" i="5"/>
  <c r="C220" i="5"/>
  <c r="B212" i="5"/>
  <c r="C212" i="5"/>
  <c r="I204" i="5"/>
  <c r="C204" i="5"/>
  <c r="B204" i="5"/>
  <c r="B196" i="5"/>
  <c r="C196" i="5"/>
  <c r="B188" i="5"/>
  <c r="C188" i="5"/>
  <c r="B180" i="5"/>
  <c r="C180" i="5"/>
  <c r="C172" i="5"/>
  <c r="B172" i="5"/>
  <c r="B164" i="5"/>
  <c r="C164" i="5"/>
  <c r="I156" i="5"/>
  <c r="B156" i="5"/>
  <c r="C156" i="5"/>
  <c r="B148" i="5"/>
  <c r="C148" i="5"/>
  <c r="I132" i="5"/>
  <c r="B132" i="5"/>
  <c r="C132" i="5"/>
  <c r="I124" i="5"/>
  <c r="B124" i="5"/>
  <c r="C124" i="5"/>
  <c r="B116" i="5"/>
  <c r="C116" i="5"/>
  <c r="B108" i="5"/>
  <c r="C108" i="5"/>
  <c r="B100" i="5"/>
  <c r="C100" i="5"/>
  <c r="I92" i="5"/>
  <c r="B92" i="5"/>
  <c r="B84" i="5"/>
  <c r="C84" i="5"/>
  <c r="I76" i="5"/>
  <c r="B76" i="5"/>
  <c r="C76" i="5"/>
  <c r="I68" i="5"/>
  <c r="B68" i="5"/>
  <c r="C68" i="5"/>
  <c r="I60" i="5"/>
  <c r="B60" i="5"/>
  <c r="C60" i="5"/>
  <c r="I44" i="5"/>
  <c r="B44" i="5"/>
  <c r="C44" i="5"/>
  <c r="B36" i="5"/>
  <c r="C36" i="5"/>
  <c r="B28" i="5"/>
  <c r="C28" i="5"/>
  <c r="B20" i="5"/>
  <c r="C20" i="5"/>
  <c r="I12" i="5"/>
  <c r="B12" i="5"/>
  <c r="C12" i="5"/>
  <c r="C591" i="5"/>
  <c r="C575" i="5"/>
  <c r="C559" i="5"/>
  <c r="C543" i="5"/>
  <c r="C527" i="5"/>
  <c r="C511" i="5"/>
  <c r="C435" i="5"/>
  <c r="C403" i="5"/>
  <c r="C371" i="5"/>
  <c r="C339" i="5"/>
  <c r="C307" i="5"/>
  <c r="C251" i="5"/>
  <c r="C185" i="5"/>
  <c r="C105" i="5"/>
  <c r="B390" i="5"/>
  <c r="B46" i="5"/>
  <c r="B513" i="5"/>
  <c r="C513" i="5"/>
  <c r="I505" i="5"/>
  <c r="B505" i="5"/>
  <c r="C505" i="5"/>
  <c r="I497" i="5"/>
  <c r="B497" i="5"/>
  <c r="C497" i="5"/>
  <c r="I489" i="5"/>
  <c r="B489" i="5"/>
  <c r="C489" i="5"/>
  <c r="I481" i="5"/>
  <c r="B481" i="5"/>
  <c r="C481" i="5"/>
  <c r="B473" i="5"/>
  <c r="C473" i="5"/>
  <c r="I465" i="5"/>
  <c r="B465" i="5"/>
  <c r="C465" i="5"/>
  <c r="I457" i="5"/>
  <c r="B457" i="5"/>
  <c r="C457" i="5"/>
  <c r="I449" i="5"/>
  <c r="B449" i="5"/>
  <c r="C449" i="5"/>
  <c r="B441" i="5"/>
  <c r="C441" i="5"/>
  <c r="I433" i="5"/>
  <c r="B433" i="5"/>
  <c r="C433" i="5"/>
  <c r="B425" i="5"/>
  <c r="C425" i="5"/>
  <c r="I417" i="5"/>
  <c r="B417" i="5"/>
  <c r="C417" i="5"/>
  <c r="I409" i="5"/>
  <c r="B409" i="5"/>
  <c r="C409" i="5"/>
  <c r="B401" i="5"/>
  <c r="C401" i="5"/>
  <c r="B393" i="5"/>
  <c r="C393" i="5"/>
  <c r="B385" i="5"/>
  <c r="C385" i="5"/>
  <c r="B377" i="5"/>
  <c r="C377" i="5"/>
  <c r="I369" i="5"/>
  <c r="B369" i="5"/>
  <c r="C369" i="5"/>
  <c r="I361" i="5"/>
  <c r="B361" i="5"/>
  <c r="C361" i="5"/>
  <c r="B353" i="5"/>
  <c r="C353" i="5"/>
  <c r="B345" i="5"/>
  <c r="C345" i="5"/>
  <c r="B337" i="5"/>
  <c r="C337" i="5"/>
  <c r="B329" i="5"/>
  <c r="C329" i="5"/>
  <c r="B321" i="5"/>
  <c r="C321" i="5"/>
  <c r="B313" i="5"/>
  <c r="C313" i="5"/>
  <c r="I305" i="5"/>
  <c r="B305" i="5"/>
  <c r="C305" i="5"/>
  <c r="I297" i="5"/>
  <c r="B297" i="5"/>
  <c r="C297" i="5"/>
  <c r="B289" i="5"/>
  <c r="C289" i="5"/>
  <c r="B281" i="5"/>
  <c r="C281" i="5"/>
  <c r="B273" i="5"/>
  <c r="C273" i="5"/>
  <c r="I265" i="5"/>
  <c r="B265" i="5"/>
  <c r="C265" i="5"/>
  <c r="B257" i="5"/>
  <c r="C257" i="5"/>
  <c r="B249" i="5"/>
  <c r="C249" i="5"/>
  <c r="I241" i="5"/>
  <c r="B241" i="5"/>
  <c r="C241" i="5"/>
  <c r="B233" i="5"/>
  <c r="C233" i="5"/>
  <c r="B225" i="5"/>
  <c r="C225" i="5"/>
  <c r="B217" i="5"/>
  <c r="C217" i="5"/>
  <c r="I209" i="5"/>
  <c r="B209" i="5"/>
  <c r="C209" i="5"/>
  <c r="I201" i="5"/>
  <c r="B201" i="5"/>
  <c r="C201" i="5"/>
  <c r="B193" i="5"/>
  <c r="C193" i="5"/>
  <c r="B177" i="5"/>
  <c r="C177" i="5"/>
  <c r="B169" i="5"/>
  <c r="C169" i="5"/>
  <c r="B161" i="5"/>
  <c r="C161" i="5"/>
  <c r="I153" i="5"/>
  <c r="B153" i="5"/>
  <c r="C153" i="5"/>
  <c r="I145" i="5"/>
  <c r="B145" i="5"/>
  <c r="C145" i="5"/>
  <c r="I137" i="5"/>
  <c r="B137" i="5"/>
  <c r="C137" i="5"/>
  <c r="I129" i="5"/>
  <c r="B129" i="5"/>
  <c r="B121" i="5"/>
  <c r="C121" i="5"/>
  <c r="I113" i="5"/>
  <c r="B113" i="5"/>
  <c r="C113" i="5"/>
  <c r="B97" i="5"/>
  <c r="C97" i="5"/>
  <c r="B89" i="5"/>
  <c r="C89" i="5"/>
  <c r="B81" i="5"/>
  <c r="C81" i="5"/>
  <c r="I73" i="5"/>
  <c r="B73" i="5"/>
  <c r="C73" i="5"/>
  <c r="B65" i="5"/>
  <c r="C65" i="5"/>
  <c r="I57" i="5"/>
  <c r="B57" i="5"/>
  <c r="C57" i="5"/>
  <c r="I49" i="5"/>
  <c r="B49" i="5"/>
  <c r="C49" i="5"/>
  <c r="I41" i="5"/>
  <c r="B41" i="5"/>
  <c r="C41" i="5"/>
  <c r="B33" i="5"/>
  <c r="C33" i="5"/>
  <c r="I25" i="5"/>
  <c r="B25" i="5"/>
  <c r="C25" i="5"/>
  <c r="B17" i="5"/>
  <c r="C17" i="5"/>
  <c r="I508" i="5"/>
  <c r="B508" i="5"/>
  <c r="I500" i="5"/>
  <c r="B500" i="5"/>
  <c r="I492" i="5"/>
  <c r="B492" i="5"/>
  <c r="I587" i="5"/>
  <c r="B587" i="5"/>
  <c r="I523" i="5"/>
  <c r="B523" i="5"/>
  <c r="I411" i="5"/>
  <c r="B411" i="5"/>
  <c r="I347" i="5"/>
  <c r="B347" i="5"/>
  <c r="I323" i="5"/>
  <c r="B323" i="5"/>
  <c r="I299" i="5"/>
  <c r="B299" i="5"/>
  <c r="I275" i="5"/>
  <c r="B275" i="5"/>
  <c r="I243" i="5"/>
  <c r="B243" i="5"/>
  <c r="I235" i="5"/>
  <c r="B235" i="5"/>
  <c r="I219" i="5"/>
  <c r="B219" i="5"/>
  <c r="I203" i="5"/>
  <c r="B203" i="5"/>
  <c r="B187" i="5"/>
  <c r="C187" i="5"/>
  <c r="I179" i="5"/>
  <c r="B179" i="5"/>
  <c r="C179" i="5"/>
  <c r="B171" i="5"/>
  <c r="C171" i="5"/>
  <c r="B163" i="5"/>
  <c r="C163" i="5"/>
  <c r="B155" i="5"/>
  <c r="C155" i="5"/>
  <c r="B147" i="5"/>
  <c r="C147" i="5"/>
  <c r="B139" i="5"/>
  <c r="C139" i="5"/>
  <c r="C131" i="5"/>
  <c r="B131" i="5"/>
  <c r="B123" i="5"/>
  <c r="C123" i="5"/>
  <c r="B115" i="5"/>
  <c r="C115" i="5"/>
  <c r="I107" i="5"/>
  <c r="B107" i="5"/>
  <c r="C107" i="5"/>
  <c r="B99" i="5"/>
  <c r="C99" i="5"/>
  <c r="B91" i="5"/>
  <c r="C91" i="5"/>
  <c r="C83" i="5"/>
  <c r="B83" i="5"/>
  <c r="I75" i="5"/>
  <c r="B75" i="5"/>
  <c r="C75" i="5"/>
  <c r="I67" i="5"/>
  <c r="B67" i="5"/>
  <c r="I59" i="5"/>
  <c r="B59" i="5"/>
  <c r="C59" i="5"/>
  <c r="I51" i="5"/>
  <c r="C51" i="5"/>
  <c r="B51" i="5"/>
  <c r="B43" i="5"/>
  <c r="C43" i="5"/>
  <c r="I35" i="5"/>
  <c r="B35" i="5"/>
  <c r="C35" i="5"/>
  <c r="B27" i="5"/>
  <c r="C27" i="5"/>
  <c r="I19" i="5"/>
  <c r="B19" i="5"/>
  <c r="C19" i="5"/>
  <c r="I11" i="5"/>
  <c r="B11" i="5"/>
  <c r="C11" i="5"/>
  <c r="I3" i="5"/>
  <c r="B3" i="5"/>
  <c r="C3" i="5"/>
  <c r="D3" i="5" s="1"/>
  <c r="F3" i="5" s="1"/>
  <c r="C588" i="5"/>
  <c r="C572" i="5"/>
  <c r="C540" i="5"/>
  <c r="C508" i="5"/>
  <c r="C460" i="5"/>
  <c r="C428" i="5"/>
  <c r="C396" i="5"/>
  <c r="C364" i="5"/>
  <c r="C332" i="5"/>
  <c r="C300" i="5"/>
  <c r="C243" i="5"/>
  <c r="C176" i="5"/>
  <c r="C92" i="5"/>
  <c r="B355" i="5"/>
  <c r="B598" i="5"/>
  <c r="C598" i="5"/>
  <c r="B590" i="5"/>
  <c r="C590" i="5"/>
  <c r="B582" i="5"/>
  <c r="C582" i="5"/>
  <c r="B574" i="5"/>
  <c r="C574" i="5"/>
  <c r="B566" i="5"/>
  <c r="C566" i="5"/>
  <c r="I558" i="5"/>
  <c r="C558" i="5"/>
  <c r="B558" i="5"/>
  <c r="B550" i="5"/>
  <c r="C550" i="5"/>
  <c r="B542" i="5"/>
  <c r="C542" i="5"/>
  <c r="I534" i="5"/>
  <c r="B534" i="5"/>
  <c r="C534" i="5"/>
  <c r="B526" i="5"/>
  <c r="C526" i="5"/>
  <c r="B518" i="5"/>
  <c r="C518" i="5"/>
  <c r="I510" i="5"/>
  <c r="B510" i="5"/>
  <c r="C510" i="5"/>
  <c r="I502" i="5"/>
  <c r="B502" i="5"/>
  <c r="C502" i="5"/>
  <c r="I494" i="5"/>
  <c r="B494" i="5"/>
  <c r="C494" i="5"/>
  <c r="I486" i="5"/>
  <c r="C486" i="5"/>
  <c r="B486" i="5"/>
  <c r="B478" i="5"/>
  <c r="C478" i="5"/>
  <c r="I470" i="5"/>
  <c r="B470" i="5"/>
  <c r="C470" i="5"/>
  <c r="I462" i="5"/>
  <c r="C462" i="5"/>
  <c r="B462" i="5"/>
  <c r="B454" i="5"/>
  <c r="C454" i="5"/>
  <c r="B446" i="5"/>
  <c r="C446" i="5"/>
  <c r="C438" i="5"/>
  <c r="B438" i="5"/>
  <c r="B430" i="5"/>
  <c r="C430" i="5"/>
  <c r="B422" i="5"/>
  <c r="C422" i="5"/>
  <c r="B414" i="5"/>
  <c r="C414" i="5"/>
  <c r="C406" i="5"/>
  <c r="B406" i="5"/>
  <c r="B398" i="5"/>
  <c r="C398" i="5"/>
  <c r="I382" i="5"/>
  <c r="B382" i="5"/>
  <c r="C382" i="5"/>
  <c r="B366" i="5"/>
  <c r="C366" i="5"/>
  <c r="B350" i="5"/>
  <c r="C350" i="5"/>
  <c r="B334" i="5"/>
  <c r="C334" i="5"/>
  <c r="B278" i="5"/>
  <c r="C278" i="5"/>
  <c r="I556" i="5"/>
  <c r="B556" i="5"/>
  <c r="I524" i="5"/>
  <c r="B524" i="5"/>
  <c r="I555" i="5"/>
  <c r="B555" i="5"/>
  <c r="I507" i="5"/>
  <c r="B507" i="5"/>
  <c r="I499" i="5"/>
  <c r="B499" i="5"/>
  <c r="I491" i="5"/>
  <c r="B491" i="5"/>
  <c r="I483" i="5"/>
  <c r="B483" i="5"/>
  <c r="I475" i="5"/>
  <c r="B475" i="5"/>
  <c r="I467" i="5"/>
  <c r="B467" i="5"/>
  <c r="I459" i="5"/>
  <c r="B459" i="5"/>
  <c r="I451" i="5"/>
  <c r="B451" i="5"/>
  <c r="B594" i="5"/>
  <c r="C594" i="5"/>
  <c r="I586" i="5"/>
  <c r="B586" i="5"/>
  <c r="C586" i="5"/>
  <c r="B578" i="5"/>
  <c r="C578" i="5"/>
  <c r="B570" i="5"/>
  <c r="C570" i="5"/>
  <c r="B562" i="5"/>
  <c r="C562" i="5"/>
  <c r="I554" i="5"/>
  <c r="B554" i="5"/>
  <c r="C554" i="5"/>
  <c r="B546" i="5"/>
  <c r="C546" i="5"/>
  <c r="B538" i="5"/>
  <c r="C538" i="5"/>
  <c r="B530" i="5"/>
  <c r="C530" i="5"/>
  <c r="I522" i="5"/>
  <c r="B522" i="5"/>
  <c r="C522" i="5"/>
  <c r="B514" i="5"/>
  <c r="C514" i="5"/>
  <c r="I506" i="5"/>
  <c r="B506" i="5"/>
  <c r="C506" i="5"/>
  <c r="I498" i="5"/>
  <c r="B498" i="5"/>
  <c r="C498" i="5"/>
  <c r="I490" i="5"/>
  <c r="B490" i="5"/>
  <c r="C490" i="5"/>
  <c r="I482" i="5"/>
  <c r="B482" i="5"/>
  <c r="C482" i="5"/>
  <c r="B474" i="5"/>
  <c r="C474" i="5"/>
  <c r="B466" i="5"/>
  <c r="C466" i="5"/>
  <c r="I458" i="5"/>
  <c r="B458" i="5"/>
  <c r="C458" i="5"/>
  <c r="I450" i="5"/>
  <c r="B450" i="5"/>
  <c r="C450" i="5"/>
  <c r="B442" i="5"/>
  <c r="C442" i="5"/>
  <c r="B434" i="5"/>
  <c r="C434" i="5"/>
  <c r="B426" i="5"/>
  <c r="C426" i="5"/>
  <c r="B418" i="5"/>
  <c r="C418" i="5"/>
  <c r="I410" i="5"/>
  <c r="B410" i="5"/>
  <c r="C410" i="5"/>
  <c r="B402" i="5"/>
  <c r="C402" i="5"/>
  <c r="B394" i="5"/>
  <c r="C394" i="5"/>
  <c r="I386" i="5"/>
  <c r="B386" i="5"/>
  <c r="C386" i="5"/>
  <c r="B378" i="5"/>
  <c r="C378" i="5"/>
  <c r="B370" i="5"/>
  <c r="C370" i="5"/>
  <c r="B362" i="5"/>
  <c r="C362" i="5"/>
  <c r="B354" i="5"/>
  <c r="C354" i="5"/>
  <c r="B346" i="5"/>
  <c r="C346" i="5"/>
  <c r="B338" i="5"/>
  <c r="C338" i="5"/>
  <c r="B330" i="5"/>
  <c r="C330" i="5"/>
  <c r="B322" i="5"/>
  <c r="C322" i="5"/>
  <c r="B314" i="5"/>
  <c r="C314" i="5"/>
  <c r="I306" i="5"/>
  <c r="B306" i="5"/>
  <c r="C306" i="5"/>
  <c r="I298" i="5"/>
  <c r="B298" i="5"/>
  <c r="C298" i="5"/>
  <c r="B290" i="5"/>
  <c r="C290" i="5"/>
  <c r="B282" i="5"/>
  <c r="C282" i="5"/>
  <c r="B274" i="5"/>
  <c r="C274" i="5"/>
  <c r="B266" i="5"/>
  <c r="C266" i="5"/>
  <c r="B258" i="5"/>
  <c r="C258" i="5"/>
  <c r="B250" i="5"/>
  <c r="C250" i="5"/>
  <c r="I242" i="5"/>
  <c r="B242" i="5"/>
  <c r="C242" i="5"/>
  <c r="B234" i="5"/>
  <c r="C234" i="5"/>
  <c r="B226" i="5"/>
  <c r="C226" i="5"/>
  <c r="I218" i="5"/>
  <c r="B218" i="5"/>
  <c r="C218" i="5"/>
  <c r="I210" i="5"/>
  <c r="B210" i="5"/>
  <c r="C210" i="5"/>
  <c r="I202" i="5"/>
  <c r="B202" i="5"/>
  <c r="C202" i="5"/>
  <c r="B194" i="5"/>
  <c r="C194" i="5"/>
  <c r="B186" i="5"/>
  <c r="C186" i="5"/>
  <c r="B178" i="5"/>
  <c r="C178" i="5"/>
  <c r="B170" i="5"/>
  <c r="C170" i="5"/>
  <c r="B162" i="5"/>
  <c r="C162" i="5"/>
  <c r="I154" i="5"/>
  <c r="B154" i="5"/>
  <c r="C154" i="5"/>
  <c r="B146" i="5"/>
  <c r="C146" i="5"/>
  <c r="B138" i="5"/>
  <c r="C138" i="5"/>
  <c r="I130" i="5"/>
  <c r="B130" i="5"/>
  <c r="C130" i="5"/>
  <c r="I122" i="5"/>
  <c r="B122" i="5"/>
  <c r="C122" i="5"/>
  <c r="B114" i="5"/>
  <c r="C114" i="5"/>
  <c r="I106" i="5"/>
  <c r="B106" i="5"/>
  <c r="C106" i="5"/>
  <c r="B98" i="5"/>
  <c r="C98" i="5"/>
  <c r="I90" i="5"/>
  <c r="B90" i="5"/>
  <c r="C90" i="5"/>
  <c r="B82" i="5"/>
  <c r="C82" i="5"/>
  <c r="I74" i="5"/>
  <c r="B74" i="5"/>
  <c r="C74" i="5"/>
  <c r="B66" i="5"/>
  <c r="C66" i="5"/>
  <c r="I58" i="5"/>
  <c r="B58" i="5"/>
  <c r="C58" i="5"/>
  <c r="B50" i="5"/>
  <c r="C50" i="5"/>
  <c r="I42" i="5"/>
  <c r="B42" i="5"/>
  <c r="C42" i="5"/>
  <c r="B34" i="5"/>
  <c r="C34" i="5"/>
  <c r="I26" i="5"/>
  <c r="B26" i="5"/>
  <c r="C26" i="5"/>
  <c r="B18" i="5"/>
  <c r="C18" i="5"/>
  <c r="I10" i="5"/>
  <c r="B10" i="5"/>
  <c r="C10" i="5"/>
  <c r="C587" i="5"/>
  <c r="C571" i="5"/>
  <c r="C555" i="5"/>
  <c r="C539" i="5"/>
  <c r="C523" i="5"/>
  <c r="C507" i="5"/>
  <c r="C484" i="5"/>
  <c r="C459" i="5"/>
  <c r="C427" i="5"/>
  <c r="C395" i="5"/>
  <c r="C363" i="5"/>
  <c r="C331" i="5"/>
  <c r="C299" i="5"/>
  <c r="C235" i="5"/>
  <c r="C167" i="5"/>
  <c r="B311" i="5"/>
  <c r="C158" i="5"/>
  <c r="B521" i="5"/>
  <c r="I536" i="5"/>
  <c r="B536" i="5"/>
  <c r="I504" i="5"/>
  <c r="B504" i="5"/>
  <c r="I488" i="5"/>
  <c r="B488" i="5"/>
  <c r="I480" i="5"/>
  <c r="B480" i="5"/>
  <c r="I472" i="5"/>
  <c r="B472" i="5"/>
  <c r="C472" i="5"/>
  <c r="I464" i="5"/>
  <c r="B464" i="5"/>
  <c r="C464" i="5"/>
  <c r="I456" i="5"/>
  <c r="B456" i="5"/>
  <c r="C456" i="5"/>
  <c r="B440" i="5"/>
  <c r="C440" i="5"/>
  <c r="I432" i="5"/>
  <c r="B432" i="5"/>
  <c r="C432" i="5"/>
  <c r="I424" i="5"/>
  <c r="B424" i="5"/>
  <c r="C424" i="5"/>
  <c r="I416" i="5"/>
  <c r="B416" i="5"/>
  <c r="C416" i="5"/>
  <c r="B408" i="5"/>
  <c r="C408" i="5"/>
  <c r="B400" i="5"/>
  <c r="C400" i="5"/>
  <c r="B392" i="5"/>
  <c r="C392" i="5"/>
  <c r="C384" i="5"/>
  <c r="B384" i="5"/>
  <c r="B376" i="5"/>
  <c r="C376" i="5"/>
  <c r="B368" i="5"/>
  <c r="C368" i="5"/>
  <c r="B360" i="5"/>
  <c r="C360" i="5"/>
  <c r="B352" i="5"/>
  <c r="C352" i="5"/>
  <c r="B344" i="5"/>
  <c r="C344" i="5"/>
  <c r="B336" i="5"/>
  <c r="C336" i="5"/>
  <c r="B328" i="5"/>
  <c r="C328" i="5"/>
  <c r="B320" i="5"/>
  <c r="C320" i="5"/>
  <c r="B312" i="5"/>
  <c r="C312" i="5"/>
  <c r="B304" i="5"/>
  <c r="C304" i="5"/>
  <c r="I296" i="5"/>
  <c r="B296" i="5"/>
  <c r="C296" i="5"/>
  <c r="B288" i="5"/>
  <c r="C288" i="5"/>
  <c r="B280" i="5"/>
  <c r="C280" i="5"/>
  <c r="B272" i="5"/>
  <c r="C272" i="5"/>
  <c r="I264" i="5"/>
  <c r="B264" i="5"/>
  <c r="C264" i="5"/>
  <c r="B256" i="5"/>
  <c r="C256" i="5"/>
  <c r="B248" i="5"/>
  <c r="C248" i="5"/>
  <c r="B240" i="5"/>
  <c r="C240" i="5"/>
  <c r="I232" i="5"/>
  <c r="B232" i="5"/>
  <c r="C232" i="5"/>
  <c r="B224" i="5"/>
  <c r="C224" i="5"/>
  <c r="B216" i="5"/>
  <c r="C216" i="5"/>
  <c r="B208" i="5"/>
  <c r="C208" i="5"/>
  <c r="B200" i="5"/>
  <c r="C200" i="5"/>
  <c r="I192" i="5"/>
  <c r="B192" i="5"/>
  <c r="C192" i="5"/>
  <c r="B184" i="5"/>
  <c r="C184" i="5"/>
  <c r="B168" i="5"/>
  <c r="C168" i="5"/>
  <c r="I160" i="5"/>
  <c r="C160" i="5"/>
  <c r="B160" i="5"/>
  <c r="B152" i="5"/>
  <c r="C152" i="5"/>
  <c r="I144" i="5"/>
  <c r="B144" i="5"/>
  <c r="C144" i="5"/>
  <c r="I136" i="5"/>
  <c r="B136" i="5"/>
  <c r="C136" i="5"/>
  <c r="C128" i="5"/>
  <c r="B128" i="5"/>
  <c r="I120" i="5"/>
  <c r="B120" i="5"/>
  <c r="C120" i="5"/>
  <c r="I112" i="5"/>
  <c r="B112" i="5"/>
  <c r="C112" i="5"/>
  <c r="B104" i="5"/>
  <c r="C104" i="5"/>
  <c r="I96" i="5"/>
  <c r="C96" i="5"/>
  <c r="I88" i="5"/>
  <c r="B88" i="5"/>
  <c r="C88" i="5"/>
  <c r="I80" i="5"/>
  <c r="B80" i="5"/>
  <c r="B72" i="5"/>
  <c r="C72" i="5"/>
  <c r="B64" i="5"/>
  <c r="C64" i="5"/>
  <c r="I56" i="5"/>
  <c r="B56" i="5"/>
  <c r="C56" i="5"/>
  <c r="I48" i="5"/>
  <c r="B48" i="5"/>
  <c r="C48" i="5"/>
  <c r="B40" i="5"/>
  <c r="C40" i="5"/>
  <c r="I24" i="5"/>
  <c r="B24" i="5"/>
  <c r="C24" i="5"/>
  <c r="I16" i="5"/>
  <c r="B16" i="5"/>
  <c r="C16" i="5"/>
  <c r="B8" i="5"/>
  <c r="C8" i="5"/>
  <c r="D8" i="5" s="1"/>
  <c r="G8" i="5" s="1"/>
  <c r="C2" i="5"/>
  <c r="D2" i="5" s="1"/>
  <c r="F2" i="5" s="1"/>
  <c r="C583" i="5"/>
  <c r="C567" i="5"/>
  <c r="C551" i="5"/>
  <c r="C535" i="5"/>
  <c r="C519" i="5"/>
  <c r="C500" i="5"/>
  <c r="C480" i="5"/>
  <c r="C451" i="5"/>
  <c r="C387" i="5"/>
  <c r="C355" i="5"/>
  <c r="C323" i="5"/>
  <c r="C283" i="5"/>
  <c r="C219" i="5"/>
  <c r="C149" i="5"/>
  <c r="C52" i="5"/>
  <c r="B495" i="5"/>
  <c r="C4" i="5"/>
  <c r="D4" i="5" s="1"/>
  <c r="G4" i="5" s="1"/>
  <c r="B5" i="5"/>
  <c r="C5" i="5"/>
  <c r="D5" i="5" s="1"/>
  <c r="G5" i="5" s="1"/>
  <c r="G3" i="5"/>
  <c r="H3" i="5"/>
  <c r="J3" i="5" s="1"/>
  <c r="D9" i="5"/>
  <c r="G9" i="5" s="1"/>
  <c r="F8" i="5" l="1"/>
  <c r="F7" i="5"/>
  <c r="H7" i="5"/>
  <c r="G7" i="5"/>
  <c r="J7" i="5" s="1"/>
  <c r="F5" i="5"/>
  <c r="H2" i="5"/>
  <c r="J2" i="5" s="1"/>
  <c r="F6" i="5"/>
  <c r="H6" i="5"/>
  <c r="G6" i="5"/>
  <c r="F4" i="5"/>
  <c r="G2" i="5"/>
  <c r="F9" i="5"/>
  <c r="E4" i="5"/>
  <c r="D14" i="5"/>
  <c r="D17" i="5"/>
  <c r="D18" i="5"/>
  <c r="F18" i="5" s="1"/>
  <c r="D20" i="5"/>
  <c r="D21" i="5"/>
  <c r="D22" i="5"/>
  <c r="D24" i="5"/>
  <c r="D25" i="5"/>
  <c r="D27" i="5"/>
  <c r="F27" i="5" s="1"/>
  <c r="D28" i="5"/>
  <c r="F28" i="5" s="1"/>
  <c r="D29" i="5"/>
  <c r="D32" i="5"/>
  <c r="D33" i="5"/>
  <c r="D34" i="5"/>
  <c r="F34" i="5" s="1"/>
  <c r="D36" i="5"/>
  <c r="D37" i="5"/>
  <c r="D38" i="5"/>
  <c r="D40" i="5"/>
  <c r="D43" i="5"/>
  <c r="D45" i="5"/>
  <c r="F45" i="5" s="1"/>
  <c r="D46" i="5"/>
  <c r="D48" i="5"/>
  <c r="D50" i="5"/>
  <c r="D52" i="5"/>
  <c r="D53" i="5"/>
  <c r="D54" i="5"/>
  <c r="D58" i="5"/>
  <c r="D59" i="5"/>
  <c r="D65" i="5"/>
  <c r="D66" i="5"/>
  <c r="D67" i="5"/>
  <c r="D72" i="5"/>
  <c r="D74" i="5"/>
  <c r="D83" i="5"/>
  <c r="D84" i="5"/>
  <c r="D85" i="5"/>
  <c r="F85" i="5" s="1"/>
  <c r="D86" i="5"/>
  <c r="D87" i="5"/>
  <c r="D88" i="5"/>
  <c r="D91" i="5"/>
  <c r="F91" i="5" s="1"/>
  <c r="D93" i="5"/>
  <c r="D99" i="5"/>
  <c r="F99" i="5" s="1"/>
  <c r="D100" i="5"/>
  <c r="F100" i="5" s="1"/>
  <c r="D101" i="5"/>
  <c r="D102" i="5"/>
  <c r="D103" i="5"/>
  <c r="D105" i="5"/>
  <c r="D106" i="5"/>
  <c r="D107" i="5"/>
  <c r="D110" i="5"/>
  <c r="D116" i="5"/>
  <c r="D117" i="5"/>
  <c r="D118" i="5"/>
  <c r="F118" i="5" s="1"/>
  <c r="D120" i="5"/>
  <c r="D121" i="5"/>
  <c r="D123" i="5"/>
  <c r="F123" i="5" s="1"/>
  <c r="D125" i="5"/>
  <c r="D127" i="5"/>
  <c r="D128" i="5"/>
  <c r="D130" i="5"/>
  <c r="D133" i="5"/>
  <c r="D140" i="5"/>
  <c r="F140" i="5" s="1"/>
  <c r="D141" i="5"/>
  <c r="D142" i="5"/>
  <c r="D145" i="5"/>
  <c r="D147" i="5"/>
  <c r="D148" i="5"/>
  <c r="F148" i="5" s="1"/>
  <c r="D149" i="5"/>
  <c r="D150" i="5"/>
  <c r="D153" i="5"/>
  <c r="D154" i="5"/>
  <c r="D156" i="5"/>
  <c r="D157" i="5"/>
  <c r="D162" i="5"/>
  <c r="D163" i="5"/>
  <c r="F163" i="5" s="1"/>
  <c r="D164" i="5"/>
  <c r="F164" i="5" s="1"/>
  <c r="D165" i="5"/>
  <c r="D166" i="5"/>
  <c r="D167" i="5"/>
  <c r="D170" i="5"/>
  <c r="F170" i="5" s="1"/>
  <c r="D171" i="5"/>
  <c r="D172" i="5"/>
  <c r="D173" i="5"/>
  <c r="D174" i="5"/>
  <c r="D175" i="5"/>
  <c r="E175" i="5" s="1"/>
  <c r="D176" i="5"/>
  <c r="D177" i="5"/>
  <c r="D178" i="5"/>
  <c r="D179" i="5"/>
  <c r="D180" i="5"/>
  <c r="D182" i="5"/>
  <c r="D184" i="5"/>
  <c r="D185" i="5"/>
  <c r="D186" i="5"/>
  <c r="D187" i="5"/>
  <c r="D188" i="5"/>
  <c r="D189" i="5"/>
  <c r="D190" i="5"/>
  <c r="D191" i="5"/>
  <c r="D192" i="5"/>
  <c r="D196" i="5"/>
  <c r="D197" i="5"/>
  <c r="F197" i="5" s="1"/>
  <c r="D198" i="5"/>
  <c r="D199" i="5"/>
  <c r="D200" i="5"/>
  <c r="D202" i="5"/>
  <c r="D203" i="5"/>
  <c r="D209" i="5"/>
  <c r="D211" i="5"/>
  <c r="D214" i="5"/>
  <c r="D215" i="5"/>
  <c r="D217" i="5"/>
  <c r="D218" i="5"/>
  <c r="D219" i="5"/>
  <c r="D220" i="5"/>
  <c r="D221" i="5"/>
  <c r="D227" i="5"/>
  <c r="D228" i="5"/>
  <c r="F228" i="5" s="1"/>
  <c r="D229" i="5"/>
  <c r="D230" i="5"/>
  <c r="D231" i="5"/>
  <c r="D232" i="5"/>
  <c r="D233" i="5"/>
  <c r="D234" i="5"/>
  <c r="D235" i="5"/>
  <c r="D237" i="5"/>
  <c r="F237" i="5" s="1"/>
  <c r="D238" i="5"/>
  <c r="D240" i="5"/>
  <c r="D241" i="5"/>
  <c r="D242" i="5"/>
  <c r="D243" i="5"/>
  <c r="D244" i="5"/>
  <c r="D245" i="5"/>
  <c r="D246" i="5"/>
  <c r="D248" i="5"/>
  <c r="D249" i="5"/>
  <c r="D250" i="5"/>
  <c r="D251" i="5"/>
  <c r="D252" i="5"/>
  <c r="D253" i="5"/>
  <c r="D254" i="5"/>
  <c r="D255" i="5"/>
  <c r="D260" i="5"/>
  <c r="D261" i="5"/>
  <c r="D262" i="5"/>
  <c r="F262" i="5" s="1"/>
  <c r="D263" i="5"/>
  <c r="D265" i="5"/>
  <c r="D266" i="5"/>
  <c r="D267" i="5"/>
  <c r="D270" i="5"/>
  <c r="D271" i="5"/>
  <c r="D274" i="5"/>
  <c r="D275" i="5"/>
  <c r="D276" i="5"/>
  <c r="D277" i="5"/>
  <c r="D278" i="5"/>
  <c r="D281" i="5"/>
  <c r="D282" i="5"/>
  <c r="D283" i="5"/>
  <c r="D284" i="5"/>
  <c r="D285" i="5"/>
  <c r="D286" i="5"/>
  <c r="D287" i="5"/>
  <c r="D288" i="5"/>
  <c r="E288" i="5" s="1"/>
  <c r="D289" i="5"/>
  <c r="D290" i="5"/>
  <c r="D291" i="5"/>
  <c r="D292" i="5"/>
  <c r="D293" i="5"/>
  <c r="D294" i="5"/>
  <c r="D295" i="5"/>
  <c r="D296" i="5"/>
  <c r="D297" i="5"/>
  <c r="D298" i="5"/>
  <c r="D299" i="5"/>
  <c r="D300" i="5"/>
  <c r="D305" i="5"/>
  <c r="D306" i="5"/>
  <c r="D307" i="5"/>
  <c r="D308" i="5"/>
  <c r="E308" i="5" s="1"/>
  <c r="D309" i="5"/>
  <c r="D311" i="5"/>
  <c r="D312" i="5"/>
  <c r="D313" i="5"/>
  <c r="D314" i="5"/>
  <c r="D315" i="5"/>
  <c r="D317" i="5"/>
  <c r="D318" i="5"/>
  <c r="D319" i="5"/>
  <c r="D320" i="5"/>
  <c r="D321" i="5"/>
  <c r="D322" i="5"/>
  <c r="D323" i="5"/>
  <c r="D324" i="5"/>
  <c r="D325" i="5"/>
  <c r="F325" i="5" s="1"/>
  <c r="D326" i="5"/>
  <c r="D327" i="5"/>
  <c r="D328" i="5"/>
  <c r="D331" i="5"/>
  <c r="E331" i="5" s="1"/>
  <c r="D332" i="5"/>
  <c r="D333" i="5"/>
  <c r="D334" i="5"/>
  <c r="F334" i="5" s="1"/>
  <c r="D335" i="5"/>
  <c r="D336" i="5"/>
  <c r="D337" i="5"/>
  <c r="D338" i="5"/>
  <c r="D339" i="5"/>
  <c r="D340" i="5"/>
  <c r="D342" i="5"/>
  <c r="D343" i="5"/>
  <c r="D344" i="5"/>
  <c r="D345" i="5"/>
  <c r="D346" i="5"/>
  <c r="D348" i="5"/>
  <c r="D349" i="5"/>
  <c r="D350" i="5"/>
  <c r="F350" i="5" s="1"/>
  <c r="D351" i="5"/>
  <c r="D352" i="5"/>
  <c r="D353" i="5"/>
  <c r="D357" i="5"/>
  <c r="D358" i="5"/>
  <c r="D359" i="5"/>
  <c r="E359" i="5" s="1"/>
  <c r="D360" i="5"/>
  <c r="D361" i="5"/>
  <c r="D364" i="5"/>
  <c r="D365" i="5"/>
  <c r="D366" i="5"/>
  <c r="F366" i="5" s="1"/>
  <c r="D367" i="5"/>
  <c r="D368" i="5"/>
  <c r="D370" i="5"/>
  <c r="D371" i="5"/>
  <c r="F371" i="5" s="1"/>
  <c r="D372" i="5"/>
  <c r="F372" i="5" s="1"/>
  <c r="D373" i="5"/>
  <c r="D374" i="5"/>
  <c r="D375" i="5"/>
  <c r="D376" i="5"/>
  <c r="D378" i="5"/>
  <c r="D379" i="5"/>
  <c r="E379" i="5" s="1"/>
  <c r="D380" i="5"/>
  <c r="D381" i="5"/>
  <c r="D382" i="5"/>
  <c r="D383" i="5"/>
  <c r="D384" i="5"/>
  <c r="D385" i="5"/>
  <c r="D386" i="5"/>
  <c r="D387" i="5"/>
  <c r="D388" i="5"/>
  <c r="D389" i="5"/>
  <c r="F389" i="5" s="1"/>
  <c r="D393" i="5"/>
  <c r="D394" i="5"/>
  <c r="F394" i="5" s="1"/>
  <c r="D396" i="5"/>
  <c r="D397" i="5"/>
  <c r="D398" i="5"/>
  <c r="F398" i="5" s="1"/>
  <c r="D399" i="5"/>
  <c r="D400" i="5"/>
  <c r="D401" i="5"/>
  <c r="D402" i="5"/>
  <c r="D403" i="5"/>
  <c r="F403" i="5" s="1"/>
  <c r="D404" i="5"/>
  <c r="D405" i="5"/>
  <c r="D406" i="5"/>
  <c r="D409" i="5"/>
  <c r="D410" i="5"/>
  <c r="D411" i="5"/>
  <c r="D412" i="5"/>
  <c r="D413" i="5"/>
  <c r="D414" i="5"/>
  <c r="F414" i="5" s="1"/>
  <c r="D415" i="5"/>
  <c r="D416" i="5"/>
  <c r="D417" i="5"/>
  <c r="D418" i="5"/>
  <c r="D419" i="5"/>
  <c r="D424" i="5"/>
  <c r="D425" i="5"/>
  <c r="D429" i="5"/>
  <c r="D430" i="5"/>
  <c r="D431" i="5"/>
  <c r="D432" i="5"/>
  <c r="D433" i="5"/>
  <c r="D436" i="5"/>
  <c r="D437" i="5"/>
  <c r="D438" i="5"/>
  <c r="D439" i="5"/>
  <c r="D440" i="5"/>
  <c r="D441" i="5"/>
  <c r="D442" i="5"/>
  <c r="D445" i="5"/>
  <c r="F445" i="5" s="1"/>
  <c r="D446" i="5"/>
  <c r="D447" i="5"/>
  <c r="D448" i="5"/>
  <c r="D449" i="5"/>
  <c r="D450" i="5"/>
  <c r="D451" i="5"/>
  <c r="D452" i="5"/>
  <c r="D453" i="5"/>
  <c r="D454" i="5"/>
  <c r="F454" i="5" s="1"/>
  <c r="D455" i="5"/>
  <c r="D456" i="5"/>
  <c r="D457" i="5"/>
  <c r="D458" i="5"/>
  <c r="D459" i="5"/>
  <c r="D460" i="5"/>
  <c r="D461" i="5"/>
  <c r="D465" i="5"/>
  <c r="D466" i="5"/>
  <c r="F466" i="5" s="1"/>
  <c r="D467" i="5"/>
  <c r="D474" i="5"/>
  <c r="D479" i="5"/>
  <c r="D486" i="5"/>
  <c r="D487" i="5"/>
  <c r="D488" i="5"/>
  <c r="D491" i="5"/>
  <c r="D492" i="5"/>
  <c r="D493" i="5"/>
  <c r="D499" i="5"/>
  <c r="D506" i="5"/>
  <c r="D507" i="5"/>
  <c r="D513" i="5"/>
  <c r="D527" i="5"/>
  <c r="D528" i="5"/>
  <c r="D530" i="5"/>
  <c r="D531" i="5"/>
  <c r="D532" i="5"/>
  <c r="F532" i="5" s="1"/>
  <c r="D533" i="5"/>
  <c r="D534" i="5"/>
  <c r="D535" i="5"/>
  <c r="D536" i="5"/>
  <c r="D537" i="5"/>
  <c r="D538" i="5"/>
  <c r="D539" i="5"/>
  <c r="D540" i="5"/>
  <c r="D541" i="5"/>
  <c r="D542" i="5"/>
  <c r="D546" i="5"/>
  <c r="F546" i="5" s="1"/>
  <c r="D547" i="5"/>
  <c r="D548" i="5"/>
  <c r="D549" i="5"/>
  <c r="D550" i="5"/>
  <c r="D551" i="5"/>
  <c r="D552" i="5"/>
  <c r="D553" i="5"/>
  <c r="D554" i="5"/>
  <c r="D555" i="5"/>
  <c r="D556" i="5"/>
  <c r="D563" i="5"/>
  <c r="D564" i="5"/>
  <c r="D565" i="5"/>
  <c r="D566" i="5"/>
  <c r="F566" i="5" s="1"/>
  <c r="D567" i="5"/>
  <c r="D568" i="5"/>
  <c r="D569" i="5"/>
  <c r="D570" i="5"/>
  <c r="D571" i="5"/>
  <c r="D572" i="5"/>
  <c r="F572" i="5" s="1"/>
  <c r="D573" i="5"/>
  <c r="F573" i="5" s="1"/>
  <c r="D574" i="5"/>
  <c r="D575" i="5"/>
  <c r="D576" i="5"/>
  <c r="D577" i="5"/>
  <c r="D578" i="5"/>
  <c r="D583" i="5"/>
  <c r="D584" i="5"/>
  <c r="D586" i="5"/>
  <c r="D587" i="5"/>
  <c r="D588" i="5"/>
  <c r="D589" i="5"/>
  <c r="F589" i="5" s="1"/>
  <c r="D590" i="5"/>
  <c r="D591" i="5"/>
  <c r="D592" i="5"/>
  <c r="D593" i="5"/>
  <c r="D594" i="5"/>
  <c r="D595" i="5"/>
  <c r="F595" i="5" s="1"/>
  <c r="D596" i="5"/>
  <c r="F596" i="5" s="1"/>
  <c r="D597" i="5"/>
  <c r="D598" i="5"/>
  <c r="D509" i="5"/>
  <c r="D269" i="5"/>
  <c r="D213" i="5"/>
  <c r="D201" i="5"/>
  <c r="D161" i="5"/>
  <c r="D97" i="5"/>
  <c r="D81" i="5"/>
  <c r="E6" i="5"/>
  <c r="D10" i="5"/>
  <c r="D11" i="5"/>
  <c r="D12" i="5"/>
  <c r="D13" i="5"/>
  <c r="D15" i="5"/>
  <c r="D16" i="5"/>
  <c r="D19" i="5"/>
  <c r="D23" i="5"/>
  <c r="D26" i="5"/>
  <c r="D30" i="5"/>
  <c r="D31" i="5"/>
  <c r="D35" i="5"/>
  <c r="D39" i="5"/>
  <c r="D41" i="5"/>
  <c r="D42" i="5"/>
  <c r="D44" i="5"/>
  <c r="D47" i="5"/>
  <c r="D49" i="5"/>
  <c r="D51" i="5"/>
  <c r="D55" i="5"/>
  <c r="D56" i="5"/>
  <c r="D57" i="5"/>
  <c r="D60" i="5"/>
  <c r="D61" i="5"/>
  <c r="D62" i="5"/>
  <c r="D63" i="5"/>
  <c r="D64" i="5"/>
  <c r="D68" i="5"/>
  <c r="D69" i="5"/>
  <c r="D70" i="5"/>
  <c r="D71" i="5"/>
  <c r="D73" i="5"/>
  <c r="D75" i="5"/>
  <c r="D76" i="5"/>
  <c r="D77" i="5"/>
  <c r="D78" i="5"/>
  <c r="D79" i="5"/>
  <c r="D80" i="5"/>
  <c r="D82" i="5"/>
  <c r="D89" i="5"/>
  <c r="D90" i="5"/>
  <c r="D92" i="5"/>
  <c r="D94" i="5"/>
  <c r="D95" i="5"/>
  <c r="D96" i="5"/>
  <c r="D98" i="5"/>
  <c r="D104" i="5"/>
  <c r="D108" i="5"/>
  <c r="D109" i="5"/>
  <c r="D111" i="5"/>
  <c r="D112" i="5"/>
  <c r="D113" i="5"/>
  <c r="D114" i="5"/>
  <c r="D115" i="5"/>
  <c r="D119" i="5"/>
  <c r="D122" i="5"/>
  <c r="D124" i="5"/>
  <c r="D126" i="5"/>
  <c r="D129" i="5"/>
  <c r="D131" i="5"/>
  <c r="D132" i="5"/>
  <c r="D134" i="5"/>
  <c r="D135" i="5"/>
  <c r="D136" i="5"/>
  <c r="D137" i="5"/>
  <c r="D138" i="5"/>
  <c r="F138" i="5" s="1"/>
  <c r="D139" i="5"/>
  <c r="D143" i="5"/>
  <c r="D144" i="5"/>
  <c r="D146" i="5"/>
  <c r="D151" i="5"/>
  <c r="D152" i="5"/>
  <c r="D155" i="5"/>
  <c r="D158" i="5"/>
  <c r="D159" i="5"/>
  <c r="D160" i="5"/>
  <c r="D168" i="5"/>
  <c r="D169" i="5"/>
  <c r="D181" i="5"/>
  <c r="D183" i="5"/>
  <c r="D193" i="5"/>
  <c r="D194" i="5"/>
  <c r="D195" i="5"/>
  <c r="D204" i="5"/>
  <c r="D205" i="5"/>
  <c r="D206" i="5"/>
  <c r="D207" i="5"/>
  <c r="D208" i="5"/>
  <c r="D210" i="5"/>
  <c r="D212" i="5"/>
  <c r="D216" i="5"/>
  <c r="D222" i="5"/>
  <c r="D223" i="5"/>
  <c r="D224" i="5"/>
  <c r="D225" i="5"/>
  <c r="D226" i="5"/>
  <c r="F226" i="5" s="1"/>
  <c r="D236" i="5"/>
  <c r="D239" i="5"/>
  <c r="D247" i="5"/>
  <c r="D256" i="5"/>
  <c r="D257" i="5"/>
  <c r="D258" i="5"/>
  <c r="D259" i="5"/>
  <c r="D264" i="5"/>
  <c r="D268" i="5"/>
  <c r="D272" i="5"/>
  <c r="D273" i="5"/>
  <c r="D279" i="5"/>
  <c r="D280" i="5"/>
  <c r="D301" i="5"/>
  <c r="D302" i="5"/>
  <c r="F302" i="5" s="1"/>
  <c r="D303" i="5"/>
  <c r="D304" i="5"/>
  <c r="D310" i="5"/>
  <c r="D316" i="5"/>
  <c r="D329" i="5"/>
  <c r="D330" i="5"/>
  <c r="D341" i="5"/>
  <c r="D347" i="5"/>
  <c r="D354" i="5"/>
  <c r="D355" i="5"/>
  <c r="D356" i="5"/>
  <c r="D362" i="5"/>
  <c r="F362" i="5" s="1"/>
  <c r="D363" i="5"/>
  <c r="D369" i="5"/>
  <c r="D377" i="5"/>
  <c r="D390" i="5"/>
  <c r="F390" i="5" s="1"/>
  <c r="D391" i="5"/>
  <c r="D392" i="5"/>
  <c r="D395" i="5"/>
  <c r="D407" i="5"/>
  <c r="D408" i="5"/>
  <c r="D420" i="5"/>
  <c r="D421" i="5"/>
  <c r="D422" i="5"/>
  <c r="D423" i="5"/>
  <c r="D426" i="5"/>
  <c r="F426" i="5" s="1"/>
  <c r="D427" i="5"/>
  <c r="D428" i="5"/>
  <c r="D434" i="5"/>
  <c r="D435" i="5"/>
  <c r="D443" i="5"/>
  <c r="D444" i="5"/>
  <c r="D462" i="5"/>
  <c r="D463" i="5"/>
  <c r="D464" i="5"/>
  <c r="D468" i="5"/>
  <c r="D469" i="5"/>
  <c r="D470" i="5"/>
  <c r="D471" i="5"/>
  <c r="D472" i="5"/>
  <c r="D473" i="5"/>
  <c r="D475" i="5"/>
  <c r="D476" i="5"/>
  <c r="D477" i="5"/>
  <c r="F477" i="5" s="1"/>
  <c r="D478" i="5"/>
  <c r="D480" i="5"/>
  <c r="D481" i="5"/>
  <c r="D482" i="5"/>
  <c r="D483" i="5"/>
  <c r="D484" i="5"/>
  <c r="D485" i="5"/>
  <c r="D489" i="5"/>
  <c r="D490" i="5"/>
  <c r="D494" i="5"/>
  <c r="D495" i="5"/>
  <c r="D496" i="5"/>
  <c r="D497" i="5"/>
  <c r="D498" i="5"/>
  <c r="D500" i="5"/>
  <c r="D501" i="5"/>
  <c r="D502" i="5"/>
  <c r="D503" i="5"/>
  <c r="D504" i="5"/>
  <c r="D505" i="5"/>
  <c r="D508" i="5"/>
  <c r="D510" i="5"/>
  <c r="D511" i="5"/>
  <c r="D512" i="5"/>
  <c r="D514" i="5"/>
  <c r="D515" i="5"/>
  <c r="D516" i="5"/>
  <c r="F516" i="5" s="1"/>
  <c r="D517" i="5"/>
  <c r="D518" i="5"/>
  <c r="D519" i="5"/>
  <c r="D520" i="5"/>
  <c r="D521" i="5"/>
  <c r="D522" i="5"/>
  <c r="D523" i="5"/>
  <c r="D524" i="5"/>
  <c r="D525" i="5"/>
  <c r="D526" i="5"/>
  <c r="D529" i="5"/>
  <c r="D543" i="5"/>
  <c r="D544" i="5"/>
  <c r="D545" i="5"/>
  <c r="D557" i="5"/>
  <c r="D558" i="5"/>
  <c r="D559" i="5"/>
  <c r="D560" i="5"/>
  <c r="D561" i="5"/>
  <c r="D562" i="5"/>
  <c r="D579" i="5"/>
  <c r="D580" i="5"/>
  <c r="D581" i="5"/>
  <c r="D582" i="5"/>
  <c r="D585" i="5"/>
  <c r="E2" i="5"/>
  <c r="J6" i="5" l="1"/>
  <c r="H585" i="5"/>
  <c r="J585" i="5" s="1"/>
  <c r="H558" i="5"/>
  <c r="J558" i="5" s="1"/>
  <c r="H557" i="5"/>
  <c r="J557" i="5" s="1"/>
  <c r="F524" i="5"/>
  <c r="H524" i="5"/>
  <c r="J524" i="5" s="1"/>
  <c r="H523" i="5"/>
  <c r="J523" i="5" s="1"/>
  <c r="H522" i="5"/>
  <c r="J522" i="5" s="1"/>
  <c r="H510" i="5"/>
  <c r="J510" i="5" s="1"/>
  <c r="H508" i="5"/>
  <c r="J508" i="5" s="1"/>
  <c r="H505" i="5"/>
  <c r="J505" i="5" s="1"/>
  <c r="H504" i="5"/>
  <c r="J504" i="5" s="1"/>
  <c r="H503" i="5"/>
  <c r="J503" i="5" s="1"/>
  <c r="H502" i="5"/>
  <c r="J502" i="5" s="1"/>
  <c r="H501" i="5"/>
  <c r="J501" i="5" s="1"/>
  <c r="H500" i="5"/>
  <c r="J500" i="5" s="1"/>
  <c r="H498" i="5"/>
  <c r="J498" i="5" s="1"/>
  <c r="H497" i="5"/>
  <c r="J497" i="5" s="1"/>
  <c r="H495" i="5"/>
  <c r="J495" i="5" s="1"/>
  <c r="H494" i="5"/>
  <c r="J494" i="5" s="1"/>
  <c r="H490" i="5"/>
  <c r="J490" i="5" s="1"/>
  <c r="H489" i="5"/>
  <c r="J489" i="5" s="1"/>
  <c r="H485" i="5"/>
  <c r="J485" i="5" s="1"/>
  <c r="H483" i="5"/>
  <c r="J483" i="5" s="1"/>
  <c r="F482" i="5"/>
  <c r="H482" i="5"/>
  <c r="J482" i="5" s="1"/>
  <c r="H481" i="5"/>
  <c r="J481" i="5" s="1"/>
  <c r="H480" i="5"/>
  <c r="J480" i="5" s="1"/>
  <c r="F476" i="5"/>
  <c r="H476" i="5"/>
  <c r="J476" i="5" s="1"/>
  <c r="H475" i="5"/>
  <c r="J475" i="5" s="1"/>
  <c r="H472" i="5"/>
  <c r="H471" i="5"/>
  <c r="H470" i="5"/>
  <c r="H469" i="5"/>
  <c r="H468" i="5"/>
  <c r="H464" i="5"/>
  <c r="H463" i="5"/>
  <c r="F462" i="5"/>
  <c r="H462" i="5"/>
  <c r="H423" i="5"/>
  <c r="H369" i="5"/>
  <c r="H356" i="5"/>
  <c r="H355" i="5"/>
  <c r="F347" i="5"/>
  <c r="H347" i="5"/>
  <c r="H341" i="5"/>
  <c r="H268" i="5"/>
  <c r="H264" i="5"/>
  <c r="H223" i="5"/>
  <c r="H222" i="5"/>
  <c r="J222" i="5" s="1"/>
  <c r="F210" i="5"/>
  <c r="H210" i="5"/>
  <c r="H207" i="5"/>
  <c r="H205" i="5"/>
  <c r="H204" i="5"/>
  <c r="J204" i="5" s="1"/>
  <c r="H181" i="5"/>
  <c r="H160" i="5"/>
  <c r="J160" i="5" s="1"/>
  <c r="H159" i="5"/>
  <c r="F158" i="5"/>
  <c r="H158" i="5"/>
  <c r="J158" i="5" s="1"/>
  <c r="H144" i="5"/>
  <c r="J144" i="5" s="1"/>
  <c r="H143" i="5"/>
  <c r="J143" i="5" s="1"/>
  <c r="H137" i="5"/>
  <c r="H136" i="5"/>
  <c r="J136" i="5" s="1"/>
  <c r="H135" i="5"/>
  <c r="H134" i="5"/>
  <c r="H132" i="5"/>
  <c r="J132" i="5" s="1"/>
  <c r="H129" i="5"/>
  <c r="H124" i="5"/>
  <c r="H122" i="5"/>
  <c r="H113" i="5"/>
  <c r="J113" i="5" s="1"/>
  <c r="H112" i="5"/>
  <c r="H111" i="5"/>
  <c r="J111" i="5" s="1"/>
  <c r="H109" i="5"/>
  <c r="H96" i="5"/>
  <c r="H95" i="5"/>
  <c r="J95" i="5" s="1"/>
  <c r="H94" i="5"/>
  <c r="H92" i="5"/>
  <c r="H90" i="5"/>
  <c r="J90" i="5" s="1"/>
  <c r="H80" i="5"/>
  <c r="H79" i="5"/>
  <c r="F78" i="5"/>
  <c r="H78" i="5"/>
  <c r="H77" i="5"/>
  <c r="J77" i="5" s="1"/>
  <c r="H76" i="5"/>
  <c r="J76" i="5" s="1"/>
  <c r="H75" i="5"/>
  <c r="H73" i="5"/>
  <c r="J73" i="5" s="1"/>
  <c r="H71" i="5"/>
  <c r="J71" i="5" s="1"/>
  <c r="F69" i="5"/>
  <c r="H69" i="5"/>
  <c r="J69" i="5" s="1"/>
  <c r="F68" i="5"/>
  <c r="H68" i="5"/>
  <c r="H63" i="5"/>
  <c r="H62" i="5"/>
  <c r="J62" i="5" s="1"/>
  <c r="H61" i="5"/>
  <c r="H60" i="5"/>
  <c r="H57" i="5"/>
  <c r="J57" i="5" s="1"/>
  <c r="H56" i="5"/>
  <c r="H55" i="5"/>
  <c r="J55" i="5" s="1"/>
  <c r="H51" i="5"/>
  <c r="H49" i="5"/>
  <c r="H47" i="5"/>
  <c r="H44" i="5"/>
  <c r="J44" i="5" s="1"/>
  <c r="H42" i="5"/>
  <c r="H41" i="5"/>
  <c r="J41" i="5" s="1"/>
  <c r="H39" i="5"/>
  <c r="H35" i="5"/>
  <c r="J35" i="5" s="1"/>
  <c r="H31" i="5"/>
  <c r="H30" i="5"/>
  <c r="H26" i="5"/>
  <c r="J26" i="5" s="1"/>
  <c r="H23" i="5"/>
  <c r="J23" i="5" s="1"/>
  <c r="H19" i="5"/>
  <c r="H16" i="5"/>
  <c r="H15" i="5"/>
  <c r="H13" i="5"/>
  <c r="H12" i="5"/>
  <c r="J12" i="5" s="1"/>
  <c r="H11" i="5"/>
  <c r="J11" i="5" s="1"/>
  <c r="H10" i="5"/>
  <c r="J10" i="5" s="1"/>
  <c r="H201" i="5"/>
  <c r="H213" i="5"/>
  <c r="J213" i="5" s="1"/>
  <c r="H269" i="5"/>
  <c r="H509" i="5"/>
  <c r="J509" i="5" s="1"/>
  <c r="H588" i="5"/>
  <c r="J588" i="5" s="1"/>
  <c r="E587" i="5"/>
  <c r="H587" i="5"/>
  <c r="J587" i="5" s="1"/>
  <c r="F586" i="5"/>
  <c r="H586" i="5"/>
  <c r="J586" i="5" s="1"/>
  <c r="H556" i="5"/>
  <c r="J556" i="5" s="1"/>
  <c r="F555" i="5"/>
  <c r="H555" i="5"/>
  <c r="J555" i="5" s="1"/>
  <c r="H554" i="5"/>
  <c r="J554" i="5" s="1"/>
  <c r="H537" i="5"/>
  <c r="J537" i="5" s="1"/>
  <c r="H536" i="5"/>
  <c r="J536" i="5" s="1"/>
  <c r="H535" i="5"/>
  <c r="J535" i="5" s="1"/>
  <c r="E534" i="5"/>
  <c r="H534" i="5"/>
  <c r="J534" i="5" s="1"/>
  <c r="F533" i="5"/>
  <c r="H533" i="5"/>
  <c r="J533" i="5" s="1"/>
  <c r="H507" i="5"/>
  <c r="J507" i="5" s="1"/>
  <c r="H506" i="5"/>
  <c r="J506" i="5" s="1"/>
  <c r="F499" i="5"/>
  <c r="H499" i="5"/>
  <c r="J499" i="5" s="1"/>
  <c r="H493" i="5"/>
  <c r="J493" i="5" s="1"/>
  <c r="F492" i="5"/>
  <c r="H492" i="5"/>
  <c r="J492" i="5" s="1"/>
  <c r="H491" i="5"/>
  <c r="J491" i="5" s="1"/>
  <c r="H488" i="5"/>
  <c r="J488" i="5" s="1"/>
  <c r="H487" i="5"/>
  <c r="J487" i="5" s="1"/>
  <c r="H486" i="5"/>
  <c r="J486" i="5" s="1"/>
  <c r="H479" i="5"/>
  <c r="J479" i="5" s="1"/>
  <c r="H467" i="5"/>
  <c r="H465" i="5"/>
  <c r="H460" i="5"/>
  <c r="H459" i="5"/>
  <c r="H458" i="5"/>
  <c r="H457" i="5"/>
  <c r="H456" i="5"/>
  <c r="H455" i="5"/>
  <c r="H451" i="5"/>
  <c r="H450" i="5"/>
  <c r="H449" i="5"/>
  <c r="H433" i="5"/>
  <c r="H432" i="5"/>
  <c r="J432" i="5" s="1"/>
  <c r="H424" i="5"/>
  <c r="H417" i="5"/>
  <c r="H416" i="5"/>
  <c r="E415" i="5"/>
  <c r="H415" i="5"/>
  <c r="H412" i="5"/>
  <c r="H411" i="5"/>
  <c r="H410" i="5"/>
  <c r="H409" i="5"/>
  <c r="H397" i="5"/>
  <c r="H396" i="5"/>
  <c r="H386" i="5"/>
  <c r="H383" i="5"/>
  <c r="J383" i="5" s="1"/>
  <c r="H382" i="5"/>
  <c r="H381" i="5"/>
  <c r="H361" i="5"/>
  <c r="H349" i="5"/>
  <c r="H348" i="5"/>
  <c r="H340" i="5"/>
  <c r="H335" i="5"/>
  <c r="F324" i="5"/>
  <c r="H324" i="5"/>
  <c r="H323" i="5"/>
  <c r="H311" i="5"/>
  <c r="H306" i="5"/>
  <c r="J306" i="5" s="1"/>
  <c r="H305" i="5"/>
  <c r="F299" i="5"/>
  <c r="H299" i="5"/>
  <c r="J299" i="5" s="1"/>
  <c r="H298" i="5"/>
  <c r="H297" i="5"/>
  <c r="E296" i="5"/>
  <c r="H296" i="5"/>
  <c r="H276" i="5"/>
  <c r="H275" i="5"/>
  <c r="H265" i="5"/>
  <c r="J265" i="5" s="1"/>
  <c r="H260" i="5"/>
  <c r="J260" i="5" s="1"/>
  <c r="H255" i="5"/>
  <c r="J255" i="5" s="1"/>
  <c r="H254" i="5"/>
  <c r="H253" i="5"/>
  <c r="H252" i="5"/>
  <c r="J252" i="5" s="1"/>
  <c r="H243" i="5"/>
  <c r="H242" i="5"/>
  <c r="H241" i="5"/>
  <c r="H235" i="5"/>
  <c r="H232" i="5"/>
  <c r="J232" i="5" s="1"/>
  <c r="H221" i="5"/>
  <c r="F220" i="5"/>
  <c r="H220" i="5"/>
  <c r="J220" i="5" s="1"/>
  <c r="F219" i="5"/>
  <c r="H219" i="5"/>
  <c r="H218" i="5"/>
  <c r="J218" i="5" s="1"/>
  <c r="H209" i="5"/>
  <c r="H203" i="5"/>
  <c r="H202" i="5"/>
  <c r="F198" i="5"/>
  <c r="H198" i="5"/>
  <c r="H192" i="5"/>
  <c r="J192" i="5" s="1"/>
  <c r="H191" i="5"/>
  <c r="H190" i="5"/>
  <c r="J190" i="5" s="1"/>
  <c r="F179" i="5"/>
  <c r="H179" i="5"/>
  <c r="H167" i="5"/>
  <c r="J167" i="5" s="1"/>
  <c r="H166" i="5"/>
  <c r="H165" i="5"/>
  <c r="H157" i="5"/>
  <c r="J157" i="5" s="1"/>
  <c r="H156" i="5"/>
  <c r="H154" i="5"/>
  <c r="H153" i="5"/>
  <c r="J153" i="5" s="1"/>
  <c r="H150" i="5"/>
  <c r="H149" i="5"/>
  <c r="J149" i="5" s="1"/>
  <c r="H145" i="5"/>
  <c r="J145" i="5" s="1"/>
  <c r="F142" i="5"/>
  <c r="H142" i="5"/>
  <c r="F141" i="5"/>
  <c r="H141" i="5"/>
  <c r="J141" i="5" s="1"/>
  <c r="H133" i="5"/>
  <c r="H130" i="5"/>
  <c r="J130" i="5" s="1"/>
  <c r="H127" i="5"/>
  <c r="H120" i="5"/>
  <c r="H117" i="5"/>
  <c r="J117" i="5" s="1"/>
  <c r="H110" i="5"/>
  <c r="H107" i="5"/>
  <c r="J107" i="5" s="1"/>
  <c r="F106" i="5"/>
  <c r="H106" i="5"/>
  <c r="J106" i="5" s="1"/>
  <c r="H102" i="5"/>
  <c r="H93" i="5"/>
  <c r="H88" i="5"/>
  <c r="J88" i="5" s="1"/>
  <c r="H87" i="5"/>
  <c r="H74" i="5"/>
  <c r="H67" i="5"/>
  <c r="H59" i="5"/>
  <c r="H58" i="5"/>
  <c r="H48" i="5"/>
  <c r="J48" i="5" s="1"/>
  <c r="F46" i="5"/>
  <c r="H46" i="5"/>
  <c r="J46" i="5" s="1"/>
  <c r="H25" i="5"/>
  <c r="J25" i="5" s="1"/>
  <c r="H24" i="5"/>
  <c r="J24" i="5" s="1"/>
  <c r="H22" i="5"/>
  <c r="F21" i="5"/>
  <c r="H21" i="5"/>
  <c r="G511" i="5"/>
  <c r="F511" i="5"/>
  <c r="G427" i="5"/>
  <c r="F427" i="5"/>
  <c r="G194" i="5"/>
  <c r="F194" i="5"/>
  <c r="F63" i="5"/>
  <c r="G63" i="5"/>
  <c r="G337" i="5"/>
  <c r="F337" i="5"/>
  <c r="G289" i="5"/>
  <c r="F289" i="5"/>
  <c r="G227" i="5"/>
  <c r="F227" i="5"/>
  <c r="G236" i="5"/>
  <c r="F236" i="5"/>
  <c r="G62" i="5"/>
  <c r="F62" i="5"/>
  <c r="F552" i="5"/>
  <c r="G552" i="5"/>
  <c r="G450" i="5"/>
  <c r="F450" i="5"/>
  <c r="G385" i="5"/>
  <c r="F385" i="5"/>
  <c r="G326" i="5"/>
  <c r="F326" i="5"/>
  <c r="G278" i="5"/>
  <c r="F278" i="5"/>
  <c r="G117" i="5"/>
  <c r="F117" i="5"/>
  <c r="G560" i="5"/>
  <c r="F560" i="5"/>
  <c r="G526" i="5"/>
  <c r="F526" i="5"/>
  <c r="G518" i="5"/>
  <c r="F518" i="5"/>
  <c r="G508" i="5"/>
  <c r="F508" i="5"/>
  <c r="G497" i="5"/>
  <c r="F497" i="5"/>
  <c r="G483" i="5"/>
  <c r="F483" i="5"/>
  <c r="F473" i="5"/>
  <c r="G473" i="5"/>
  <c r="G423" i="5"/>
  <c r="F423" i="5"/>
  <c r="G391" i="5"/>
  <c r="F391" i="5"/>
  <c r="G354" i="5"/>
  <c r="F354" i="5"/>
  <c r="G303" i="5"/>
  <c r="F303" i="5"/>
  <c r="G264" i="5"/>
  <c r="F264" i="5"/>
  <c r="G208" i="5"/>
  <c r="F208" i="5"/>
  <c r="G183" i="5"/>
  <c r="F183" i="5"/>
  <c r="G152" i="5"/>
  <c r="F152" i="5"/>
  <c r="G122" i="5"/>
  <c r="F122" i="5"/>
  <c r="G108" i="5"/>
  <c r="F108" i="5"/>
  <c r="G89" i="5"/>
  <c r="F89" i="5"/>
  <c r="G73" i="5"/>
  <c r="F73" i="5"/>
  <c r="G61" i="5"/>
  <c r="F61" i="5"/>
  <c r="G23" i="5"/>
  <c r="F23" i="5"/>
  <c r="G594" i="5"/>
  <c r="F594" i="5"/>
  <c r="G565" i="5"/>
  <c r="F565" i="5"/>
  <c r="G551" i="5"/>
  <c r="F551" i="5"/>
  <c r="G540" i="5"/>
  <c r="F540" i="5"/>
  <c r="G474" i="5"/>
  <c r="F474" i="5"/>
  <c r="G449" i="5"/>
  <c r="F449" i="5"/>
  <c r="G439" i="5"/>
  <c r="F439" i="5"/>
  <c r="G429" i="5"/>
  <c r="F429" i="5"/>
  <c r="G404" i="5"/>
  <c r="F404" i="5"/>
  <c r="G396" i="5"/>
  <c r="F396" i="5"/>
  <c r="G384" i="5"/>
  <c r="F384" i="5"/>
  <c r="G375" i="5"/>
  <c r="F375" i="5"/>
  <c r="G353" i="5"/>
  <c r="F353" i="5"/>
  <c r="G344" i="5"/>
  <c r="F344" i="5"/>
  <c r="G335" i="5"/>
  <c r="F335" i="5"/>
  <c r="G317" i="5"/>
  <c r="F317" i="5"/>
  <c r="G307" i="5"/>
  <c r="F307" i="5"/>
  <c r="G295" i="5"/>
  <c r="F295" i="5"/>
  <c r="G287" i="5"/>
  <c r="F287" i="5"/>
  <c r="G277" i="5"/>
  <c r="F277" i="5"/>
  <c r="G252" i="5"/>
  <c r="F252" i="5"/>
  <c r="G243" i="5"/>
  <c r="F243" i="5"/>
  <c r="G233" i="5"/>
  <c r="F233" i="5"/>
  <c r="G191" i="5"/>
  <c r="F191" i="5"/>
  <c r="G173" i="5"/>
  <c r="F173" i="5"/>
  <c r="G128" i="5"/>
  <c r="F128" i="5"/>
  <c r="G116" i="5"/>
  <c r="F116" i="5"/>
  <c r="G58" i="5"/>
  <c r="F58" i="5"/>
  <c r="G29" i="5"/>
  <c r="F29" i="5"/>
  <c r="G543" i="5"/>
  <c r="F543" i="5"/>
  <c r="G485" i="5"/>
  <c r="F485" i="5"/>
  <c r="E310" i="5"/>
  <c r="F310" i="5"/>
  <c r="G310" i="5"/>
  <c r="G212" i="5"/>
  <c r="F212" i="5"/>
  <c r="G111" i="5"/>
  <c r="F111" i="5"/>
  <c r="G30" i="5"/>
  <c r="F30" i="5"/>
  <c r="F575" i="5"/>
  <c r="G575" i="5"/>
  <c r="G486" i="5"/>
  <c r="F486" i="5"/>
  <c r="G416" i="5"/>
  <c r="J416" i="5" s="1"/>
  <c r="F416" i="5"/>
  <c r="G368" i="5"/>
  <c r="F368" i="5"/>
  <c r="G297" i="5"/>
  <c r="F297" i="5"/>
  <c r="F150" i="5"/>
  <c r="G150" i="5"/>
  <c r="G498" i="5"/>
  <c r="F498" i="5"/>
  <c r="G355" i="5"/>
  <c r="F355" i="5"/>
  <c r="G193" i="5"/>
  <c r="F193" i="5"/>
  <c r="G109" i="5"/>
  <c r="F109" i="5"/>
  <c r="G26" i="5"/>
  <c r="F26" i="5"/>
  <c r="G587" i="5"/>
  <c r="F587" i="5"/>
  <c r="G506" i="5"/>
  <c r="F506" i="5"/>
  <c r="G430" i="5"/>
  <c r="F430" i="5"/>
  <c r="G367" i="5"/>
  <c r="F367" i="5"/>
  <c r="G318" i="5"/>
  <c r="F318" i="5"/>
  <c r="F253" i="5"/>
  <c r="G253" i="5"/>
  <c r="G184" i="5"/>
  <c r="F184" i="5"/>
  <c r="G20" i="5"/>
  <c r="F20" i="5"/>
  <c r="G585" i="5"/>
  <c r="F585" i="5"/>
  <c r="G559" i="5"/>
  <c r="F559" i="5"/>
  <c r="G525" i="5"/>
  <c r="F525" i="5"/>
  <c r="G517" i="5"/>
  <c r="F517" i="5"/>
  <c r="G505" i="5"/>
  <c r="F505" i="5"/>
  <c r="F496" i="5"/>
  <c r="G496" i="5"/>
  <c r="G472" i="5"/>
  <c r="F472" i="5"/>
  <c r="G444" i="5"/>
  <c r="F444" i="5"/>
  <c r="G422" i="5"/>
  <c r="F422" i="5"/>
  <c r="G259" i="5"/>
  <c r="F259" i="5"/>
  <c r="F207" i="5"/>
  <c r="G207" i="5"/>
  <c r="G181" i="5"/>
  <c r="J181" i="5" s="1"/>
  <c r="F181" i="5"/>
  <c r="G151" i="5"/>
  <c r="F151" i="5"/>
  <c r="G135" i="5"/>
  <c r="F135" i="5"/>
  <c r="G119" i="5"/>
  <c r="F119" i="5"/>
  <c r="F104" i="5"/>
  <c r="G104" i="5"/>
  <c r="G82" i="5"/>
  <c r="F82" i="5"/>
  <c r="G71" i="5"/>
  <c r="F71" i="5"/>
  <c r="G60" i="5"/>
  <c r="F60" i="5"/>
  <c r="G42" i="5"/>
  <c r="F42" i="5"/>
  <c r="G19" i="5"/>
  <c r="F19" i="5"/>
  <c r="G81" i="5"/>
  <c r="F81" i="5"/>
  <c r="G593" i="5"/>
  <c r="F593" i="5"/>
  <c r="G584" i="5"/>
  <c r="F584" i="5"/>
  <c r="G564" i="5"/>
  <c r="F564" i="5"/>
  <c r="G539" i="5"/>
  <c r="F539" i="5"/>
  <c r="G531" i="5"/>
  <c r="F531" i="5"/>
  <c r="G493" i="5"/>
  <c r="F493" i="5"/>
  <c r="G456" i="5"/>
  <c r="F456" i="5"/>
  <c r="G438" i="5"/>
  <c r="F438" i="5"/>
  <c r="G425" i="5"/>
  <c r="F425" i="5"/>
  <c r="F413" i="5"/>
  <c r="G413" i="5"/>
  <c r="G352" i="5"/>
  <c r="F352" i="5"/>
  <c r="G343" i="5"/>
  <c r="F343" i="5"/>
  <c r="G294" i="5"/>
  <c r="F294" i="5"/>
  <c r="G286" i="5"/>
  <c r="F286" i="5"/>
  <c r="G276" i="5"/>
  <c r="F276" i="5"/>
  <c r="G263" i="5"/>
  <c r="F263" i="5"/>
  <c r="G251" i="5"/>
  <c r="F251" i="5"/>
  <c r="G242" i="5"/>
  <c r="F242" i="5"/>
  <c r="G232" i="5"/>
  <c r="F232" i="5"/>
  <c r="G202" i="5"/>
  <c r="F202" i="5"/>
  <c r="F190" i="5"/>
  <c r="G190" i="5"/>
  <c r="G172" i="5"/>
  <c r="F172" i="5"/>
  <c r="G162" i="5"/>
  <c r="F162" i="5"/>
  <c r="G147" i="5"/>
  <c r="F147" i="5"/>
  <c r="G127" i="5"/>
  <c r="F127" i="5"/>
  <c r="G83" i="5"/>
  <c r="F83" i="5"/>
  <c r="G54" i="5"/>
  <c r="F54" i="5"/>
  <c r="G40" i="5"/>
  <c r="F40" i="5"/>
  <c r="G17" i="5"/>
  <c r="F17" i="5"/>
  <c r="G562" i="5"/>
  <c r="F562" i="5"/>
  <c r="G464" i="5"/>
  <c r="F464" i="5"/>
  <c r="G49" i="5"/>
  <c r="F49" i="5"/>
  <c r="G588" i="5"/>
  <c r="F588" i="5"/>
  <c r="G507" i="5"/>
  <c r="F507" i="5"/>
  <c r="G346" i="5"/>
  <c r="F346" i="5"/>
  <c r="G281" i="5"/>
  <c r="F281" i="5"/>
  <c r="G185" i="5"/>
  <c r="F185" i="5"/>
  <c r="G510" i="5"/>
  <c r="F510" i="5"/>
  <c r="F392" i="5"/>
  <c r="G392" i="5"/>
  <c r="G155" i="5"/>
  <c r="F155" i="5"/>
  <c r="G541" i="5"/>
  <c r="F541" i="5"/>
  <c r="G376" i="5"/>
  <c r="F376" i="5"/>
  <c r="G308" i="5"/>
  <c r="F308" i="5"/>
  <c r="G244" i="5"/>
  <c r="F244" i="5"/>
  <c r="G192" i="5"/>
  <c r="F192" i="5"/>
  <c r="G582" i="5"/>
  <c r="F582" i="5"/>
  <c r="F495" i="5"/>
  <c r="G495" i="5"/>
  <c r="G481" i="5"/>
  <c r="F481" i="5"/>
  <c r="G471" i="5"/>
  <c r="F471" i="5"/>
  <c r="G443" i="5"/>
  <c r="F443" i="5"/>
  <c r="G377" i="5"/>
  <c r="F377" i="5"/>
  <c r="G341" i="5"/>
  <c r="F341" i="5"/>
  <c r="G258" i="5"/>
  <c r="F258" i="5"/>
  <c r="G224" i="5"/>
  <c r="F224" i="5"/>
  <c r="G206" i="5"/>
  <c r="F206" i="5"/>
  <c r="G169" i="5"/>
  <c r="F169" i="5"/>
  <c r="G134" i="5"/>
  <c r="F134" i="5"/>
  <c r="G115" i="5"/>
  <c r="F115" i="5"/>
  <c r="G98" i="5"/>
  <c r="F98" i="5"/>
  <c r="G80" i="5"/>
  <c r="F80" i="5"/>
  <c r="G70" i="5"/>
  <c r="F70" i="5"/>
  <c r="G57" i="5"/>
  <c r="F57" i="5"/>
  <c r="G41" i="5"/>
  <c r="F41" i="5"/>
  <c r="G16" i="5"/>
  <c r="F16" i="5"/>
  <c r="G97" i="5"/>
  <c r="F97" i="5"/>
  <c r="E416" i="5"/>
  <c r="G592" i="5"/>
  <c r="F592" i="5"/>
  <c r="G583" i="5"/>
  <c r="F583" i="5"/>
  <c r="G571" i="5"/>
  <c r="F571" i="5"/>
  <c r="G563" i="5"/>
  <c r="F563" i="5"/>
  <c r="G549" i="5"/>
  <c r="F549" i="5"/>
  <c r="G538" i="5"/>
  <c r="F538" i="5"/>
  <c r="G447" i="5"/>
  <c r="F447" i="5"/>
  <c r="G437" i="5"/>
  <c r="F437" i="5"/>
  <c r="G412" i="5"/>
  <c r="F412" i="5"/>
  <c r="G402" i="5"/>
  <c r="F402" i="5"/>
  <c r="G393" i="5"/>
  <c r="F393" i="5"/>
  <c r="E373" i="5"/>
  <c r="G373" i="5"/>
  <c r="F373" i="5"/>
  <c r="G364" i="5"/>
  <c r="F364" i="5"/>
  <c r="G351" i="5"/>
  <c r="F351" i="5"/>
  <c r="G342" i="5"/>
  <c r="F342" i="5"/>
  <c r="F333" i="5"/>
  <c r="G333" i="5"/>
  <c r="G314" i="5"/>
  <c r="F314" i="5"/>
  <c r="G305" i="5"/>
  <c r="F305" i="5"/>
  <c r="F293" i="5"/>
  <c r="G293" i="5"/>
  <c r="G285" i="5"/>
  <c r="F285" i="5"/>
  <c r="G250" i="5"/>
  <c r="F250" i="5"/>
  <c r="G241" i="5"/>
  <c r="F241" i="5"/>
  <c r="G231" i="5"/>
  <c r="F231" i="5"/>
  <c r="G218" i="5"/>
  <c r="F218" i="5"/>
  <c r="F189" i="5"/>
  <c r="G189" i="5"/>
  <c r="G157" i="5"/>
  <c r="F157" i="5"/>
  <c r="G145" i="5"/>
  <c r="F145" i="5"/>
  <c r="G107" i="5"/>
  <c r="F107" i="5"/>
  <c r="G74" i="5"/>
  <c r="F74" i="5"/>
  <c r="G38" i="5"/>
  <c r="F38" i="5"/>
  <c r="G272" i="5"/>
  <c r="F272" i="5"/>
  <c r="F126" i="5"/>
  <c r="G126" i="5"/>
  <c r="G534" i="5"/>
  <c r="F534" i="5"/>
  <c r="G441" i="5"/>
  <c r="F441" i="5"/>
  <c r="G378" i="5"/>
  <c r="F378" i="5"/>
  <c r="G327" i="5"/>
  <c r="F327" i="5"/>
  <c r="G267" i="5"/>
  <c r="F267" i="5"/>
  <c r="G211" i="5"/>
  <c r="F211" i="5"/>
  <c r="G175" i="5"/>
  <c r="F175" i="5"/>
  <c r="G102" i="5"/>
  <c r="F102" i="5"/>
  <c r="G561" i="5"/>
  <c r="F561" i="5"/>
  <c r="G484" i="5"/>
  <c r="F484" i="5"/>
  <c r="G75" i="5"/>
  <c r="F75" i="5"/>
  <c r="G574" i="5"/>
  <c r="F574" i="5"/>
  <c r="G479" i="5"/>
  <c r="F479" i="5"/>
  <c r="G405" i="5"/>
  <c r="F405" i="5"/>
  <c r="G357" i="5"/>
  <c r="F357" i="5"/>
  <c r="G296" i="5"/>
  <c r="F296" i="5"/>
  <c r="G581" i="5"/>
  <c r="F581" i="5"/>
  <c r="G557" i="5"/>
  <c r="F557" i="5"/>
  <c r="G523" i="5"/>
  <c r="F523" i="5"/>
  <c r="G515" i="5"/>
  <c r="F515" i="5"/>
  <c r="G494" i="5"/>
  <c r="F494" i="5"/>
  <c r="G480" i="5"/>
  <c r="F480" i="5"/>
  <c r="G470" i="5"/>
  <c r="F470" i="5"/>
  <c r="G435" i="5"/>
  <c r="F435" i="5"/>
  <c r="G420" i="5"/>
  <c r="F420" i="5"/>
  <c r="G369" i="5"/>
  <c r="F369" i="5"/>
  <c r="G330" i="5"/>
  <c r="F330" i="5"/>
  <c r="G280" i="5"/>
  <c r="F280" i="5"/>
  <c r="G223" i="5"/>
  <c r="F223" i="5"/>
  <c r="G205" i="5"/>
  <c r="F205" i="5"/>
  <c r="G168" i="5"/>
  <c r="F168" i="5"/>
  <c r="G144" i="5"/>
  <c r="F144" i="5"/>
  <c r="G132" i="5"/>
  <c r="F132" i="5"/>
  <c r="G96" i="5"/>
  <c r="F96" i="5"/>
  <c r="G79" i="5"/>
  <c r="F79" i="5"/>
  <c r="G56" i="5"/>
  <c r="F56" i="5"/>
  <c r="G39" i="5"/>
  <c r="F39" i="5"/>
  <c r="G15" i="5"/>
  <c r="F15" i="5"/>
  <c r="E117" i="5"/>
  <c r="G591" i="5"/>
  <c r="F591" i="5"/>
  <c r="G578" i="5"/>
  <c r="F578" i="5"/>
  <c r="G570" i="5"/>
  <c r="F570" i="5"/>
  <c r="G556" i="5"/>
  <c r="F556" i="5"/>
  <c r="G548" i="5"/>
  <c r="F548" i="5"/>
  <c r="G537" i="5"/>
  <c r="F537" i="5"/>
  <c r="G528" i="5"/>
  <c r="F528" i="5"/>
  <c r="G491" i="5"/>
  <c r="F491" i="5"/>
  <c r="G465" i="5"/>
  <c r="F465" i="5"/>
  <c r="G446" i="5"/>
  <c r="F446" i="5"/>
  <c r="G436" i="5"/>
  <c r="F436" i="5"/>
  <c r="G419" i="5"/>
  <c r="F419" i="5"/>
  <c r="G411" i="5"/>
  <c r="J411" i="5" s="1"/>
  <c r="F411" i="5"/>
  <c r="G401" i="5"/>
  <c r="F401" i="5"/>
  <c r="G381" i="5"/>
  <c r="F381" i="5"/>
  <c r="G361" i="5"/>
  <c r="F361" i="5"/>
  <c r="G332" i="5"/>
  <c r="F332" i="5"/>
  <c r="G322" i="5"/>
  <c r="F322" i="5"/>
  <c r="G313" i="5"/>
  <c r="F313" i="5"/>
  <c r="G300" i="5"/>
  <c r="F300" i="5"/>
  <c r="G292" i="5"/>
  <c r="F292" i="5"/>
  <c r="G261" i="5"/>
  <c r="F261" i="5"/>
  <c r="G249" i="5"/>
  <c r="F249" i="5"/>
  <c r="G240" i="5"/>
  <c r="F240" i="5"/>
  <c r="F230" i="5"/>
  <c r="G230" i="5"/>
  <c r="G217" i="5"/>
  <c r="F217" i="5"/>
  <c r="G199" i="5"/>
  <c r="F199" i="5"/>
  <c r="G188" i="5"/>
  <c r="F188" i="5"/>
  <c r="G178" i="5"/>
  <c r="F178" i="5"/>
  <c r="G52" i="5"/>
  <c r="F52" i="5"/>
  <c r="G37" i="5"/>
  <c r="F37" i="5"/>
  <c r="G25" i="5"/>
  <c r="F25" i="5"/>
  <c r="G520" i="5"/>
  <c r="F520" i="5"/>
  <c r="G239" i="5"/>
  <c r="F239" i="5"/>
  <c r="G92" i="5"/>
  <c r="F92" i="5"/>
  <c r="G567" i="5"/>
  <c r="F567" i="5"/>
  <c r="G459" i="5"/>
  <c r="F459" i="5"/>
  <c r="G386" i="5"/>
  <c r="F386" i="5"/>
  <c r="G319" i="5"/>
  <c r="F319" i="5"/>
  <c r="G254" i="5"/>
  <c r="F254" i="5"/>
  <c r="G196" i="5"/>
  <c r="F196" i="5"/>
  <c r="G133" i="5"/>
  <c r="F133" i="5"/>
  <c r="G65" i="5"/>
  <c r="F65" i="5"/>
  <c r="G529" i="5"/>
  <c r="F529" i="5"/>
  <c r="G475" i="5"/>
  <c r="F475" i="5"/>
  <c r="G268" i="5"/>
  <c r="F268" i="5"/>
  <c r="G509" i="5"/>
  <c r="F509" i="5"/>
  <c r="G345" i="5"/>
  <c r="F345" i="5"/>
  <c r="G288" i="5"/>
  <c r="F288" i="5"/>
  <c r="G209" i="5"/>
  <c r="F209" i="5"/>
  <c r="G130" i="5"/>
  <c r="F130" i="5"/>
  <c r="G580" i="5"/>
  <c r="F580" i="5"/>
  <c r="G545" i="5"/>
  <c r="F545" i="5"/>
  <c r="G522" i="5"/>
  <c r="F522" i="5"/>
  <c r="G514" i="5"/>
  <c r="F514" i="5"/>
  <c r="G502" i="5"/>
  <c r="F502" i="5"/>
  <c r="G490" i="5"/>
  <c r="F490" i="5"/>
  <c r="G469" i="5"/>
  <c r="F469" i="5"/>
  <c r="G434" i="5"/>
  <c r="F434" i="5"/>
  <c r="G363" i="5"/>
  <c r="F363" i="5"/>
  <c r="F329" i="5"/>
  <c r="G329" i="5"/>
  <c r="G279" i="5"/>
  <c r="F279" i="5"/>
  <c r="G256" i="5"/>
  <c r="F256" i="5"/>
  <c r="G222" i="5"/>
  <c r="F222" i="5"/>
  <c r="G204" i="5"/>
  <c r="F204" i="5"/>
  <c r="G160" i="5"/>
  <c r="F160" i="5"/>
  <c r="F143" i="5"/>
  <c r="G143" i="5"/>
  <c r="G131" i="5"/>
  <c r="F131" i="5"/>
  <c r="G95" i="5"/>
  <c r="F95" i="5"/>
  <c r="G35" i="5"/>
  <c r="F35" i="5"/>
  <c r="G13" i="5"/>
  <c r="F13" i="5"/>
  <c r="G201" i="5"/>
  <c r="F201" i="5"/>
  <c r="G598" i="5"/>
  <c r="F598" i="5"/>
  <c r="G590" i="5"/>
  <c r="F590" i="5"/>
  <c r="G577" i="5"/>
  <c r="F577" i="5"/>
  <c r="G569" i="5"/>
  <c r="F569" i="5"/>
  <c r="G547" i="5"/>
  <c r="F547" i="5"/>
  <c r="G536" i="5"/>
  <c r="F536" i="5"/>
  <c r="G527" i="5"/>
  <c r="F527" i="5"/>
  <c r="G488" i="5"/>
  <c r="F488" i="5"/>
  <c r="G461" i="5"/>
  <c r="F461" i="5"/>
  <c r="G453" i="5"/>
  <c r="F453" i="5"/>
  <c r="G433" i="5"/>
  <c r="F433" i="5"/>
  <c r="G418" i="5"/>
  <c r="F418" i="5"/>
  <c r="G410" i="5"/>
  <c r="F410" i="5"/>
  <c r="G388" i="5"/>
  <c r="F388" i="5"/>
  <c r="G380" i="5"/>
  <c r="F380" i="5"/>
  <c r="G360" i="5"/>
  <c r="F360" i="5"/>
  <c r="E349" i="5"/>
  <c r="G349" i="5"/>
  <c r="F349" i="5"/>
  <c r="G339" i="5"/>
  <c r="F339" i="5"/>
  <c r="G321" i="5"/>
  <c r="F321" i="5"/>
  <c r="G312" i="5"/>
  <c r="F312" i="5"/>
  <c r="G291" i="5"/>
  <c r="F291" i="5"/>
  <c r="G283" i="5"/>
  <c r="F283" i="5"/>
  <c r="G271" i="5"/>
  <c r="F271" i="5"/>
  <c r="G260" i="5"/>
  <c r="F260" i="5"/>
  <c r="F229" i="5"/>
  <c r="G229" i="5"/>
  <c r="G187" i="5"/>
  <c r="F187" i="5"/>
  <c r="G177" i="5"/>
  <c r="F177" i="5"/>
  <c r="F167" i="5"/>
  <c r="G167" i="5"/>
  <c r="G154" i="5"/>
  <c r="F154" i="5"/>
  <c r="G121" i="5"/>
  <c r="F121" i="5"/>
  <c r="G105" i="5"/>
  <c r="F105" i="5"/>
  <c r="G88" i="5"/>
  <c r="F88" i="5"/>
  <c r="G50" i="5"/>
  <c r="F50" i="5"/>
  <c r="G36" i="5"/>
  <c r="F36" i="5"/>
  <c r="F24" i="5"/>
  <c r="G24" i="5"/>
  <c r="G500" i="5"/>
  <c r="F500" i="5"/>
  <c r="G395" i="5"/>
  <c r="F395" i="5"/>
  <c r="G76" i="5"/>
  <c r="F76" i="5"/>
  <c r="E269" i="5"/>
  <c r="G269" i="5"/>
  <c r="F269" i="5"/>
  <c r="G553" i="5"/>
  <c r="F553" i="5"/>
  <c r="G451" i="5"/>
  <c r="F451" i="5"/>
  <c r="G406" i="5"/>
  <c r="F406" i="5"/>
  <c r="G358" i="5"/>
  <c r="F358" i="5"/>
  <c r="F309" i="5"/>
  <c r="G309" i="5"/>
  <c r="G235" i="5"/>
  <c r="F235" i="5"/>
  <c r="F86" i="5"/>
  <c r="G86" i="5"/>
  <c r="G519" i="5"/>
  <c r="F519" i="5"/>
  <c r="G463" i="5"/>
  <c r="F463" i="5"/>
  <c r="G304" i="5"/>
  <c r="F304" i="5"/>
  <c r="G137" i="5"/>
  <c r="F137" i="5"/>
  <c r="G47" i="5"/>
  <c r="F47" i="5"/>
  <c r="G458" i="5"/>
  <c r="F458" i="5"/>
  <c r="G397" i="5"/>
  <c r="F397" i="5"/>
  <c r="G336" i="5"/>
  <c r="F336" i="5"/>
  <c r="G59" i="5"/>
  <c r="F59" i="5"/>
  <c r="G579" i="5"/>
  <c r="F579" i="5"/>
  <c r="G544" i="5"/>
  <c r="F544" i="5"/>
  <c r="G512" i="5"/>
  <c r="F512" i="5"/>
  <c r="G501" i="5"/>
  <c r="F501" i="5"/>
  <c r="G489" i="5"/>
  <c r="F489" i="5"/>
  <c r="G468" i="5"/>
  <c r="F468" i="5"/>
  <c r="G428" i="5"/>
  <c r="F428" i="5"/>
  <c r="G407" i="5"/>
  <c r="F407" i="5"/>
  <c r="G316" i="5"/>
  <c r="F316" i="5"/>
  <c r="G273" i="5"/>
  <c r="F273" i="5"/>
  <c r="G247" i="5"/>
  <c r="F247" i="5"/>
  <c r="G216" i="5"/>
  <c r="F216" i="5"/>
  <c r="G195" i="5"/>
  <c r="F195" i="5"/>
  <c r="G159" i="5"/>
  <c r="F159" i="5"/>
  <c r="G129" i="5"/>
  <c r="F129" i="5"/>
  <c r="G112" i="5"/>
  <c r="F112" i="5"/>
  <c r="F64" i="5"/>
  <c r="G64" i="5"/>
  <c r="G51" i="5"/>
  <c r="J51" i="5" s="1"/>
  <c r="F51" i="5"/>
  <c r="G31" i="5"/>
  <c r="F31" i="5"/>
  <c r="G12" i="5"/>
  <c r="F12" i="5"/>
  <c r="G597" i="5"/>
  <c r="F597" i="5"/>
  <c r="F576" i="5"/>
  <c r="G576" i="5"/>
  <c r="G568" i="5"/>
  <c r="F568" i="5"/>
  <c r="G554" i="5"/>
  <c r="F554" i="5"/>
  <c r="G535" i="5"/>
  <c r="F535" i="5"/>
  <c r="F513" i="5"/>
  <c r="G513" i="5"/>
  <c r="G487" i="5"/>
  <c r="F487" i="5"/>
  <c r="G460" i="5"/>
  <c r="F460" i="5"/>
  <c r="G452" i="5"/>
  <c r="F452" i="5"/>
  <c r="G442" i="5"/>
  <c r="F442" i="5"/>
  <c r="G432" i="5"/>
  <c r="F432" i="5"/>
  <c r="G417" i="5"/>
  <c r="F417" i="5"/>
  <c r="G409" i="5"/>
  <c r="F409" i="5"/>
  <c r="G399" i="5"/>
  <c r="F399" i="5"/>
  <c r="G387" i="5"/>
  <c r="F387" i="5"/>
  <c r="G379" i="5"/>
  <c r="F379" i="5"/>
  <c r="G370" i="5"/>
  <c r="F370" i="5"/>
  <c r="G359" i="5"/>
  <c r="F359" i="5"/>
  <c r="G338" i="5"/>
  <c r="F338" i="5"/>
  <c r="G328" i="5"/>
  <c r="F328" i="5"/>
  <c r="G320" i="5"/>
  <c r="F320" i="5"/>
  <c r="G311" i="5"/>
  <c r="F311" i="5"/>
  <c r="G298" i="5"/>
  <c r="F298" i="5"/>
  <c r="E270" i="5"/>
  <c r="G270" i="5"/>
  <c r="F270" i="5"/>
  <c r="E246" i="5"/>
  <c r="F246" i="5"/>
  <c r="G246" i="5"/>
  <c r="G214" i="5"/>
  <c r="F214" i="5"/>
  <c r="G186" i="5"/>
  <c r="F186" i="5"/>
  <c r="G176" i="5"/>
  <c r="F176" i="5"/>
  <c r="F166" i="5"/>
  <c r="G166" i="5"/>
  <c r="G153" i="5"/>
  <c r="F153" i="5"/>
  <c r="G120" i="5"/>
  <c r="F120" i="5"/>
  <c r="G103" i="5"/>
  <c r="F103" i="5"/>
  <c r="F87" i="5"/>
  <c r="G87" i="5"/>
  <c r="G66" i="5"/>
  <c r="F66" i="5"/>
  <c r="G48" i="5"/>
  <c r="F48" i="5"/>
  <c r="F558" i="5"/>
  <c r="G558" i="5"/>
  <c r="E524" i="5"/>
  <c r="G524" i="5"/>
  <c r="G521" i="5"/>
  <c r="F521" i="5"/>
  <c r="E516" i="5"/>
  <c r="G516" i="5"/>
  <c r="G504" i="5"/>
  <c r="F504" i="5"/>
  <c r="F503" i="5"/>
  <c r="G503" i="5"/>
  <c r="E482" i="5"/>
  <c r="G482" i="5"/>
  <c r="G478" i="5"/>
  <c r="F478" i="5"/>
  <c r="E477" i="5"/>
  <c r="G477" i="5"/>
  <c r="E476" i="5"/>
  <c r="G476" i="5"/>
  <c r="E462" i="5"/>
  <c r="G462" i="5"/>
  <c r="J462" i="5" s="1"/>
  <c r="E426" i="5"/>
  <c r="G426" i="5"/>
  <c r="G421" i="5"/>
  <c r="F421" i="5"/>
  <c r="G408" i="5"/>
  <c r="F408" i="5"/>
  <c r="E390" i="5"/>
  <c r="G390" i="5"/>
  <c r="E362" i="5"/>
  <c r="G362" i="5"/>
  <c r="G356" i="5"/>
  <c r="F356" i="5"/>
  <c r="E347" i="5"/>
  <c r="G347" i="5"/>
  <c r="E302" i="5"/>
  <c r="G302" i="5"/>
  <c r="G301" i="5"/>
  <c r="F301" i="5"/>
  <c r="F257" i="5"/>
  <c r="G257" i="5"/>
  <c r="E226" i="5"/>
  <c r="G226" i="5"/>
  <c r="G225" i="5"/>
  <c r="F225" i="5"/>
  <c r="E210" i="5"/>
  <c r="G210" i="5"/>
  <c r="E158" i="5"/>
  <c r="G158" i="5"/>
  <c r="G146" i="5"/>
  <c r="F146" i="5"/>
  <c r="G139" i="5"/>
  <c r="F139" i="5"/>
  <c r="E138" i="5"/>
  <c r="G138" i="5"/>
  <c r="F136" i="5"/>
  <c r="G136" i="5"/>
  <c r="G124" i="5"/>
  <c r="F124" i="5"/>
  <c r="G114" i="5"/>
  <c r="F114" i="5"/>
  <c r="G113" i="5"/>
  <c r="F113" i="5"/>
  <c r="E94" i="5"/>
  <c r="F94" i="5"/>
  <c r="G94" i="5"/>
  <c r="G90" i="5"/>
  <c r="F90" i="5"/>
  <c r="E78" i="5"/>
  <c r="G78" i="5"/>
  <c r="G77" i="5"/>
  <c r="F77" i="5"/>
  <c r="E69" i="5"/>
  <c r="G69" i="5"/>
  <c r="E68" i="5"/>
  <c r="G68" i="5"/>
  <c r="G55" i="5"/>
  <c r="F55" i="5"/>
  <c r="G44" i="5"/>
  <c r="F44" i="5"/>
  <c r="G11" i="5"/>
  <c r="F11" i="5"/>
  <c r="G10" i="5"/>
  <c r="F10" i="5"/>
  <c r="G161" i="5"/>
  <c r="F161" i="5"/>
  <c r="E213" i="5"/>
  <c r="F213" i="5"/>
  <c r="G213" i="5"/>
  <c r="E596" i="5"/>
  <c r="G596" i="5"/>
  <c r="E595" i="5"/>
  <c r="G595" i="5"/>
  <c r="E589" i="5"/>
  <c r="G589" i="5"/>
  <c r="E586" i="5"/>
  <c r="G586" i="5"/>
  <c r="E573" i="5"/>
  <c r="G573" i="5"/>
  <c r="E572" i="5"/>
  <c r="G572" i="5"/>
  <c r="E566" i="5"/>
  <c r="G566" i="5"/>
  <c r="E555" i="5"/>
  <c r="G555" i="5"/>
  <c r="G550" i="5"/>
  <c r="F550" i="5"/>
  <c r="E546" i="5"/>
  <c r="G546" i="5"/>
  <c r="G542" i="5"/>
  <c r="F542" i="5"/>
  <c r="E533" i="5"/>
  <c r="G533" i="5"/>
  <c r="E532" i="5"/>
  <c r="G532" i="5"/>
  <c r="E530" i="5"/>
  <c r="G530" i="5"/>
  <c r="F530" i="5"/>
  <c r="E499" i="5"/>
  <c r="G499" i="5"/>
  <c r="E492" i="5"/>
  <c r="G492" i="5"/>
  <c r="E467" i="5"/>
  <c r="G467" i="5"/>
  <c r="F467" i="5"/>
  <c r="E466" i="5"/>
  <c r="G466" i="5"/>
  <c r="G457" i="5"/>
  <c r="F457" i="5"/>
  <c r="F455" i="5"/>
  <c r="G455" i="5"/>
  <c r="E454" i="5"/>
  <c r="G454" i="5"/>
  <c r="G448" i="5"/>
  <c r="F448" i="5"/>
  <c r="E445" i="5"/>
  <c r="G445" i="5"/>
  <c r="G440" i="5"/>
  <c r="F440" i="5"/>
  <c r="G431" i="5"/>
  <c r="F431" i="5"/>
  <c r="F424" i="5"/>
  <c r="G424" i="5"/>
  <c r="G415" i="5"/>
  <c r="J415" i="5" s="1"/>
  <c r="F415" i="5"/>
  <c r="E414" i="5"/>
  <c r="G414" i="5"/>
  <c r="E403" i="5"/>
  <c r="G403" i="5"/>
  <c r="G400" i="5"/>
  <c r="F400" i="5"/>
  <c r="E398" i="5"/>
  <c r="G398" i="5"/>
  <c r="E394" i="5"/>
  <c r="G394" i="5"/>
  <c r="E389" i="5"/>
  <c r="G389" i="5"/>
  <c r="G383" i="5"/>
  <c r="F383" i="5"/>
  <c r="G382" i="5"/>
  <c r="F382" i="5"/>
  <c r="G374" i="5"/>
  <c r="F374" i="5"/>
  <c r="E372" i="5"/>
  <c r="G372" i="5"/>
  <c r="E371" i="5"/>
  <c r="G371" i="5"/>
  <c r="E366" i="5"/>
  <c r="G366" i="5"/>
  <c r="E365" i="5"/>
  <c r="G365" i="5"/>
  <c r="F365" i="5"/>
  <c r="E350" i="5"/>
  <c r="G350" i="5"/>
  <c r="E348" i="5"/>
  <c r="G348" i="5"/>
  <c r="F348" i="5"/>
  <c r="G340" i="5"/>
  <c r="F340" i="5"/>
  <c r="E334" i="5"/>
  <c r="G334" i="5"/>
  <c r="G331" i="5"/>
  <c r="F331" i="5"/>
  <c r="E325" i="5"/>
  <c r="G325" i="5"/>
  <c r="E324" i="5"/>
  <c r="G324" i="5"/>
  <c r="E323" i="5"/>
  <c r="G323" i="5"/>
  <c r="F323" i="5"/>
  <c r="G315" i="5"/>
  <c r="F315" i="5"/>
  <c r="G306" i="5"/>
  <c r="F306" i="5"/>
  <c r="E299" i="5"/>
  <c r="G299" i="5"/>
  <c r="E290" i="5"/>
  <c r="G290" i="5"/>
  <c r="F290" i="5"/>
  <c r="G284" i="5"/>
  <c r="F284" i="5"/>
  <c r="G282" i="5"/>
  <c r="F282" i="5"/>
  <c r="G275" i="5"/>
  <c r="F275" i="5"/>
  <c r="E274" i="5"/>
  <c r="G274" i="5"/>
  <c r="F274" i="5"/>
  <c r="G266" i="5"/>
  <c r="F266" i="5"/>
  <c r="G265" i="5"/>
  <c r="F265" i="5"/>
  <c r="E262" i="5"/>
  <c r="G262" i="5"/>
  <c r="G255" i="5"/>
  <c r="F255" i="5"/>
  <c r="G248" i="5"/>
  <c r="F248" i="5"/>
  <c r="E245" i="5"/>
  <c r="G245" i="5"/>
  <c r="F245" i="5"/>
  <c r="E238" i="5"/>
  <c r="F238" i="5"/>
  <c r="G238" i="5"/>
  <c r="E237" i="5"/>
  <c r="G237" i="5"/>
  <c r="G234" i="5"/>
  <c r="F234" i="5"/>
  <c r="E228" i="5"/>
  <c r="G228" i="5"/>
  <c r="E221" i="5"/>
  <c r="F221" i="5"/>
  <c r="G221" i="5"/>
  <c r="E220" i="5"/>
  <c r="G220" i="5"/>
  <c r="E219" i="5"/>
  <c r="G219" i="5"/>
  <c r="G215" i="5"/>
  <c r="F215" i="5"/>
  <c r="E203" i="5"/>
  <c r="G203" i="5"/>
  <c r="F203" i="5"/>
  <c r="F200" i="5"/>
  <c r="G200" i="5"/>
  <c r="E198" i="5"/>
  <c r="G198" i="5"/>
  <c r="E197" i="5"/>
  <c r="G197" i="5"/>
  <c r="F182" i="5"/>
  <c r="G182" i="5"/>
  <c r="G180" i="5"/>
  <c r="F180" i="5"/>
  <c r="E179" i="5"/>
  <c r="G179" i="5"/>
  <c r="E174" i="5"/>
  <c r="F174" i="5"/>
  <c r="G174" i="5"/>
  <c r="G171" i="5"/>
  <c r="F171" i="5"/>
  <c r="E170" i="5"/>
  <c r="G170" i="5"/>
  <c r="F165" i="5"/>
  <c r="G165" i="5"/>
  <c r="E164" i="5"/>
  <c r="G164" i="5"/>
  <c r="E163" i="5"/>
  <c r="G163" i="5"/>
  <c r="E156" i="5"/>
  <c r="G156" i="5"/>
  <c r="F156" i="5"/>
  <c r="G149" i="5"/>
  <c r="F149" i="5"/>
  <c r="E148" i="5"/>
  <c r="G148" i="5"/>
  <c r="E142" i="5"/>
  <c r="G142" i="5"/>
  <c r="E141" i="5"/>
  <c r="G141" i="5"/>
  <c r="E140" i="5"/>
  <c r="G140" i="5"/>
  <c r="E125" i="5"/>
  <c r="G125" i="5"/>
  <c r="F125" i="5"/>
  <c r="E123" i="5"/>
  <c r="G123" i="5"/>
  <c r="E118" i="5"/>
  <c r="G118" i="5"/>
  <c r="E110" i="5"/>
  <c r="F110" i="5"/>
  <c r="G110" i="5"/>
  <c r="E106" i="5"/>
  <c r="G106" i="5"/>
  <c r="G101" i="5"/>
  <c r="F101" i="5"/>
  <c r="E100" i="5"/>
  <c r="G100" i="5"/>
  <c r="E99" i="5"/>
  <c r="G99" i="5"/>
  <c r="F93" i="5"/>
  <c r="G93" i="5"/>
  <c r="E91" i="5"/>
  <c r="G91" i="5"/>
  <c r="E85" i="5"/>
  <c r="G85" i="5"/>
  <c r="E84" i="5"/>
  <c r="G84" i="5"/>
  <c r="F84" i="5"/>
  <c r="F72" i="5"/>
  <c r="G72" i="5"/>
  <c r="E67" i="5"/>
  <c r="G67" i="5"/>
  <c r="F67" i="5"/>
  <c r="F53" i="5"/>
  <c r="G53" i="5"/>
  <c r="E46" i="5"/>
  <c r="G46" i="5"/>
  <c r="E45" i="5"/>
  <c r="G45" i="5"/>
  <c r="G43" i="5"/>
  <c r="F43" i="5"/>
  <c r="E34" i="5"/>
  <c r="G34" i="5"/>
  <c r="F33" i="5"/>
  <c r="G33" i="5"/>
  <c r="G32" i="5"/>
  <c r="F32" i="5"/>
  <c r="E28" i="5"/>
  <c r="G28" i="5"/>
  <c r="E27" i="5"/>
  <c r="G27" i="5"/>
  <c r="G22" i="5"/>
  <c r="J22" i="5" s="1"/>
  <c r="F22" i="5"/>
  <c r="E21" i="5"/>
  <c r="G21" i="5"/>
  <c r="E18" i="5"/>
  <c r="G18" i="5"/>
  <c r="E14" i="5"/>
  <c r="F14" i="5"/>
  <c r="G14" i="5"/>
  <c r="E40" i="5"/>
  <c r="E539" i="5"/>
  <c r="E116" i="5"/>
  <c r="E315" i="5"/>
  <c r="E380" i="5"/>
  <c r="E252" i="5"/>
  <c r="E295" i="5"/>
  <c r="E172" i="5"/>
  <c r="E287" i="5"/>
  <c r="E277" i="5"/>
  <c r="E292" i="5"/>
  <c r="E147" i="5"/>
  <c r="E307" i="5"/>
  <c r="E540" i="5"/>
  <c r="E343" i="5"/>
  <c r="E291" i="5"/>
  <c r="E305" i="5"/>
  <c r="E388" i="5"/>
  <c r="E87" i="5"/>
  <c r="E364" i="5"/>
  <c r="E387" i="5"/>
  <c r="E340" i="5"/>
  <c r="E240" i="5"/>
  <c r="E542" i="5"/>
  <c r="E381" i="5"/>
  <c r="E339" i="5"/>
  <c r="E293" i="5"/>
  <c r="E188" i="5"/>
  <c r="E37" i="5"/>
  <c r="E316" i="5"/>
  <c r="E181" i="5"/>
  <c r="E407" i="5"/>
  <c r="E341" i="5"/>
  <c r="E251" i="5"/>
  <c r="E565" i="5"/>
  <c r="E405" i="5"/>
  <c r="E564" i="5"/>
  <c r="E404" i="5"/>
  <c r="E232" i="5"/>
  <c r="E83" i="5"/>
  <c r="E563" i="5"/>
  <c r="E507" i="5"/>
  <c r="E397" i="5"/>
  <c r="E360" i="5"/>
  <c r="E306" i="5"/>
  <c r="E231" i="5"/>
  <c r="E171" i="5"/>
  <c r="E76" i="5"/>
  <c r="E558" i="5"/>
  <c r="E502" i="5"/>
  <c r="E396" i="5"/>
  <c r="E332" i="5"/>
  <c r="E204" i="5"/>
  <c r="E48" i="5"/>
  <c r="E484" i="5"/>
  <c r="E356" i="5"/>
  <c r="E260" i="5"/>
  <c r="E124" i="5"/>
  <c r="E44" i="5"/>
  <c r="E541" i="5"/>
  <c r="E253" i="5"/>
  <c r="E196" i="5"/>
  <c r="E43" i="5"/>
  <c r="E77" i="5"/>
  <c r="E13" i="5"/>
  <c r="E444" i="5"/>
  <c r="E268" i="5"/>
  <c r="E582" i="5"/>
  <c r="E468" i="5"/>
  <c r="E550" i="5"/>
  <c r="E224" i="5"/>
  <c r="E352" i="5"/>
  <c r="E223" i="5"/>
  <c r="E151" i="5"/>
  <c r="E57" i="5"/>
  <c r="E32" i="5"/>
  <c r="E581" i="5"/>
  <c r="E548" i="5"/>
  <c r="E491" i="5"/>
  <c r="E431" i="5"/>
  <c r="E368" i="5"/>
  <c r="E351" i="5"/>
  <c r="E243" i="5"/>
  <c r="E215" i="5"/>
  <c r="E180" i="5"/>
  <c r="E103" i="5"/>
  <c r="E53" i="5"/>
  <c r="E167" i="5"/>
  <c r="E549" i="5"/>
  <c r="E432" i="5"/>
  <c r="E580" i="5"/>
  <c r="E547" i="5"/>
  <c r="E531" i="5"/>
  <c r="E486" i="5"/>
  <c r="E424" i="5"/>
  <c r="E367" i="5"/>
  <c r="E276" i="5"/>
  <c r="E211" i="5"/>
  <c r="E93" i="5"/>
  <c r="E52" i="5"/>
  <c r="E469" i="5"/>
  <c r="E493" i="5"/>
  <c r="E244" i="5"/>
  <c r="E107" i="5"/>
  <c r="E526" i="5"/>
  <c r="E485" i="5"/>
  <c r="E419" i="5"/>
  <c r="E317" i="5"/>
  <c r="E275" i="5"/>
  <c r="E239" i="5"/>
  <c r="E205" i="5"/>
  <c r="E176" i="5"/>
  <c r="E23" i="5"/>
  <c r="E579" i="5"/>
  <c r="E427" i="5"/>
  <c r="E259" i="5"/>
  <c r="E155" i="5"/>
  <c r="E11" i="5"/>
  <c r="E523" i="5"/>
  <c r="E483" i="5"/>
  <c r="E443" i="5"/>
  <c r="E435" i="5"/>
  <c r="E395" i="5"/>
  <c r="E195" i="5"/>
  <c r="E139" i="5"/>
  <c r="E51" i="5"/>
  <c r="E3" i="5"/>
  <c r="E518" i="5"/>
  <c r="E478" i="5"/>
  <c r="E70" i="5"/>
  <c r="E30" i="5"/>
  <c r="E557" i="5"/>
  <c r="E517" i="5"/>
  <c r="E501" i="5"/>
  <c r="E421" i="5"/>
  <c r="E61" i="5"/>
  <c r="E500" i="5"/>
  <c r="E60" i="5"/>
  <c r="E430" i="5"/>
  <c r="E412" i="5"/>
  <c r="E286" i="5"/>
  <c r="E149" i="5"/>
  <c r="E461" i="5"/>
  <c r="E357" i="5"/>
  <c r="E285" i="5"/>
  <c r="E113" i="5"/>
  <c r="E363" i="5"/>
  <c r="E509" i="5"/>
  <c r="E112" i="5"/>
  <c r="E598" i="5"/>
  <c r="E453" i="5"/>
  <c r="E429" i="5"/>
  <c r="E304" i="5"/>
  <c r="E104" i="5"/>
  <c r="E508" i="5"/>
  <c r="E459" i="5"/>
  <c r="E326" i="5"/>
  <c r="E134" i="5"/>
  <c r="E108" i="5"/>
  <c r="E111" i="5"/>
  <c r="E47" i="5"/>
  <c r="E31" i="5"/>
  <c r="E428" i="5"/>
  <c r="E19" i="5"/>
  <c r="E588" i="5"/>
  <c r="E222" i="5"/>
  <c r="E574" i="5"/>
  <c r="E494" i="5"/>
  <c r="E101" i="5"/>
  <c r="E212" i="5"/>
  <c r="E525" i="5"/>
  <c r="E571" i="5"/>
  <c r="E515" i="5"/>
  <c r="E475" i="5"/>
  <c r="E355" i="5"/>
  <c r="E309" i="5"/>
  <c r="E300" i="5"/>
  <c r="E279" i="5"/>
  <c r="E165" i="5"/>
  <c r="E96" i="5"/>
  <c r="E59" i="5"/>
  <c r="E39" i="5"/>
  <c r="E250" i="5"/>
  <c r="E20" i="5"/>
  <c r="E131" i="5"/>
  <c r="E75" i="5"/>
  <c r="E35" i="5"/>
  <c r="E438" i="5"/>
  <c r="E115" i="5"/>
  <c r="E437" i="5"/>
  <c r="E411" i="5"/>
  <c r="E460" i="5"/>
  <c r="E436" i="5"/>
  <c r="E374" i="5"/>
  <c r="E284" i="5"/>
  <c r="E236" i="5"/>
  <c r="E157" i="5"/>
  <c r="E109" i="5"/>
  <c r="E5" i="5"/>
  <c r="E187" i="5"/>
  <c r="E169" i="5"/>
  <c r="E283" i="5"/>
  <c r="E12" i="5"/>
  <c r="E423" i="5"/>
  <c r="E159" i="5"/>
  <c r="E95" i="5"/>
  <c r="E597" i="5"/>
  <c r="E452" i="5"/>
  <c r="E303" i="5"/>
  <c r="E168" i="5"/>
  <c r="E133" i="5"/>
  <c r="E206" i="5"/>
  <c r="E451" i="5"/>
  <c r="E301" i="5"/>
  <c r="E182" i="5"/>
  <c r="E132" i="5"/>
  <c r="E92" i="5"/>
  <c r="E590" i="5"/>
  <c r="E510" i="5"/>
  <c r="E470" i="5"/>
  <c r="E420" i="5"/>
  <c r="E333" i="5"/>
  <c r="E229" i="5"/>
  <c r="E160" i="5"/>
  <c r="E556" i="5"/>
  <c r="E413" i="5"/>
  <c r="E267" i="5"/>
  <c r="E249" i="5"/>
  <c r="E29" i="5"/>
  <c r="E235" i="5"/>
  <c r="E189" i="5"/>
  <c r="E54" i="5"/>
  <c r="E36" i="5"/>
  <c r="E227" i="5"/>
  <c r="E173" i="5"/>
  <c r="E261" i="5"/>
  <c r="E562" i="5"/>
  <c r="E538" i="5"/>
  <c r="E514" i="5"/>
  <c r="E458" i="5"/>
  <c r="E410" i="5"/>
  <c r="E338" i="5"/>
  <c r="E298" i="5"/>
  <c r="E218" i="5"/>
  <c r="E202" i="5"/>
  <c r="E146" i="5"/>
  <c r="E98" i="5"/>
  <c r="E74" i="5"/>
  <c r="E561" i="5"/>
  <c r="E529" i="5"/>
  <c r="E497" i="5"/>
  <c r="E473" i="5"/>
  <c r="E449" i="5"/>
  <c r="E401" i="5"/>
  <c r="E329" i="5"/>
  <c r="E281" i="5"/>
  <c r="E257" i="5"/>
  <c r="E209" i="5"/>
  <c r="E153" i="5"/>
  <c r="E81" i="5"/>
  <c r="E17" i="5"/>
  <c r="E386" i="5"/>
  <c r="E50" i="5"/>
  <c r="E450" i="5"/>
  <c r="E425" i="5"/>
  <c r="E242" i="5"/>
  <c r="E186" i="5"/>
  <c r="E49" i="5"/>
  <c r="E594" i="5"/>
  <c r="E578" i="5"/>
  <c r="E570" i="5"/>
  <c r="E554" i="5"/>
  <c r="E506" i="5"/>
  <c r="E490" i="5"/>
  <c r="E474" i="5"/>
  <c r="E418" i="5"/>
  <c r="E346" i="5"/>
  <c r="E282" i="5"/>
  <c r="E266" i="5"/>
  <c r="E234" i="5"/>
  <c r="E162" i="5"/>
  <c r="E154" i="5"/>
  <c r="E90" i="5"/>
  <c r="E42" i="5"/>
  <c r="E10" i="5"/>
  <c r="E585" i="5"/>
  <c r="E569" i="5"/>
  <c r="E545" i="5"/>
  <c r="E521" i="5"/>
  <c r="E513" i="5"/>
  <c r="E489" i="5"/>
  <c r="E465" i="5"/>
  <c r="E417" i="5"/>
  <c r="E393" i="5"/>
  <c r="E385" i="5"/>
  <c r="E345" i="5"/>
  <c r="E321" i="5"/>
  <c r="E273" i="5"/>
  <c r="E225" i="5"/>
  <c r="E201" i="5"/>
  <c r="E161" i="5"/>
  <c r="E137" i="5"/>
  <c r="E129" i="5"/>
  <c r="E89" i="5"/>
  <c r="E73" i="5"/>
  <c r="E65" i="5"/>
  <c r="E33" i="5"/>
  <c r="E9" i="5"/>
  <c r="E361" i="5"/>
  <c r="E122" i="5"/>
  <c r="E121" i="5"/>
  <c r="E66" i="5"/>
  <c r="E41" i="5"/>
  <c r="E369" i="5"/>
  <c r="E258" i="5"/>
  <c r="E233" i="5"/>
  <c r="E434" i="5"/>
  <c r="E378" i="5"/>
  <c r="E241" i="5"/>
  <c r="E185" i="5"/>
  <c r="E130" i="5"/>
  <c r="E105" i="5"/>
  <c r="E522" i="5"/>
  <c r="E498" i="5"/>
  <c r="E402" i="5"/>
  <c r="E354" i="5"/>
  <c r="E330" i="5"/>
  <c r="E82" i="5"/>
  <c r="E26" i="5"/>
  <c r="E442" i="5"/>
  <c r="E194" i="5"/>
  <c r="E593" i="5"/>
  <c r="E577" i="5"/>
  <c r="E553" i="5"/>
  <c r="E537" i="5"/>
  <c r="E505" i="5"/>
  <c r="E481" i="5"/>
  <c r="E457" i="5"/>
  <c r="E409" i="5"/>
  <c r="E353" i="5"/>
  <c r="E337" i="5"/>
  <c r="E289" i="5"/>
  <c r="E265" i="5"/>
  <c r="E217" i="5"/>
  <c r="E193" i="5"/>
  <c r="E145" i="5"/>
  <c r="E97" i="5"/>
  <c r="E25" i="5"/>
  <c r="E441" i="5"/>
  <c r="E178" i="5"/>
  <c r="E370" i="5"/>
  <c r="E314" i="5"/>
  <c r="E177" i="5"/>
  <c r="E313" i="5"/>
  <c r="E433" i="5"/>
  <c r="E377" i="5"/>
  <c r="E322" i="5"/>
  <c r="E297" i="5"/>
  <c r="E114" i="5"/>
  <c r="E58" i="5"/>
  <c r="E440" i="5"/>
  <c r="E375" i="5"/>
  <c r="E256" i="5"/>
  <c r="E247" i="5"/>
  <c r="E183" i="5"/>
  <c r="E446" i="5"/>
  <c r="E422" i="5"/>
  <c r="E406" i="5"/>
  <c r="E342" i="5"/>
  <c r="E456" i="5"/>
  <c r="E447" i="5"/>
  <c r="E392" i="5"/>
  <c r="E383" i="5"/>
  <c r="E328" i="5"/>
  <c r="E319" i="5"/>
  <c r="E264" i="5"/>
  <c r="E255" i="5"/>
  <c r="E200" i="5"/>
  <c r="E191" i="5"/>
  <c r="E136" i="5"/>
  <c r="E127" i="5"/>
  <c r="E72" i="5"/>
  <c r="E63" i="5"/>
  <c r="E8" i="5"/>
  <c r="E376" i="5"/>
  <c r="E120" i="5"/>
  <c r="E448" i="5"/>
  <c r="E439" i="5"/>
  <c r="E384" i="5"/>
  <c r="E320" i="5"/>
  <c r="E192" i="5"/>
  <c r="E128" i="5"/>
  <c r="E119" i="5"/>
  <c r="E55" i="5"/>
  <c r="E318" i="5"/>
  <c r="E254" i="5"/>
  <c r="E214" i="5"/>
  <c r="E190" i="5"/>
  <c r="E166" i="5"/>
  <c r="E150" i="5"/>
  <c r="E126" i="5"/>
  <c r="E86" i="5"/>
  <c r="E62" i="5"/>
  <c r="E38" i="5"/>
  <c r="E22" i="5"/>
  <c r="E592" i="5"/>
  <c r="E584" i="5"/>
  <c r="E576" i="5"/>
  <c r="E568" i="5"/>
  <c r="E560" i="5"/>
  <c r="E552" i="5"/>
  <c r="E544" i="5"/>
  <c r="E536" i="5"/>
  <c r="E528" i="5"/>
  <c r="E520" i="5"/>
  <c r="E512" i="5"/>
  <c r="E504" i="5"/>
  <c r="E496" i="5"/>
  <c r="E488" i="5"/>
  <c r="E480" i="5"/>
  <c r="E472" i="5"/>
  <c r="E464" i="5"/>
  <c r="E455" i="5"/>
  <c r="E400" i="5"/>
  <c r="E391" i="5"/>
  <c r="E336" i="5"/>
  <c r="E327" i="5"/>
  <c r="E272" i="5"/>
  <c r="E263" i="5"/>
  <c r="E208" i="5"/>
  <c r="E199" i="5"/>
  <c r="E144" i="5"/>
  <c r="E135" i="5"/>
  <c r="E80" i="5"/>
  <c r="E71" i="5"/>
  <c r="E16" i="5"/>
  <c r="E7" i="5"/>
  <c r="E312" i="5"/>
  <c r="E248" i="5"/>
  <c r="E184" i="5"/>
  <c r="E56" i="5"/>
  <c r="E311" i="5"/>
  <c r="E64" i="5"/>
  <c r="E382" i="5"/>
  <c r="E358" i="5"/>
  <c r="E294" i="5"/>
  <c r="E278" i="5"/>
  <c r="E230" i="5"/>
  <c r="E102" i="5"/>
  <c r="E591" i="5"/>
  <c r="E583" i="5"/>
  <c r="E575" i="5"/>
  <c r="E567" i="5"/>
  <c r="E559" i="5"/>
  <c r="E551" i="5"/>
  <c r="E543" i="5"/>
  <c r="E535" i="5"/>
  <c r="E527" i="5"/>
  <c r="E519" i="5"/>
  <c r="E511" i="5"/>
  <c r="E503" i="5"/>
  <c r="E495" i="5"/>
  <c r="E487" i="5"/>
  <c r="E479" i="5"/>
  <c r="E471" i="5"/>
  <c r="E463" i="5"/>
  <c r="E408" i="5"/>
  <c r="E399" i="5"/>
  <c r="E344" i="5"/>
  <c r="E335" i="5"/>
  <c r="E280" i="5"/>
  <c r="E271" i="5"/>
  <c r="E216" i="5"/>
  <c r="E207" i="5"/>
  <c r="E152" i="5"/>
  <c r="E143" i="5"/>
  <c r="E88" i="5"/>
  <c r="E79" i="5"/>
  <c r="E24" i="5"/>
  <c r="E15" i="5"/>
  <c r="J472" i="5" l="1"/>
  <c r="J134" i="5"/>
  <c r="J223" i="5"/>
  <c r="J159" i="5"/>
  <c r="J423" i="5"/>
  <c r="J13" i="5"/>
  <c r="E4" i="16"/>
  <c r="J311" i="5"/>
  <c r="D13" i="9"/>
  <c r="D10" i="9"/>
  <c r="E12" i="16"/>
  <c r="E10" i="16"/>
  <c r="D5" i="9"/>
  <c r="D15" i="9"/>
  <c r="E13" i="16"/>
  <c r="E15" i="16"/>
  <c r="D12" i="9"/>
  <c r="D7" i="9"/>
  <c r="E2" i="16"/>
  <c r="E5" i="16"/>
  <c r="D4" i="9"/>
  <c r="D2" i="9"/>
  <c r="E8" i="16"/>
  <c r="E16" i="16"/>
  <c r="D14" i="9"/>
  <c r="D9" i="9"/>
  <c r="E3" i="16"/>
  <c r="E6" i="16"/>
  <c r="D6" i="9"/>
  <c r="D16" i="9"/>
  <c r="E9" i="16"/>
  <c r="E11" i="16"/>
  <c r="D11" i="9"/>
  <c r="D8" i="9"/>
  <c r="E14" i="16"/>
  <c r="J298" i="5"/>
  <c r="D3" i="9"/>
  <c r="E7" i="16"/>
  <c r="J451" i="5"/>
  <c r="J21" i="5"/>
  <c r="J58" i="5"/>
  <c r="J74" i="5"/>
  <c r="J210" i="5"/>
  <c r="J47" i="5"/>
  <c r="J122" i="5"/>
  <c r="J15" i="5"/>
  <c r="J80" i="5"/>
  <c r="J49" i="5"/>
  <c r="J135" i="5"/>
  <c r="J253" i="5"/>
  <c r="J129" i="5"/>
  <c r="J463" i="5"/>
  <c r="J455" i="5"/>
  <c r="J59" i="5"/>
  <c r="J305" i="5"/>
  <c r="J79" i="5"/>
  <c r="J409" i="5"/>
  <c r="J243" i="5"/>
  <c r="J203" i="5"/>
  <c r="J433" i="5"/>
  <c r="J60" i="5"/>
  <c r="J355" i="5"/>
  <c r="J410" i="5"/>
  <c r="J87" i="5"/>
  <c r="J209" i="5"/>
  <c r="J235" i="5"/>
  <c r="J412" i="5"/>
  <c r="J449" i="5"/>
  <c r="J460" i="5"/>
  <c r="J469" i="5"/>
  <c r="J201" i="5"/>
  <c r="J254" i="5"/>
  <c r="J361" i="5"/>
  <c r="J142" i="5"/>
  <c r="J191" i="5"/>
  <c r="J450" i="5"/>
  <c r="J112" i="5"/>
  <c r="J133" i="5"/>
  <c r="J120" i="5"/>
  <c r="J386" i="5"/>
  <c r="J93" i="5"/>
  <c r="J268" i="5"/>
  <c r="J56" i="5"/>
  <c r="J102" i="5"/>
  <c r="J166" i="5"/>
  <c r="J296" i="5"/>
  <c r="J456" i="5"/>
  <c r="J67" i="5"/>
  <c r="J127" i="5"/>
  <c r="J165" i="5"/>
  <c r="J459" i="5"/>
  <c r="J30" i="5"/>
  <c r="J61" i="5"/>
  <c r="J109" i="5"/>
  <c r="J356" i="5"/>
  <c r="J468" i="5"/>
  <c r="J31" i="5"/>
  <c r="J75" i="5"/>
  <c r="J264" i="5"/>
  <c r="J369" i="5"/>
  <c r="J396" i="5"/>
  <c r="J96" i="5"/>
  <c r="J349" i="5"/>
  <c r="J397" i="5"/>
  <c r="J63" i="5"/>
  <c r="J205" i="5"/>
  <c r="J458" i="5"/>
  <c r="J348" i="5"/>
  <c r="J156" i="5"/>
  <c r="J297" i="5"/>
  <c r="J275" i="5"/>
  <c r="J381" i="5"/>
  <c r="J150" i="5"/>
  <c r="J198" i="5"/>
  <c r="J219" i="5"/>
  <c r="J241" i="5"/>
  <c r="J417" i="5"/>
  <c r="J465" i="5"/>
  <c r="J269" i="5"/>
  <c r="J16" i="5"/>
  <c r="J39" i="5"/>
  <c r="J68" i="5"/>
  <c r="J92" i="5"/>
  <c r="J207" i="5"/>
  <c r="J470" i="5"/>
  <c r="J221" i="5"/>
  <c r="J464" i="5"/>
  <c r="J242" i="5"/>
  <c r="J424" i="5"/>
  <c r="J467" i="5"/>
  <c r="J19" i="5"/>
  <c r="J94" i="5"/>
  <c r="J341" i="5"/>
  <c r="J471" i="5"/>
  <c r="J276" i="5"/>
  <c r="J179" i="5"/>
  <c r="J323" i="5"/>
  <c r="J340" i="5"/>
  <c r="J335" i="5"/>
  <c r="J110" i="5"/>
  <c r="J154" i="5"/>
  <c r="J202" i="5"/>
  <c r="J324" i="5"/>
  <c r="J382" i="5"/>
  <c r="J42" i="5"/>
  <c r="J78" i="5"/>
  <c r="J347" i="5"/>
  <c r="J457" i="5"/>
  <c r="J124" i="5"/>
  <c r="J137" i="5"/>
  <c r="E10" i="10"/>
  <c r="D16" i="10"/>
  <c r="D6" i="10"/>
  <c r="E15" i="10"/>
  <c r="E13" i="10"/>
  <c r="D8" i="10"/>
  <c r="E11" i="10"/>
  <c r="E16" i="10"/>
  <c r="E7" i="10"/>
  <c r="E8" i="10"/>
  <c r="D11" i="10"/>
  <c r="E6" i="10"/>
  <c r="D12" i="10"/>
  <c r="D4" i="10"/>
  <c r="D7" i="10"/>
  <c r="D14" i="10"/>
  <c r="E5" i="10"/>
  <c r="E9" i="10"/>
  <c r="E4" i="10"/>
  <c r="D15" i="10"/>
  <c r="D9" i="10"/>
  <c r="A14" i="9"/>
  <c r="E3" i="10"/>
  <c r="D5" i="10"/>
  <c r="D3" i="10"/>
  <c r="A12" i="10"/>
  <c r="D10" i="10"/>
  <c r="D13" i="10"/>
  <c r="E12" i="10"/>
  <c r="E14" i="10"/>
  <c r="A8" i="9"/>
  <c r="A4" i="10"/>
  <c r="A6" i="10"/>
  <c r="A3" i="10"/>
  <c r="D2" i="10"/>
  <c r="A7" i="10"/>
  <c r="A13" i="10"/>
  <c r="A14" i="10"/>
  <c r="A16" i="10"/>
  <c r="E3" i="9"/>
  <c r="A7" i="9"/>
  <c r="E12" i="9"/>
  <c r="E7" i="9"/>
  <c r="A15" i="9"/>
  <c r="A4" i="9"/>
  <c r="E10" i="9"/>
  <c r="E13" i="9"/>
  <c r="E8" i="9"/>
  <c r="E14" i="9"/>
  <c r="A12" i="9"/>
  <c r="A6" i="9"/>
  <c r="E5" i="9"/>
  <c r="E16" i="9"/>
  <c r="A16" i="9"/>
  <c r="A3" i="9"/>
  <c r="E4" i="9"/>
  <c r="A9" i="9"/>
  <c r="E11" i="9"/>
  <c r="E2" i="9"/>
  <c r="E6" i="9"/>
  <c r="A11" i="10"/>
  <c r="A2" i="9"/>
  <c r="A10" i="9"/>
  <c r="A9" i="10"/>
  <c r="E9" i="9"/>
  <c r="A5" i="9"/>
  <c r="A11" i="9"/>
  <c r="A13" i="9"/>
  <c r="A5" i="10"/>
  <c r="E15" i="9"/>
  <c r="A10" i="10"/>
  <c r="E2" i="10"/>
  <c r="A8" i="10"/>
  <c r="A2" i="10"/>
  <c r="A15" i="10"/>
  <c r="A11" i="11" l="1"/>
  <c r="E11" i="11" s="1"/>
  <c r="A6" i="11"/>
  <c r="E6" i="11" s="1"/>
  <c r="A14" i="11"/>
  <c r="E14" i="11" s="1"/>
  <c r="F4" i="11"/>
  <c r="A8" i="11"/>
  <c r="E8" i="11" s="1"/>
  <c r="F11" i="11"/>
  <c r="A10" i="11"/>
  <c r="E10" i="11" s="1"/>
  <c r="A13" i="11"/>
  <c r="E13" i="11" s="1"/>
  <c r="A2" i="11"/>
  <c r="E2" i="11" s="1"/>
  <c r="A16" i="11"/>
  <c r="E16" i="11" s="1"/>
  <c r="F6" i="11"/>
  <c r="A15" i="11"/>
  <c r="E15" i="11" s="1"/>
  <c r="A9" i="11"/>
  <c r="E9" i="11" s="1"/>
  <c r="F7" i="11"/>
  <c r="F5" i="11"/>
  <c r="F2" i="11"/>
  <c r="F3" i="11"/>
  <c r="F14" i="11"/>
  <c r="F8" i="11"/>
  <c r="A4" i="11"/>
  <c r="E4" i="11" s="1"/>
  <c r="A7" i="11"/>
  <c r="E7" i="11" s="1"/>
  <c r="F16" i="11"/>
  <c r="A3" i="11"/>
  <c r="E3" i="11" s="1"/>
  <c r="A5" i="11"/>
  <c r="E5" i="11" s="1"/>
  <c r="F10" i="11"/>
  <c r="F12" i="11"/>
  <c r="F15" i="11"/>
  <c r="F9" i="11"/>
  <c r="F13" i="11"/>
  <c r="A12" i="11"/>
  <c r="E12" i="11" s="1"/>
  <c r="D14" i="11"/>
  <c r="B14" i="11"/>
  <c r="C14" i="11"/>
  <c r="B8" i="11"/>
  <c r="D15" i="11"/>
  <c r="B2" i="9"/>
  <c r="C2" i="9"/>
  <c r="B16" i="9"/>
  <c r="C16" i="9"/>
  <c r="B13" i="9"/>
  <c r="C13" i="9"/>
  <c r="C11" i="9"/>
  <c r="B11" i="9"/>
  <c r="B5" i="9"/>
  <c r="C5" i="9"/>
  <c r="B10" i="9"/>
  <c r="C10" i="9"/>
  <c r="C9" i="9"/>
  <c r="B9" i="9"/>
  <c r="C3" i="9"/>
  <c r="B3" i="9"/>
  <c r="B6" i="9"/>
  <c r="C6" i="9"/>
  <c r="B12" i="9"/>
  <c r="C12" i="9"/>
  <c r="B4" i="9"/>
  <c r="C4" i="9"/>
  <c r="B15" i="9"/>
  <c r="C15" i="9"/>
  <c r="C7" i="9"/>
  <c r="B7" i="9"/>
  <c r="C8" i="9"/>
  <c r="B8" i="9"/>
  <c r="B14" i="9"/>
  <c r="C14" i="9"/>
  <c r="B7" i="10"/>
  <c r="C7" i="10"/>
  <c r="B10" i="10"/>
  <c r="C10" i="10"/>
  <c r="C9" i="10"/>
  <c r="B9" i="10"/>
  <c r="C3" i="10"/>
  <c r="B3" i="10"/>
  <c r="C6" i="10"/>
  <c r="B6" i="10"/>
  <c r="B12" i="10"/>
  <c r="C12" i="10"/>
  <c r="C13" i="10"/>
  <c r="B13" i="10"/>
  <c r="C5" i="10"/>
  <c r="B5" i="10"/>
  <c r="B4" i="10"/>
  <c r="C4" i="10"/>
  <c r="B15" i="10"/>
  <c r="C15" i="10"/>
  <c r="B16" i="10"/>
  <c r="C16" i="10"/>
  <c r="B8" i="10"/>
  <c r="C8" i="10"/>
  <c r="B2" i="10"/>
  <c r="C2" i="10"/>
  <c r="C11" i="10"/>
  <c r="B11" i="10"/>
  <c r="C14" i="10"/>
  <c r="B14" i="10"/>
  <c r="B11" i="11" l="1"/>
  <c r="D11" i="11"/>
  <c r="C6" i="11"/>
  <c r="C11" i="11"/>
  <c r="B10" i="11"/>
  <c r="D8" i="11"/>
  <c r="B6" i="11"/>
  <c r="D6" i="11"/>
  <c r="D2" i="11"/>
  <c r="C4" i="11"/>
  <c r="B15" i="11"/>
  <c r="C15" i="11"/>
  <c r="D4" i="11"/>
  <c r="D13" i="11"/>
  <c r="C9" i="11"/>
  <c r="B5" i="11"/>
  <c r="D10" i="11"/>
  <c r="D9" i="11"/>
  <c r="D7" i="11"/>
  <c r="C8" i="11"/>
  <c r="B4" i="11"/>
  <c r="B13" i="11"/>
  <c r="D12" i="11"/>
  <c r="B9" i="11"/>
  <c r="C3" i="11"/>
  <c r="C2" i="11"/>
  <c r="D5" i="11"/>
  <c r="B3" i="11"/>
  <c r="C13" i="11"/>
  <c r="B2" i="11"/>
  <c r="C10" i="11"/>
  <c r="C5" i="11"/>
  <c r="D3" i="11"/>
  <c r="B7" i="11"/>
  <c r="D16" i="11"/>
  <c r="C16" i="11"/>
  <c r="B16" i="11"/>
  <c r="B12" i="11"/>
  <c r="C7" i="11"/>
  <c r="C12" i="11"/>
</calcChain>
</file>

<file path=xl/sharedStrings.xml><?xml version="1.0" encoding="utf-8"?>
<sst xmlns="http://schemas.openxmlformats.org/spreadsheetml/2006/main" count="1864" uniqueCount="349">
  <si>
    <t>Aleksey Kozlenko</t>
  </si>
  <si>
    <t>Kateryna Bereza</t>
  </si>
  <si>
    <t>Alina Sluzhenko</t>
  </si>
  <si>
    <t>Yehor Perevertailo</t>
  </si>
  <si>
    <t>Alona Sukhostavets</t>
  </si>
  <si>
    <t>Kostiantyn Pcholkin</t>
  </si>
  <si>
    <t>Anastasiia Hazie</t>
  </si>
  <si>
    <t>Yaroslav Kostiuk</t>
  </si>
  <si>
    <t>Anastasiia Kozachuk</t>
  </si>
  <si>
    <t>Bohdan Masenkov</t>
  </si>
  <si>
    <t>Anastasiia Kushnarova</t>
  </si>
  <si>
    <t>Anastasiia Leonova</t>
  </si>
  <si>
    <t>Oleksii Chalyk</t>
  </si>
  <si>
    <t>Anastasiia Panasiuk</t>
  </si>
  <si>
    <t>Vitalii Serhieiev</t>
  </si>
  <si>
    <t>Anastasiia Shelikhova</t>
  </si>
  <si>
    <t>Andrii Bobyr</t>
  </si>
  <si>
    <t>Andrii Boruk</t>
  </si>
  <si>
    <t>Maksim Yaremchuk</t>
  </si>
  <si>
    <t>Andrii Dubeniuk</t>
  </si>
  <si>
    <t>Andrii Fediv</t>
  </si>
  <si>
    <t>Andrii Makiienko</t>
  </si>
  <si>
    <t>Dmytro Fursov</t>
  </si>
  <si>
    <t>Andrii Vlasenko</t>
  </si>
  <si>
    <t>Maksym AMaksymenko</t>
  </si>
  <si>
    <t>Anna Biletska</t>
  </si>
  <si>
    <t>Anna Zabrodska</t>
  </si>
  <si>
    <t>Anna Lukarzhevska</t>
  </si>
  <si>
    <t>Anna Nesterenko</t>
  </si>
  <si>
    <t>Yevhen Hertsoh</t>
  </si>
  <si>
    <t>Anna YPavlovska</t>
  </si>
  <si>
    <t>Anzhelika Tarkhova</t>
  </si>
  <si>
    <t>Artem SSlonchak</t>
  </si>
  <si>
    <t>Artem Yurchenko</t>
  </si>
  <si>
    <t>Artem Zavalnyi</t>
  </si>
  <si>
    <t>Bohdan Dehtiarenko</t>
  </si>
  <si>
    <t>Bohdan Doroshenko</t>
  </si>
  <si>
    <t>Bohdan Dubovyi</t>
  </si>
  <si>
    <t>Bohdana Salo</t>
  </si>
  <si>
    <t>Antonina Hrytsai</t>
  </si>
  <si>
    <t>Bohdana Semerei</t>
  </si>
  <si>
    <t>Dana Dikhtiarenko</t>
  </si>
  <si>
    <t>Anna Romasenko</t>
  </si>
  <si>
    <t>Danylo Bordiukov</t>
  </si>
  <si>
    <t>Danylo Yasinskyi</t>
  </si>
  <si>
    <t>Daria Udovichenko</t>
  </si>
  <si>
    <t>Davyd Frankov</t>
  </si>
  <si>
    <t>Denys Karan</t>
  </si>
  <si>
    <t>Denys Kurdybailo</t>
  </si>
  <si>
    <t>Denys Semeshchenko</t>
  </si>
  <si>
    <t>Denys Zolotarov</t>
  </si>
  <si>
    <t>Diana Havryliuk</t>
  </si>
  <si>
    <t>Dmytro Kalinichenko</t>
  </si>
  <si>
    <t>Dmytro Kvasha</t>
  </si>
  <si>
    <t>Dmytro Mikhutov</t>
  </si>
  <si>
    <t>Dmytro Pavlovskyi</t>
  </si>
  <si>
    <t>Dmytro Savchenko</t>
  </si>
  <si>
    <t>Dmytro Sokolovskyi</t>
  </si>
  <si>
    <t>Dmytro VKostenko</t>
  </si>
  <si>
    <t>Halyna Filippova</t>
  </si>
  <si>
    <t>Halyna Kosharna</t>
  </si>
  <si>
    <t>Hanna Pidlipska</t>
  </si>
  <si>
    <t>Ihor Tienihin</t>
  </si>
  <si>
    <t>Ihor Zaiets</t>
  </si>
  <si>
    <t>Inna Kaminska</t>
  </si>
  <si>
    <t>Iryna Kudrina</t>
  </si>
  <si>
    <t>Iryna Petriv</t>
  </si>
  <si>
    <t>Ivan Tiperchuk</t>
  </si>
  <si>
    <t>Karina Korzh</t>
  </si>
  <si>
    <t>Karyna Kominova</t>
  </si>
  <si>
    <t>Kateryna Hudym</t>
  </si>
  <si>
    <t>Kateryna Novakova</t>
  </si>
  <si>
    <t>Kateryna Nykonchuk</t>
  </si>
  <si>
    <t>Kateryna Veizberdieva</t>
  </si>
  <si>
    <t>Kateryna Zemliakova</t>
  </si>
  <si>
    <t>Kostiantyn Kopylchenko</t>
  </si>
  <si>
    <t>Kseniia Hotvianska</t>
  </si>
  <si>
    <t>Kseniia Kipych</t>
  </si>
  <si>
    <t>Kseniia Sydoruk</t>
  </si>
  <si>
    <t>Larysa Sulaieva</t>
  </si>
  <si>
    <t>Leonid Kibets</t>
  </si>
  <si>
    <t>Liia Kominova</t>
  </si>
  <si>
    <t>Liliia Nelepa</t>
  </si>
  <si>
    <t>Maksym Chepur</t>
  </si>
  <si>
    <t>Maksym Datsiuk</t>
  </si>
  <si>
    <t>Maksym Dulskyi</t>
  </si>
  <si>
    <t>Maksym Hutsuliak</t>
  </si>
  <si>
    <t>Maksym Kyrnychanskyi</t>
  </si>
  <si>
    <t>Maksym Mamonov</t>
  </si>
  <si>
    <t>Maksym Nizhnyk</t>
  </si>
  <si>
    <t>Maksym Yanovych</t>
  </si>
  <si>
    <t>Mariia Havrishyna</t>
  </si>
  <si>
    <t>Mariia Lebedieva</t>
  </si>
  <si>
    <t>Mariia Maryniak</t>
  </si>
  <si>
    <t>Maryna Bondar</t>
  </si>
  <si>
    <t>Maryna Felsen</t>
  </si>
  <si>
    <t>Maryna Korotenko</t>
  </si>
  <si>
    <t>Matvii Kolodiazhnyi</t>
  </si>
  <si>
    <t>Melani Ritter</t>
  </si>
  <si>
    <t>Mykhailo Tesliuk</t>
  </si>
  <si>
    <t>Mykola AKovalenko</t>
  </si>
  <si>
    <t>Mykola Kocherha</t>
  </si>
  <si>
    <t>Mykyta Soloshenko</t>
  </si>
  <si>
    <t>Nataliia Homoliako</t>
  </si>
  <si>
    <t>Nataliia Kolesnichenko</t>
  </si>
  <si>
    <t>Nataliia Korpach</t>
  </si>
  <si>
    <t>Nataliia Pavlesa</t>
  </si>
  <si>
    <t>Nataliia Podobid</t>
  </si>
  <si>
    <t>Nelli Yanovych</t>
  </si>
  <si>
    <t>Nikita Kolomiichenko</t>
  </si>
  <si>
    <t>Oksana Hii</t>
  </si>
  <si>
    <t>Oksana Kolomiichenko</t>
  </si>
  <si>
    <t>Oksana Kysla</t>
  </si>
  <si>
    <t>Oksana Lebid</t>
  </si>
  <si>
    <t>Oksana Lystopad</t>
  </si>
  <si>
    <t>Oksana Ponomar</t>
  </si>
  <si>
    <t>Oksana Sira</t>
  </si>
  <si>
    <t>Oksana Tkachenko</t>
  </si>
  <si>
    <t>Oksana Vyshnevska</t>
  </si>
  <si>
    <t>Oleh Petrenko</t>
  </si>
  <si>
    <t>Oleksandr Hulko</t>
  </si>
  <si>
    <t>Oleksandr Karpov</t>
  </si>
  <si>
    <t>Oleksandr Kuritsyn</t>
  </si>
  <si>
    <t>Oleksandr Nezdiimynoha</t>
  </si>
  <si>
    <t>Oleksandr OYaremenko</t>
  </si>
  <si>
    <t>Oleksandr Pohrebniak</t>
  </si>
  <si>
    <t>Oleksandr Tkachuk</t>
  </si>
  <si>
    <t>Oleksandr Zabrodskyi</t>
  </si>
  <si>
    <t>Oleksandr Zlenko</t>
  </si>
  <si>
    <t>Oleksii Lohvynenko</t>
  </si>
  <si>
    <t>Oleksii Riabov</t>
  </si>
  <si>
    <t>Oleksii Tereshchenko</t>
  </si>
  <si>
    <t>Oleksii Zelikson</t>
  </si>
  <si>
    <t>Olena Antonova</t>
  </si>
  <si>
    <t>Olena Chychkanova</t>
  </si>
  <si>
    <t>Olena Ivakhnova</t>
  </si>
  <si>
    <t>Olena Kulyk</t>
  </si>
  <si>
    <t>Olena Plekh</t>
  </si>
  <si>
    <t>Olena Yuzheka</t>
  </si>
  <si>
    <t>Olha Hykava</t>
  </si>
  <si>
    <t>Olha Moiseieva</t>
  </si>
  <si>
    <t>Olha Pitulai</t>
  </si>
  <si>
    <t>Pavlo Burda</t>
  </si>
  <si>
    <t>Roman Bizhko</t>
  </si>
  <si>
    <t>Roman Hladchuk</t>
  </si>
  <si>
    <t>Roman Kushlak</t>
  </si>
  <si>
    <t>Roman Lutsenko</t>
  </si>
  <si>
    <t>Roman Traskovetskyi</t>
  </si>
  <si>
    <t>Rostyslav Troian</t>
  </si>
  <si>
    <t>Ruslan Kasem</t>
  </si>
  <si>
    <t>Ruslan Myrshavka</t>
  </si>
  <si>
    <t>Ruslan Tatarchuk</t>
  </si>
  <si>
    <t>Serhii Adamenko</t>
  </si>
  <si>
    <t>Serhii Kovalenko</t>
  </si>
  <si>
    <t>Snizhana Stoliarova</t>
  </si>
  <si>
    <t>Sofiia Dmytriieva</t>
  </si>
  <si>
    <t>Stanislav Pakula</t>
  </si>
  <si>
    <t>Svitlana Fesenko</t>
  </si>
  <si>
    <t>Svitlana Marusiak</t>
  </si>
  <si>
    <t>Svitlana Pohrebniak</t>
  </si>
  <si>
    <t>Svitlana Stavnichuk</t>
  </si>
  <si>
    <t>Tetiana Tymoshchuk</t>
  </si>
  <si>
    <t>Timur Bova</t>
  </si>
  <si>
    <t>Uliana Matiushechkina</t>
  </si>
  <si>
    <t>Vadym Nazarenko</t>
  </si>
  <si>
    <t>Vadym Skorobahatko</t>
  </si>
  <si>
    <t>Valentyn Yehorchenkov</t>
  </si>
  <si>
    <t>Vasyl Fenchuk</t>
  </si>
  <si>
    <t>Vasyl Osidach</t>
  </si>
  <si>
    <t>Viacheslav Romanok</t>
  </si>
  <si>
    <t>Viktor Kovalenko</t>
  </si>
  <si>
    <t>Viktoriia Hulko</t>
  </si>
  <si>
    <t>Viktoriia Ivashkiv</t>
  </si>
  <si>
    <t>Viktoriia Lisnycha</t>
  </si>
  <si>
    <t>Viktoriia Nikolenko</t>
  </si>
  <si>
    <t>Viktoriia Ovchinnikova</t>
  </si>
  <si>
    <t>Viktoriya Vronskaya</t>
  </si>
  <si>
    <t>Vira Pliekhova</t>
  </si>
  <si>
    <t>Vita Lozova</t>
  </si>
  <si>
    <t>Vitalii Barash</t>
  </si>
  <si>
    <t>Vitalii Bazavluk</t>
  </si>
  <si>
    <t>Vitalii Ivanchenko</t>
  </si>
  <si>
    <t>Vitalii Ivaniuchenko</t>
  </si>
  <si>
    <t>Vitalii Kahanets</t>
  </si>
  <si>
    <t>Vitalii Katushka</t>
  </si>
  <si>
    <t>Vitalii Khomych</t>
  </si>
  <si>
    <t>Vitalii Voskoboinyk2</t>
  </si>
  <si>
    <t>Vladyslav Derkach</t>
  </si>
  <si>
    <t>Vladyslav Horbatenko</t>
  </si>
  <si>
    <t>Vladyslav Hrytsenko</t>
  </si>
  <si>
    <t>Vladyslav Samusenko</t>
  </si>
  <si>
    <t>Vladyslav Turik</t>
  </si>
  <si>
    <t>Volodymyr Hannesen</t>
  </si>
  <si>
    <t>Volodymyr Kochubei</t>
  </si>
  <si>
    <t>Volodymyr Maniak</t>
  </si>
  <si>
    <t>Volodymyr Zhukinskyi</t>
  </si>
  <si>
    <t>Yaroslav Dovhan</t>
  </si>
  <si>
    <t>Yelizaveta Zahyka</t>
  </si>
  <si>
    <t>Yelyzaveta Cherednikova</t>
  </si>
  <si>
    <t>Yelyzaveta Danylchuk</t>
  </si>
  <si>
    <t>Yelyzaveta Maniakina</t>
  </si>
  <si>
    <t>Yevhen Panchenko</t>
  </si>
  <si>
    <t>Yevhenii Kravchenko</t>
  </si>
  <si>
    <t>Yevhenii Tymko</t>
  </si>
  <si>
    <t>Yevheniia Kryvynska</t>
  </si>
  <si>
    <t>Yuliia Lohvynenko</t>
  </si>
  <si>
    <t>Yuliia Parhan</t>
  </si>
  <si>
    <t>Yuliia Sushytska</t>
  </si>
  <si>
    <t>Yurii Drevlia</t>
  </si>
  <si>
    <t>Yurii Kolchanov</t>
  </si>
  <si>
    <t>team</t>
  </si>
  <si>
    <t>Andrii Dziavun</t>
  </si>
  <si>
    <t>Andrii Tokmak</t>
  </si>
  <si>
    <t>Anton Melnyk</t>
  </si>
  <si>
    <t>Bohdan Khomiv</t>
  </si>
  <si>
    <t>Denys Smelnytskyi</t>
  </si>
  <si>
    <t>Diana Sudak</t>
  </si>
  <si>
    <t>Hanna Chuzhenko</t>
  </si>
  <si>
    <t>Kyrylo Bessarab</t>
  </si>
  <si>
    <t>Oksana Kushnerenko</t>
  </si>
  <si>
    <t>Oleksandra Mirskova</t>
  </si>
  <si>
    <t>Viktor Hlushchenko</t>
  </si>
  <si>
    <t>Vladyslav Mykhanko</t>
  </si>
  <si>
    <t>Volodymyr Kharytonov</t>
  </si>
  <si>
    <t>Yana Prykhodko</t>
  </si>
  <si>
    <t>Yuliia Kucher</t>
  </si>
  <si>
    <t>Yuliia Lobanova</t>
  </si>
  <si>
    <t>Допуск по даті старту</t>
  </si>
  <si>
    <t>Сегмент</t>
  </si>
  <si>
    <t>Oksana Kyrychenko</t>
  </si>
  <si>
    <t>Yaroslav Zhyrukhin</t>
  </si>
  <si>
    <t>Daniil Abramenko</t>
  </si>
  <si>
    <t>Anna Denysenko</t>
  </si>
  <si>
    <t>Olena OBoiko</t>
  </si>
  <si>
    <t>Dmytro Vdovin</t>
  </si>
  <si>
    <t>Yuliia Vinnichenko</t>
  </si>
  <si>
    <t>Oleksandr Didenko</t>
  </si>
  <si>
    <t>Alina Holik</t>
  </si>
  <si>
    <t>Anton Dmytriiev</t>
  </si>
  <si>
    <t>Roman Pylypchuk</t>
  </si>
  <si>
    <t>Anastasiia Zhelezniak</t>
  </si>
  <si>
    <t>Yevhen Kuzmenko</t>
  </si>
  <si>
    <t>Andrii Ochkai</t>
  </si>
  <si>
    <t>Iryna Pashchenko</t>
  </si>
  <si>
    <t>Dmytro Kotelenets</t>
  </si>
  <si>
    <t>Mariia Nahorna</t>
  </si>
  <si>
    <t>Volodymyr Yarosh</t>
  </si>
  <si>
    <t>Anastasiia Pestsova</t>
  </si>
  <si>
    <t>Oleksii Simakov</t>
  </si>
  <si>
    <t>Anastasiia Panchenko</t>
  </si>
  <si>
    <t>Anastasiia OVdovychenko</t>
  </si>
  <si>
    <t>Vasyl Kravchenko</t>
  </si>
  <si>
    <t>Artem Tieriekhov</t>
  </si>
  <si>
    <t>agentname</t>
  </si>
  <si>
    <t>Unique Calls Agent</t>
  </si>
  <si>
    <t>Unique 1+ calls</t>
  </si>
  <si>
    <t>Number of repeated requests, %</t>
  </si>
  <si>
    <t>Amir Napadystyi</t>
  </si>
  <si>
    <t>Anastasiia Chepurko</t>
  </si>
  <si>
    <t>Anita Nahorniuk</t>
  </si>
  <si>
    <t>Artem Vdovychenko</t>
  </si>
  <si>
    <t>Bohdan Leshchenko</t>
  </si>
  <si>
    <t>Bohdan Oriev</t>
  </si>
  <si>
    <t>Bohdan Zakharenko</t>
  </si>
  <si>
    <t>Denys Bobrov</t>
  </si>
  <si>
    <t>Denys Kutishchev</t>
  </si>
  <si>
    <t>Dmytro Ponomarenko</t>
  </si>
  <si>
    <t>Heorhii Vechkanov</t>
  </si>
  <si>
    <t>Illia Li</t>
  </si>
  <si>
    <t>Illia Totok</t>
  </si>
  <si>
    <t>Ivan Babynets</t>
  </si>
  <si>
    <t>Kateryna Pidsosonna</t>
  </si>
  <si>
    <t>Khrystyna Hust</t>
  </si>
  <si>
    <t>Kristina Aliieva</t>
  </si>
  <si>
    <t>Liliia Dymarets</t>
  </si>
  <si>
    <t>Maiia Malyshok</t>
  </si>
  <si>
    <t>Maksym Umantsiv</t>
  </si>
  <si>
    <t>Natalia Liashenko</t>
  </si>
  <si>
    <t>Nataliia Yazykova</t>
  </si>
  <si>
    <t>Oleksandr Dranko</t>
  </si>
  <si>
    <t>Olha ShevchenkoAsaturova</t>
  </si>
  <si>
    <t>Rostyslav Parkhomenko</t>
  </si>
  <si>
    <t>Sofiia Burmistrova</t>
  </si>
  <si>
    <t>Tetiana Kaznadii</t>
  </si>
  <si>
    <t>Valeriia Charupa</t>
  </si>
  <si>
    <t>Valeriia Liushnenko</t>
  </si>
  <si>
    <t>Viktoriia Baziuk</t>
  </si>
  <si>
    <t>Viktoriia Klymchuk</t>
  </si>
  <si>
    <t>Viktoriia Zakharchuk</t>
  </si>
  <si>
    <t>Vironika Onyshchuk</t>
  </si>
  <si>
    <t>Vitalii Chehus</t>
  </si>
  <si>
    <t>Vitaliia Fedorenko</t>
  </si>
  <si>
    <t>Yevhen Khrobust</t>
  </si>
  <si>
    <t>Yuliia Bokhonok</t>
  </si>
  <si>
    <t>Yuliia Yuzvak</t>
  </si>
  <si>
    <t>Відсоток репітреів</t>
  </si>
  <si>
    <t>Статус</t>
  </si>
  <si>
    <t>Агент</t>
  </si>
  <si>
    <t>Зростання</t>
  </si>
  <si>
    <t>Дата старту</t>
  </si>
  <si>
    <t>Кількість унікальних звернень</t>
  </si>
  <si>
    <t>Кількість повторних звернень</t>
  </si>
  <si>
    <t>Поточний % повторних звернеь</t>
  </si>
  <si>
    <t>% повторних звернень за минулі періоди</t>
  </si>
  <si>
    <t>Зростання над собою</t>
  </si>
  <si>
    <t>Дельта</t>
  </si>
  <si>
    <t>Відсоток чат</t>
  </si>
  <si>
    <t>Відсоток дзвінки</t>
  </si>
  <si>
    <t>Andrii Shelestiuk</t>
  </si>
  <si>
    <t>Kyrylo Burmystrov</t>
  </si>
  <si>
    <t>Serhii Hnatenko</t>
  </si>
  <si>
    <t>Stanislav Lebedynskyi</t>
  </si>
  <si>
    <t>Vladyslava Omelchenko</t>
  </si>
  <si>
    <t>Andrii Burda</t>
  </si>
  <si>
    <t>Natalia Horyslavets</t>
  </si>
  <si>
    <t>Nataliia Kolos</t>
  </si>
  <si>
    <t>Nina Lahunina</t>
  </si>
  <si>
    <t>Olesia Pryimach</t>
  </si>
  <si>
    <t>Ruslan Aisen</t>
  </si>
  <si>
    <t>Колеги доброго дня, перед роботою з файлом прохання ознайомитися з інформацією нижче</t>
  </si>
  <si>
    <t>У файлі знаходиться декілька схожих аркушів</t>
  </si>
  <si>
    <t>Топ15-Зростання</t>
  </si>
  <si>
    <t>Топ15-Зростання Локал</t>
  </si>
  <si>
    <t>Топ15-Чат</t>
  </si>
  <si>
    <t>Топ15-Дзвінки</t>
  </si>
  <si>
    <t>Дані</t>
  </si>
  <si>
    <t>Дані2</t>
  </si>
  <si>
    <t>Топ15-Чат Локал</t>
  </si>
  <si>
    <t>Топ15-Дзвінки Локал</t>
  </si>
  <si>
    <t>У аркушах з першого стовпця дані тягнуться через зв'язки, у аркушах з другого стовпця з даних на аркушах всередині файлу. По 26.05 можливо використовувати саме аркуші з першого стовпця, не вносячи зміни без потреби, з 27.05 потрібно вже буде використовувати аркуші другого стовпця</t>
  </si>
  <si>
    <t>Також на поточний момент в аркушах другого стовпця, а саме Топ15-Чат Локал та Топ15-Дзвінки Локал, витягується найменший відсоток повторних звернень і серед агентів чату для аркушу дзвінків, та відповідно найменший відсоток повторних звернень у чаті і серед агентів дзвінків, якщо бажаєте залишити такий формат, потрібно трохи змінити формули аркушів першого стовпця, якщо навпаки не бажаєте, в такому випадку, трохи змінити формули аркушів другого стовпця</t>
  </si>
  <si>
    <t>Valerii Lukychov</t>
  </si>
  <si>
    <t>Iryna Holish</t>
  </si>
  <si>
    <t>Кількість унікальних звернень за минулі періоди</t>
  </si>
  <si>
    <t>Кількість повторних звернень за минулі періоди</t>
  </si>
  <si>
    <t>Yuliya Podobed</t>
  </si>
  <si>
    <t>Yaroslav Zhyrukhin2</t>
  </si>
  <si>
    <t>Vafa Oksenenko</t>
  </si>
  <si>
    <t>Mariia Biliaieva</t>
  </si>
  <si>
    <t>Kateryna Starikova</t>
  </si>
  <si>
    <t>Yurii Husak2</t>
  </si>
  <si>
    <t>KaterynaMariia Domnenko</t>
  </si>
  <si>
    <t>Andrii Tereshchuk2</t>
  </si>
  <si>
    <t>Liubov Maiboroda</t>
  </si>
  <si>
    <t>Kiril Nesterenko</t>
  </si>
  <si>
    <t>Andrii Okhremchuk</t>
  </si>
  <si>
    <t>Maksym Russu</t>
  </si>
  <si>
    <t>Vladyslav Troian</t>
  </si>
  <si>
    <t>Vladyslav Khyzhniak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</si>
</sst>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  <charset val="204"/>
    </font>
    <font>
      <b/>
      <sz val="10"/>
      <color rgb="FFFFFFFF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0"/>
      <color rgb="FFFFFFFF"/>
      <name val="Segoe UI"/>
      <family val="2"/>
      <charset val="204"/>
    </font>
    <font>
      <sz val="10"/>
      <color rgb="FF000000"/>
      <name val="Segoe UI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0"/>
      <name val="Calibri"/>
      <family val="2"/>
      <charset val="204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C3A70"/>
        <bgColor rgb="FF1C3A70"/>
      </patternFill>
    </fill>
    <fill>
      <patternFill patternType="solid">
        <fgColor rgb="FFFFFF00"/>
        <bgColor indexed="64"/>
      </patternFill>
    </fill>
    <fill>
      <patternFill patternType="solid">
        <fgColor rgb="FF7AD8F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3D0C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3" fillId="0" borderId="1" xfId="1" applyFont="1" applyBorder="1" applyAlignment="1">
      <alignment vertical="top" wrapText="1" readingOrder="1"/>
    </xf>
    <xf numFmtId="0" fontId="3" fillId="0" borderId="1" xfId="1" applyFont="1" applyBorder="1" applyAlignment="1">
      <alignment horizontal="center" vertical="top" wrapText="1" readingOrder="1"/>
    </xf>
    <xf numFmtId="164" fontId="3" fillId="0" borderId="1" xfId="1" applyNumberFormat="1" applyFont="1" applyBorder="1" applyAlignment="1">
      <alignment horizontal="center" vertical="top" wrapText="1" readingOrder="1"/>
    </xf>
    <xf numFmtId="10" fontId="0" fillId="0" borderId="0" xfId="0" applyNumberFormat="1"/>
    <xf numFmtId="0" fontId="4" fillId="2" borderId="1" xfId="1" applyFont="1" applyFill="1" applyBorder="1" applyAlignment="1">
      <alignment horizontal="center" vertical="top" wrapText="1" readingOrder="1"/>
    </xf>
    <xf numFmtId="0" fontId="6" fillId="0" borderId="0" xfId="4" applyFont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0" fontId="5" fillId="4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0" fontId="8" fillId="0" borderId="0" xfId="0" applyNumberFormat="1" applyFont="1"/>
    <xf numFmtId="0" fontId="9" fillId="4" borderId="2" xfId="0" applyFont="1" applyFill="1" applyBorder="1" applyAlignment="1">
      <alignment horizontal="center" vertical="center" wrapText="1"/>
    </xf>
    <xf numFmtId="10" fontId="9" fillId="4" borderId="2" xfId="0" applyNumberFormat="1" applyFont="1" applyFill="1" applyBorder="1" applyAlignment="1">
      <alignment horizontal="center" vertical="center" wrapText="1"/>
    </xf>
    <xf numFmtId="10" fontId="10" fillId="0" borderId="2" xfId="0" applyNumberFormat="1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0" fontId="10" fillId="0" borderId="2" xfId="0" quotePrefix="1" applyNumberFormat="1" applyFont="1" applyBorder="1" applyAlignment="1">
      <alignment horizontal="center" vertical="center" wrapText="1"/>
    </xf>
    <xf numFmtId="10" fontId="9" fillId="0" borderId="2" xfId="0" applyNumberFormat="1" applyFont="1" applyBorder="1" applyAlignment="1">
      <alignment horizontal="center" vertical="center"/>
    </xf>
    <xf numFmtId="0" fontId="0" fillId="3" borderId="0" xfId="0" applyFill="1"/>
    <xf numFmtId="0" fontId="12" fillId="3" borderId="0" xfId="0" applyFont="1" applyFill="1"/>
    <xf numFmtId="0" fontId="12" fillId="3" borderId="0" xfId="0" quotePrefix="1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4" fillId="2" borderId="1" xfId="1" applyFont="1" applyFill="1" applyBorder="1" applyAlignment="1">
      <alignment horizontal="center" vertical="top" wrapText="1" readingOrder="1"/>
    </xf>
    <xf numFmtId="0" fontId="15" fillId="0" borderId="1" xfId="1" applyFont="1" applyBorder="1" applyAlignment="1">
      <alignment vertical="top" wrapText="1" readingOrder="1"/>
    </xf>
    <xf numFmtId="0" fontId="15" fillId="0" borderId="1" xfId="1" applyFont="1" applyBorder="1" applyAlignment="1">
      <alignment horizontal="center" vertical="top" wrapText="1" readingOrder="1"/>
    </xf>
    <xf numFmtId="164" fontId="15" fillId="0" borderId="1" xfId="1" applyNumberFormat="1" applyFont="1" applyBorder="1" applyAlignment="1">
      <alignment horizontal="center" vertical="top" wrapText="1" readingOrder="1"/>
    </xf>
    <xf numFmtId="164" fontId="16" fillId="0" borderId="1" xfId="1" applyNumberFormat="1" applyFont="1" applyBorder="1" applyAlignment="1">
      <alignment horizontal="center" vertical="top" wrapText="1" readingOrder="1"/>
    </xf>
    <xf numFmtId="1" fontId="0" fillId="0" borderId="0" xfId="0" applyNumberFormat="1"/>
    <xf numFmtId="10" fontId="9" fillId="0" borderId="4" xfId="0" applyNumberFormat="1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top"/>
    </xf>
    <xf numFmtId="0" fontId="11" fillId="8" borderId="3" xfId="0" applyFont="1" applyFill="1" applyBorder="1" applyAlignment="1">
      <alignment horizontal="center" vertical="center" wrapText="1"/>
    </xf>
    <xf numFmtId="10" fontId="11" fillId="8" borderId="3" xfId="0" applyNumberFormat="1" applyFont="1" applyFill="1" applyBorder="1" applyAlignment="1">
      <alignment horizontal="center" vertical="center" wrapText="1"/>
    </xf>
    <xf numFmtId="1" fontId="11" fillId="8" borderId="3" xfId="0" applyNumberFormat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/>
    </xf>
    <xf numFmtId="0" fontId="17" fillId="7" borderId="3" xfId="0" applyFont="1" applyFill="1" applyBorder="1"/>
    <xf numFmtId="0" fontId="18" fillId="7" borderId="3" xfId="0" applyFont="1" applyFill="1" applyBorder="1"/>
    <xf numFmtId="0" fontId="13" fillId="7" borderId="3" xfId="0" applyFont="1" applyFill="1" applyBorder="1"/>
    <xf numFmtId="10" fontId="9" fillId="0" borderId="3" xfId="0" quotePrefix="1" applyNumberFormat="1" applyFont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</cellXfs>
  <cellStyles count="5">
    <cellStyle name="Normal" xfId="1" xr:uid="{00000000-0005-0000-0000-000000000000}"/>
    <cellStyle name="Звичайний" xfId="0" builtinId="0"/>
    <cellStyle name="Звичайний 2" xfId="2" xr:uid="{00000000-0005-0000-0000-000002000000}"/>
    <cellStyle name="Звичайний 3" xfId="4" xr:uid="{00000000-0005-0000-0000-000003000000}"/>
    <cellStyle name="Обычный 2" xfId="3" xr:uid="{00000000-0005-0000-0000-000004000000}"/>
  </cellStyles>
  <dxfs count="4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D0CB"/>
      <color rgb="FFFFC7CE"/>
      <color rgb="FF7AD8F6"/>
      <color rgb="FFA928CC"/>
      <color rgb="FF94E28E"/>
      <color rgb="FFFBFB8F"/>
      <color rgb="FFC6DCCA"/>
      <color rgb="FFFFFFFF"/>
      <color rgb="FFB63E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ukr.entp\data\gbukr.entp\Callcenter\Trainers\External\Astelit\Newcomers\feedback\lifecell\2024\93.%20Feedback_lifecell%20inbound_online%20&#1074;&#1110;&#1076;_17.10.20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ukr.entp\data\kv1-fs1-v\CallCenter\Trainers\External\Outbound_projects\GLO\feedback\&#1054;&#1085;&#1083;&#1072;&#1081;&#1085;\2023\Feedback_&#1042;&#1040;&#1058;_Simple_&#1042;&#1089;&#1103;%20&#1059;&#1082;&#1088;&#1072;&#1111;&#1085;&#1072;_24_01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ukr.entp\data\kv1-fs1-v\CallCenter\Trainers\External\Outbound_projects\Glovo\Glovo%20Client\2023\&#1057;&#1091;&#1084;&#1080;\2.%20Feedback_Glovo_Client_Sumy_02.02.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21.65.4\CallCenter\&#1057;&#1090;&#1072;&#1090;&#1080;&#1089;&#1090;&#1080;&#1082;&#1072;_&#1057;&#1057;\Period-statistics\Share%20of%20daily%20repeated%20requests%20unique%20customers.xlsx" TargetMode="External"/><Relationship Id="rId1" Type="http://schemas.openxmlformats.org/officeDocument/2006/relationships/externalLinkPath" Target="file:///\\172.21.65.4\CallCenter\&#1057;&#1090;&#1072;&#1090;&#1080;&#1089;&#1090;&#1080;&#1082;&#1072;_&#1057;&#1057;\Period-statistics\Share%20of%20daily%20repeated%20requests%20unique%20custome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65.4\CallCenter\&#1057;&#1090;&#1072;&#1090;&#1080;&#1089;&#1090;&#1080;&#1082;&#1072;_&#1057;&#1057;\Period-statistics\Share%20of%20daily%20repeated%20requests%20unique%20customers%20Web%20Ch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65.4\CallCenter\Agents_List\Agent_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С"/>
      <sheetName val="Результати тестів та допуску"/>
      <sheetName val="Логіни"/>
      <sheetName val="Зворотній зв'язок по агентам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1">
          <cell r="B31" t="str">
            <v>Pre-Intermediate</v>
          </cell>
        </row>
        <row r="32">
          <cell r="B32" t="str">
            <v>Intermediate</v>
          </cell>
        </row>
        <row r="33">
          <cell r="B33" t="str">
            <v>Upper-Intermediate</v>
          </cell>
        </row>
        <row r="34">
          <cell r="B34" t="str">
            <v>Advanced</v>
          </cell>
        </row>
        <row r="35">
          <cell r="B35" t="str">
            <v>Proficiency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С"/>
      <sheetName val="Результати"/>
      <sheetName val="Логіни"/>
      <sheetName val="Фідбек"/>
      <sheetName val="Список группы на печать"/>
      <sheetName val="список на охрану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49">
          <cell r="B49" t="str">
            <v>Вінницька</v>
          </cell>
        </row>
        <row r="50">
          <cell r="B50" t="str">
            <v>Волинська</v>
          </cell>
        </row>
        <row r="51">
          <cell r="B51" t="str">
            <v>Дніпропетровська</v>
          </cell>
        </row>
        <row r="52">
          <cell r="B52" t="str">
            <v>Донецька</v>
          </cell>
        </row>
        <row r="53">
          <cell r="B53" t="str">
            <v>Житомирська</v>
          </cell>
        </row>
        <row r="54">
          <cell r="B54" t="str">
            <v>Закарпатська</v>
          </cell>
        </row>
        <row r="55">
          <cell r="B55" t="str">
            <v>Запорізька</v>
          </cell>
        </row>
        <row r="56">
          <cell r="B56" t="str">
            <v>Івано-Франківська</v>
          </cell>
        </row>
        <row r="57">
          <cell r="B57" t="str">
            <v>Київська</v>
          </cell>
        </row>
        <row r="58">
          <cell r="B58" t="str">
            <v>Кіровоградська</v>
          </cell>
        </row>
        <row r="59">
          <cell r="B59" t="str">
            <v>Луганська</v>
          </cell>
        </row>
        <row r="60">
          <cell r="B60" t="str">
            <v>Львівська</v>
          </cell>
        </row>
        <row r="61">
          <cell r="B61" t="str">
            <v>Миколаївська</v>
          </cell>
        </row>
        <row r="62">
          <cell r="B62" t="str">
            <v>Одеська</v>
          </cell>
        </row>
        <row r="63">
          <cell r="B63" t="str">
            <v>Полтавська</v>
          </cell>
        </row>
        <row r="64">
          <cell r="B64" t="str">
            <v>Рівненська</v>
          </cell>
        </row>
        <row r="65">
          <cell r="B65" t="str">
            <v>Сумська</v>
          </cell>
        </row>
        <row r="66">
          <cell r="B66" t="str">
            <v>Тернопільська</v>
          </cell>
        </row>
        <row r="67">
          <cell r="B67" t="str">
            <v>Харківська</v>
          </cell>
        </row>
        <row r="68">
          <cell r="B68" t="str">
            <v>Херсонська</v>
          </cell>
        </row>
        <row r="69">
          <cell r="B69" t="str">
            <v>Хмельницька</v>
          </cell>
        </row>
        <row r="70">
          <cell r="B70" t="str">
            <v>Черкаська</v>
          </cell>
        </row>
        <row r="71">
          <cell r="B71" t="str">
            <v>Чернівецька</v>
          </cell>
        </row>
        <row r="72">
          <cell r="B72" t="str">
            <v>Чернігівська 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С"/>
      <sheetName val="Результати"/>
      <sheetName val="Логіни"/>
      <sheetName val="Фідбек"/>
      <sheetName val="Список группы на печать"/>
      <sheetName val="список на охрану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A8" t="str">
            <v>Альона Воловська</v>
          </cell>
        </row>
        <row r="9">
          <cell r="A9" t="str">
            <v>Анастасія Худа</v>
          </cell>
        </row>
        <row r="10">
          <cell r="A10" t="str">
            <v>Вадим Фомін</v>
          </cell>
        </row>
        <row r="11">
          <cell r="A11" t="str">
            <v>Валерія Буряк</v>
          </cell>
        </row>
        <row r="12">
          <cell r="A12" t="str">
            <v>Володимир Худа</v>
          </cell>
        </row>
        <row r="13">
          <cell r="A13" t="str">
            <v>Дарина Березова</v>
          </cell>
        </row>
        <row r="14">
          <cell r="A14" t="str">
            <v>Дмитро Гумінецький</v>
          </cell>
        </row>
        <row r="15">
          <cell r="A15" t="str">
            <v>Ліна Москаленко</v>
          </cell>
        </row>
        <row r="16">
          <cell r="A16" t="str">
            <v>Майя Антонова</v>
          </cell>
        </row>
        <row r="17">
          <cell r="A17" t="str">
            <v>Олександр Гуменюк</v>
          </cell>
        </row>
        <row r="18">
          <cell r="A18" t="str">
            <v>Поліна Зінченко</v>
          </cell>
        </row>
        <row r="19">
          <cell r="A19" t="str">
            <v>Тетяна Ковалевська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agentname</v>
          </cell>
          <cell r="B1" t="str">
            <v>team</v>
          </cell>
          <cell r="C1" t="str">
            <v>Unique Calls Agent</v>
          </cell>
          <cell r="D1" t="str">
            <v>Unique 1+ calls</v>
          </cell>
          <cell r="E1" t="str">
            <v>Number of repeated requests, %</v>
          </cell>
        </row>
        <row r="2">
          <cell r="A2" t="str">
            <v>Aleksey Kozlenko</v>
          </cell>
          <cell r="B2" t="str">
            <v>Kateryna Bereza</v>
          </cell>
          <cell r="C2">
            <v>186</v>
          </cell>
          <cell r="D2">
            <v>29</v>
          </cell>
          <cell r="E2">
            <v>0.15591397849462399</v>
          </cell>
        </row>
        <row r="3">
          <cell r="A3" t="str">
            <v>Alina Sluzhenko</v>
          </cell>
          <cell r="B3" t="str">
            <v>Yehor Perevertailo</v>
          </cell>
          <cell r="C3">
            <v>124</v>
          </cell>
          <cell r="D3">
            <v>11</v>
          </cell>
          <cell r="E3">
            <v>8.8709677419354802E-2</v>
          </cell>
        </row>
        <row r="4">
          <cell r="A4" t="str">
            <v>Alona Sukhostavets</v>
          </cell>
          <cell r="B4" t="str">
            <v>Kostiantyn Pcholkin</v>
          </cell>
          <cell r="C4">
            <v>215</v>
          </cell>
          <cell r="D4">
            <v>25</v>
          </cell>
          <cell r="E4">
            <v>0.116279069767442</v>
          </cell>
        </row>
        <row r="5">
          <cell r="A5" t="str">
            <v>Anastasiia Hazie</v>
          </cell>
          <cell r="B5" t="str">
            <v>Yaroslav Kostiuk</v>
          </cell>
          <cell r="C5">
            <v>137</v>
          </cell>
          <cell r="D5">
            <v>15</v>
          </cell>
          <cell r="E5">
            <v>0.109489051094891</v>
          </cell>
        </row>
        <row r="6">
          <cell r="A6" t="str">
            <v>Anastasiia Kozachuk</v>
          </cell>
          <cell r="B6" t="str">
            <v>Bohdan Masenkov</v>
          </cell>
          <cell r="C6">
            <v>257</v>
          </cell>
          <cell r="D6">
            <v>32</v>
          </cell>
          <cell r="E6">
            <v>0.124513618677043</v>
          </cell>
        </row>
        <row r="7">
          <cell r="A7" t="str">
            <v>Anastasiia Kushnarova</v>
          </cell>
          <cell r="B7" t="str">
            <v>Kostiantyn Pcholkin</v>
          </cell>
          <cell r="C7">
            <v>69</v>
          </cell>
          <cell r="D7">
            <v>6</v>
          </cell>
          <cell r="E7">
            <v>8.6956521739130405E-2</v>
          </cell>
        </row>
        <row r="8">
          <cell r="A8" t="str">
            <v>Anastasiia Leonova</v>
          </cell>
          <cell r="B8" t="str">
            <v>Oleksii Chalyk</v>
          </cell>
          <cell r="C8">
            <v>151</v>
          </cell>
          <cell r="D8">
            <v>13</v>
          </cell>
          <cell r="E8">
            <v>8.6092715231788103E-2</v>
          </cell>
        </row>
        <row r="9">
          <cell r="A9" t="str">
            <v>Anastasiia Panasiuk</v>
          </cell>
          <cell r="B9" t="str">
            <v>Vitalii Serhieiev</v>
          </cell>
          <cell r="C9">
            <v>200</v>
          </cell>
          <cell r="D9">
            <v>38</v>
          </cell>
          <cell r="E9">
            <v>0.19</v>
          </cell>
        </row>
        <row r="10">
          <cell r="A10" t="str">
            <v>Anastasiia Shelikhova</v>
          </cell>
          <cell r="B10" t="str">
            <v>Yehor Perevertailo</v>
          </cell>
          <cell r="C10">
            <v>78</v>
          </cell>
          <cell r="D10">
            <v>6</v>
          </cell>
          <cell r="E10">
            <v>7.69230769230769E-2</v>
          </cell>
        </row>
        <row r="11">
          <cell r="A11" t="str">
            <v>Andrii Bobyr</v>
          </cell>
          <cell r="B11" t="str">
            <v>Yaroslav Kostiuk</v>
          </cell>
          <cell r="C11">
            <v>313</v>
          </cell>
          <cell r="D11">
            <v>23</v>
          </cell>
          <cell r="E11">
            <v>7.3482428115015999E-2</v>
          </cell>
        </row>
        <row r="12">
          <cell r="A12" t="str">
            <v>Andrii Boruk</v>
          </cell>
          <cell r="B12" t="str">
            <v>Maksim Yaremchuk</v>
          </cell>
          <cell r="C12">
            <v>269</v>
          </cell>
          <cell r="D12">
            <v>11</v>
          </cell>
          <cell r="E12">
            <v>4.08921933085502E-2</v>
          </cell>
        </row>
        <row r="13">
          <cell r="A13" t="str">
            <v>Andrii Dubeniuk</v>
          </cell>
          <cell r="B13" t="str">
            <v>Kateryna Bereza</v>
          </cell>
          <cell r="C13">
            <v>131</v>
          </cell>
          <cell r="D13">
            <v>14</v>
          </cell>
          <cell r="E13">
            <v>0.106870229007634</v>
          </cell>
        </row>
        <row r="14">
          <cell r="A14" t="str">
            <v>Andrii Fediv</v>
          </cell>
          <cell r="B14" t="str">
            <v>Oleksii Chalyk</v>
          </cell>
          <cell r="C14">
            <v>229</v>
          </cell>
          <cell r="D14">
            <v>23</v>
          </cell>
          <cell r="E14">
            <v>0.10043668122270701</v>
          </cell>
        </row>
        <row r="15">
          <cell r="A15" t="str">
            <v>Andrii Makiienko</v>
          </cell>
          <cell r="B15" t="str">
            <v>Yaroslav Kostiuk</v>
          </cell>
          <cell r="C15">
            <v>363</v>
          </cell>
          <cell r="D15">
            <v>49</v>
          </cell>
          <cell r="E15">
            <v>0.134986225895317</v>
          </cell>
        </row>
        <row r="16">
          <cell r="A16" t="str">
            <v>Andrii Shelestiuk</v>
          </cell>
          <cell r="B16" t="str">
            <v>Dmytro Fursov</v>
          </cell>
          <cell r="C16">
            <v>75</v>
          </cell>
          <cell r="D16">
            <v>10</v>
          </cell>
          <cell r="E16">
            <v>0.133333333333333</v>
          </cell>
        </row>
        <row r="17">
          <cell r="A17" t="str">
            <v>Andrii Tokmak</v>
          </cell>
          <cell r="B17" t="str">
            <v>Antonina Hrytsai</v>
          </cell>
          <cell r="C17">
            <v>1</v>
          </cell>
          <cell r="D17">
            <v>0</v>
          </cell>
          <cell r="E17">
            <v>0</v>
          </cell>
        </row>
        <row r="18">
          <cell r="A18" t="str">
            <v>Andrii Vlasenko</v>
          </cell>
          <cell r="B18" t="str">
            <v>Maksym AMaksymenko</v>
          </cell>
          <cell r="C18">
            <v>416</v>
          </cell>
          <cell r="D18">
            <v>31</v>
          </cell>
          <cell r="E18">
            <v>7.4519230769230796E-2</v>
          </cell>
        </row>
        <row r="19">
          <cell r="A19" t="str">
            <v>Anna Biletska</v>
          </cell>
          <cell r="B19" t="str">
            <v>Anna Zabrodska</v>
          </cell>
          <cell r="C19">
            <v>223</v>
          </cell>
          <cell r="D19">
            <v>14</v>
          </cell>
          <cell r="E19">
            <v>6.2780269058296007E-2</v>
          </cell>
        </row>
        <row r="20">
          <cell r="A20" t="str">
            <v>Anna Lukarzhevska</v>
          </cell>
          <cell r="B20" t="str">
            <v>Yaroslav Kostiuk</v>
          </cell>
          <cell r="C20">
            <v>70</v>
          </cell>
          <cell r="D20">
            <v>11</v>
          </cell>
          <cell r="E20">
            <v>0.157142857142857</v>
          </cell>
        </row>
        <row r="21">
          <cell r="A21" t="str">
            <v>Anna Nesterenko</v>
          </cell>
          <cell r="B21" t="str">
            <v>Yevhen Hertsoh</v>
          </cell>
          <cell r="C21">
            <v>292</v>
          </cell>
          <cell r="D21">
            <v>32</v>
          </cell>
          <cell r="E21">
            <v>0.10958904109589</v>
          </cell>
        </row>
        <row r="22">
          <cell r="A22" t="str">
            <v>Anna YPavlovska</v>
          </cell>
          <cell r="B22" t="str">
            <v>Kateryna Bereza</v>
          </cell>
          <cell r="C22">
            <v>276</v>
          </cell>
          <cell r="D22">
            <v>55</v>
          </cell>
          <cell r="E22">
            <v>0.19927536231884099</v>
          </cell>
        </row>
        <row r="23">
          <cell r="A23" t="str">
            <v>Anzhelika Tarkhova</v>
          </cell>
          <cell r="B23" t="str">
            <v>Yehor Perevertailo</v>
          </cell>
          <cell r="C23">
            <v>198</v>
          </cell>
          <cell r="D23">
            <v>34</v>
          </cell>
          <cell r="E23">
            <v>0.17171717171717199</v>
          </cell>
        </row>
        <row r="24">
          <cell r="A24" t="str">
            <v>Artem SSlonchak</v>
          </cell>
          <cell r="B24" t="str">
            <v>Yaroslav Kostiuk</v>
          </cell>
          <cell r="C24">
            <v>341</v>
          </cell>
          <cell r="D24">
            <v>22</v>
          </cell>
          <cell r="E24">
            <v>6.4516129032258104E-2</v>
          </cell>
        </row>
        <row r="25">
          <cell r="A25" t="str">
            <v>Artem Yurchenko</v>
          </cell>
          <cell r="B25" t="str">
            <v>Kateryna Bereza</v>
          </cell>
          <cell r="C25">
            <v>166</v>
          </cell>
          <cell r="D25">
            <v>22</v>
          </cell>
          <cell r="E25">
            <v>0.132530120481928</v>
          </cell>
        </row>
        <row r="26">
          <cell r="A26" t="str">
            <v>Artem Zavalnyi</v>
          </cell>
          <cell r="B26" t="str">
            <v>Maksym AMaksymenko</v>
          </cell>
          <cell r="C26">
            <v>196</v>
          </cell>
          <cell r="D26">
            <v>25</v>
          </cell>
          <cell r="E26">
            <v>0.12755102040816299</v>
          </cell>
        </row>
        <row r="27">
          <cell r="A27" t="str">
            <v>Bohdan Dehtiarenko</v>
          </cell>
          <cell r="B27" t="str">
            <v>Maksym AMaksymenko</v>
          </cell>
          <cell r="C27">
            <v>140</v>
          </cell>
          <cell r="D27">
            <v>14</v>
          </cell>
          <cell r="E27">
            <v>0.1</v>
          </cell>
        </row>
        <row r="28">
          <cell r="A28" t="str">
            <v>Bohdan Doroshenko</v>
          </cell>
          <cell r="B28" t="str">
            <v>Kateryna Bereza</v>
          </cell>
          <cell r="C28">
            <v>122</v>
          </cell>
          <cell r="D28">
            <v>11</v>
          </cell>
          <cell r="E28">
            <v>9.0163934426229497E-2</v>
          </cell>
        </row>
        <row r="29">
          <cell r="A29" t="str">
            <v>Bohdan Dubovyi</v>
          </cell>
          <cell r="B29" t="str">
            <v>Bohdan Masenkov</v>
          </cell>
          <cell r="C29">
            <v>209</v>
          </cell>
          <cell r="D29">
            <v>26</v>
          </cell>
          <cell r="E29">
            <v>0.124401913875598</v>
          </cell>
        </row>
        <row r="30">
          <cell r="A30" t="str">
            <v>Bohdan Khomiv</v>
          </cell>
          <cell r="B30" t="str">
            <v>Antonina Hrytsai</v>
          </cell>
          <cell r="C30">
            <v>3</v>
          </cell>
          <cell r="D30">
            <v>0</v>
          </cell>
          <cell r="E30">
            <v>0</v>
          </cell>
        </row>
        <row r="31">
          <cell r="A31" t="str">
            <v>Bohdana Salo</v>
          </cell>
          <cell r="B31" t="str">
            <v>Antonina Hrytsai</v>
          </cell>
          <cell r="C31">
            <v>7</v>
          </cell>
          <cell r="D31">
            <v>1</v>
          </cell>
          <cell r="E31">
            <v>0.14285714285714299</v>
          </cell>
        </row>
        <row r="32">
          <cell r="A32" t="str">
            <v>Bohdana Semerei</v>
          </cell>
          <cell r="B32" t="str">
            <v>Oleksii Chalyk</v>
          </cell>
          <cell r="C32">
            <v>342</v>
          </cell>
          <cell r="D32">
            <v>19</v>
          </cell>
          <cell r="E32">
            <v>5.5555555555555601E-2</v>
          </cell>
        </row>
        <row r="33">
          <cell r="A33" t="str">
            <v>Dana Dikhtiarenko</v>
          </cell>
          <cell r="B33" t="str">
            <v>Anna Romasenko</v>
          </cell>
          <cell r="C33">
            <v>173</v>
          </cell>
          <cell r="D33">
            <v>15</v>
          </cell>
          <cell r="E33">
            <v>8.6705202312138699E-2</v>
          </cell>
        </row>
        <row r="34">
          <cell r="A34" t="str">
            <v>Danylo Bordiukov</v>
          </cell>
          <cell r="B34" t="str">
            <v>Yaroslav Kostiuk</v>
          </cell>
          <cell r="C34">
            <v>50</v>
          </cell>
          <cell r="D34">
            <v>8</v>
          </cell>
          <cell r="E34">
            <v>0.16</v>
          </cell>
        </row>
        <row r="35">
          <cell r="A35" t="str">
            <v>Danylo Yasinskyi</v>
          </cell>
          <cell r="B35" t="str">
            <v>Yevhen Hertsoh</v>
          </cell>
          <cell r="C35">
            <v>142</v>
          </cell>
          <cell r="D35">
            <v>10</v>
          </cell>
          <cell r="E35">
            <v>7.0422535211267595E-2</v>
          </cell>
        </row>
        <row r="36">
          <cell r="A36" t="str">
            <v>Daria Udovichenko</v>
          </cell>
          <cell r="B36" t="str">
            <v>Yevhen Hertsoh</v>
          </cell>
          <cell r="C36">
            <v>155</v>
          </cell>
          <cell r="D36">
            <v>15</v>
          </cell>
          <cell r="E36">
            <v>9.6774193548387094E-2</v>
          </cell>
        </row>
        <row r="37">
          <cell r="A37" t="str">
            <v>Davyd Frankov</v>
          </cell>
          <cell r="B37" t="str">
            <v>Kostiantyn Pcholkin</v>
          </cell>
          <cell r="C37">
            <v>212</v>
          </cell>
          <cell r="D37">
            <v>15</v>
          </cell>
          <cell r="E37">
            <v>7.0754716981132101E-2</v>
          </cell>
        </row>
        <row r="38">
          <cell r="A38" t="str">
            <v>Denys Karan</v>
          </cell>
          <cell r="B38" t="str">
            <v>Maksim Yaremchuk</v>
          </cell>
          <cell r="C38">
            <v>7</v>
          </cell>
          <cell r="D38">
            <v>1</v>
          </cell>
          <cell r="E38">
            <v>0.14285714285714299</v>
          </cell>
        </row>
        <row r="39">
          <cell r="A39" t="str">
            <v>Denys Kurdybailo</v>
          </cell>
          <cell r="B39" t="str">
            <v>Kateryna Bereza</v>
          </cell>
          <cell r="C39">
            <v>73</v>
          </cell>
          <cell r="D39">
            <v>7</v>
          </cell>
          <cell r="E39">
            <v>9.5890410958904104E-2</v>
          </cell>
        </row>
        <row r="40">
          <cell r="A40" t="str">
            <v>Denys Semeshchenko</v>
          </cell>
          <cell r="B40" t="str">
            <v>Yehor Perevertailo</v>
          </cell>
          <cell r="C40">
            <v>282</v>
          </cell>
          <cell r="D40">
            <v>24</v>
          </cell>
          <cell r="E40">
            <v>8.5106382978723402E-2</v>
          </cell>
        </row>
        <row r="41">
          <cell r="A41" t="str">
            <v>Denys Zolotarov</v>
          </cell>
          <cell r="B41" t="str">
            <v>Bohdan Masenkov</v>
          </cell>
          <cell r="C41">
            <v>165</v>
          </cell>
          <cell r="D41">
            <v>23</v>
          </cell>
          <cell r="E41">
            <v>0.13939393939393899</v>
          </cell>
        </row>
        <row r="42">
          <cell r="A42" t="str">
            <v>Diana Havryliuk</v>
          </cell>
          <cell r="B42" t="str">
            <v>Antonina Hrytsai</v>
          </cell>
          <cell r="C42">
            <v>242</v>
          </cell>
          <cell r="D42">
            <v>33</v>
          </cell>
          <cell r="E42">
            <v>0.13636363636363599</v>
          </cell>
        </row>
        <row r="43">
          <cell r="A43" t="str">
            <v>Diana Sudak</v>
          </cell>
          <cell r="B43" t="str">
            <v>Yevhen Hertsoh</v>
          </cell>
          <cell r="C43">
            <v>4</v>
          </cell>
          <cell r="D43">
            <v>1</v>
          </cell>
          <cell r="E43">
            <v>0.25</v>
          </cell>
        </row>
        <row r="44">
          <cell r="A44" t="str">
            <v>Dmytro Kalinichenko</v>
          </cell>
          <cell r="B44" t="str">
            <v>Maksym AMaksymenko</v>
          </cell>
          <cell r="C44">
            <v>243</v>
          </cell>
          <cell r="D44">
            <v>25</v>
          </cell>
          <cell r="E44">
            <v>0.102880658436214</v>
          </cell>
        </row>
        <row r="45">
          <cell r="A45" t="str">
            <v>Dmytro Kvasha</v>
          </cell>
          <cell r="B45" t="str">
            <v>Antonina Hrytsai</v>
          </cell>
          <cell r="C45">
            <v>4</v>
          </cell>
          <cell r="D45">
            <v>0</v>
          </cell>
          <cell r="E45">
            <v>0</v>
          </cell>
        </row>
        <row r="46">
          <cell r="A46" t="str">
            <v>Dmytro Mikhutov</v>
          </cell>
          <cell r="B46" t="str">
            <v>Kostiantyn Pcholkin</v>
          </cell>
          <cell r="C46">
            <v>176</v>
          </cell>
          <cell r="D46">
            <v>16</v>
          </cell>
          <cell r="E46">
            <v>9.0909090909090898E-2</v>
          </cell>
        </row>
        <row r="47">
          <cell r="A47" t="str">
            <v>Dmytro Pavlovskyi</v>
          </cell>
          <cell r="B47" t="str">
            <v>Anna Romasenko</v>
          </cell>
          <cell r="C47">
            <v>13</v>
          </cell>
          <cell r="D47">
            <v>0</v>
          </cell>
          <cell r="E47">
            <v>0</v>
          </cell>
        </row>
        <row r="48">
          <cell r="A48" t="str">
            <v>Dmytro Savchenko</v>
          </cell>
          <cell r="B48" t="str">
            <v>Anna Zabrodska</v>
          </cell>
          <cell r="C48">
            <v>218</v>
          </cell>
          <cell r="D48">
            <v>20</v>
          </cell>
          <cell r="E48">
            <v>9.1743119266055106E-2</v>
          </cell>
        </row>
        <row r="49">
          <cell r="A49" t="str">
            <v>Dmytro Sokolovskyi</v>
          </cell>
          <cell r="B49" t="str">
            <v>Oleksii Chalyk</v>
          </cell>
          <cell r="C49">
            <v>375</v>
          </cell>
          <cell r="D49">
            <v>26</v>
          </cell>
          <cell r="E49">
            <v>6.9333333333333302E-2</v>
          </cell>
        </row>
        <row r="50">
          <cell r="A50" t="str">
            <v>Dmytro VKostenko</v>
          </cell>
          <cell r="B50" t="str">
            <v>Oleksii Chalyk</v>
          </cell>
          <cell r="C50">
            <v>205</v>
          </cell>
          <cell r="D50">
            <v>23</v>
          </cell>
          <cell r="E50">
            <v>0.11219512195122</v>
          </cell>
        </row>
        <row r="51">
          <cell r="A51" t="str">
            <v>Halyna Filippova</v>
          </cell>
          <cell r="B51" t="str">
            <v>Kateryna Bereza</v>
          </cell>
          <cell r="C51">
            <v>139</v>
          </cell>
          <cell r="D51">
            <v>12</v>
          </cell>
          <cell r="E51">
            <v>8.6330935251798593E-2</v>
          </cell>
        </row>
        <row r="52">
          <cell r="A52" t="str">
            <v>Halyna Kosharna</v>
          </cell>
          <cell r="B52" t="str">
            <v>Vitalii Serhieiev</v>
          </cell>
          <cell r="C52">
            <v>3</v>
          </cell>
          <cell r="D52">
            <v>0</v>
          </cell>
          <cell r="E52">
            <v>0</v>
          </cell>
        </row>
        <row r="53">
          <cell r="A53" t="str">
            <v>Hanna Pidlipska</v>
          </cell>
          <cell r="B53" t="str">
            <v>Maksym AMaksymenko</v>
          </cell>
          <cell r="C53">
            <v>240</v>
          </cell>
          <cell r="D53">
            <v>12</v>
          </cell>
          <cell r="E53">
            <v>0.05</v>
          </cell>
        </row>
        <row r="54">
          <cell r="A54" t="str">
            <v>Ihor Tienihin</v>
          </cell>
          <cell r="B54" t="str">
            <v>Yevhen Hertsoh</v>
          </cell>
          <cell r="C54">
            <v>157</v>
          </cell>
          <cell r="D54">
            <v>20</v>
          </cell>
          <cell r="E54">
            <v>0.12738853503184699</v>
          </cell>
        </row>
        <row r="55">
          <cell r="A55" t="str">
            <v>Ihor Zaiets</v>
          </cell>
          <cell r="B55" t="str">
            <v>Anna Zabrodska</v>
          </cell>
          <cell r="C55">
            <v>274</v>
          </cell>
          <cell r="D55">
            <v>26</v>
          </cell>
          <cell r="E55">
            <v>9.4890510948905105E-2</v>
          </cell>
        </row>
        <row r="56">
          <cell r="A56" t="str">
            <v>Inna Kaminska</v>
          </cell>
          <cell r="B56" t="str">
            <v>Yehor Perevertailo</v>
          </cell>
          <cell r="C56">
            <v>165</v>
          </cell>
          <cell r="D56">
            <v>23</v>
          </cell>
          <cell r="E56">
            <v>0.13939393939393899</v>
          </cell>
        </row>
        <row r="57">
          <cell r="A57" t="str">
            <v>Iryna Kudrina</v>
          </cell>
          <cell r="B57" t="str">
            <v>Antonina Hrytsai</v>
          </cell>
          <cell r="C57">
            <v>174</v>
          </cell>
          <cell r="D57">
            <v>8</v>
          </cell>
          <cell r="E57">
            <v>4.5977011494252901E-2</v>
          </cell>
        </row>
        <row r="58">
          <cell r="A58" t="str">
            <v>Iryna Petriv</v>
          </cell>
          <cell r="B58" t="str">
            <v>Antonina Hrytsai</v>
          </cell>
          <cell r="C58">
            <v>367</v>
          </cell>
          <cell r="D58">
            <v>23</v>
          </cell>
          <cell r="E58">
            <v>6.2670299727520404E-2</v>
          </cell>
        </row>
        <row r="59">
          <cell r="A59" t="str">
            <v>Ivan Tiperchuk</v>
          </cell>
          <cell r="B59" t="str">
            <v>Vitalii Serhieiev</v>
          </cell>
          <cell r="C59">
            <v>162</v>
          </cell>
          <cell r="D59">
            <v>16</v>
          </cell>
          <cell r="E59">
            <v>9.8765432098765399E-2</v>
          </cell>
        </row>
        <row r="60">
          <cell r="A60" t="str">
            <v>Karina Korzh</v>
          </cell>
          <cell r="B60" t="str">
            <v>Kateryna Bereza</v>
          </cell>
          <cell r="C60">
            <v>304</v>
          </cell>
          <cell r="D60">
            <v>32</v>
          </cell>
          <cell r="E60">
            <v>0.105263157894737</v>
          </cell>
        </row>
        <row r="61">
          <cell r="A61" t="str">
            <v>Karyna Kominova</v>
          </cell>
          <cell r="B61" t="str">
            <v>Yevhen Hertsoh</v>
          </cell>
          <cell r="C61">
            <v>86</v>
          </cell>
          <cell r="D61">
            <v>11</v>
          </cell>
          <cell r="E61">
            <v>0.127906976744186</v>
          </cell>
        </row>
        <row r="62">
          <cell r="A62" t="str">
            <v>Kateryna Hudym</v>
          </cell>
          <cell r="B62" t="str">
            <v>Yevhen Hertsoh</v>
          </cell>
          <cell r="C62">
            <v>378</v>
          </cell>
          <cell r="D62">
            <v>40</v>
          </cell>
          <cell r="E62">
            <v>0.10582010582010599</v>
          </cell>
        </row>
        <row r="63">
          <cell r="A63" t="str">
            <v>Kateryna Novakova</v>
          </cell>
          <cell r="B63" t="str">
            <v>Oleksii Chalyk</v>
          </cell>
          <cell r="C63">
            <v>182</v>
          </cell>
          <cell r="D63">
            <v>19</v>
          </cell>
          <cell r="E63">
            <v>0.104395604395604</v>
          </cell>
        </row>
        <row r="64">
          <cell r="A64" t="str">
            <v>Kateryna Nykonchuk</v>
          </cell>
          <cell r="B64" t="str">
            <v>Maksim Yaremchuk</v>
          </cell>
          <cell r="C64">
            <v>206</v>
          </cell>
          <cell r="D64">
            <v>32</v>
          </cell>
          <cell r="E64">
            <v>0.15533980582524301</v>
          </cell>
        </row>
        <row r="65">
          <cell r="A65" t="str">
            <v>Kateryna Veizberdieva</v>
          </cell>
          <cell r="B65" t="str">
            <v>Kateryna Bereza</v>
          </cell>
          <cell r="C65">
            <v>142</v>
          </cell>
          <cell r="D65">
            <v>11</v>
          </cell>
          <cell r="E65">
            <v>7.7464788732394402E-2</v>
          </cell>
        </row>
        <row r="66">
          <cell r="A66" t="str">
            <v>Kateryna Zemliakova</v>
          </cell>
          <cell r="B66" t="str">
            <v>Dmytro Fursov</v>
          </cell>
          <cell r="C66">
            <v>2</v>
          </cell>
          <cell r="D66">
            <v>1</v>
          </cell>
          <cell r="E66">
            <v>0.5</v>
          </cell>
        </row>
        <row r="67">
          <cell r="A67" t="str">
            <v>Kostiantyn Kopylchenko</v>
          </cell>
          <cell r="B67" t="str">
            <v>Vitalii Serhieiev</v>
          </cell>
          <cell r="C67">
            <v>12</v>
          </cell>
          <cell r="D67">
            <v>3</v>
          </cell>
          <cell r="E67">
            <v>0.25</v>
          </cell>
        </row>
        <row r="68">
          <cell r="A68" t="str">
            <v>Kseniia Hotvianska</v>
          </cell>
          <cell r="B68" t="str">
            <v>Kostiantyn Pcholkin</v>
          </cell>
          <cell r="C68">
            <v>189</v>
          </cell>
          <cell r="D68">
            <v>29</v>
          </cell>
          <cell r="E68">
            <v>0.15343915343915299</v>
          </cell>
        </row>
        <row r="69">
          <cell r="A69" t="str">
            <v>Kseniia Kipych</v>
          </cell>
          <cell r="B69" t="str">
            <v>Yehor Perevertailo</v>
          </cell>
          <cell r="C69">
            <v>132</v>
          </cell>
          <cell r="D69">
            <v>19</v>
          </cell>
          <cell r="E69">
            <v>0.14393939393939401</v>
          </cell>
        </row>
        <row r="70">
          <cell r="A70" t="str">
            <v>Kseniia Sydoruk</v>
          </cell>
          <cell r="B70" t="str">
            <v>Anna Romasenko</v>
          </cell>
          <cell r="C70">
            <v>160</v>
          </cell>
          <cell r="D70">
            <v>15</v>
          </cell>
          <cell r="E70">
            <v>9.375E-2</v>
          </cell>
        </row>
        <row r="71">
          <cell r="A71" t="str">
            <v>Kyrylo Bessarab</v>
          </cell>
          <cell r="B71" t="str">
            <v>Anna Romasenko</v>
          </cell>
          <cell r="C71">
            <v>3</v>
          </cell>
          <cell r="D71">
            <v>1</v>
          </cell>
          <cell r="E71">
            <v>0.33333333333333298</v>
          </cell>
        </row>
        <row r="72">
          <cell r="A72" t="str">
            <v>Kyrylo Burmystrov</v>
          </cell>
          <cell r="B72" t="str">
            <v>Vitalii Serhieiev</v>
          </cell>
          <cell r="C72">
            <v>5</v>
          </cell>
          <cell r="D72">
            <v>1</v>
          </cell>
          <cell r="E72">
            <v>0.2</v>
          </cell>
        </row>
        <row r="73">
          <cell r="A73" t="str">
            <v>Larysa Sulaieva</v>
          </cell>
          <cell r="B73" t="str">
            <v>Antonina Hrytsai</v>
          </cell>
          <cell r="C73">
            <v>98</v>
          </cell>
          <cell r="D73">
            <v>15</v>
          </cell>
          <cell r="E73">
            <v>0.15306122448979601</v>
          </cell>
        </row>
        <row r="74">
          <cell r="A74" t="str">
            <v>Leonid Kibets</v>
          </cell>
          <cell r="B74" t="str">
            <v>Kostiantyn Pcholkin</v>
          </cell>
          <cell r="C74">
            <v>194</v>
          </cell>
          <cell r="D74">
            <v>30</v>
          </cell>
          <cell r="E74">
            <v>0.15463917525773199</v>
          </cell>
        </row>
        <row r="75">
          <cell r="A75" t="str">
            <v>Liia Kominova</v>
          </cell>
          <cell r="B75" t="str">
            <v>Yevhen Hertsoh</v>
          </cell>
          <cell r="C75">
            <v>2</v>
          </cell>
          <cell r="D75">
            <v>0</v>
          </cell>
          <cell r="E75">
            <v>0</v>
          </cell>
        </row>
        <row r="76">
          <cell r="A76" t="str">
            <v>Liliia Nelepa</v>
          </cell>
          <cell r="B76" t="str">
            <v>Maksym AMaksymenko</v>
          </cell>
          <cell r="C76">
            <v>347</v>
          </cell>
          <cell r="D76">
            <v>23</v>
          </cell>
          <cell r="E76">
            <v>6.6282420749279494E-2</v>
          </cell>
        </row>
        <row r="77">
          <cell r="A77" t="str">
            <v>Maksym Chepur</v>
          </cell>
          <cell r="B77" t="str">
            <v>Yaroslav Kostiuk</v>
          </cell>
          <cell r="C77">
            <v>179</v>
          </cell>
          <cell r="D77">
            <v>18</v>
          </cell>
          <cell r="E77">
            <v>0.100558659217877</v>
          </cell>
        </row>
        <row r="78">
          <cell r="A78" t="str">
            <v>Maksym Datsiuk</v>
          </cell>
          <cell r="B78" t="str">
            <v>Kateryna Bereza</v>
          </cell>
          <cell r="C78">
            <v>277</v>
          </cell>
          <cell r="D78">
            <v>14</v>
          </cell>
          <cell r="E78">
            <v>5.0541516245487403E-2</v>
          </cell>
        </row>
        <row r="79">
          <cell r="A79" t="str">
            <v>Maksym Dulskyi</v>
          </cell>
          <cell r="B79" t="str">
            <v>Kateryna Bereza</v>
          </cell>
          <cell r="C79">
            <v>21</v>
          </cell>
          <cell r="D79">
            <v>3</v>
          </cell>
          <cell r="E79">
            <v>0.14285714285714299</v>
          </cell>
        </row>
        <row r="80">
          <cell r="A80" t="str">
            <v>Maksym Hutsuliak</v>
          </cell>
          <cell r="B80" t="str">
            <v>Yehor Perevertailo</v>
          </cell>
          <cell r="C80">
            <v>158</v>
          </cell>
          <cell r="D80">
            <v>14</v>
          </cell>
          <cell r="E80">
            <v>8.8607594936708903E-2</v>
          </cell>
        </row>
        <row r="81">
          <cell r="A81" t="str">
            <v>Maksym Kyrnychanskyi</v>
          </cell>
          <cell r="B81" t="str">
            <v>Vitalii Serhieiev</v>
          </cell>
          <cell r="C81">
            <v>5</v>
          </cell>
          <cell r="D81">
            <v>0</v>
          </cell>
          <cell r="E81">
            <v>0</v>
          </cell>
        </row>
        <row r="82">
          <cell r="A82" t="str">
            <v>Maksym Mamonov</v>
          </cell>
          <cell r="B82" t="str">
            <v>Yehor Perevertailo</v>
          </cell>
          <cell r="C82">
            <v>212</v>
          </cell>
          <cell r="D82">
            <v>31</v>
          </cell>
          <cell r="E82">
            <v>0.14622641509434001</v>
          </cell>
        </row>
        <row r="83">
          <cell r="A83" t="str">
            <v>Maksym Nizhnyk</v>
          </cell>
          <cell r="B83" t="str">
            <v>Anna Zabrodska</v>
          </cell>
          <cell r="C83">
            <v>1</v>
          </cell>
          <cell r="D83">
            <v>0</v>
          </cell>
          <cell r="E83">
            <v>0</v>
          </cell>
        </row>
        <row r="84">
          <cell r="A84" t="str">
            <v>Maksym Yanovych</v>
          </cell>
          <cell r="B84" t="str">
            <v>Dmytro Fursov</v>
          </cell>
          <cell r="C84">
            <v>191</v>
          </cell>
          <cell r="D84">
            <v>22</v>
          </cell>
          <cell r="E84">
            <v>0.115183246073298</v>
          </cell>
        </row>
        <row r="85">
          <cell r="A85" t="str">
            <v>Mariia Havrishyna</v>
          </cell>
          <cell r="B85" t="str">
            <v>Vitalii Serhieiev</v>
          </cell>
          <cell r="C85">
            <v>143</v>
          </cell>
          <cell r="D85">
            <v>26</v>
          </cell>
          <cell r="E85">
            <v>0.18181818181818199</v>
          </cell>
        </row>
        <row r="86">
          <cell r="A86" t="str">
            <v>Mariia Lebedieva</v>
          </cell>
          <cell r="B86" t="str">
            <v>Kostiantyn Pcholkin</v>
          </cell>
          <cell r="C86">
            <v>2</v>
          </cell>
          <cell r="D86">
            <v>0</v>
          </cell>
          <cell r="E86">
            <v>0</v>
          </cell>
        </row>
        <row r="87">
          <cell r="A87" t="str">
            <v>Mariia Maryniak</v>
          </cell>
          <cell r="B87" t="str">
            <v>Oleksii Chalyk</v>
          </cell>
          <cell r="C87">
            <v>349</v>
          </cell>
          <cell r="D87">
            <v>28</v>
          </cell>
          <cell r="E87">
            <v>8.0229226361031497E-2</v>
          </cell>
        </row>
        <row r="88">
          <cell r="A88" t="str">
            <v>Maryna Bondar</v>
          </cell>
          <cell r="B88" t="str">
            <v>Bohdan Masenkov</v>
          </cell>
          <cell r="C88">
            <v>18</v>
          </cell>
          <cell r="D88">
            <v>5</v>
          </cell>
          <cell r="E88">
            <v>0.27777777777777801</v>
          </cell>
        </row>
        <row r="89">
          <cell r="A89" t="str">
            <v>Maryna Felsen</v>
          </cell>
          <cell r="B89" t="str">
            <v>Bohdan Masenkov</v>
          </cell>
          <cell r="C89">
            <v>170</v>
          </cell>
          <cell r="D89">
            <v>26</v>
          </cell>
          <cell r="E89">
            <v>0.152941176470588</v>
          </cell>
        </row>
        <row r="90">
          <cell r="A90" t="str">
            <v>Maryna Korotenko</v>
          </cell>
          <cell r="B90" t="str">
            <v>Bohdan Masenkov</v>
          </cell>
          <cell r="C90">
            <v>174</v>
          </cell>
          <cell r="D90">
            <v>28</v>
          </cell>
          <cell r="E90">
            <v>0.160919540229885</v>
          </cell>
        </row>
        <row r="91">
          <cell r="A91" t="str">
            <v>Matvii Kolodiazhnyi</v>
          </cell>
          <cell r="B91" t="str">
            <v>Yaroslav Kostiuk</v>
          </cell>
          <cell r="C91">
            <v>157</v>
          </cell>
          <cell r="D91">
            <v>14</v>
          </cell>
          <cell r="E91">
            <v>8.9171974522293002E-2</v>
          </cell>
        </row>
        <row r="92">
          <cell r="A92" t="str">
            <v>Melani Ritter</v>
          </cell>
          <cell r="B92" t="str">
            <v>Maksym AMaksymenko</v>
          </cell>
          <cell r="C92">
            <v>278</v>
          </cell>
          <cell r="D92">
            <v>37</v>
          </cell>
          <cell r="E92">
            <v>0.13309352517985601</v>
          </cell>
        </row>
        <row r="93">
          <cell r="A93" t="str">
            <v>Mykhailo Tesliuk</v>
          </cell>
          <cell r="B93" t="str">
            <v>Anna Romasenko</v>
          </cell>
          <cell r="C93">
            <v>28</v>
          </cell>
          <cell r="D93">
            <v>11</v>
          </cell>
          <cell r="E93">
            <v>0.39285714285714302</v>
          </cell>
        </row>
        <row r="94">
          <cell r="A94" t="str">
            <v>Mykola AKovalenko</v>
          </cell>
          <cell r="B94" t="str">
            <v>Yaroslav Kostiuk</v>
          </cell>
          <cell r="C94">
            <v>427</v>
          </cell>
          <cell r="D94">
            <v>23</v>
          </cell>
          <cell r="E94">
            <v>5.3864168618266997E-2</v>
          </cell>
        </row>
        <row r="95">
          <cell r="A95" t="str">
            <v>Mykola Kocherha</v>
          </cell>
          <cell r="B95" t="str">
            <v>Yehor Perevertailo</v>
          </cell>
          <cell r="C95">
            <v>387</v>
          </cell>
          <cell r="D95">
            <v>37</v>
          </cell>
          <cell r="E95">
            <v>9.5607235142118899E-2</v>
          </cell>
        </row>
        <row r="96">
          <cell r="A96" t="str">
            <v>Mykyta Soloshenko</v>
          </cell>
          <cell r="B96" t="str">
            <v>Bohdan Masenkov</v>
          </cell>
          <cell r="C96">
            <v>126</v>
          </cell>
          <cell r="D96">
            <v>12</v>
          </cell>
          <cell r="E96">
            <v>9.5238095238095205E-2</v>
          </cell>
        </row>
        <row r="97">
          <cell r="A97" t="str">
            <v>Nataliia Homoliako</v>
          </cell>
          <cell r="B97" t="str">
            <v>Kostiantyn Pcholkin</v>
          </cell>
          <cell r="C97">
            <v>82</v>
          </cell>
          <cell r="D97">
            <v>1</v>
          </cell>
          <cell r="E97">
            <v>1.21951219512195E-2</v>
          </cell>
        </row>
        <row r="98">
          <cell r="A98" t="str">
            <v>Nataliia Kolesnichenko</v>
          </cell>
          <cell r="B98" t="str">
            <v>Antonina Hrytsai</v>
          </cell>
          <cell r="C98">
            <v>80</v>
          </cell>
          <cell r="D98">
            <v>12</v>
          </cell>
          <cell r="E98">
            <v>0.15</v>
          </cell>
        </row>
        <row r="99">
          <cell r="A99" t="str">
            <v>Nataliia Korpach</v>
          </cell>
          <cell r="B99" t="str">
            <v>Kostiantyn Pcholkin</v>
          </cell>
          <cell r="C99">
            <v>4</v>
          </cell>
          <cell r="D99">
            <v>0</v>
          </cell>
          <cell r="E99">
            <v>0</v>
          </cell>
        </row>
        <row r="100">
          <cell r="A100" t="str">
            <v>Nataliia Pavlesa</v>
          </cell>
          <cell r="B100" t="str">
            <v>Maksym AMaksymenko</v>
          </cell>
          <cell r="C100">
            <v>126</v>
          </cell>
          <cell r="D100">
            <v>17</v>
          </cell>
          <cell r="E100">
            <v>0.134920634920635</v>
          </cell>
        </row>
        <row r="101">
          <cell r="A101" t="str">
            <v>Nataliia Podobid</v>
          </cell>
          <cell r="B101" t="str">
            <v>Oleksii Chalyk</v>
          </cell>
          <cell r="C101">
            <v>353</v>
          </cell>
          <cell r="D101">
            <v>55</v>
          </cell>
          <cell r="E101">
            <v>0.15580736543909299</v>
          </cell>
        </row>
        <row r="102">
          <cell r="A102" t="str">
            <v>Nelli Yanovych</v>
          </cell>
          <cell r="B102" t="str">
            <v>Kateryna Bereza</v>
          </cell>
          <cell r="C102">
            <v>105</v>
          </cell>
          <cell r="D102">
            <v>16</v>
          </cell>
          <cell r="E102">
            <v>0.15238095238095201</v>
          </cell>
        </row>
        <row r="103">
          <cell r="A103" t="str">
            <v>Nikita Kolomiichenko</v>
          </cell>
          <cell r="B103" t="str">
            <v>Oleksii Chalyk</v>
          </cell>
          <cell r="C103">
            <v>25</v>
          </cell>
          <cell r="D103">
            <v>7</v>
          </cell>
          <cell r="E103">
            <v>0.28000000000000003</v>
          </cell>
        </row>
        <row r="104">
          <cell r="A104" t="str">
            <v>Oksana Hii</v>
          </cell>
          <cell r="B104" t="str">
            <v>Maksym AMaksymenko</v>
          </cell>
          <cell r="C104">
            <v>234</v>
          </cell>
          <cell r="D104">
            <v>24</v>
          </cell>
          <cell r="E104">
            <v>0.102564102564103</v>
          </cell>
        </row>
        <row r="105">
          <cell r="A105" t="str">
            <v>Oksana Kolomiichenko</v>
          </cell>
          <cell r="B105" t="str">
            <v>Yehor Perevertailo</v>
          </cell>
          <cell r="C105">
            <v>403</v>
          </cell>
          <cell r="D105">
            <v>31</v>
          </cell>
          <cell r="E105">
            <v>7.69230769230769E-2</v>
          </cell>
        </row>
        <row r="106">
          <cell r="A106" t="str">
            <v>Oksana Kushnerenko</v>
          </cell>
          <cell r="B106" t="str">
            <v>Vitalii Serhieiev</v>
          </cell>
          <cell r="C106">
            <v>2</v>
          </cell>
          <cell r="D106">
            <v>1</v>
          </cell>
          <cell r="E106">
            <v>0.5</v>
          </cell>
        </row>
        <row r="107">
          <cell r="A107" t="str">
            <v>Oksana Kysla</v>
          </cell>
          <cell r="B107" t="str">
            <v>Yaroslav Kostiuk</v>
          </cell>
          <cell r="C107">
            <v>55</v>
          </cell>
          <cell r="D107">
            <v>8</v>
          </cell>
          <cell r="E107">
            <v>0.145454545454545</v>
          </cell>
        </row>
        <row r="108">
          <cell r="A108" t="str">
            <v>Oksana Lebid</v>
          </cell>
          <cell r="B108" t="str">
            <v>Oleksii Chalyk</v>
          </cell>
          <cell r="C108">
            <v>214</v>
          </cell>
          <cell r="D108">
            <v>38</v>
          </cell>
          <cell r="E108">
            <v>0.177570093457944</v>
          </cell>
        </row>
        <row r="109">
          <cell r="A109" t="str">
            <v>Oksana Lystopad</v>
          </cell>
          <cell r="B109" t="str">
            <v>Dmytro Fursov</v>
          </cell>
          <cell r="C109">
            <v>125</v>
          </cell>
          <cell r="D109">
            <v>18</v>
          </cell>
          <cell r="E109">
            <v>0.14399999999999999</v>
          </cell>
        </row>
        <row r="110">
          <cell r="A110" t="str">
            <v>Oksana Ponomar</v>
          </cell>
          <cell r="B110" t="str">
            <v>Yevhen Hertsoh</v>
          </cell>
          <cell r="C110">
            <v>259</v>
          </cell>
          <cell r="D110">
            <v>26</v>
          </cell>
          <cell r="E110">
            <v>0.10038610038610001</v>
          </cell>
        </row>
        <row r="111">
          <cell r="A111" t="str">
            <v>Oksana Sira</v>
          </cell>
          <cell r="B111" t="str">
            <v>Kateryna Bereza</v>
          </cell>
          <cell r="C111">
            <v>121</v>
          </cell>
          <cell r="D111">
            <v>15</v>
          </cell>
          <cell r="E111">
            <v>0.12396694214876</v>
          </cell>
        </row>
        <row r="112">
          <cell r="A112" t="str">
            <v>Oksana Tkachenko</v>
          </cell>
          <cell r="B112" t="str">
            <v>Kostiantyn Pcholkin</v>
          </cell>
          <cell r="C112">
            <v>17</v>
          </cell>
          <cell r="D112">
            <v>0</v>
          </cell>
          <cell r="E112">
            <v>0</v>
          </cell>
        </row>
        <row r="113">
          <cell r="A113" t="str">
            <v>Oksana Vyshnevska</v>
          </cell>
          <cell r="B113" t="str">
            <v>Anna Zabrodska</v>
          </cell>
          <cell r="C113">
            <v>430</v>
          </cell>
          <cell r="D113">
            <v>54</v>
          </cell>
          <cell r="E113">
            <v>0.125581395348837</v>
          </cell>
        </row>
        <row r="114">
          <cell r="A114" t="str">
            <v>Oleh Petrenko</v>
          </cell>
          <cell r="B114" t="str">
            <v>Maksim Yaremchuk</v>
          </cell>
          <cell r="C114">
            <v>270</v>
          </cell>
          <cell r="D114">
            <v>33</v>
          </cell>
          <cell r="E114">
            <v>0.122222222222222</v>
          </cell>
        </row>
        <row r="115">
          <cell r="A115" t="str">
            <v>Oleksandr Hulko</v>
          </cell>
          <cell r="B115" t="str">
            <v>Antonina Hrytsai</v>
          </cell>
          <cell r="C115">
            <v>3</v>
          </cell>
          <cell r="D115">
            <v>0</v>
          </cell>
          <cell r="E115">
            <v>0</v>
          </cell>
        </row>
        <row r="116">
          <cell r="A116" t="str">
            <v>Oleksandr Karpov</v>
          </cell>
          <cell r="B116" t="str">
            <v>Bohdan Masenkov</v>
          </cell>
          <cell r="C116">
            <v>87</v>
          </cell>
          <cell r="D116">
            <v>9</v>
          </cell>
          <cell r="E116">
            <v>0.10344827586206901</v>
          </cell>
        </row>
        <row r="117">
          <cell r="A117" t="str">
            <v>Oleksandr Kuritsyn</v>
          </cell>
          <cell r="B117" t="str">
            <v>Yaroslav Kostiuk</v>
          </cell>
          <cell r="C117">
            <v>368</v>
          </cell>
          <cell r="D117">
            <v>38</v>
          </cell>
          <cell r="E117">
            <v>0.103260869565217</v>
          </cell>
        </row>
        <row r="118">
          <cell r="A118" t="str">
            <v>Oleksandr Nezdiimynoha</v>
          </cell>
          <cell r="B118" t="str">
            <v>Bohdan Masenkov</v>
          </cell>
          <cell r="C118">
            <v>175</v>
          </cell>
          <cell r="D118">
            <v>23</v>
          </cell>
          <cell r="E118">
            <v>0.13142857142857101</v>
          </cell>
        </row>
        <row r="119">
          <cell r="A119" t="str">
            <v>Oleksandr OYaremenko</v>
          </cell>
          <cell r="B119" t="str">
            <v>Kostiantyn Pcholkin</v>
          </cell>
          <cell r="C119">
            <v>267</v>
          </cell>
          <cell r="D119">
            <v>16</v>
          </cell>
          <cell r="E119">
            <v>5.9925093632958802E-2</v>
          </cell>
        </row>
        <row r="120">
          <cell r="A120" t="str">
            <v>Oleksandr Pohrebniak</v>
          </cell>
          <cell r="B120" t="str">
            <v>Kostiantyn Pcholkin</v>
          </cell>
          <cell r="C120">
            <v>190</v>
          </cell>
          <cell r="D120">
            <v>26</v>
          </cell>
          <cell r="E120">
            <v>0.13684210526315799</v>
          </cell>
        </row>
        <row r="121">
          <cell r="A121" t="str">
            <v>Oleksandr Tkachuk</v>
          </cell>
          <cell r="B121" t="str">
            <v>Yehor Perevertailo</v>
          </cell>
          <cell r="C121">
            <v>78</v>
          </cell>
          <cell r="D121">
            <v>6</v>
          </cell>
          <cell r="E121">
            <v>7.69230769230769E-2</v>
          </cell>
        </row>
        <row r="122">
          <cell r="A122" t="str">
            <v>Oleksandr Zabrodskyi</v>
          </cell>
          <cell r="B122" t="str">
            <v>Yevhen Hertsoh</v>
          </cell>
          <cell r="C122">
            <v>144</v>
          </cell>
          <cell r="D122">
            <v>17</v>
          </cell>
          <cell r="E122">
            <v>0.118055555555556</v>
          </cell>
        </row>
        <row r="123">
          <cell r="A123" t="str">
            <v>Oleksandr Zlenko</v>
          </cell>
          <cell r="B123" t="str">
            <v>Maksim Yaremchuk</v>
          </cell>
          <cell r="C123">
            <v>152</v>
          </cell>
          <cell r="D123">
            <v>22</v>
          </cell>
          <cell r="E123">
            <v>0.144736842105263</v>
          </cell>
        </row>
        <row r="124">
          <cell r="A124" t="str">
            <v>Oleksii Lohvynenko</v>
          </cell>
          <cell r="B124" t="str">
            <v>Maksim Yaremchuk</v>
          </cell>
          <cell r="C124">
            <v>190</v>
          </cell>
          <cell r="D124">
            <v>20</v>
          </cell>
          <cell r="E124">
            <v>0.105263157894737</v>
          </cell>
        </row>
        <row r="125">
          <cell r="A125" t="str">
            <v>Oleksii Riabov</v>
          </cell>
          <cell r="B125" t="str">
            <v>Maksim Yaremchuk</v>
          </cell>
          <cell r="C125">
            <v>79</v>
          </cell>
          <cell r="D125">
            <v>7</v>
          </cell>
          <cell r="E125">
            <v>8.8607594936708903E-2</v>
          </cell>
        </row>
        <row r="126">
          <cell r="A126" t="str">
            <v>Oleksii Tereshchenko</v>
          </cell>
          <cell r="B126" t="str">
            <v>Dmytro Fursov</v>
          </cell>
          <cell r="C126">
            <v>238</v>
          </cell>
          <cell r="D126">
            <v>9</v>
          </cell>
          <cell r="E126">
            <v>3.78151260504202E-2</v>
          </cell>
        </row>
        <row r="127">
          <cell r="A127" t="str">
            <v>Oleksii Zelikson</v>
          </cell>
          <cell r="B127" t="str">
            <v>Bohdan Masenkov</v>
          </cell>
          <cell r="C127">
            <v>213</v>
          </cell>
          <cell r="D127">
            <v>33</v>
          </cell>
          <cell r="E127">
            <v>0.154929577464789</v>
          </cell>
        </row>
        <row r="128">
          <cell r="A128" t="str">
            <v>Olena Antonova</v>
          </cell>
          <cell r="B128" t="str">
            <v>Anna Romasenko</v>
          </cell>
          <cell r="C128">
            <v>173</v>
          </cell>
          <cell r="D128">
            <v>14</v>
          </cell>
          <cell r="E128">
            <v>8.0924855491329495E-2</v>
          </cell>
        </row>
        <row r="129">
          <cell r="A129" t="str">
            <v>Olena Chychkanova</v>
          </cell>
          <cell r="B129" t="str">
            <v>Oleksii Chalyk</v>
          </cell>
          <cell r="C129">
            <v>232</v>
          </cell>
          <cell r="D129">
            <v>13</v>
          </cell>
          <cell r="E129">
            <v>5.6034482758620698E-2</v>
          </cell>
        </row>
        <row r="130">
          <cell r="A130" t="str">
            <v>Olena Ivakhnova</v>
          </cell>
          <cell r="B130" t="str">
            <v>Bohdan Masenkov</v>
          </cell>
          <cell r="C130">
            <v>20</v>
          </cell>
          <cell r="D130">
            <v>4</v>
          </cell>
          <cell r="E130">
            <v>0.2</v>
          </cell>
        </row>
        <row r="131">
          <cell r="A131" t="str">
            <v>Olena Kulyk</v>
          </cell>
          <cell r="B131" t="str">
            <v>Yehor Perevertailo</v>
          </cell>
          <cell r="C131">
            <v>112</v>
          </cell>
          <cell r="D131">
            <v>16</v>
          </cell>
          <cell r="E131">
            <v>0.14285714285714299</v>
          </cell>
        </row>
        <row r="132">
          <cell r="A132" t="str">
            <v>Olena Plekh</v>
          </cell>
          <cell r="B132" t="str">
            <v>Yaroslav Kostiuk</v>
          </cell>
          <cell r="C132">
            <v>247</v>
          </cell>
          <cell r="D132">
            <v>37</v>
          </cell>
          <cell r="E132">
            <v>0.14979757085020201</v>
          </cell>
        </row>
        <row r="133">
          <cell r="A133" t="str">
            <v>Olena Yuzheka</v>
          </cell>
          <cell r="B133" t="str">
            <v>Anna Romasenko</v>
          </cell>
          <cell r="C133">
            <v>1000</v>
          </cell>
          <cell r="D133">
            <v>133</v>
          </cell>
          <cell r="E133">
            <v>0.13300000000000001</v>
          </cell>
        </row>
        <row r="134">
          <cell r="A134" t="str">
            <v>Olha Hykava</v>
          </cell>
          <cell r="B134" t="str">
            <v>Bohdan Masenkov</v>
          </cell>
          <cell r="C134">
            <v>294</v>
          </cell>
          <cell r="D134">
            <v>20</v>
          </cell>
          <cell r="E134">
            <v>6.8027210884353706E-2</v>
          </cell>
        </row>
        <row r="135">
          <cell r="A135" t="str">
            <v>Olha Moiseieva</v>
          </cell>
          <cell r="B135" t="str">
            <v>Anna Zabrodska</v>
          </cell>
          <cell r="C135">
            <v>188</v>
          </cell>
          <cell r="D135">
            <v>21</v>
          </cell>
          <cell r="E135">
            <v>0.111702127659574</v>
          </cell>
        </row>
        <row r="136">
          <cell r="A136" t="str">
            <v>Olha Pitulai</v>
          </cell>
          <cell r="B136" t="str">
            <v>Oleksii Chalyk</v>
          </cell>
          <cell r="C136">
            <v>112</v>
          </cell>
          <cell r="D136">
            <v>21</v>
          </cell>
          <cell r="E136">
            <v>0.1875</v>
          </cell>
        </row>
        <row r="137">
          <cell r="A137" t="str">
            <v>Pavlo Burda</v>
          </cell>
          <cell r="B137" t="str">
            <v>Bohdan Masenkov</v>
          </cell>
          <cell r="C137">
            <v>269</v>
          </cell>
          <cell r="D137">
            <v>13</v>
          </cell>
          <cell r="E137">
            <v>4.8327137546468397E-2</v>
          </cell>
        </row>
        <row r="138">
          <cell r="A138" t="str">
            <v>Roman Bizhko</v>
          </cell>
          <cell r="B138" t="str">
            <v>Antonina Hrytsai</v>
          </cell>
          <cell r="C138">
            <v>8</v>
          </cell>
          <cell r="D138">
            <v>0</v>
          </cell>
          <cell r="E138">
            <v>0</v>
          </cell>
        </row>
        <row r="139">
          <cell r="A139" t="str">
            <v>Roman Hladchuk</v>
          </cell>
          <cell r="B139" t="str">
            <v>Bohdan Masenkov</v>
          </cell>
          <cell r="C139">
            <v>40</v>
          </cell>
          <cell r="D139">
            <v>10</v>
          </cell>
          <cell r="E139">
            <v>0.25</v>
          </cell>
        </row>
        <row r="140">
          <cell r="A140" t="str">
            <v>Roman Kushlak</v>
          </cell>
          <cell r="B140" t="str">
            <v>Yehor Perevertailo</v>
          </cell>
          <cell r="C140">
            <v>181</v>
          </cell>
          <cell r="D140">
            <v>27</v>
          </cell>
          <cell r="E140">
            <v>0.149171270718232</v>
          </cell>
        </row>
        <row r="141">
          <cell r="A141" t="str">
            <v>Roman Lutsenko</v>
          </cell>
          <cell r="B141" t="str">
            <v>Yevhen Hertsoh</v>
          </cell>
          <cell r="C141">
            <v>507</v>
          </cell>
          <cell r="D141">
            <v>88</v>
          </cell>
          <cell r="E141">
            <v>0.17357001972386599</v>
          </cell>
        </row>
        <row r="142">
          <cell r="A142" t="str">
            <v>Roman Traskovetskyi</v>
          </cell>
          <cell r="B142" t="str">
            <v>Anna Zabrodska</v>
          </cell>
          <cell r="C142">
            <v>323</v>
          </cell>
          <cell r="D142">
            <v>36</v>
          </cell>
          <cell r="E142">
            <v>0.111455108359133</v>
          </cell>
        </row>
        <row r="143">
          <cell r="A143" t="str">
            <v>Rostyslav Troian</v>
          </cell>
          <cell r="B143" t="str">
            <v>Dmytro Fursov</v>
          </cell>
          <cell r="C143">
            <v>17</v>
          </cell>
          <cell r="D143">
            <v>2</v>
          </cell>
          <cell r="E143">
            <v>0.11764705882352899</v>
          </cell>
        </row>
        <row r="144">
          <cell r="A144" t="str">
            <v>Ruslan Kasem</v>
          </cell>
          <cell r="B144" t="str">
            <v>Antonina Hrytsai</v>
          </cell>
          <cell r="C144">
            <v>228</v>
          </cell>
          <cell r="D144">
            <v>29</v>
          </cell>
          <cell r="E144">
            <v>0.12719298245614</v>
          </cell>
        </row>
        <row r="145">
          <cell r="A145" t="str">
            <v>Ruslan Myrshavka</v>
          </cell>
          <cell r="B145" t="str">
            <v>Anna Zabrodska</v>
          </cell>
          <cell r="C145">
            <v>14</v>
          </cell>
          <cell r="D145">
            <v>2</v>
          </cell>
          <cell r="E145">
            <v>0.14285714285714299</v>
          </cell>
        </row>
        <row r="146">
          <cell r="A146" t="str">
            <v>Ruslan Tatarchuk</v>
          </cell>
          <cell r="B146" t="str">
            <v>Yevhen Hertsoh</v>
          </cell>
          <cell r="C146">
            <v>317</v>
          </cell>
          <cell r="D146">
            <v>17</v>
          </cell>
          <cell r="E146">
            <v>5.3627760252365902E-2</v>
          </cell>
        </row>
        <row r="147">
          <cell r="A147" t="str">
            <v>Serhii Adamenko</v>
          </cell>
          <cell r="B147" t="str">
            <v>Bohdan Masenkov</v>
          </cell>
          <cell r="C147">
            <v>3</v>
          </cell>
          <cell r="D147">
            <v>0</v>
          </cell>
          <cell r="E147">
            <v>0</v>
          </cell>
        </row>
        <row r="148">
          <cell r="A148" t="str">
            <v>Serhii Hnatenko</v>
          </cell>
          <cell r="B148" t="str">
            <v>Antonina Hrytsai</v>
          </cell>
          <cell r="C148">
            <v>95</v>
          </cell>
          <cell r="D148">
            <v>11</v>
          </cell>
          <cell r="E148">
            <v>0.115789473684211</v>
          </cell>
        </row>
        <row r="149">
          <cell r="A149" t="str">
            <v>Serhii Kovalenko</v>
          </cell>
          <cell r="B149" t="str">
            <v>Vitalii Serhieiev</v>
          </cell>
          <cell r="C149">
            <v>99</v>
          </cell>
          <cell r="D149">
            <v>4</v>
          </cell>
          <cell r="E149">
            <v>4.0404040404040401E-2</v>
          </cell>
        </row>
        <row r="150">
          <cell r="A150" t="str">
            <v>Snizhana Stoliarova</v>
          </cell>
          <cell r="B150" t="str">
            <v>Maksym AMaksymenko</v>
          </cell>
          <cell r="C150">
            <v>154</v>
          </cell>
          <cell r="D150">
            <v>12</v>
          </cell>
          <cell r="E150">
            <v>7.7922077922077906E-2</v>
          </cell>
        </row>
        <row r="151">
          <cell r="A151" t="str">
            <v>Sofiia Dmytriieva</v>
          </cell>
          <cell r="B151" t="str">
            <v>Anna Romasenko</v>
          </cell>
          <cell r="C151">
            <v>11</v>
          </cell>
          <cell r="D151">
            <v>2</v>
          </cell>
          <cell r="E151">
            <v>0.18181818181818199</v>
          </cell>
        </row>
        <row r="152">
          <cell r="A152" t="str">
            <v>Stanislav Lebedynskyi</v>
          </cell>
          <cell r="B152" t="str">
            <v>Vitalii Serhieiev</v>
          </cell>
          <cell r="C152">
            <v>71</v>
          </cell>
          <cell r="D152">
            <v>9</v>
          </cell>
          <cell r="E152">
            <v>0.12676056338028199</v>
          </cell>
        </row>
        <row r="153">
          <cell r="A153" t="str">
            <v>Stanislav Pakula</v>
          </cell>
          <cell r="B153" t="str">
            <v>Yehor Perevertailo</v>
          </cell>
          <cell r="C153">
            <v>77</v>
          </cell>
          <cell r="D153">
            <v>7</v>
          </cell>
          <cell r="E153">
            <v>9.0909090909090898E-2</v>
          </cell>
        </row>
        <row r="154">
          <cell r="A154" t="str">
            <v>Svitlana Fesenko</v>
          </cell>
          <cell r="B154" t="str">
            <v>Dmytro Fursov</v>
          </cell>
          <cell r="C154">
            <v>22</v>
          </cell>
          <cell r="D154">
            <v>7</v>
          </cell>
          <cell r="E154">
            <v>0.31818181818181801</v>
          </cell>
        </row>
        <row r="155">
          <cell r="A155" t="str">
            <v>Svitlana Marusiak</v>
          </cell>
          <cell r="B155" t="str">
            <v>Anna Zabrodska</v>
          </cell>
          <cell r="C155">
            <v>409</v>
          </cell>
          <cell r="D155">
            <v>41</v>
          </cell>
          <cell r="E155">
            <v>0.10024449877750601</v>
          </cell>
        </row>
        <row r="156">
          <cell r="A156" t="str">
            <v>Svitlana Pohrebniak</v>
          </cell>
          <cell r="B156" t="str">
            <v>Maksym AMaksymenko</v>
          </cell>
          <cell r="C156">
            <v>211</v>
          </cell>
          <cell r="D156">
            <v>21</v>
          </cell>
          <cell r="E156">
            <v>9.9526066350710901E-2</v>
          </cell>
        </row>
        <row r="157">
          <cell r="A157" t="str">
            <v>Svitlana Stavnichuk</v>
          </cell>
          <cell r="B157" t="str">
            <v>Maksim Yaremchuk</v>
          </cell>
          <cell r="C157">
            <v>197</v>
          </cell>
          <cell r="D157">
            <v>35</v>
          </cell>
          <cell r="E157">
            <v>0.17766497461928901</v>
          </cell>
        </row>
        <row r="158">
          <cell r="A158" t="str">
            <v>Tetiana Tymoshchuk</v>
          </cell>
          <cell r="B158" t="str">
            <v>Maksym AMaksymenko</v>
          </cell>
          <cell r="C158">
            <v>261</v>
          </cell>
          <cell r="D158">
            <v>12</v>
          </cell>
          <cell r="E158">
            <v>4.5977011494252901E-2</v>
          </cell>
        </row>
        <row r="159">
          <cell r="A159" t="str">
            <v>Timur Bova</v>
          </cell>
          <cell r="B159" t="str">
            <v>Dmytro Fursov</v>
          </cell>
          <cell r="C159">
            <v>180</v>
          </cell>
          <cell r="D159">
            <v>17</v>
          </cell>
          <cell r="E159">
            <v>9.44444444444444E-2</v>
          </cell>
        </row>
        <row r="160">
          <cell r="A160" t="str">
            <v>Uliana Matiushechkina</v>
          </cell>
          <cell r="B160" t="str">
            <v>Maksym AMaksymenko</v>
          </cell>
          <cell r="C160">
            <v>11</v>
          </cell>
          <cell r="D160">
            <v>0</v>
          </cell>
          <cell r="E160">
            <v>0</v>
          </cell>
        </row>
        <row r="161">
          <cell r="A161" t="str">
            <v>Vadym Nazarenko</v>
          </cell>
          <cell r="B161" t="str">
            <v>Yevhen Hertsoh</v>
          </cell>
          <cell r="C161">
            <v>185</v>
          </cell>
          <cell r="D161">
            <v>24</v>
          </cell>
          <cell r="E161">
            <v>0.12972972972972999</v>
          </cell>
        </row>
        <row r="162">
          <cell r="A162" t="str">
            <v>Vadym Skorobahatko</v>
          </cell>
          <cell r="B162" t="str">
            <v>Oleksii Chalyk</v>
          </cell>
          <cell r="C162">
            <v>268</v>
          </cell>
          <cell r="D162">
            <v>19</v>
          </cell>
          <cell r="E162">
            <v>7.0895522388059698E-2</v>
          </cell>
        </row>
        <row r="163">
          <cell r="A163" t="str">
            <v>Valentyn Yehorchenkov</v>
          </cell>
          <cell r="B163" t="str">
            <v>Dmytro Fursov</v>
          </cell>
          <cell r="C163">
            <v>210</v>
          </cell>
          <cell r="D163">
            <v>23</v>
          </cell>
          <cell r="E163">
            <v>0.10952380952381</v>
          </cell>
        </row>
        <row r="164">
          <cell r="A164" t="str">
            <v>Vasyl Fenchuk</v>
          </cell>
          <cell r="B164" t="str">
            <v>Oleksii Chalyk</v>
          </cell>
          <cell r="C164">
            <v>452</v>
          </cell>
          <cell r="D164">
            <v>29</v>
          </cell>
          <cell r="E164">
            <v>6.4159292035398205E-2</v>
          </cell>
        </row>
        <row r="165">
          <cell r="A165" t="str">
            <v>Vasyl Osidach</v>
          </cell>
          <cell r="B165" t="str">
            <v>Vitalii Serhieiev</v>
          </cell>
          <cell r="C165">
            <v>214</v>
          </cell>
          <cell r="D165">
            <v>26</v>
          </cell>
          <cell r="E165">
            <v>0.121495327102804</v>
          </cell>
        </row>
        <row r="166">
          <cell r="A166" t="str">
            <v>Viacheslav Romanok</v>
          </cell>
          <cell r="B166" t="str">
            <v>Maksim Yaremchuk</v>
          </cell>
          <cell r="C166">
            <v>46</v>
          </cell>
          <cell r="D166">
            <v>12</v>
          </cell>
          <cell r="E166">
            <v>0.26086956521739102</v>
          </cell>
        </row>
        <row r="167">
          <cell r="A167" t="str">
            <v>Viktor Hlushchenko</v>
          </cell>
          <cell r="B167" t="str">
            <v>Maksym AMaksymenko</v>
          </cell>
          <cell r="C167">
            <v>1</v>
          </cell>
          <cell r="D167">
            <v>0</v>
          </cell>
          <cell r="E167">
            <v>0</v>
          </cell>
        </row>
        <row r="168">
          <cell r="A168" t="str">
            <v>Viktor Kovalenko</v>
          </cell>
          <cell r="B168" t="str">
            <v>Maksym AMaksymenko</v>
          </cell>
          <cell r="C168">
            <v>240</v>
          </cell>
          <cell r="D168">
            <v>27</v>
          </cell>
          <cell r="E168">
            <v>0.1125</v>
          </cell>
        </row>
        <row r="169">
          <cell r="A169" t="str">
            <v>Viktoriia Hulko</v>
          </cell>
          <cell r="B169" t="str">
            <v>Kostiantyn Pcholkin</v>
          </cell>
          <cell r="C169">
            <v>339</v>
          </cell>
          <cell r="D169">
            <v>18</v>
          </cell>
          <cell r="E169">
            <v>5.3097345132743397E-2</v>
          </cell>
        </row>
        <row r="170">
          <cell r="A170" t="str">
            <v>Viktoriia Ivashkiv</v>
          </cell>
          <cell r="B170" t="str">
            <v>Anna Zabrodska</v>
          </cell>
          <cell r="C170">
            <v>61</v>
          </cell>
          <cell r="D170">
            <v>10</v>
          </cell>
          <cell r="E170">
            <v>0.16393442622950799</v>
          </cell>
        </row>
        <row r="171">
          <cell r="A171" t="str">
            <v>Viktoriia Lisnycha</v>
          </cell>
          <cell r="B171" t="str">
            <v>Anna Zabrodska</v>
          </cell>
          <cell r="C171">
            <v>2</v>
          </cell>
          <cell r="D171">
            <v>0</v>
          </cell>
          <cell r="E171">
            <v>0</v>
          </cell>
        </row>
        <row r="172">
          <cell r="A172" t="str">
            <v>Viktoriia Nikolenko</v>
          </cell>
          <cell r="B172" t="str">
            <v>Yaroslav Kostiuk</v>
          </cell>
          <cell r="C172">
            <v>302</v>
          </cell>
          <cell r="D172">
            <v>31</v>
          </cell>
          <cell r="E172">
            <v>0.102649006622517</v>
          </cell>
        </row>
        <row r="173">
          <cell r="A173" t="str">
            <v>Viktoriia Ovchinnikova</v>
          </cell>
          <cell r="B173" t="str">
            <v>Dmytro Fursov</v>
          </cell>
          <cell r="C173">
            <v>337</v>
          </cell>
          <cell r="D173">
            <v>42</v>
          </cell>
          <cell r="E173">
            <v>0.124629080118694</v>
          </cell>
        </row>
        <row r="174">
          <cell r="A174" t="str">
            <v>Viktoriya Vronskaya</v>
          </cell>
          <cell r="B174" t="str">
            <v>Vitalii Serhieiev</v>
          </cell>
          <cell r="C174">
            <v>7</v>
          </cell>
          <cell r="D174">
            <v>0</v>
          </cell>
          <cell r="E174">
            <v>0</v>
          </cell>
        </row>
        <row r="175">
          <cell r="A175" t="str">
            <v>Vira Pliekhova</v>
          </cell>
          <cell r="B175" t="str">
            <v>Maksim Yaremchuk</v>
          </cell>
          <cell r="C175">
            <v>342</v>
          </cell>
          <cell r="D175">
            <v>40</v>
          </cell>
          <cell r="E175">
            <v>0.116959064327485</v>
          </cell>
        </row>
        <row r="176">
          <cell r="A176" t="str">
            <v>Vita Lozova</v>
          </cell>
          <cell r="B176" t="str">
            <v>Vitalii Serhieiev</v>
          </cell>
          <cell r="C176">
            <v>463</v>
          </cell>
          <cell r="D176">
            <v>38</v>
          </cell>
          <cell r="E176">
            <v>8.2073434125270003E-2</v>
          </cell>
        </row>
        <row r="177">
          <cell r="A177" t="str">
            <v>Vitalii Barash</v>
          </cell>
          <cell r="B177" t="str">
            <v>Kateryna Bereza</v>
          </cell>
          <cell r="C177">
            <v>219</v>
          </cell>
          <cell r="D177">
            <v>20</v>
          </cell>
          <cell r="E177">
            <v>9.1324200913242004E-2</v>
          </cell>
        </row>
        <row r="178">
          <cell r="A178" t="str">
            <v>Vitalii Bazavluk</v>
          </cell>
          <cell r="B178" t="str">
            <v>Yehor Perevertailo</v>
          </cell>
          <cell r="C178">
            <v>164</v>
          </cell>
          <cell r="D178">
            <v>20</v>
          </cell>
          <cell r="E178">
            <v>0.12195121951219499</v>
          </cell>
        </row>
        <row r="179">
          <cell r="A179" t="str">
            <v>Vitalii Ivanchenko</v>
          </cell>
          <cell r="B179" t="str">
            <v>Oleksii Chalyk</v>
          </cell>
          <cell r="C179">
            <v>291</v>
          </cell>
          <cell r="D179">
            <v>17</v>
          </cell>
          <cell r="E179">
            <v>5.8419243986254303E-2</v>
          </cell>
        </row>
        <row r="180">
          <cell r="A180" t="str">
            <v>Vitalii Ivaniuchenko</v>
          </cell>
          <cell r="B180" t="str">
            <v>Oleksii Chalyk</v>
          </cell>
          <cell r="C180">
            <v>261</v>
          </cell>
          <cell r="D180">
            <v>37</v>
          </cell>
          <cell r="E180">
            <v>0.14176245210728</v>
          </cell>
        </row>
        <row r="181">
          <cell r="A181" t="str">
            <v>Vitalii Kahanets</v>
          </cell>
          <cell r="B181" t="str">
            <v>Maksim Yaremchuk</v>
          </cell>
          <cell r="C181">
            <v>206</v>
          </cell>
          <cell r="D181">
            <v>18</v>
          </cell>
          <cell r="E181">
            <v>8.7378640776699004E-2</v>
          </cell>
        </row>
        <row r="182">
          <cell r="A182" t="str">
            <v>Vitalii Katushka</v>
          </cell>
          <cell r="B182" t="str">
            <v>Dmytro Fursov</v>
          </cell>
          <cell r="C182">
            <v>150</v>
          </cell>
          <cell r="D182">
            <v>12</v>
          </cell>
          <cell r="E182">
            <v>0.08</v>
          </cell>
        </row>
        <row r="183">
          <cell r="A183" t="str">
            <v>Vitalii Khomych</v>
          </cell>
          <cell r="B183" t="str">
            <v>Anna Zabrodska</v>
          </cell>
          <cell r="C183">
            <v>281</v>
          </cell>
          <cell r="D183">
            <v>31</v>
          </cell>
          <cell r="E183">
            <v>0.110320284697509</v>
          </cell>
        </row>
        <row r="184">
          <cell r="A184" t="str">
            <v>Vitalii Voskoboinyk2</v>
          </cell>
          <cell r="B184" t="str">
            <v>Yehor Perevertailo</v>
          </cell>
          <cell r="C184">
            <v>40</v>
          </cell>
          <cell r="D184">
            <v>8</v>
          </cell>
          <cell r="E184">
            <v>0.2</v>
          </cell>
        </row>
        <row r="185">
          <cell r="A185" t="str">
            <v>Vladyslav Derkach</v>
          </cell>
          <cell r="B185" t="str">
            <v>Yaroslav Kostiuk</v>
          </cell>
          <cell r="C185">
            <v>178</v>
          </cell>
          <cell r="D185">
            <v>20</v>
          </cell>
          <cell r="E185">
            <v>0.112359550561798</v>
          </cell>
        </row>
        <row r="186">
          <cell r="A186" t="str">
            <v>Vladyslav Horbatenko</v>
          </cell>
          <cell r="B186" t="str">
            <v>Kostiantyn Pcholkin</v>
          </cell>
          <cell r="C186">
            <v>371</v>
          </cell>
          <cell r="D186">
            <v>20</v>
          </cell>
          <cell r="E186">
            <v>5.3908355795148299E-2</v>
          </cell>
        </row>
        <row r="187">
          <cell r="A187" t="str">
            <v>Vladyslav Hrytsenko</v>
          </cell>
          <cell r="B187" t="str">
            <v>Kateryna Bereza</v>
          </cell>
          <cell r="C187">
            <v>204</v>
          </cell>
          <cell r="D187">
            <v>30</v>
          </cell>
          <cell r="E187">
            <v>0.14705882352941199</v>
          </cell>
        </row>
        <row r="188">
          <cell r="A188" t="str">
            <v>Vladyslav Samusenko</v>
          </cell>
          <cell r="B188" t="str">
            <v>Vitalii Serhieiev</v>
          </cell>
          <cell r="C188">
            <v>8</v>
          </cell>
          <cell r="D188">
            <v>0</v>
          </cell>
          <cell r="E188">
            <v>0</v>
          </cell>
        </row>
        <row r="189">
          <cell r="A189" t="str">
            <v>Vladyslav Turik</v>
          </cell>
          <cell r="B189" t="str">
            <v>Yehor Perevertailo</v>
          </cell>
          <cell r="C189">
            <v>123</v>
          </cell>
          <cell r="D189">
            <v>11</v>
          </cell>
          <cell r="E189">
            <v>8.9430894308943104E-2</v>
          </cell>
        </row>
        <row r="190">
          <cell r="A190" t="str">
            <v>Vladyslava Omelchenko</v>
          </cell>
          <cell r="B190" t="str">
            <v>Anna Zabrodska</v>
          </cell>
          <cell r="C190">
            <v>115</v>
          </cell>
          <cell r="D190">
            <v>13</v>
          </cell>
          <cell r="E190">
            <v>0.11304347826087</v>
          </cell>
        </row>
        <row r="191">
          <cell r="A191" t="str">
            <v>Volodymyr Hannesen</v>
          </cell>
          <cell r="B191" t="str">
            <v>Maksym AMaksymenko</v>
          </cell>
          <cell r="C191">
            <v>725</v>
          </cell>
          <cell r="D191">
            <v>76</v>
          </cell>
          <cell r="E191">
            <v>0.104827586206897</v>
          </cell>
        </row>
        <row r="192">
          <cell r="A192" t="str">
            <v>Volodymyr Kharytonov</v>
          </cell>
          <cell r="B192" t="str">
            <v>Antonina Hrytsai</v>
          </cell>
          <cell r="C192">
            <v>4</v>
          </cell>
          <cell r="D192">
            <v>0</v>
          </cell>
          <cell r="E192">
            <v>0</v>
          </cell>
        </row>
        <row r="193">
          <cell r="A193" t="str">
            <v>Volodymyr Kochubei</v>
          </cell>
          <cell r="B193" t="str">
            <v>Maksim Yaremchuk</v>
          </cell>
          <cell r="C193">
            <v>93</v>
          </cell>
          <cell r="D193">
            <v>6</v>
          </cell>
          <cell r="E193">
            <v>6.4516129032258104E-2</v>
          </cell>
        </row>
        <row r="194">
          <cell r="A194" t="str">
            <v>Volodymyr Maniak</v>
          </cell>
          <cell r="B194" t="str">
            <v>Yaroslav Kostiuk</v>
          </cell>
          <cell r="C194">
            <v>242</v>
          </cell>
          <cell r="D194">
            <v>22</v>
          </cell>
          <cell r="E194">
            <v>9.0909090909090898E-2</v>
          </cell>
        </row>
        <row r="195">
          <cell r="A195" t="str">
            <v>Volodymyr Zhukinskyi</v>
          </cell>
          <cell r="B195" t="str">
            <v>Yaroslav Kostiuk</v>
          </cell>
          <cell r="C195">
            <v>100</v>
          </cell>
          <cell r="D195">
            <v>14</v>
          </cell>
          <cell r="E195">
            <v>0.14000000000000001</v>
          </cell>
        </row>
        <row r="196">
          <cell r="A196" t="str">
            <v>Yana Prykhodko</v>
          </cell>
          <cell r="B196" t="str">
            <v>Dmytro Fursov</v>
          </cell>
          <cell r="C196">
            <v>5</v>
          </cell>
          <cell r="D196">
            <v>1</v>
          </cell>
          <cell r="E196">
            <v>0.2</v>
          </cell>
        </row>
        <row r="197">
          <cell r="A197" t="str">
            <v>Yaroslav Dovhan</v>
          </cell>
          <cell r="B197" t="str">
            <v>Maksim Yaremchuk</v>
          </cell>
          <cell r="C197">
            <v>211</v>
          </cell>
          <cell r="D197">
            <v>23</v>
          </cell>
          <cell r="E197">
            <v>0.109004739336493</v>
          </cell>
        </row>
        <row r="198">
          <cell r="A198" t="str">
            <v>Yelizaveta Zahyka</v>
          </cell>
          <cell r="B198" t="str">
            <v>Maksim Yaremchuk</v>
          </cell>
          <cell r="C198">
            <v>200</v>
          </cell>
          <cell r="D198">
            <v>16</v>
          </cell>
          <cell r="E198">
            <v>0.08</v>
          </cell>
        </row>
        <row r="199">
          <cell r="A199" t="str">
            <v>Yelyzaveta Cherednikova</v>
          </cell>
          <cell r="B199" t="str">
            <v>Yehor Perevertailo</v>
          </cell>
          <cell r="C199">
            <v>367</v>
          </cell>
          <cell r="D199">
            <v>10</v>
          </cell>
          <cell r="E199">
            <v>2.72479564032698E-2</v>
          </cell>
        </row>
        <row r="200">
          <cell r="A200" t="str">
            <v>Yelyzaveta Danylchuk</v>
          </cell>
          <cell r="B200" t="str">
            <v>Yevhen Hertsoh</v>
          </cell>
          <cell r="C200">
            <v>245</v>
          </cell>
          <cell r="D200">
            <v>45</v>
          </cell>
          <cell r="E200">
            <v>0.183673469387755</v>
          </cell>
        </row>
        <row r="201">
          <cell r="A201" t="str">
            <v>Yelyzaveta Maniakina</v>
          </cell>
          <cell r="B201" t="str">
            <v>Maksym AMaksymenko</v>
          </cell>
          <cell r="C201">
            <v>226</v>
          </cell>
          <cell r="D201">
            <v>15</v>
          </cell>
          <cell r="E201">
            <v>6.6371681415929196E-2</v>
          </cell>
        </row>
        <row r="202">
          <cell r="A202" t="str">
            <v>Yevhen Panchenko</v>
          </cell>
          <cell r="B202" t="str">
            <v>Maksym AMaksymenko</v>
          </cell>
          <cell r="C202">
            <v>261</v>
          </cell>
          <cell r="D202">
            <v>17</v>
          </cell>
          <cell r="E202">
            <v>6.5134099616858204E-2</v>
          </cell>
        </row>
        <row r="203">
          <cell r="A203" t="str">
            <v>Yevhenii Kravchenko</v>
          </cell>
          <cell r="B203" t="str">
            <v>Kostiantyn Pcholkin</v>
          </cell>
          <cell r="C203">
            <v>25</v>
          </cell>
          <cell r="D203">
            <v>1</v>
          </cell>
          <cell r="E203">
            <v>0.04</v>
          </cell>
        </row>
        <row r="204">
          <cell r="A204" t="str">
            <v>Yevhenii Tymko</v>
          </cell>
          <cell r="B204" t="str">
            <v>Kateryna Bereza</v>
          </cell>
          <cell r="C204">
            <v>210</v>
          </cell>
          <cell r="D204">
            <v>23</v>
          </cell>
          <cell r="E204">
            <v>0.10952380952381</v>
          </cell>
        </row>
        <row r="205">
          <cell r="A205" t="str">
            <v>Yevheniia Kryvynska</v>
          </cell>
          <cell r="B205" t="str">
            <v>Maksym AMaksymenko</v>
          </cell>
          <cell r="C205">
            <v>296</v>
          </cell>
          <cell r="D205">
            <v>21</v>
          </cell>
          <cell r="E205">
            <v>7.0945945945945901E-2</v>
          </cell>
        </row>
        <row r="206">
          <cell r="A206" t="str">
            <v>Yuliia Kucher</v>
          </cell>
          <cell r="B206" t="str">
            <v>Antonina Hrytsai</v>
          </cell>
          <cell r="C206">
            <v>2</v>
          </cell>
          <cell r="D206">
            <v>0</v>
          </cell>
          <cell r="E206">
            <v>0</v>
          </cell>
        </row>
        <row r="207">
          <cell r="A207" t="str">
            <v>Yuliia Lohvynenko</v>
          </cell>
          <cell r="B207" t="str">
            <v>Dmytro Fursov</v>
          </cell>
          <cell r="C207">
            <v>177</v>
          </cell>
          <cell r="D207">
            <v>27</v>
          </cell>
          <cell r="E207">
            <v>0.152542372881356</v>
          </cell>
        </row>
        <row r="208">
          <cell r="A208" t="str">
            <v>Yuliia Parhan</v>
          </cell>
          <cell r="B208" t="str">
            <v>Maksim Yaremchuk</v>
          </cell>
          <cell r="C208">
            <v>170</v>
          </cell>
          <cell r="D208">
            <v>14</v>
          </cell>
          <cell r="E208">
            <v>8.2352941176470601E-2</v>
          </cell>
        </row>
        <row r="209">
          <cell r="A209" t="str">
            <v>Yuliia Sushytska</v>
          </cell>
          <cell r="B209" t="str">
            <v>Anna Romasenko</v>
          </cell>
          <cell r="C209">
            <v>4</v>
          </cell>
          <cell r="D209">
            <v>0</v>
          </cell>
          <cell r="E209">
            <v>0</v>
          </cell>
        </row>
        <row r="210">
          <cell r="A210" t="str">
            <v>Yurii Drevlia</v>
          </cell>
          <cell r="B210" t="str">
            <v>Yevhen Hertsoh</v>
          </cell>
          <cell r="C210">
            <v>28</v>
          </cell>
          <cell r="D210">
            <v>4</v>
          </cell>
          <cell r="E210">
            <v>0.14285714285714299</v>
          </cell>
        </row>
        <row r="211">
          <cell r="A211" t="str">
            <v>Yurii Kolchanov</v>
          </cell>
          <cell r="B211" t="str">
            <v>Kostiantyn Pcholkin</v>
          </cell>
          <cell r="C211">
            <v>25</v>
          </cell>
          <cell r="D211">
            <v>0</v>
          </cell>
          <cell r="E211">
            <v>0</v>
          </cell>
        </row>
        <row r="212">
          <cell r="A212" t="str">
            <v>Yuliia Kucher</v>
          </cell>
          <cell r="B212" t="str">
            <v>Antonina Hrytsai</v>
          </cell>
          <cell r="C212">
            <v>4</v>
          </cell>
          <cell r="D212">
            <v>1</v>
          </cell>
          <cell r="E212">
            <v>0.25</v>
          </cell>
        </row>
        <row r="213">
          <cell r="A213" t="str">
            <v>Yuliia Lobanova</v>
          </cell>
          <cell r="B213" t="str">
            <v>Dmytro Fursov</v>
          </cell>
          <cell r="C213">
            <v>1</v>
          </cell>
          <cell r="D213">
            <v>1</v>
          </cell>
          <cell r="E213">
            <v>1</v>
          </cell>
        </row>
        <row r="214">
          <cell r="A214" t="str">
            <v>Yuliia Lohvynenko</v>
          </cell>
          <cell r="B214" t="str">
            <v>Dmytro Fursov</v>
          </cell>
          <cell r="C214">
            <v>201</v>
          </cell>
          <cell r="D214">
            <v>29</v>
          </cell>
          <cell r="E214">
            <v>0.144278606965174</v>
          </cell>
        </row>
        <row r="215">
          <cell r="A215" t="str">
            <v>Yuliia Parhan</v>
          </cell>
          <cell r="B215" t="str">
            <v>Maksim Yaremchuk</v>
          </cell>
          <cell r="C215">
            <v>167</v>
          </cell>
          <cell r="D215">
            <v>18</v>
          </cell>
          <cell r="E215">
            <v>0.107784431137725</v>
          </cell>
        </row>
        <row r="216">
          <cell r="A216" t="str">
            <v>Yuliia Sushytska</v>
          </cell>
          <cell r="B216" t="str">
            <v>Anna Romasenko</v>
          </cell>
          <cell r="C216">
            <v>1</v>
          </cell>
          <cell r="E216">
            <v>0</v>
          </cell>
        </row>
        <row r="217">
          <cell r="A217" t="str">
            <v>Yuliya Podobed</v>
          </cell>
          <cell r="B217" t="str">
            <v>Bohdan Masenkov</v>
          </cell>
          <cell r="C217">
            <v>37</v>
          </cell>
          <cell r="D217">
            <v>4</v>
          </cell>
          <cell r="E217">
            <v>0.108108108108108</v>
          </cell>
        </row>
        <row r="218">
          <cell r="A218" t="str">
            <v>Yurii Drevlia</v>
          </cell>
          <cell r="B218" t="str">
            <v>Yevhen Hertsoh</v>
          </cell>
          <cell r="C218">
            <v>37</v>
          </cell>
          <cell r="D218">
            <v>6</v>
          </cell>
          <cell r="E218">
            <v>0.162162162162162</v>
          </cell>
        </row>
        <row r="219">
          <cell r="A219" t="str">
            <v>Yurii Kolchanov</v>
          </cell>
          <cell r="B219" t="str">
            <v>Kostiantyn Pcholkin</v>
          </cell>
          <cell r="C219">
            <v>8</v>
          </cell>
          <cell r="E21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agentname</v>
          </cell>
          <cell r="B1" t="str">
            <v>team</v>
          </cell>
          <cell r="C1" t="str">
            <v>Unique Calls Agent</v>
          </cell>
          <cell r="D1" t="str">
            <v>Unique 1+ calls</v>
          </cell>
          <cell r="E1" t="str">
            <v>Number of repeated requests, %</v>
          </cell>
        </row>
        <row r="2">
          <cell r="A2" t="str">
            <v>Andrii Burda</v>
          </cell>
          <cell r="B2" t="str">
            <v>Anna Romasenko</v>
          </cell>
          <cell r="C2">
            <v>4</v>
          </cell>
          <cell r="D2">
            <v>2</v>
          </cell>
          <cell r="E2">
            <v>0.5</v>
          </cell>
        </row>
        <row r="3">
          <cell r="A3" t="str">
            <v>Andrii Dziavun</v>
          </cell>
          <cell r="B3" t="str">
            <v>Kostiantyn Pcholkin</v>
          </cell>
          <cell r="C3">
            <v>119</v>
          </cell>
          <cell r="D3">
            <v>27</v>
          </cell>
          <cell r="E3">
            <v>0.22689075630252101</v>
          </cell>
        </row>
        <row r="4">
          <cell r="A4" t="str">
            <v>Andrii Tokmak</v>
          </cell>
          <cell r="B4" t="str">
            <v>Antonina Hrytsai</v>
          </cell>
          <cell r="C4">
            <v>165</v>
          </cell>
          <cell r="D4">
            <v>35</v>
          </cell>
          <cell r="E4">
            <v>0.21212121212121199</v>
          </cell>
        </row>
        <row r="5">
          <cell r="A5" t="str">
            <v>Anna Lukarzhevska</v>
          </cell>
          <cell r="B5" t="str">
            <v>Yaroslav Kostiuk</v>
          </cell>
          <cell r="C5">
            <v>166</v>
          </cell>
          <cell r="D5">
            <v>33</v>
          </cell>
          <cell r="E5">
            <v>0.19879518072289201</v>
          </cell>
        </row>
        <row r="6">
          <cell r="A6" t="str">
            <v>Anton Melnyk</v>
          </cell>
          <cell r="B6" t="str">
            <v>Bohdan Masenkov</v>
          </cell>
          <cell r="C6">
            <v>25</v>
          </cell>
          <cell r="D6">
            <v>4</v>
          </cell>
          <cell r="E6">
            <v>0.16</v>
          </cell>
        </row>
        <row r="7">
          <cell r="A7" t="str">
            <v>Bohdan Doroshenko</v>
          </cell>
          <cell r="B7" t="str">
            <v>Kateryna Bereza</v>
          </cell>
          <cell r="C7">
            <v>1</v>
          </cell>
          <cell r="D7">
            <v>0</v>
          </cell>
          <cell r="E7">
            <v>0</v>
          </cell>
        </row>
        <row r="8">
          <cell r="A8" t="str">
            <v>Bohdan Khomiv</v>
          </cell>
          <cell r="B8" t="str">
            <v>Antonina Hrytsai</v>
          </cell>
          <cell r="C8">
            <v>40</v>
          </cell>
          <cell r="D8">
            <v>13</v>
          </cell>
          <cell r="E8">
            <v>0.32500000000000001</v>
          </cell>
        </row>
        <row r="9">
          <cell r="A9" t="str">
            <v>Bohdana Salo</v>
          </cell>
          <cell r="B9" t="str">
            <v>Antonina Hrytsai</v>
          </cell>
          <cell r="C9">
            <v>251</v>
          </cell>
          <cell r="D9">
            <v>41</v>
          </cell>
          <cell r="E9">
            <v>0.163346613545817</v>
          </cell>
        </row>
        <row r="10">
          <cell r="A10" t="str">
            <v>Denys Karan</v>
          </cell>
          <cell r="B10" t="str">
            <v>Maksim Yaremchuk</v>
          </cell>
          <cell r="C10">
            <v>327</v>
          </cell>
          <cell r="D10">
            <v>74</v>
          </cell>
          <cell r="E10">
            <v>0.226299694189602</v>
          </cell>
        </row>
        <row r="11">
          <cell r="A11" t="str">
            <v>Denys Smelnytskyi</v>
          </cell>
          <cell r="B11" t="str">
            <v>Dmytro Fursov</v>
          </cell>
          <cell r="C11">
            <v>114</v>
          </cell>
          <cell r="D11">
            <v>32</v>
          </cell>
          <cell r="E11">
            <v>0.28070175438596501</v>
          </cell>
        </row>
        <row r="12">
          <cell r="A12" t="str">
            <v>Denys Zolotarov</v>
          </cell>
          <cell r="B12" t="str">
            <v>Bohdan Masenkov</v>
          </cell>
          <cell r="C12">
            <v>1</v>
          </cell>
          <cell r="D12">
            <v>0</v>
          </cell>
          <cell r="E12">
            <v>0</v>
          </cell>
        </row>
        <row r="13">
          <cell r="A13" t="str">
            <v>Diana Sudak</v>
          </cell>
          <cell r="B13" t="str">
            <v>Yevhen Hertsoh</v>
          </cell>
          <cell r="C13">
            <v>124</v>
          </cell>
          <cell r="D13">
            <v>31</v>
          </cell>
          <cell r="E13">
            <v>0.25</v>
          </cell>
        </row>
        <row r="14">
          <cell r="A14" t="str">
            <v>Dmytro Kvasha</v>
          </cell>
          <cell r="B14" t="str">
            <v>Antonina Hrytsai</v>
          </cell>
          <cell r="C14">
            <v>267</v>
          </cell>
          <cell r="D14">
            <v>50</v>
          </cell>
          <cell r="E14">
            <v>0.18726591760299599</v>
          </cell>
        </row>
        <row r="15">
          <cell r="A15" t="str">
            <v>Dmytro Pavlovskyi</v>
          </cell>
          <cell r="B15" t="str">
            <v>Anna Romasenko</v>
          </cell>
          <cell r="C15">
            <v>371</v>
          </cell>
          <cell r="D15">
            <v>88</v>
          </cell>
          <cell r="E15">
            <v>0.23719676549865201</v>
          </cell>
        </row>
        <row r="16">
          <cell r="A16" t="str">
            <v>Halyna Kosharna</v>
          </cell>
          <cell r="B16" t="str">
            <v>Vitalii Serhieiev</v>
          </cell>
          <cell r="C16">
            <v>153</v>
          </cell>
          <cell r="D16">
            <v>27</v>
          </cell>
          <cell r="E16">
            <v>0.17647058823529399</v>
          </cell>
        </row>
        <row r="17">
          <cell r="A17" t="str">
            <v>Hanna Chuzhenko</v>
          </cell>
          <cell r="B17" t="str">
            <v>Dmytro Fursov</v>
          </cell>
          <cell r="C17">
            <v>47</v>
          </cell>
          <cell r="D17">
            <v>6</v>
          </cell>
          <cell r="E17">
            <v>0.12765957446808501</v>
          </cell>
        </row>
        <row r="18">
          <cell r="A18" t="str">
            <v>Karyna Kominova</v>
          </cell>
          <cell r="B18" t="str">
            <v>Yevhen Hertsoh</v>
          </cell>
          <cell r="C18">
            <v>203</v>
          </cell>
          <cell r="D18">
            <v>39</v>
          </cell>
          <cell r="E18">
            <v>0.19211822660098499</v>
          </cell>
        </row>
        <row r="19">
          <cell r="A19" t="str">
            <v>Kateryna Zemliakova</v>
          </cell>
          <cell r="B19" t="str">
            <v>Dmytro Fursov</v>
          </cell>
          <cell r="C19">
            <v>314</v>
          </cell>
          <cell r="D19">
            <v>80</v>
          </cell>
          <cell r="E19">
            <v>0.25477707006369399</v>
          </cell>
        </row>
        <row r="20">
          <cell r="A20" t="str">
            <v>Kostiantyn Kopylchenko</v>
          </cell>
          <cell r="B20" t="str">
            <v>Vitalii Serhieiev</v>
          </cell>
          <cell r="C20">
            <v>202</v>
          </cell>
          <cell r="D20">
            <v>42</v>
          </cell>
          <cell r="E20">
            <v>0.20792079207920799</v>
          </cell>
        </row>
        <row r="21">
          <cell r="A21" t="str">
            <v>Kyrylo Bessarab</v>
          </cell>
          <cell r="B21" t="str">
            <v>Anna Romasenko</v>
          </cell>
          <cell r="C21">
            <v>186</v>
          </cell>
          <cell r="D21">
            <v>32</v>
          </cell>
          <cell r="E21">
            <v>0.17204301075268799</v>
          </cell>
        </row>
        <row r="22">
          <cell r="A22" t="str">
            <v>Kyrylo Burmystrov</v>
          </cell>
          <cell r="B22" t="str">
            <v>Vitalii Serhieiev</v>
          </cell>
          <cell r="C22">
            <v>85</v>
          </cell>
          <cell r="D22">
            <v>23</v>
          </cell>
          <cell r="E22">
            <v>0.27058823529411802</v>
          </cell>
        </row>
        <row r="23">
          <cell r="A23" t="str">
            <v>Liia Kominova</v>
          </cell>
          <cell r="B23" t="str">
            <v>Yevhen Hertsoh</v>
          </cell>
          <cell r="C23">
            <v>55</v>
          </cell>
          <cell r="D23">
            <v>14</v>
          </cell>
          <cell r="E23">
            <v>0.25454545454545502</v>
          </cell>
        </row>
        <row r="24">
          <cell r="A24" t="str">
            <v>Maksym Kyrnychanskyi</v>
          </cell>
          <cell r="B24" t="str">
            <v>Vitalii Serhieiev</v>
          </cell>
          <cell r="C24">
            <v>170</v>
          </cell>
          <cell r="D24">
            <v>37</v>
          </cell>
          <cell r="E24">
            <v>0.217647058823529</v>
          </cell>
        </row>
        <row r="25">
          <cell r="A25" t="str">
            <v>Maksym Nizhnyk</v>
          </cell>
          <cell r="B25" t="str">
            <v>Anna Zabrodska</v>
          </cell>
          <cell r="C25">
            <v>215</v>
          </cell>
          <cell r="D25">
            <v>44</v>
          </cell>
          <cell r="E25">
            <v>0.204651162790698</v>
          </cell>
        </row>
        <row r="26">
          <cell r="A26" t="str">
            <v>Mariia Lebedieva</v>
          </cell>
          <cell r="B26" t="str">
            <v>Kostiantyn Pcholkin</v>
          </cell>
          <cell r="C26">
            <v>253</v>
          </cell>
          <cell r="D26">
            <v>45</v>
          </cell>
          <cell r="E26">
            <v>0.17786561264822101</v>
          </cell>
        </row>
        <row r="27">
          <cell r="A27" t="str">
            <v>Mariia Maryniak</v>
          </cell>
          <cell r="B27" t="str">
            <v>Oleksii Chalyk</v>
          </cell>
          <cell r="C27">
            <v>71</v>
          </cell>
          <cell r="D27">
            <v>16</v>
          </cell>
          <cell r="E27">
            <v>0.22535211267605601</v>
          </cell>
        </row>
        <row r="28">
          <cell r="A28" t="str">
            <v>Maryna Felsen</v>
          </cell>
          <cell r="B28" t="str">
            <v>Bohdan Masenkov</v>
          </cell>
          <cell r="C28">
            <v>2</v>
          </cell>
          <cell r="D28">
            <v>0</v>
          </cell>
          <cell r="E28">
            <v>0</v>
          </cell>
        </row>
        <row r="29">
          <cell r="A29" t="str">
            <v>Maryna Korotenko</v>
          </cell>
          <cell r="B29" t="str">
            <v>Bohdan Masenkov</v>
          </cell>
          <cell r="C29">
            <v>1</v>
          </cell>
          <cell r="D29">
            <v>0</v>
          </cell>
          <cell r="E29">
            <v>0</v>
          </cell>
        </row>
        <row r="30">
          <cell r="A30" t="str">
            <v>Mykhailo Tesliuk</v>
          </cell>
          <cell r="B30" t="str">
            <v>Anna Romasenko</v>
          </cell>
          <cell r="C30">
            <v>237</v>
          </cell>
          <cell r="D30">
            <v>55</v>
          </cell>
          <cell r="E30">
            <v>0.23206751054852301</v>
          </cell>
        </row>
        <row r="31">
          <cell r="A31" t="str">
            <v>Mykyta Soloshenko</v>
          </cell>
          <cell r="B31" t="str">
            <v>Bohdan Masenkov</v>
          </cell>
          <cell r="C31">
            <v>1</v>
          </cell>
          <cell r="D31">
            <v>1</v>
          </cell>
          <cell r="E31">
            <v>1</v>
          </cell>
        </row>
        <row r="32">
          <cell r="A32" t="str">
            <v>Natalia Horyslavets</v>
          </cell>
          <cell r="B32" t="str">
            <v>Anna Romasenko</v>
          </cell>
          <cell r="C32">
            <v>13</v>
          </cell>
          <cell r="D32">
            <v>1</v>
          </cell>
          <cell r="E32">
            <v>7.69230769230769E-2</v>
          </cell>
        </row>
        <row r="33">
          <cell r="A33" t="str">
            <v>Nataliia Kolos</v>
          </cell>
          <cell r="B33" t="str">
            <v>Anna Romasenko</v>
          </cell>
          <cell r="C33">
            <v>20</v>
          </cell>
          <cell r="D33">
            <v>5</v>
          </cell>
          <cell r="E33">
            <v>0.25</v>
          </cell>
        </row>
        <row r="34">
          <cell r="A34" t="str">
            <v>Nataliia Korpach</v>
          </cell>
          <cell r="B34" t="str">
            <v>Kostiantyn Pcholkin</v>
          </cell>
          <cell r="C34">
            <v>224</v>
          </cell>
          <cell r="D34">
            <v>36</v>
          </cell>
          <cell r="E34">
            <v>0.160714285714286</v>
          </cell>
        </row>
        <row r="35">
          <cell r="A35" t="str">
            <v>Nikita Kolomiichenko</v>
          </cell>
          <cell r="B35" t="str">
            <v>Oleksii Chalyk</v>
          </cell>
          <cell r="C35">
            <v>160</v>
          </cell>
          <cell r="D35">
            <v>34</v>
          </cell>
          <cell r="E35">
            <v>0.21249999999999999</v>
          </cell>
        </row>
        <row r="36">
          <cell r="A36" t="str">
            <v>Nina Lahunina</v>
          </cell>
          <cell r="B36" t="str">
            <v>Antonina Hrytsai</v>
          </cell>
          <cell r="C36">
            <v>18</v>
          </cell>
          <cell r="D36">
            <v>5</v>
          </cell>
          <cell r="E36">
            <v>0.27777777777777801</v>
          </cell>
        </row>
        <row r="37">
          <cell r="A37" t="str">
            <v>Oksana Kolomiichenko</v>
          </cell>
          <cell r="B37" t="str">
            <v>Yehor Perevertailo</v>
          </cell>
          <cell r="C37">
            <v>1</v>
          </cell>
          <cell r="D37">
            <v>0</v>
          </cell>
          <cell r="E37">
            <v>0</v>
          </cell>
        </row>
        <row r="38">
          <cell r="A38" t="str">
            <v>Oksana Kushnerenko</v>
          </cell>
          <cell r="B38" t="str">
            <v>Vitalii Serhieiev</v>
          </cell>
          <cell r="C38">
            <v>196</v>
          </cell>
          <cell r="D38">
            <v>41</v>
          </cell>
          <cell r="E38">
            <v>0.20918367346938799</v>
          </cell>
        </row>
        <row r="39">
          <cell r="A39" t="str">
            <v>Oksana Tkachenko</v>
          </cell>
          <cell r="B39" t="str">
            <v>Kostiantyn Pcholkin</v>
          </cell>
          <cell r="C39">
            <v>301</v>
          </cell>
          <cell r="D39">
            <v>58</v>
          </cell>
          <cell r="E39">
            <v>0.19269102990033199</v>
          </cell>
        </row>
        <row r="40">
          <cell r="A40" t="str">
            <v>Oleksandr Hulko</v>
          </cell>
          <cell r="B40" t="str">
            <v>Antonina Hrytsai</v>
          </cell>
          <cell r="C40">
            <v>180</v>
          </cell>
          <cell r="D40">
            <v>43</v>
          </cell>
          <cell r="E40">
            <v>0.23888888888888901</v>
          </cell>
        </row>
        <row r="41">
          <cell r="A41" t="str">
            <v>Oleksandr Nezdiimynoha</v>
          </cell>
          <cell r="B41" t="str">
            <v>Bohdan Masenkov</v>
          </cell>
          <cell r="C41">
            <v>4</v>
          </cell>
          <cell r="D41">
            <v>0</v>
          </cell>
          <cell r="E41">
            <v>0</v>
          </cell>
        </row>
        <row r="42">
          <cell r="A42" t="str">
            <v>Oleksandr Tkachuk</v>
          </cell>
          <cell r="B42" t="str">
            <v>Yehor Perevertailo</v>
          </cell>
          <cell r="C42">
            <v>68</v>
          </cell>
          <cell r="D42">
            <v>9</v>
          </cell>
          <cell r="E42">
            <v>0.13235294117647101</v>
          </cell>
        </row>
        <row r="43">
          <cell r="A43" t="str">
            <v>Oleksandra Mirskova</v>
          </cell>
          <cell r="B43" t="str">
            <v>Dmytro Fursov</v>
          </cell>
          <cell r="C43">
            <v>120</v>
          </cell>
          <cell r="D43">
            <v>25</v>
          </cell>
          <cell r="E43">
            <v>0.20833333333333301</v>
          </cell>
        </row>
        <row r="44">
          <cell r="A44" t="str">
            <v>Olena Kulyk</v>
          </cell>
          <cell r="B44" t="str">
            <v>Yehor Perevertailo</v>
          </cell>
          <cell r="C44">
            <v>1</v>
          </cell>
          <cell r="D44">
            <v>1</v>
          </cell>
          <cell r="E44">
            <v>1</v>
          </cell>
        </row>
        <row r="45">
          <cell r="A45" t="str">
            <v>Olesia Pryimach</v>
          </cell>
          <cell r="B45" t="str">
            <v>Anna Romasenko</v>
          </cell>
          <cell r="C45">
            <v>18</v>
          </cell>
          <cell r="D45">
            <v>4</v>
          </cell>
          <cell r="E45">
            <v>0.22222222222222199</v>
          </cell>
        </row>
        <row r="46">
          <cell r="A46" t="str">
            <v>Roman Bizhko</v>
          </cell>
          <cell r="B46" t="str">
            <v>Antonina Hrytsai</v>
          </cell>
          <cell r="C46">
            <v>104</v>
          </cell>
          <cell r="D46">
            <v>17</v>
          </cell>
          <cell r="E46">
            <v>0.16346153846153799</v>
          </cell>
        </row>
        <row r="47">
          <cell r="A47" t="str">
            <v>Rostyslav Troian</v>
          </cell>
          <cell r="B47" t="str">
            <v>Dmytro Fursov</v>
          </cell>
          <cell r="C47">
            <v>159</v>
          </cell>
          <cell r="D47">
            <v>33</v>
          </cell>
          <cell r="E47">
            <v>0.20754716981132099</v>
          </cell>
        </row>
        <row r="48">
          <cell r="A48" t="str">
            <v>Ruslan Aisen</v>
          </cell>
          <cell r="B48" t="str">
            <v>Anna Romasenko</v>
          </cell>
          <cell r="C48">
            <v>18</v>
          </cell>
          <cell r="D48">
            <v>5</v>
          </cell>
          <cell r="E48">
            <v>0.27777777777777801</v>
          </cell>
        </row>
        <row r="49">
          <cell r="A49" t="str">
            <v>Serhii Adamenko</v>
          </cell>
          <cell r="B49" t="str">
            <v>Bohdan Masenkov</v>
          </cell>
          <cell r="C49">
            <v>364</v>
          </cell>
          <cell r="D49">
            <v>80</v>
          </cell>
          <cell r="E49">
            <v>0.21978021978022</v>
          </cell>
        </row>
        <row r="50">
          <cell r="A50" t="str">
            <v>Sofiia Dmytriieva</v>
          </cell>
          <cell r="B50" t="str">
            <v>Anna Romasenko</v>
          </cell>
          <cell r="C50">
            <v>5</v>
          </cell>
          <cell r="D50">
            <v>0</v>
          </cell>
          <cell r="E50">
            <v>0</v>
          </cell>
        </row>
        <row r="51">
          <cell r="A51" t="str">
            <v>Svitlana Fesenko</v>
          </cell>
          <cell r="B51" t="str">
            <v>Dmytro Fursov</v>
          </cell>
          <cell r="C51">
            <v>153</v>
          </cell>
          <cell r="D51">
            <v>23</v>
          </cell>
          <cell r="E51">
            <v>0.15032679738562099</v>
          </cell>
        </row>
        <row r="52">
          <cell r="A52" t="str">
            <v>Svitlana Marusiak</v>
          </cell>
          <cell r="B52" t="str">
            <v>Anna Zabrodska</v>
          </cell>
          <cell r="C52">
            <v>9</v>
          </cell>
          <cell r="D52">
            <v>2</v>
          </cell>
          <cell r="E52">
            <v>0.22222222222222199</v>
          </cell>
        </row>
        <row r="53">
          <cell r="A53" t="str">
            <v>Uliana Matiushechkina</v>
          </cell>
          <cell r="B53" t="str">
            <v>Maksym AMaksymenko</v>
          </cell>
          <cell r="C53">
            <v>87</v>
          </cell>
          <cell r="D53">
            <v>27</v>
          </cell>
          <cell r="E53">
            <v>0.31034482758620702</v>
          </cell>
        </row>
        <row r="54">
          <cell r="A54" t="str">
            <v>Valerii Lukychov</v>
          </cell>
          <cell r="B54" t="str">
            <v>Anna Romasenko</v>
          </cell>
          <cell r="C54">
            <v>2</v>
          </cell>
          <cell r="D54">
            <v>0</v>
          </cell>
          <cell r="E54">
            <v>0</v>
          </cell>
        </row>
        <row r="55">
          <cell r="A55" t="str">
            <v>Viacheslav Romanok</v>
          </cell>
          <cell r="B55" t="str">
            <v>Maksim Yaremchuk</v>
          </cell>
          <cell r="C55">
            <v>89</v>
          </cell>
          <cell r="D55">
            <v>27</v>
          </cell>
          <cell r="E55">
            <v>0.30337078651685401</v>
          </cell>
        </row>
        <row r="56">
          <cell r="A56" t="str">
            <v>Viktor Hlushchenko</v>
          </cell>
          <cell r="B56" t="str">
            <v>Maksym AMaksymenko</v>
          </cell>
          <cell r="C56">
            <v>83</v>
          </cell>
          <cell r="D56">
            <v>19</v>
          </cell>
          <cell r="E56">
            <v>0.22891566265060201</v>
          </cell>
        </row>
        <row r="57">
          <cell r="A57" t="str">
            <v>Viktoriia Lisnycha</v>
          </cell>
          <cell r="B57" t="str">
            <v>Anna Zabrodska</v>
          </cell>
          <cell r="C57">
            <v>98</v>
          </cell>
          <cell r="D57">
            <v>23</v>
          </cell>
          <cell r="E57">
            <v>0.23469387755102</v>
          </cell>
        </row>
        <row r="58">
          <cell r="A58" t="str">
            <v>Viktoriya Vronskaya</v>
          </cell>
          <cell r="B58" t="str">
            <v>Vitalii Serhieiev</v>
          </cell>
          <cell r="C58">
            <v>210</v>
          </cell>
          <cell r="D58">
            <v>59</v>
          </cell>
          <cell r="E58">
            <v>0.28095238095238101</v>
          </cell>
        </row>
        <row r="59">
          <cell r="A59" t="str">
            <v>Vladyslav Horbatenko</v>
          </cell>
          <cell r="B59" t="str">
            <v>Kostiantyn Pcholkin</v>
          </cell>
          <cell r="C59">
            <v>57</v>
          </cell>
          <cell r="D59">
            <v>7</v>
          </cell>
          <cell r="E59">
            <v>0.12280701754386</v>
          </cell>
        </row>
        <row r="60">
          <cell r="A60" t="str">
            <v>Vladyslav Mykhanko</v>
          </cell>
          <cell r="B60" t="str">
            <v>Vitalii Serhieiev</v>
          </cell>
          <cell r="C60">
            <v>210</v>
          </cell>
          <cell r="D60">
            <v>40</v>
          </cell>
          <cell r="E60">
            <v>0.19047619047618999</v>
          </cell>
        </row>
        <row r="61">
          <cell r="A61" t="str">
            <v>Vladyslav Samusenko</v>
          </cell>
          <cell r="B61" t="str">
            <v>Vitalii Serhieiev</v>
          </cell>
          <cell r="C61">
            <v>204</v>
          </cell>
          <cell r="D61">
            <v>48</v>
          </cell>
          <cell r="E61">
            <v>0.23529411764705899</v>
          </cell>
        </row>
        <row r="62">
          <cell r="A62" t="str">
            <v>Volodymyr Kharytonov</v>
          </cell>
          <cell r="B62" t="str">
            <v>Antonina Hrytsai</v>
          </cell>
          <cell r="C62">
            <v>146</v>
          </cell>
          <cell r="D62">
            <v>29</v>
          </cell>
          <cell r="E62">
            <v>0.198630136986301</v>
          </cell>
        </row>
        <row r="63">
          <cell r="A63" t="str">
            <v>Yana Prykhodko</v>
          </cell>
          <cell r="B63" t="str">
            <v>Dmytro Fursov</v>
          </cell>
          <cell r="C63">
            <v>85</v>
          </cell>
          <cell r="D63">
            <v>18</v>
          </cell>
          <cell r="E63">
            <v>0.21176470588235299</v>
          </cell>
        </row>
        <row r="64">
          <cell r="A64" t="str">
            <v>Yevhenii Kravchenko</v>
          </cell>
          <cell r="B64" t="str">
            <v>Kostiantyn Pcholkin</v>
          </cell>
          <cell r="C64">
            <v>150</v>
          </cell>
          <cell r="D64">
            <v>25</v>
          </cell>
          <cell r="E64">
            <v>0.16666666666666699</v>
          </cell>
        </row>
        <row r="65">
          <cell r="A65" t="str">
            <v>Yuliia Kucher</v>
          </cell>
          <cell r="B65" t="str">
            <v>Antonina Hrytsai</v>
          </cell>
          <cell r="C65">
            <v>110</v>
          </cell>
          <cell r="D65">
            <v>30</v>
          </cell>
          <cell r="E65">
            <v>0.27272727272727298</v>
          </cell>
        </row>
        <row r="66">
          <cell r="A66" t="str">
            <v>Yuliia Lobanova</v>
          </cell>
          <cell r="B66" t="str">
            <v>Dmytro Fursov</v>
          </cell>
          <cell r="C66">
            <v>128</v>
          </cell>
          <cell r="D66">
            <v>30</v>
          </cell>
          <cell r="E66">
            <v>0.234375</v>
          </cell>
        </row>
        <row r="67">
          <cell r="A67" t="str">
            <v>Yuliia Parhan</v>
          </cell>
          <cell r="B67" t="str">
            <v>Maksim Yaremchuk</v>
          </cell>
          <cell r="C67">
            <v>14</v>
          </cell>
          <cell r="D67">
            <v>2</v>
          </cell>
          <cell r="E67">
            <v>0.14285714285714299</v>
          </cell>
        </row>
        <row r="68">
          <cell r="A68" t="str">
            <v>Yuliia Sushytska</v>
          </cell>
          <cell r="B68" t="str">
            <v>Anna Romasenko</v>
          </cell>
          <cell r="C68">
            <v>147</v>
          </cell>
          <cell r="D68">
            <v>27</v>
          </cell>
          <cell r="E68">
            <v>0.183673469387755</v>
          </cell>
        </row>
        <row r="69">
          <cell r="A69" t="str">
            <v>Yurii Kolchanov</v>
          </cell>
          <cell r="B69" t="str">
            <v>Kostiantyn Pcholkin</v>
          </cell>
          <cell r="C69">
            <v>186</v>
          </cell>
          <cell r="D69">
            <v>46</v>
          </cell>
          <cell r="E69">
            <v>0.247311827956989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ual"/>
      <sheetName val="Pool"/>
      <sheetName val="Fired"/>
      <sheetName val="Lists"/>
    </sheetNames>
    <sheetDataSet>
      <sheetData sheetId="0">
        <row r="1">
          <cell r="D1" t="str">
            <v>System User</v>
          </cell>
          <cell r="E1" t="str">
            <v>UA Name</v>
          </cell>
          <cell r="F1" t="str">
            <v>Tabel Number</v>
          </cell>
          <cell r="G1" t="str">
            <v>Team Leader</v>
          </cell>
          <cell r="H1" t="str">
            <v>Emploee.Type</v>
          </cell>
          <cell r="I1" t="str">
            <v>Location</v>
          </cell>
          <cell r="J1" t="str">
            <v>Function Group</v>
          </cell>
          <cell r="K1" t="str">
            <v>Project</v>
          </cell>
          <cell r="L1" t="str">
            <v>Segment</v>
          </cell>
          <cell r="M1" t="str">
            <v>Skill 1</v>
          </cell>
          <cell r="N1" t="str">
            <v>Skill 2</v>
          </cell>
          <cell r="O1" t="str">
            <v>Skill 3</v>
          </cell>
          <cell r="P1" t="str">
            <v>Skill 4</v>
          </cell>
          <cell r="Q1" t="str">
            <v>Skill 5</v>
          </cell>
          <cell r="R1" t="str">
            <v>Skill 6</v>
          </cell>
          <cell r="S1" t="str">
            <v>Skill 7</v>
          </cell>
          <cell r="T1" t="str">
            <v>Skill 8</v>
          </cell>
          <cell r="U1" t="str">
            <v>Skill 9</v>
          </cell>
          <cell r="V1" t="str">
            <v>Skill 10</v>
          </cell>
          <cell r="W1" t="str">
            <v>Aditional Skill</v>
          </cell>
          <cell r="X1" t="str">
            <v>Add Skill Level</v>
          </cell>
          <cell r="Y1" t="str">
            <v>Segment's Pool</v>
          </cell>
          <cell r="Z1" t="str">
            <v>ASOS Skill</v>
          </cell>
          <cell r="AA1" t="str">
            <v>Work.Start.Date</v>
          </cell>
        </row>
        <row r="2">
          <cell r="D2" t="str">
            <v>Kyrylo Burmystrov</v>
          </cell>
          <cell r="E2" t="str">
            <v>Бурмистров Кирило Валерійович</v>
          </cell>
          <cell r="F2">
            <v>90000236</v>
          </cell>
          <cell r="G2" t="str">
            <v>Vitalii Serhieiev</v>
          </cell>
          <cell r="H2" t="str">
            <v>Part-time</v>
          </cell>
          <cell r="I2" t="str">
            <v>Dnipro</v>
          </cell>
          <cell r="J2" t="str">
            <v>inbound</v>
          </cell>
          <cell r="K2" t="str">
            <v>lifecell_Inb</v>
          </cell>
          <cell r="L2" t="str">
            <v>Web_chat</v>
          </cell>
          <cell r="M2" t="str">
            <v>Web_chat</v>
          </cell>
          <cell r="N2" t="str">
            <v>Corporate</v>
          </cell>
          <cell r="O2" t="str">
            <v>Individual</v>
          </cell>
          <cell r="P2" t="str">
            <v>Platinum</v>
          </cell>
          <cell r="Q2" t="str">
            <v>Segment_B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Y2" t="str">
            <v>Corp_Ind</v>
          </cell>
          <cell r="Z2" t="str">
            <v>lifecell Web_chat</v>
          </cell>
          <cell r="AA2">
            <v>39832</v>
          </cell>
        </row>
        <row r="3">
          <cell r="D3" t="str">
            <v>Oksana Kushnerenko</v>
          </cell>
          <cell r="E3" t="str">
            <v>Кушнеренко Оксана Іванівна</v>
          </cell>
          <cell r="F3">
            <v>310</v>
          </cell>
          <cell r="G3" t="str">
            <v>Vitalii Serhieiev</v>
          </cell>
          <cell r="H3" t="str">
            <v>Full-time</v>
          </cell>
          <cell r="I3" t="str">
            <v>Dnipro</v>
          </cell>
          <cell r="J3" t="str">
            <v>inbound</v>
          </cell>
          <cell r="K3" t="str">
            <v>lifecell_Inb</v>
          </cell>
          <cell r="L3" t="str">
            <v>Web_chat</v>
          </cell>
          <cell r="M3" t="str">
            <v>Web_chat</v>
          </cell>
          <cell r="N3" t="str">
            <v>Corporate</v>
          </cell>
          <cell r="O3" t="str">
            <v>Individual</v>
          </cell>
          <cell r="P3" t="str">
            <v>Platinum</v>
          </cell>
          <cell r="Q3" t="str">
            <v>Segment_B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Y3" t="str">
            <v>Corp_Ind</v>
          </cell>
          <cell r="Z3" t="str">
            <v>lifecell Web_chat</v>
          </cell>
          <cell r="AA3">
            <v>40364</v>
          </cell>
        </row>
        <row r="4">
          <cell r="D4" t="str">
            <v>Karolina Molookova</v>
          </cell>
          <cell r="E4" t="str">
            <v>Молоокова Кароліна Артурівна</v>
          </cell>
          <cell r="F4">
            <v>1561</v>
          </cell>
          <cell r="G4" t="str">
            <v>Nadezhda Poryvay</v>
          </cell>
          <cell r="H4" t="str">
            <v>Part-time</v>
          </cell>
          <cell r="I4" t="str">
            <v>Dnipro</v>
          </cell>
          <cell r="J4" t="str">
            <v>inbound</v>
          </cell>
          <cell r="K4" t="str">
            <v>BAT</v>
          </cell>
          <cell r="L4" t="str">
            <v>BAT_inb</v>
          </cell>
          <cell r="M4" t="str">
            <v>BAT_inb</v>
          </cell>
          <cell r="N4">
            <v>0</v>
          </cell>
          <cell r="O4" t="str">
            <v>BAT_velo</v>
          </cell>
          <cell r="P4" t="str">
            <v>BAT_ogo</v>
          </cell>
          <cell r="Q4">
            <v>0</v>
          </cell>
          <cell r="R4">
            <v>0</v>
          </cell>
          <cell r="S4" t="str">
            <v>BAT_support</v>
          </cell>
          <cell r="T4">
            <v>0</v>
          </cell>
          <cell r="U4">
            <v>0</v>
          </cell>
          <cell r="V4">
            <v>0</v>
          </cell>
          <cell r="Z4" t="str">
            <v>BAT Inbound</v>
          </cell>
          <cell r="AA4">
            <v>40891</v>
          </cell>
        </row>
        <row r="5">
          <cell r="D5" t="str">
            <v>Viktoriia Kostenko</v>
          </cell>
          <cell r="E5" t="str">
            <v>Костенко Вікторія Олександрівна</v>
          </cell>
          <cell r="F5">
            <v>3284</v>
          </cell>
          <cell r="G5" t="str">
            <v>Valerii Kucherenko</v>
          </cell>
          <cell r="H5" t="str">
            <v>Full-time</v>
          </cell>
          <cell r="I5" t="str">
            <v>Kyiv</v>
          </cell>
          <cell r="J5" t="str">
            <v>inbound</v>
          </cell>
          <cell r="K5" t="str">
            <v>Glovo_LiveOps</v>
          </cell>
          <cell r="L5" t="str">
            <v>Glovo_LiveOps</v>
          </cell>
          <cell r="M5" t="str">
            <v>Glovo_LiveOps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 t="str">
            <v>CR_Cleanup</v>
          </cell>
          <cell r="U5">
            <v>0</v>
          </cell>
          <cell r="V5">
            <v>0</v>
          </cell>
          <cell r="Y5" t="str">
            <v>Glover</v>
          </cell>
          <cell r="Z5" t="str">
            <v>Glovo_Glover</v>
          </cell>
          <cell r="AA5">
            <v>41215</v>
          </cell>
        </row>
        <row r="6">
          <cell r="D6" t="str">
            <v>Vita Lozova</v>
          </cell>
          <cell r="E6" t="str">
            <v>Лозова Віта Олександрівна</v>
          </cell>
          <cell r="F6">
            <v>6385</v>
          </cell>
          <cell r="G6" t="str">
            <v>Vitalii Serhieiev</v>
          </cell>
          <cell r="H6" t="str">
            <v>Full-time</v>
          </cell>
          <cell r="I6" t="str">
            <v>Kyiv</v>
          </cell>
          <cell r="J6" t="str">
            <v>inbound</v>
          </cell>
          <cell r="K6" t="str">
            <v>lifecell_Inb</v>
          </cell>
          <cell r="L6" t="str">
            <v>Corporate</v>
          </cell>
          <cell r="M6" t="str">
            <v>Corporate</v>
          </cell>
          <cell r="N6">
            <v>0</v>
          </cell>
          <cell r="O6" t="str">
            <v>Individual</v>
          </cell>
          <cell r="P6">
            <v>0</v>
          </cell>
          <cell r="Q6" t="str">
            <v>Platinum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Y6" t="str">
            <v>Corp_Ind</v>
          </cell>
          <cell r="Z6" t="str">
            <v>lifecell Corporate</v>
          </cell>
          <cell r="AA6">
            <v>41938</v>
          </cell>
        </row>
        <row r="7">
          <cell r="D7" t="str">
            <v>Yuliya Podobed</v>
          </cell>
          <cell r="E7" t="str">
            <v>Подобід Юлія Олександрівна</v>
          </cell>
          <cell r="F7">
            <v>7701</v>
          </cell>
          <cell r="G7" t="str">
            <v>Bohdan Masenkov</v>
          </cell>
          <cell r="H7" t="str">
            <v>Full-time</v>
          </cell>
          <cell r="I7" t="str">
            <v>Dnipro</v>
          </cell>
          <cell r="J7" t="str">
            <v>inbound</v>
          </cell>
          <cell r="K7" t="str">
            <v>lifecell_Inb</v>
          </cell>
          <cell r="L7" t="str">
            <v>Platinum</v>
          </cell>
          <cell r="M7" t="str">
            <v>Platinum</v>
          </cell>
          <cell r="O7" t="str">
            <v>Individual</v>
          </cell>
          <cell r="P7" t="str">
            <v>Segment_B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Y7" t="str">
            <v>Individual</v>
          </cell>
          <cell r="Z7" t="str">
            <v>lifecell Platinum</v>
          </cell>
          <cell r="AA7">
            <v>42300</v>
          </cell>
        </row>
        <row r="8">
          <cell r="D8" t="str">
            <v>Dmitriy Naumov</v>
          </cell>
          <cell r="E8" t="str">
            <v>Наумов Дмитро Ігорович</v>
          </cell>
          <cell r="F8">
            <v>8480</v>
          </cell>
          <cell r="G8" t="str">
            <v>Nazarii Stadnik</v>
          </cell>
          <cell r="H8" t="str">
            <v>Part-time</v>
          </cell>
          <cell r="I8" t="str">
            <v>Kyiv</v>
          </cell>
          <cell r="J8" t="str">
            <v>inbound</v>
          </cell>
          <cell r="K8" t="str">
            <v>Glovo_LiveOps</v>
          </cell>
          <cell r="L8" t="str">
            <v>Glovo_mails</v>
          </cell>
          <cell r="M8" t="str">
            <v>Glovo_mails</v>
          </cell>
          <cell r="N8">
            <v>0</v>
          </cell>
          <cell r="O8">
            <v>0</v>
          </cell>
          <cell r="P8">
            <v>0</v>
          </cell>
          <cell r="Q8" t="str">
            <v>Glovo_LiveOps</v>
          </cell>
          <cell r="R8">
            <v>0</v>
          </cell>
          <cell r="S8">
            <v>0</v>
          </cell>
          <cell r="T8" t="str">
            <v>CR_Cleanup</v>
          </cell>
          <cell r="U8" t="str">
            <v>Partner_mails</v>
          </cell>
          <cell r="V8" t="str">
            <v>Glovo_mails</v>
          </cell>
          <cell r="Y8" t="str">
            <v>Glover</v>
          </cell>
          <cell r="Z8" t="str">
            <v>Glover_Emails</v>
          </cell>
          <cell r="AA8">
            <v>42479</v>
          </cell>
        </row>
        <row r="9">
          <cell r="D9" t="str">
            <v>Elena Romanova</v>
          </cell>
          <cell r="E9" t="str">
            <v>Романова Олена Олегівна</v>
          </cell>
          <cell r="F9">
            <v>8187</v>
          </cell>
          <cell r="G9" t="str">
            <v>Inna Matvieienko</v>
          </cell>
          <cell r="H9" t="str">
            <v>Full-time</v>
          </cell>
          <cell r="I9" t="str">
            <v>Dnipro</v>
          </cell>
          <cell r="J9" t="str">
            <v>inbound</v>
          </cell>
          <cell r="K9" t="str">
            <v>Royal_Canin</v>
          </cell>
          <cell r="L9" t="str">
            <v>Royal_Canin</v>
          </cell>
          <cell r="M9" t="str">
            <v>Royal_Canin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Z9" t="str">
            <v>Royal_Canin</v>
          </cell>
          <cell r="AA9">
            <v>42983</v>
          </cell>
        </row>
        <row r="10">
          <cell r="D10" t="str">
            <v>Oksana Tkachenko</v>
          </cell>
          <cell r="E10" t="str">
            <v>Ткаченко Оксана Олегівна</v>
          </cell>
          <cell r="F10">
            <v>11342</v>
          </cell>
          <cell r="G10" t="str">
            <v>Kostiantyn Pcholkin</v>
          </cell>
          <cell r="H10" t="str">
            <v>Part-time</v>
          </cell>
          <cell r="I10" t="str">
            <v>Kyiv</v>
          </cell>
          <cell r="J10" t="str">
            <v>inbound</v>
          </cell>
          <cell r="K10" t="str">
            <v>lifecell_Inb</v>
          </cell>
          <cell r="L10" t="str">
            <v>Web_chat</v>
          </cell>
          <cell r="M10" t="str">
            <v>Web_chat</v>
          </cell>
          <cell r="N10" t="str">
            <v>Corporate</v>
          </cell>
          <cell r="O10" t="str">
            <v>Individual</v>
          </cell>
          <cell r="P10" t="str">
            <v>Platinum</v>
          </cell>
          <cell r="Q10" t="str">
            <v>Segment_B</v>
          </cell>
          <cell r="R10" t="str">
            <v>SN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Y10" t="str">
            <v>Corp_Ind</v>
          </cell>
          <cell r="Z10" t="str">
            <v>lifecell Web_chat</v>
          </cell>
          <cell r="AA10">
            <v>43206</v>
          </cell>
        </row>
        <row r="11">
          <cell r="D11" t="str">
            <v>Yuliia Lobanova</v>
          </cell>
          <cell r="E11" t="str">
            <v>Лобанова Юлія Анатоліївна</v>
          </cell>
          <cell r="F11">
            <v>11446</v>
          </cell>
          <cell r="G11" t="str">
            <v>Dmytro Fursov</v>
          </cell>
          <cell r="H11" t="str">
            <v>Full-time</v>
          </cell>
          <cell r="I11" t="str">
            <v>Kyiv</v>
          </cell>
          <cell r="J11" t="str">
            <v>inbound</v>
          </cell>
          <cell r="K11" t="str">
            <v>lifecell_Inb</v>
          </cell>
          <cell r="L11" t="str">
            <v>Web_chat</v>
          </cell>
          <cell r="M11" t="str">
            <v>Web_chat</v>
          </cell>
          <cell r="N11" t="str">
            <v>Corporate</v>
          </cell>
          <cell r="O11">
            <v>0</v>
          </cell>
          <cell r="P11">
            <v>0</v>
          </cell>
          <cell r="Q11" t="str">
            <v>Segment_B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Y11" t="str">
            <v>Corporate</v>
          </cell>
          <cell r="Z11" t="str">
            <v>lifecell Web_chat</v>
          </cell>
          <cell r="AA11">
            <v>43242</v>
          </cell>
        </row>
        <row r="12">
          <cell r="D12" t="str">
            <v>Olesia Pryimach</v>
          </cell>
          <cell r="E12" t="str">
            <v>Приймач Олеся Володимирівна</v>
          </cell>
          <cell r="F12">
            <v>2432</v>
          </cell>
          <cell r="G12" t="str">
            <v>Anna Romasenko</v>
          </cell>
          <cell r="H12" t="str">
            <v>Full-time</v>
          </cell>
          <cell r="I12" t="str">
            <v>Kyiv</v>
          </cell>
          <cell r="J12" t="str">
            <v>inbound</v>
          </cell>
          <cell r="K12" t="str">
            <v>lifecell_Inb</v>
          </cell>
          <cell r="L12" t="str">
            <v>SN</v>
          </cell>
          <cell r="M12" t="str">
            <v>SN</v>
          </cell>
          <cell r="N12" t="str">
            <v>Corporate</v>
          </cell>
          <cell r="O12" t="str">
            <v>Individual</v>
          </cell>
          <cell r="P12" t="str">
            <v>Platinum</v>
          </cell>
          <cell r="Q12" t="str">
            <v>Segment_B</v>
          </cell>
          <cell r="R12" t="str">
            <v>Web_chat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Y12" t="str">
            <v>Corp_Ind</v>
          </cell>
          <cell r="Z12" t="str">
            <v>lifecell SN</v>
          </cell>
          <cell r="AA12">
            <v>43258</v>
          </cell>
        </row>
        <row r="13">
          <cell r="D13" t="str">
            <v>Larysa Sulaieva</v>
          </cell>
          <cell r="E13" t="str">
            <v>Сулаєва Лариса Олексіївна</v>
          </cell>
          <cell r="F13">
            <v>11687</v>
          </cell>
          <cell r="G13" t="str">
            <v>Antonina Hrytsai</v>
          </cell>
          <cell r="H13" t="str">
            <v>Part-time</v>
          </cell>
          <cell r="I13" t="str">
            <v>Dnipro</v>
          </cell>
          <cell r="J13" t="str">
            <v>inbound</v>
          </cell>
          <cell r="K13" t="str">
            <v>lifecell_Inb</v>
          </cell>
          <cell r="L13" t="str">
            <v>Platinum</v>
          </cell>
          <cell r="M13" t="str">
            <v>Platinum</v>
          </cell>
          <cell r="O13" t="str">
            <v>Individual</v>
          </cell>
          <cell r="P13" t="str">
            <v>Segment_B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Y13" t="str">
            <v>Individual</v>
          </cell>
          <cell r="Z13" t="str">
            <v>lifecell Platinum</v>
          </cell>
          <cell r="AA13">
            <v>43343</v>
          </cell>
        </row>
        <row r="14">
          <cell r="D14" t="str">
            <v>Yuliia Serhiienko</v>
          </cell>
          <cell r="E14" t="str">
            <v>Сергієнко Юлія Валеріївна</v>
          </cell>
          <cell r="F14">
            <v>11957</v>
          </cell>
          <cell r="G14" t="str">
            <v>Volodymyr Skrypnyk</v>
          </cell>
          <cell r="H14" t="str">
            <v>Full-time</v>
          </cell>
          <cell r="I14" t="str">
            <v>Kyiv</v>
          </cell>
          <cell r="J14" t="str">
            <v>outbound</v>
          </cell>
          <cell r="K14" t="str">
            <v>lifecell_OB</v>
          </cell>
          <cell r="L14" t="str">
            <v>Survey</v>
          </cell>
          <cell r="M14" t="str">
            <v>Survey</v>
          </cell>
          <cell r="O14">
            <v>0</v>
          </cell>
          <cell r="P14">
            <v>0</v>
          </cell>
          <cell r="Q14" t="str">
            <v>Segment_B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Z14" t="str">
            <v>lifecell_OB</v>
          </cell>
          <cell r="AA14">
            <v>43370</v>
          </cell>
        </row>
        <row r="15">
          <cell r="D15" t="str">
            <v>Iryna Petriv</v>
          </cell>
          <cell r="E15" t="str">
            <v>Петрів Ірина Іванівна</v>
          </cell>
          <cell r="F15">
            <v>12039</v>
          </cell>
          <cell r="G15" t="str">
            <v>Antonina Hrytsai</v>
          </cell>
          <cell r="H15" t="str">
            <v>Full-time</v>
          </cell>
          <cell r="I15" t="str">
            <v>Dnipro</v>
          </cell>
          <cell r="J15" t="str">
            <v>inbound</v>
          </cell>
          <cell r="K15" t="str">
            <v>lifecell_Inb</v>
          </cell>
          <cell r="L15" t="str">
            <v>Corporate</v>
          </cell>
          <cell r="M15" t="str">
            <v>Corporate</v>
          </cell>
          <cell r="N15">
            <v>0</v>
          </cell>
          <cell r="O15" t="str">
            <v>Individual</v>
          </cell>
          <cell r="P15">
            <v>0</v>
          </cell>
          <cell r="Q15" t="str">
            <v>Platinum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Y15" t="str">
            <v>Corp_Ind</v>
          </cell>
          <cell r="Z15" t="str">
            <v>lifecell Corporate</v>
          </cell>
          <cell r="AA15">
            <v>43395</v>
          </cell>
        </row>
        <row r="16">
          <cell r="D16" t="str">
            <v>Olena Ivakhnova</v>
          </cell>
          <cell r="E16" t="str">
            <v>Івахнова Олена Андріївна</v>
          </cell>
          <cell r="F16">
            <v>12046</v>
          </cell>
          <cell r="G16" t="str">
            <v>Bohdan Masenkov</v>
          </cell>
          <cell r="H16" t="str">
            <v>Full-time</v>
          </cell>
          <cell r="I16" t="str">
            <v>Kyiv</v>
          </cell>
          <cell r="J16" t="str">
            <v>inbound</v>
          </cell>
          <cell r="K16" t="str">
            <v>lifecell_Inb</v>
          </cell>
          <cell r="L16" t="str">
            <v>Segment_B</v>
          </cell>
          <cell r="M16" t="str">
            <v>Segment_B</v>
          </cell>
          <cell r="N16" t="str">
            <v>Web_Shop</v>
          </cell>
          <cell r="O16" t="str">
            <v>Segment_F</v>
          </cell>
          <cell r="P16" t="str">
            <v>Corporate</v>
          </cell>
          <cell r="Q16" t="str">
            <v>Individual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Y16" t="str">
            <v>Corp_Ind</v>
          </cell>
          <cell r="Z16" t="str">
            <v>lifecell PrePaid</v>
          </cell>
          <cell r="AA16">
            <v>43396</v>
          </cell>
        </row>
        <row r="17">
          <cell r="D17" t="str">
            <v>Nataliia Zhukova</v>
          </cell>
          <cell r="E17" t="str">
            <v>Жукова Наталія Сергіївна</v>
          </cell>
          <cell r="F17">
            <v>11179</v>
          </cell>
          <cell r="G17" t="str">
            <v>Anastasiya Logvinyuk</v>
          </cell>
          <cell r="H17" t="str">
            <v>Full-time</v>
          </cell>
          <cell r="I17" t="str">
            <v>Dnipro</v>
          </cell>
          <cell r="J17" t="str">
            <v>outbound</v>
          </cell>
          <cell r="K17" t="str">
            <v>BAT</v>
          </cell>
          <cell r="L17" t="str">
            <v>BAT_out</v>
          </cell>
          <cell r="M17" t="str">
            <v>BAT_out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Z17" t="str">
            <v>BAT Outbound</v>
          </cell>
          <cell r="AA17">
            <v>43409</v>
          </cell>
        </row>
        <row r="18">
          <cell r="D18" t="str">
            <v>Svitlana Novikova</v>
          </cell>
          <cell r="E18" t="str">
            <v>Новікова Світлана Олександрівна</v>
          </cell>
          <cell r="F18">
            <v>11424</v>
          </cell>
          <cell r="G18" t="str">
            <v>Mykyta Baranovskyi</v>
          </cell>
          <cell r="H18" t="str">
            <v>Full-time</v>
          </cell>
          <cell r="I18" t="str">
            <v>Kyiv</v>
          </cell>
          <cell r="J18" t="str">
            <v>outbound</v>
          </cell>
          <cell r="K18" t="str">
            <v>lifecell_TS</v>
          </cell>
          <cell r="L18" t="str">
            <v>Telesales</v>
          </cell>
          <cell r="M18" t="str">
            <v>Telesales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Z18" t="str">
            <v>lifecell TS</v>
          </cell>
          <cell r="AA18">
            <v>43410</v>
          </cell>
        </row>
        <row r="19">
          <cell r="D19" t="str">
            <v>Maryna Korotenko</v>
          </cell>
          <cell r="E19" t="str">
            <v>Коротенко Марина Анатоліївна</v>
          </cell>
          <cell r="F19">
            <v>11614</v>
          </cell>
          <cell r="G19" t="str">
            <v>Bohdan Masenkov</v>
          </cell>
          <cell r="H19" t="str">
            <v>Full-time</v>
          </cell>
          <cell r="I19" t="str">
            <v>Kyiv</v>
          </cell>
          <cell r="J19" t="str">
            <v>inbound</v>
          </cell>
          <cell r="K19" t="str">
            <v>lifecell_Inb</v>
          </cell>
          <cell r="L19" t="str">
            <v>FMC</v>
          </cell>
          <cell r="M19" t="str">
            <v>FMC</v>
          </cell>
          <cell r="N19" t="str">
            <v>Corporate</v>
          </cell>
          <cell r="O19" t="str">
            <v>Individual</v>
          </cell>
          <cell r="P19">
            <v>0</v>
          </cell>
          <cell r="Q19" t="str">
            <v>Segment_B</v>
          </cell>
          <cell r="R19" t="str">
            <v>Web_Shop</v>
          </cell>
          <cell r="S19" t="str">
            <v>Telesales</v>
          </cell>
          <cell r="U19">
            <v>0</v>
          </cell>
          <cell r="V19">
            <v>0</v>
          </cell>
          <cell r="Y19" t="str">
            <v>Corp_Ind</v>
          </cell>
          <cell r="Z19" t="str">
            <v>lifecell FMC</v>
          </cell>
          <cell r="AA19">
            <v>43550</v>
          </cell>
        </row>
        <row r="20">
          <cell r="D20" t="str">
            <v>Irina Borovik</v>
          </cell>
          <cell r="E20" t="str">
            <v>Боровик Ірина Володимирівна</v>
          </cell>
          <cell r="F20">
            <v>12654</v>
          </cell>
          <cell r="G20" t="str">
            <v>Volodymyr Skrypnyk</v>
          </cell>
          <cell r="H20" t="str">
            <v>Full-time</v>
          </cell>
          <cell r="I20" t="str">
            <v>Kyiv</v>
          </cell>
          <cell r="J20" t="str">
            <v>outbound</v>
          </cell>
          <cell r="K20" t="str">
            <v>lifecell_OB</v>
          </cell>
          <cell r="L20" t="str">
            <v>Survey</v>
          </cell>
          <cell r="M20" t="str">
            <v>Survey</v>
          </cell>
          <cell r="N20">
            <v>0</v>
          </cell>
          <cell r="O20">
            <v>0</v>
          </cell>
          <cell r="P20">
            <v>0</v>
          </cell>
          <cell r="Q20" t="str">
            <v>Segment_B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Z20" t="str">
            <v>lifecell_OB</v>
          </cell>
          <cell r="AA20">
            <v>43593</v>
          </cell>
        </row>
        <row r="21">
          <cell r="D21" t="str">
            <v>Oksana Kyrychenko</v>
          </cell>
          <cell r="E21" t="str">
            <v>Кириченко Оксана Володимирівна</v>
          </cell>
          <cell r="F21">
            <v>3465</v>
          </cell>
          <cell r="G21" t="str">
            <v>Bohdan Masenkov</v>
          </cell>
          <cell r="H21" t="str">
            <v>Full-time</v>
          </cell>
          <cell r="I21" t="str">
            <v>Kyiv</v>
          </cell>
          <cell r="J21" t="str">
            <v>inbound</v>
          </cell>
          <cell r="K21" t="str">
            <v>lifecell_Inb</v>
          </cell>
          <cell r="L21" t="str">
            <v>Individual</v>
          </cell>
          <cell r="M21" t="str">
            <v>Individual</v>
          </cell>
          <cell r="N21" t="str">
            <v>Corporate</v>
          </cell>
          <cell r="O21">
            <v>0</v>
          </cell>
          <cell r="P21">
            <v>0</v>
          </cell>
          <cell r="Q21" t="str">
            <v>Segment_B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Y21" t="str">
            <v>Corp_Ind</v>
          </cell>
          <cell r="Z21" t="str">
            <v>lifecell Individual</v>
          </cell>
          <cell r="AA21">
            <v>43664</v>
          </cell>
        </row>
        <row r="22">
          <cell r="D22" t="str">
            <v>Maryna Bondar</v>
          </cell>
          <cell r="E22" t="str">
            <v>Бондар Марина Іванівна</v>
          </cell>
          <cell r="F22">
            <v>13052</v>
          </cell>
          <cell r="G22" t="str">
            <v>Bohdan Masenkov</v>
          </cell>
          <cell r="H22" t="str">
            <v>Full-time</v>
          </cell>
          <cell r="I22" t="str">
            <v>Kyiv</v>
          </cell>
          <cell r="J22" t="str">
            <v>inbound</v>
          </cell>
          <cell r="K22" t="str">
            <v>lifecell_Inb</v>
          </cell>
          <cell r="L22" t="str">
            <v>Segment_B</v>
          </cell>
          <cell r="M22" t="str">
            <v>Segment_B</v>
          </cell>
          <cell r="N22" t="str">
            <v>Web_Shop</v>
          </cell>
          <cell r="O22" t="str">
            <v>Segment_F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Z22" t="str">
            <v>lifecell PrePaid</v>
          </cell>
          <cell r="AA22">
            <v>43678</v>
          </cell>
        </row>
        <row r="23">
          <cell r="D23" t="str">
            <v>Andrii Dziavun</v>
          </cell>
          <cell r="E23" t="str">
            <v>Дзявун Андрій Сергійович</v>
          </cell>
          <cell r="F23">
            <v>13108</v>
          </cell>
          <cell r="G23" t="str">
            <v>Kostiantyn Pcholkin</v>
          </cell>
          <cell r="H23" t="str">
            <v>Part-time</v>
          </cell>
          <cell r="I23" t="str">
            <v>Dnipro</v>
          </cell>
          <cell r="J23" t="str">
            <v>inbound</v>
          </cell>
          <cell r="K23" t="str">
            <v>lifecell_Inb</v>
          </cell>
          <cell r="L23" t="str">
            <v>Web_chat</v>
          </cell>
          <cell r="M23" t="str">
            <v>Web_chat</v>
          </cell>
          <cell r="N23" t="str">
            <v>Corporate</v>
          </cell>
          <cell r="O23" t="str">
            <v>Individual</v>
          </cell>
          <cell r="P23">
            <v>0</v>
          </cell>
          <cell r="Q23" t="str">
            <v>Segment_B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Y23" t="str">
            <v>Corp_Ind</v>
          </cell>
          <cell r="Z23" t="str">
            <v>lifecell Web_chat</v>
          </cell>
          <cell r="AA23">
            <v>43678</v>
          </cell>
        </row>
        <row r="24">
          <cell r="D24" t="str">
            <v>Yaroslav Zhyrukhin2</v>
          </cell>
          <cell r="E24" t="str">
            <v>Жирухін Ярослав Юрійович</v>
          </cell>
          <cell r="F24">
            <v>99912511</v>
          </cell>
          <cell r="G24" t="str">
            <v>Vitalii Serhieiev</v>
          </cell>
          <cell r="H24" t="str">
            <v>Part-time</v>
          </cell>
          <cell r="I24" t="str">
            <v>Dnipro</v>
          </cell>
          <cell r="J24" t="str">
            <v>inbound</v>
          </cell>
          <cell r="K24" t="str">
            <v>lifecell_Inb</v>
          </cell>
          <cell r="L24" t="str">
            <v>Web_chat</v>
          </cell>
          <cell r="M24" t="str">
            <v>Web_chat</v>
          </cell>
          <cell r="N24" t="str">
            <v>Corporate</v>
          </cell>
          <cell r="O24" t="str">
            <v>Individual</v>
          </cell>
          <cell r="P24">
            <v>0</v>
          </cell>
          <cell r="Q24" t="str">
            <v>Segment_B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Y24" t="str">
            <v>Corp_Ind</v>
          </cell>
          <cell r="Z24" t="str">
            <v>lifecell Web_chat</v>
          </cell>
          <cell r="AA24">
            <v>43683</v>
          </cell>
        </row>
        <row r="25">
          <cell r="D25" t="str">
            <v>Sofiia Dmytriieva</v>
          </cell>
          <cell r="E25" t="str">
            <v>Дмитрієва Софія Володимирівна</v>
          </cell>
          <cell r="F25">
            <v>13395</v>
          </cell>
          <cell r="G25" t="str">
            <v>Anna Romasenko</v>
          </cell>
          <cell r="H25" t="str">
            <v>Part-time</v>
          </cell>
          <cell r="I25" t="str">
            <v>Dnipro</v>
          </cell>
          <cell r="J25" t="str">
            <v>inbound</v>
          </cell>
          <cell r="K25" t="str">
            <v>lifecell_Inb</v>
          </cell>
          <cell r="L25" t="str">
            <v>SN</v>
          </cell>
          <cell r="M25" t="str">
            <v>SN</v>
          </cell>
          <cell r="N25" t="str">
            <v>Corporate</v>
          </cell>
          <cell r="O25" t="str">
            <v>Individual</v>
          </cell>
          <cell r="P25" t="str">
            <v>Platinum</v>
          </cell>
          <cell r="Q25" t="str">
            <v>Segment_B</v>
          </cell>
          <cell r="R25" t="str">
            <v>Web_chat</v>
          </cell>
          <cell r="S25">
            <v>0</v>
          </cell>
          <cell r="T25" t="str">
            <v>Lifecell_EN</v>
          </cell>
          <cell r="U25">
            <v>0</v>
          </cell>
          <cell r="V25">
            <v>0</v>
          </cell>
          <cell r="Y25" t="str">
            <v>Corp_Ind</v>
          </cell>
          <cell r="Z25" t="str">
            <v>lifecell SN</v>
          </cell>
          <cell r="AA25">
            <v>43763</v>
          </cell>
        </row>
        <row r="26">
          <cell r="D26" t="str">
            <v>Viktoriya Vronskaya</v>
          </cell>
          <cell r="E26" t="str">
            <v>Вронська Вікторія Валеріївна</v>
          </cell>
          <cell r="F26">
            <v>11742</v>
          </cell>
          <cell r="G26" t="str">
            <v>Vitalii Serhieiev</v>
          </cell>
          <cell r="H26" t="str">
            <v>Part-time</v>
          </cell>
          <cell r="I26" t="str">
            <v>Dnipro</v>
          </cell>
          <cell r="J26" t="str">
            <v>inbound</v>
          </cell>
          <cell r="K26" t="str">
            <v>lifecell_Inb</v>
          </cell>
          <cell r="L26" t="str">
            <v>Web_chat</v>
          </cell>
          <cell r="M26" t="str">
            <v>Web_chat</v>
          </cell>
          <cell r="N26" t="str">
            <v>Corporate</v>
          </cell>
          <cell r="O26" t="str">
            <v>Individual</v>
          </cell>
          <cell r="P26" t="str">
            <v>Platinum</v>
          </cell>
          <cell r="Q26" t="str">
            <v>Segment_B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Y26" t="str">
            <v>Corp_Ind</v>
          </cell>
          <cell r="Z26" t="str">
            <v>lifecell Web_chat</v>
          </cell>
          <cell r="AA26">
            <v>43763</v>
          </cell>
        </row>
        <row r="27">
          <cell r="D27" t="str">
            <v>Kseniya Shkvarya</v>
          </cell>
          <cell r="E27" t="str">
            <v>Шкваря Ксенія Миколаївна</v>
          </cell>
          <cell r="F27">
            <v>12429</v>
          </cell>
          <cell r="G27" t="str">
            <v>Anastasiya Logvinyuk</v>
          </cell>
          <cell r="H27" t="str">
            <v>Full-time</v>
          </cell>
          <cell r="I27" t="str">
            <v>Dnipro</v>
          </cell>
          <cell r="J27" t="str">
            <v>outbound</v>
          </cell>
          <cell r="K27" t="str">
            <v>BAT</v>
          </cell>
          <cell r="L27" t="str">
            <v>BAT_out</v>
          </cell>
          <cell r="M27" t="str">
            <v>BAT_out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Z27" t="str">
            <v>BAT Outbound</v>
          </cell>
          <cell r="AA27">
            <v>43770</v>
          </cell>
        </row>
        <row r="28">
          <cell r="D28" t="str">
            <v>Marina Petrichenko</v>
          </cell>
          <cell r="E28" t="str">
            <v>Петриченко Марина Геннадіївна</v>
          </cell>
          <cell r="F28">
            <v>13673</v>
          </cell>
          <cell r="G28" t="str">
            <v>Karyna Chernokozova</v>
          </cell>
          <cell r="H28" t="str">
            <v>Full-time</v>
          </cell>
          <cell r="I28" t="str">
            <v>Kyiv</v>
          </cell>
          <cell r="J28" t="str">
            <v>outbound</v>
          </cell>
          <cell r="K28" t="str">
            <v>Glovo_OCC</v>
          </cell>
          <cell r="L28" t="str">
            <v>Glovo_Sales</v>
          </cell>
          <cell r="M28" t="str">
            <v>Glovo_Sales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Z28" t="str">
            <v>Glovo_Sales</v>
          </cell>
          <cell r="AA28">
            <v>43788</v>
          </cell>
        </row>
        <row r="29">
          <cell r="D29" t="str">
            <v>Viktor Kulaga</v>
          </cell>
          <cell r="E29" t="str">
            <v>Кулага Віктор Дмитрович</v>
          </cell>
          <cell r="F29">
            <v>13687</v>
          </cell>
          <cell r="G29" t="str">
            <v>Vladislav Usik</v>
          </cell>
          <cell r="H29" t="str">
            <v>Part-time</v>
          </cell>
          <cell r="I29" t="str">
            <v>Kyiv</v>
          </cell>
          <cell r="J29" t="str">
            <v>inbound</v>
          </cell>
          <cell r="K29" t="str">
            <v>Glovo_OCC</v>
          </cell>
          <cell r="L29" t="str">
            <v>Glovo_OCC</v>
          </cell>
          <cell r="M29" t="str">
            <v>Glovo</v>
          </cell>
          <cell r="N29">
            <v>0</v>
          </cell>
          <cell r="O29">
            <v>0</v>
          </cell>
          <cell r="P29">
            <v>0</v>
          </cell>
          <cell r="Q29" t="str">
            <v>Glovo_Office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Z29" t="str">
            <v>Glovo_OCC</v>
          </cell>
          <cell r="AA29">
            <v>43792</v>
          </cell>
        </row>
        <row r="30">
          <cell r="D30" t="str">
            <v>Maryna Felsen</v>
          </cell>
          <cell r="E30" t="str">
            <v>Фельсен Марина Геннадіївна</v>
          </cell>
          <cell r="F30">
            <v>13755</v>
          </cell>
          <cell r="G30" t="str">
            <v>Bohdan Masenkov</v>
          </cell>
          <cell r="H30" t="str">
            <v>Full-time</v>
          </cell>
          <cell r="I30" t="str">
            <v>Kyiv</v>
          </cell>
          <cell r="J30" t="str">
            <v>inbound</v>
          </cell>
          <cell r="K30" t="str">
            <v>lifecell_Inb</v>
          </cell>
          <cell r="L30" t="str">
            <v>FMC</v>
          </cell>
          <cell r="M30" t="str">
            <v>FMC</v>
          </cell>
          <cell r="N30" t="str">
            <v>Corporate</v>
          </cell>
          <cell r="O30" t="str">
            <v>Individual</v>
          </cell>
          <cell r="Q30" t="str">
            <v>Segment_B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Y30" t="str">
            <v>Corp_ind</v>
          </cell>
          <cell r="Z30" t="str">
            <v>lifecell FMC</v>
          </cell>
          <cell r="AA30">
            <v>43823</v>
          </cell>
        </row>
        <row r="31">
          <cell r="D31" t="str">
            <v>Iryna Kudrina</v>
          </cell>
          <cell r="E31" t="str">
            <v>Кудріна Ірина Сергіївна</v>
          </cell>
          <cell r="F31">
            <v>13815</v>
          </cell>
          <cell r="G31" t="str">
            <v>Antonina Hrytsai</v>
          </cell>
          <cell r="H31" t="str">
            <v>Part-time</v>
          </cell>
          <cell r="I31" t="str">
            <v>Dnipro</v>
          </cell>
          <cell r="J31" t="str">
            <v>inbound</v>
          </cell>
          <cell r="K31" t="str">
            <v>lifecell_Inb</v>
          </cell>
          <cell r="L31" t="str">
            <v>Individual</v>
          </cell>
          <cell r="M31" t="str">
            <v>Individual</v>
          </cell>
          <cell r="N31" t="str">
            <v>Corporate</v>
          </cell>
          <cell r="O31">
            <v>0</v>
          </cell>
          <cell r="P31">
            <v>0</v>
          </cell>
          <cell r="Q31" t="str">
            <v>Segment_B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Y31" t="str">
            <v>Corp_Ind</v>
          </cell>
          <cell r="Z31" t="str">
            <v>lifecell Individual</v>
          </cell>
          <cell r="AA31">
            <v>43862</v>
          </cell>
        </row>
        <row r="32">
          <cell r="D32" t="str">
            <v>Tamara Meleshko</v>
          </cell>
          <cell r="E32" t="str">
            <v>Мелешко Тамара Ігорівна</v>
          </cell>
          <cell r="F32">
            <v>15025</v>
          </cell>
          <cell r="G32" t="str">
            <v>Volodymyr Skrypnyk</v>
          </cell>
          <cell r="H32" t="str">
            <v>Full-time</v>
          </cell>
          <cell r="I32" t="str">
            <v>Kyiv</v>
          </cell>
          <cell r="J32" t="str">
            <v>outbound</v>
          </cell>
          <cell r="K32" t="str">
            <v>lifecell_OB</v>
          </cell>
          <cell r="L32" t="str">
            <v>Survey</v>
          </cell>
          <cell r="M32" t="str">
            <v>Survey</v>
          </cell>
          <cell r="N32" t="str">
            <v>Corporate</v>
          </cell>
          <cell r="O32" t="str">
            <v>Individual</v>
          </cell>
          <cell r="P32">
            <v>0</v>
          </cell>
          <cell r="Q32" t="str">
            <v>Segment_B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Y32" t="str">
            <v>Corp_Ind</v>
          </cell>
          <cell r="Z32" t="str">
            <v>lifecell_OB</v>
          </cell>
          <cell r="AA32">
            <v>43876</v>
          </cell>
        </row>
        <row r="33">
          <cell r="D33" t="str">
            <v>Danyil Bielov</v>
          </cell>
          <cell r="E33" t="str">
            <v>Бєлов Даниїл Сергійович</v>
          </cell>
          <cell r="F33">
            <v>13992</v>
          </cell>
          <cell r="G33" t="str">
            <v>Daniil Malanich</v>
          </cell>
          <cell r="H33" t="str">
            <v>Part-time</v>
          </cell>
          <cell r="I33" t="str">
            <v>Kyiv</v>
          </cell>
          <cell r="J33" t="str">
            <v>inbound</v>
          </cell>
          <cell r="K33" t="str">
            <v>Glovo_Client</v>
          </cell>
          <cell r="L33" t="str">
            <v>Glovo_Call_Partner</v>
          </cell>
          <cell r="M33" t="str">
            <v>Glovo_Call_Partner</v>
          </cell>
          <cell r="N33">
            <v>0</v>
          </cell>
          <cell r="O33">
            <v>0</v>
          </cell>
          <cell r="P33">
            <v>0</v>
          </cell>
          <cell r="Q33" t="str">
            <v>Glovo_LiveOps</v>
          </cell>
          <cell r="R33">
            <v>0</v>
          </cell>
          <cell r="S33">
            <v>0</v>
          </cell>
          <cell r="T33" t="str">
            <v>CR_Cleanup</v>
          </cell>
          <cell r="U33">
            <v>0</v>
          </cell>
          <cell r="V33">
            <v>0</v>
          </cell>
          <cell r="Y33" t="str">
            <v>Glover</v>
          </cell>
          <cell r="Z33" t="str">
            <v>Glovo_CP</v>
          </cell>
          <cell r="AA33">
            <v>43900</v>
          </cell>
        </row>
        <row r="34">
          <cell r="D34" t="str">
            <v>Elena Sandetskaya</v>
          </cell>
          <cell r="E34" t="str">
            <v>Сандецька Олена Володимирівна</v>
          </cell>
          <cell r="F34">
            <v>14051</v>
          </cell>
          <cell r="G34" t="str">
            <v>Nadezhda Poryvay</v>
          </cell>
          <cell r="H34" t="str">
            <v>Part-time</v>
          </cell>
          <cell r="I34" t="str">
            <v>Dnipro</v>
          </cell>
          <cell r="J34" t="str">
            <v>inbound</v>
          </cell>
          <cell r="K34" t="str">
            <v>BAT</v>
          </cell>
          <cell r="L34" t="str">
            <v>BAT_inb</v>
          </cell>
          <cell r="M34" t="str">
            <v>BAT_inb</v>
          </cell>
          <cell r="N34">
            <v>0</v>
          </cell>
          <cell r="O34" t="str">
            <v>BAT_velo</v>
          </cell>
          <cell r="P34" t="str">
            <v>BAT_ogo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Z34" t="str">
            <v>BAT Inbound</v>
          </cell>
          <cell r="AA34">
            <v>43900</v>
          </cell>
        </row>
        <row r="35">
          <cell r="D35" t="str">
            <v>Halyna Kosharna</v>
          </cell>
          <cell r="E35" t="str">
            <v>Кошарна Галина Миколаївна</v>
          </cell>
          <cell r="F35">
            <v>14034</v>
          </cell>
          <cell r="G35" t="str">
            <v>Vitalii Serhieiev</v>
          </cell>
          <cell r="H35" t="str">
            <v>Part-time</v>
          </cell>
          <cell r="I35" t="str">
            <v>Dnipro</v>
          </cell>
          <cell r="J35" t="str">
            <v>inbound</v>
          </cell>
          <cell r="K35" t="str">
            <v>lifecell_Inb</v>
          </cell>
          <cell r="L35" t="str">
            <v>Web_chat</v>
          </cell>
          <cell r="M35" t="str">
            <v>Web_chat</v>
          </cell>
          <cell r="N35" t="str">
            <v>Corporate</v>
          </cell>
          <cell r="O35" t="str">
            <v>Individual</v>
          </cell>
          <cell r="P35" t="str">
            <v>Platinum</v>
          </cell>
          <cell r="Q35" t="str">
            <v>Segment_B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Y35" t="str">
            <v>Corp_Ind</v>
          </cell>
          <cell r="Z35" t="str">
            <v>lifecell Web_chat</v>
          </cell>
          <cell r="AA35">
            <v>43906</v>
          </cell>
        </row>
        <row r="36">
          <cell r="D36" t="str">
            <v>Alina Yaroshchuk</v>
          </cell>
          <cell r="E36" t="str">
            <v>Ярощук Аліна Олександрівна</v>
          </cell>
          <cell r="F36">
            <v>14130</v>
          </cell>
          <cell r="G36" t="str">
            <v>Bohdan Dzys</v>
          </cell>
          <cell r="H36" t="str">
            <v>Full-time</v>
          </cell>
          <cell r="I36" t="str">
            <v>Kyiv</v>
          </cell>
          <cell r="J36" t="str">
            <v>inbound</v>
          </cell>
          <cell r="K36" t="str">
            <v>Glovo_LiveOps</v>
          </cell>
          <cell r="L36" t="str">
            <v>Glovo_LiveOps</v>
          </cell>
          <cell r="M36" t="str">
            <v>Glovo_LiveOps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>CR_Cleanup</v>
          </cell>
          <cell r="U36">
            <v>0</v>
          </cell>
          <cell r="V36">
            <v>0</v>
          </cell>
          <cell r="Y36" t="str">
            <v>Glover</v>
          </cell>
          <cell r="Z36" t="str">
            <v>Glovo_Glover</v>
          </cell>
          <cell r="AA36">
            <v>43920</v>
          </cell>
        </row>
        <row r="37">
          <cell r="D37" t="str">
            <v>Aleksandr Oleksienko</v>
          </cell>
          <cell r="E37" t="str">
            <v>Олексієнко Олександр Володимирович</v>
          </cell>
          <cell r="F37">
            <v>13966</v>
          </cell>
          <cell r="G37" t="str">
            <v>Dmytro Vynohradov</v>
          </cell>
          <cell r="H37" t="str">
            <v>Part-time</v>
          </cell>
          <cell r="I37" t="str">
            <v>Kyiv</v>
          </cell>
          <cell r="J37" t="str">
            <v>inbound</v>
          </cell>
          <cell r="K37" t="str">
            <v>Glovo_LiveOps</v>
          </cell>
          <cell r="L37" t="str">
            <v>Glovo_mails</v>
          </cell>
          <cell r="M37" t="str">
            <v>Glovo_mails</v>
          </cell>
          <cell r="N37" t="str">
            <v>Glovo_Multiskill</v>
          </cell>
          <cell r="O37">
            <v>0</v>
          </cell>
          <cell r="P37" t="str">
            <v>Chat_User</v>
          </cell>
          <cell r="Q37" t="str">
            <v>Glovo_LiveOps</v>
          </cell>
          <cell r="R37">
            <v>0</v>
          </cell>
          <cell r="S37">
            <v>0</v>
          </cell>
          <cell r="T37" t="str">
            <v>CR_Cleanup</v>
          </cell>
          <cell r="U37" t="str">
            <v>Partner_mails</v>
          </cell>
          <cell r="V37" t="str">
            <v>Glovo_mails</v>
          </cell>
          <cell r="Y37" t="str">
            <v>Glover&amp;Clients</v>
          </cell>
          <cell r="Z37" t="str">
            <v>Glover_Emails</v>
          </cell>
          <cell r="AA37">
            <v>44013</v>
          </cell>
        </row>
        <row r="38">
          <cell r="D38" t="str">
            <v>Dmitriy Reznichenko</v>
          </cell>
          <cell r="E38" t="str">
            <v>Резниченко Дмитро Вячеславович</v>
          </cell>
          <cell r="F38">
            <v>14342</v>
          </cell>
          <cell r="G38" t="str">
            <v>Volodymyr Skrypnyk</v>
          </cell>
          <cell r="H38" t="str">
            <v>Part-time</v>
          </cell>
          <cell r="I38" t="str">
            <v>Kyiv</v>
          </cell>
          <cell r="J38" t="str">
            <v>outbound</v>
          </cell>
          <cell r="K38" t="str">
            <v>lifecell_OB</v>
          </cell>
          <cell r="L38" t="str">
            <v>Survey</v>
          </cell>
          <cell r="M38" t="str">
            <v>Survey</v>
          </cell>
          <cell r="O38" t="str">
            <v>Individual</v>
          </cell>
          <cell r="P38">
            <v>0</v>
          </cell>
          <cell r="Q38" t="str">
            <v>Segment_B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Y38" t="str">
            <v>Individual</v>
          </cell>
          <cell r="Z38" t="str">
            <v>lifecell_OB</v>
          </cell>
          <cell r="AA38">
            <v>44050</v>
          </cell>
        </row>
        <row r="39">
          <cell r="D39" t="str">
            <v>Yelyzaveta Cherednikova</v>
          </cell>
          <cell r="E39" t="str">
            <v>Череднікова Єлизавета Дмитрівна</v>
          </cell>
          <cell r="F39">
            <v>14450</v>
          </cell>
          <cell r="G39" t="str">
            <v>Yehor Perevertailo</v>
          </cell>
          <cell r="H39" t="str">
            <v>Full-time</v>
          </cell>
          <cell r="I39" t="str">
            <v>Dnipro</v>
          </cell>
          <cell r="J39" t="str">
            <v>inbound</v>
          </cell>
          <cell r="K39" t="str">
            <v>lifecell_Inb</v>
          </cell>
          <cell r="L39" t="str">
            <v>Corporate</v>
          </cell>
          <cell r="M39" t="str">
            <v>Corporate</v>
          </cell>
          <cell r="N39">
            <v>0</v>
          </cell>
          <cell r="O39" t="str">
            <v>Individual</v>
          </cell>
          <cell r="P39">
            <v>0</v>
          </cell>
          <cell r="Q39" t="str">
            <v>Platinum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Y39" t="str">
            <v>Corp_Ind</v>
          </cell>
          <cell r="Z39" t="str">
            <v>lifecell Corporate</v>
          </cell>
          <cell r="AA39">
            <v>44063</v>
          </cell>
        </row>
        <row r="40">
          <cell r="D40" t="str">
            <v>Sergey Ovcharenko</v>
          </cell>
          <cell r="E40" t="str">
            <v>Овчаренко Сергій Вікторович</v>
          </cell>
          <cell r="F40">
            <v>14519</v>
          </cell>
          <cell r="G40" t="str">
            <v>Nadezhda Poryvay</v>
          </cell>
          <cell r="H40" t="str">
            <v>Part-time</v>
          </cell>
          <cell r="I40" t="str">
            <v>Kyiv</v>
          </cell>
          <cell r="J40" t="str">
            <v>inbound</v>
          </cell>
          <cell r="K40" t="str">
            <v>BAT</v>
          </cell>
          <cell r="L40" t="str">
            <v>BAT_inb</v>
          </cell>
          <cell r="M40" t="str">
            <v>BAT_inb</v>
          </cell>
          <cell r="N40">
            <v>0</v>
          </cell>
          <cell r="O40" t="str">
            <v>BAT_velo</v>
          </cell>
          <cell r="P40" t="str">
            <v>BAT_ogo</v>
          </cell>
          <cell r="Q40" t="str">
            <v xml:space="preserve">BAT_wherehouse </v>
          </cell>
          <cell r="R40" t="str">
            <v>BAT_orders</v>
          </cell>
          <cell r="S40">
            <v>0</v>
          </cell>
          <cell r="T40" t="str">
            <v xml:space="preserve">BAT_chatbot </v>
          </cell>
          <cell r="U40">
            <v>0</v>
          </cell>
          <cell r="V40">
            <v>0</v>
          </cell>
          <cell r="Z40" t="str">
            <v>BAT Inbound</v>
          </cell>
          <cell r="AA40">
            <v>44070</v>
          </cell>
        </row>
        <row r="41">
          <cell r="D41" t="str">
            <v>Serhii Adamenko</v>
          </cell>
          <cell r="E41" t="str">
            <v>Адаменко Сергій Андрійович</v>
          </cell>
          <cell r="F41">
            <v>14568</v>
          </cell>
          <cell r="G41" t="str">
            <v>Bohdan Masenkov</v>
          </cell>
          <cell r="H41" t="str">
            <v>Full-time</v>
          </cell>
          <cell r="I41" t="str">
            <v>Kyiv</v>
          </cell>
          <cell r="J41" t="str">
            <v>inbound</v>
          </cell>
          <cell r="K41" t="str">
            <v>lifecell_Inb</v>
          </cell>
          <cell r="L41" t="str">
            <v>Web_chat</v>
          </cell>
          <cell r="M41" t="str">
            <v>Web_chat</v>
          </cell>
          <cell r="N41" t="str">
            <v>Corporate</v>
          </cell>
          <cell r="O41" t="str">
            <v>Individual</v>
          </cell>
          <cell r="P41" t="str">
            <v>Platinum</v>
          </cell>
          <cell r="Q41" t="str">
            <v>Segment_B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Y41" t="str">
            <v>Corp_Ind</v>
          </cell>
          <cell r="Z41" t="str">
            <v>lifecell Web_chat</v>
          </cell>
          <cell r="AA41">
            <v>44096</v>
          </cell>
        </row>
        <row r="42">
          <cell r="D42" t="str">
            <v>Pavlo Burda</v>
          </cell>
          <cell r="E42" t="str">
            <v>Бурда Павло Вікторович</v>
          </cell>
          <cell r="F42">
            <v>14570</v>
          </cell>
          <cell r="G42" t="str">
            <v>Bohdan Masenkov</v>
          </cell>
          <cell r="H42" t="str">
            <v>Part-time</v>
          </cell>
          <cell r="I42" t="str">
            <v>Kyiv</v>
          </cell>
          <cell r="J42" t="str">
            <v>inbound</v>
          </cell>
          <cell r="K42" t="str">
            <v>lifecell_Inb</v>
          </cell>
          <cell r="L42" t="str">
            <v>Corporate</v>
          </cell>
          <cell r="M42" t="str">
            <v>Corporate</v>
          </cell>
          <cell r="N42">
            <v>0</v>
          </cell>
          <cell r="O42" t="str">
            <v>Individual</v>
          </cell>
          <cell r="P42">
            <v>0</v>
          </cell>
          <cell r="Q42" t="str">
            <v>Platinum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Y42" t="str">
            <v>Corp_Ind</v>
          </cell>
          <cell r="Z42" t="str">
            <v>lifecell Corporate</v>
          </cell>
          <cell r="AA42">
            <v>44096</v>
          </cell>
        </row>
        <row r="43">
          <cell r="D43" t="str">
            <v>Yuliya Tupikova</v>
          </cell>
          <cell r="E43" t="str">
            <v>Тупікова Юлія Вікторівна</v>
          </cell>
          <cell r="F43">
            <v>14718</v>
          </cell>
          <cell r="G43" t="str">
            <v>Nadezhda Poryvay</v>
          </cell>
          <cell r="H43" t="str">
            <v>Part-time</v>
          </cell>
          <cell r="I43" t="str">
            <v>Kyiv</v>
          </cell>
          <cell r="J43" t="str">
            <v>inbound</v>
          </cell>
          <cell r="K43" t="str">
            <v>BAT</v>
          </cell>
          <cell r="L43" t="str">
            <v>BAT_inb</v>
          </cell>
          <cell r="M43" t="str">
            <v>BAT_inb</v>
          </cell>
          <cell r="N43">
            <v>0</v>
          </cell>
          <cell r="O43" t="str">
            <v>BAT_velo</v>
          </cell>
          <cell r="P43" t="str">
            <v>BAT_ogo</v>
          </cell>
          <cell r="Q43">
            <v>0</v>
          </cell>
          <cell r="R43" t="str">
            <v>BAT_orders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Z43" t="str">
            <v>BAT Inbound</v>
          </cell>
          <cell r="AA43">
            <v>44124</v>
          </cell>
        </row>
        <row r="44">
          <cell r="D44" t="str">
            <v>Svitlana Fesenko</v>
          </cell>
          <cell r="E44" t="str">
            <v>Фесенко Світлана Євгенівна</v>
          </cell>
          <cell r="F44">
            <v>14719</v>
          </cell>
          <cell r="G44" t="str">
            <v>Dmytro Fursov</v>
          </cell>
          <cell r="H44" t="str">
            <v>Part-time</v>
          </cell>
          <cell r="I44" t="str">
            <v>Kyiv</v>
          </cell>
          <cell r="J44" t="str">
            <v>inbound</v>
          </cell>
          <cell r="K44" t="str">
            <v>lifecell_Inb</v>
          </cell>
          <cell r="L44" t="str">
            <v>Web_chat</v>
          </cell>
          <cell r="M44" t="str">
            <v>Web_chat</v>
          </cell>
          <cell r="N44" t="str">
            <v>Corporate</v>
          </cell>
          <cell r="O44" t="str">
            <v>Individual</v>
          </cell>
          <cell r="P44">
            <v>0</v>
          </cell>
          <cell r="Q44" t="str">
            <v>Segment_B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Y44" t="str">
            <v>Corp_Ind</v>
          </cell>
          <cell r="Z44" t="str">
            <v>lifecell Web_chat</v>
          </cell>
          <cell r="AA44">
            <v>44133</v>
          </cell>
        </row>
        <row r="45">
          <cell r="D45" t="str">
            <v>Yuliia Sokolova</v>
          </cell>
          <cell r="E45" t="str">
            <v>Соколова Юлія Володимирівна</v>
          </cell>
          <cell r="F45">
            <v>14723</v>
          </cell>
          <cell r="G45" t="str">
            <v>Volodymyr Skrypnyk</v>
          </cell>
          <cell r="H45" t="str">
            <v>Part-time</v>
          </cell>
          <cell r="I45" t="str">
            <v>Kyiv</v>
          </cell>
          <cell r="J45" t="str">
            <v>outbound</v>
          </cell>
          <cell r="K45" t="str">
            <v>lifecell_OB</v>
          </cell>
          <cell r="L45" t="str">
            <v>Survey</v>
          </cell>
          <cell r="M45" t="str">
            <v>Survey</v>
          </cell>
          <cell r="N45" t="str">
            <v>Corporate</v>
          </cell>
          <cell r="O45" t="str">
            <v>Individual</v>
          </cell>
          <cell r="P45">
            <v>0</v>
          </cell>
          <cell r="Q45" t="str">
            <v>Segment_B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Y45" t="str">
            <v>Corp_Ind</v>
          </cell>
          <cell r="Z45" t="str">
            <v>lifecell_OB</v>
          </cell>
          <cell r="AA45">
            <v>44133</v>
          </cell>
        </row>
        <row r="46">
          <cell r="D46" t="str">
            <v>Vafa Oksenenko</v>
          </cell>
          <cell r="E46" t="str">
            <v>Оксененко Вафа Гамзатівна</v>
          </cell>
          <cell r="F46">
            <v>14786</v>
          </cell>
          <cell r="G46" t="str">
            <v>Kostiantyn Pcholkin</v>
          </cell>
          <cell r="H46" t="str">
            <v>Part-time</v>
          </cell>
          <cell r="I46" t="str">
            <v>Kyiv</v>
          </cell>
          <cell r="J46" t="str">
            <v>inbound</v>
          </cell>
          <cell r="K46" t="str">
            <v>lifecell_Inb</v>
          </cell>
          <cell r="L46" t="str">
            <v>Web_chat</v>
          </cell>
          <cell r="M46" t="str">
            <v>Web_chat</v>
          </cell>
          <cell r="N46" t="str">
            <v>Corporate</v>
          </cell>
          <cell r="O46" t="str">
            <v>Individual</v>
          </cell>
          <cell r="P46" t="str">
            <v>Platinum</v>
          </cell>
          <cell r="Q46" t="str">
            <v>Segment_B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Y46" t="str">
            <v>Corp_Ind</v>
          </cell>
          <cell r="Z46" t="str">
            <v>lifecell Web_chat</v>
          </cell>
          <cell r="AA46">
            <v>44147</v>
          </cell>
        </row>
        <row r="47">
          <cell r="D47" t="str">
            <v>Olena Kulyk</v>
          </cell>
          <cell r="E47" t="str">
            <v>Кулик Олена Іванівна</v>
          </cell>
          <cell r="F47">
            <v>14810</v>
          </cell>
          <cell r="G47" t="str">
            <v>Yehor Perevertailo</v>
          </cell>
          <cell r="H47" t="str">
            <v>Full-time</v>
          </cell>
          <cell r="I47" t="str">
            <v>Dnipro</v>
          </cell>
          <cell r="J47" t="str">
            <v>inbound</v>
          </cell>
          <cell r="K47" t="str">
            <v>lifecell_Inb</v>
          </cell>
          <cell r="L47" t="str">
            <v>FMC</v>
          </cell>
          <cell r="M47" t="str">
            <v>FMC</v>
          </cell>
          <cell r="N47">
            <v>0</v>
          </cell>
          <cell r="O47" t="str">
            <v>Individual</v>
          </cell>
          <cell r="P47" t="str">
            <v>Platinum</v>
          </cell>
          <cell r="Q47" t="str">
            <v>Segment_B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Y47" t="str">
            <v>Corp_Ind</v>
          </cell>
          <cell r="Z47" t="str">
            <v>lifecell FMC</v>
          </cell>
          <cell r="AA47">
            <v>44154</v>
          </cell>
        </row>
        <row r="48">
          <cell r="D48" t="str">
            <v>Mariia Biliaieva</v>
          </cell>
          <cell r="E48" t="str">
            <v>Біляєва Марія Станіславівна</v>
          </cell>
          <cell r="F48">
            <v>14884</v>
          </cell>
          <cell r="G48" t="str">
            <v>Vitalii Serhieiev</v>
          </cell>
          <cell r="H48" t="str">
            <v>Full-time</v>
          </cell>
          <cell r="I48" t="str">
            <v>Dnipro</v>
          </cell>
          <cell r="J48" t="str">
            <v>inbound</v>
          </cell>
          <cell r="K48" t="str">
            <v>lifecell_Inb</v>
          </cell>
          <cell r="L48" t="str">
            <v>Web_chat</v>
          </cell>
          <cell r="M48" t="str">
            <v>Web_chat</v>
          </cell>
          <cell r="N48" t="str">
            <v>Corporate</v>
          </cell>
          <cell r="O48" t="str">
            <v>Individual</v>
          </cell>
          <cell r="Q48" t="str">
            <v>Segment_B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Y48" t="str">
            <v>Corp_Ind</v>
          </cell>
          <cell r="Z48" t="str">
            <v>lifecell Web_chat</v>
          </cell>
          <cell r="AA48">
            <v>44179</v>
          </cell>
        </row>
        <row r="49">
          <cell r="D49" t="str">
            <v>Mariia Havrishyna</v>
          </cell>
          <cell r="E49" t="str">
            <v>Гаврішина Марія Павлівна</v>
          </cell>
          <cell r="F49">
            <v>14939</v>
          </cell>
          <cell r="G49" t="str">
            <v>Vitalii Serhieiev</v>
          </cell>
          <cell r="H49" t="str">
            <v>Part-time</v>
          </cell>
          <cell r="I49" t="str">
            <v>Dnipro</v>
          </cell>
          <cell r="J49" t="str">
            <v>inbound</v>
          </cell>
          <cell r="K49" t="str">
            <v>lifecell_Inb</v>
          </cell>
          <cell r="L49" t="str">
            <v>Platinum</v>
          </cell>
          <cell r="M49" t="str">
            <v>Platinum</v>
          </cell>
          <cell r="N49">
            <v>0</v>
          </cell>
          <cell r="O49">
            <v>0</v>
          </cell>
          <cell r="P49" t="str">
            <v>Segment_B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Z49" t="str">
            <v>lifecell Platinum</v>
          </cell>
          <cell r="AA49">
            <v>44188</v>
          </cell>
        </row>
        <row r="50">
          <cell r="D50" t="str">
            <v>Viktoriya Vinnik</v>
          </cell>
          <cell r="E50" t="str">
            <v>Винник Вікторія Миколаївна</v>
          </cell>
          <cell r="F50">
            <v>12419</v>
          </cell>
          <cell r="G50" t="str">
            <v>Nazarii Stadnik</v>
          </cell>
          <cell r="H50" t="str">
            <v>Full-time</v>
          </cell>
          <cell r="I50" t="str">
            <v>Kyiv</v>
          </cell>
          <cell r="J50" t="str">
            <v>inbound</v>
          </cell>
          <cell r="K50" t="str">
            <v>Glovo_LiveOps</v>
          </cell>
          <cell r="L50" t="str">
            <v>Partner_mails</v>
          </cell>
          <cell r="M50" t="str">
            <v>Partner_mails</v>
          </cell>
          <cell r="N50">
            <v>0</v>
          </cell>
          <cell r="O50">
            <v>0</v>
          </cell>
          <cell r="Q50" t="str">
            <v>Glovo_LiveOps</v>
          </cell>
          <cell r="R50">
            <v>0</v>
          </cell>
          <cell r="S50">
            <v>0</v>
          </cell>
          <cell r="T50" t="str">
            <v>CR_Cleanup</v>
          </cell>
          <cell r="U50" t="str">
            <v>Partner_mails</v>
          </cell>
          <cell r="V50" t="str">
            <v>Glovo_mails</v>
          </cell>
          <cell r="Y50" t="str">
            <v>Glover</v>
          </cell>
          <cell r="Z50" t="str">
            <v>Partner_mails</v>
          </cell>
          <cell r="AA50">
            <v>44228</v>
          </cell>
        </row>
        <row r="51">
          <cell r="D51" t="str">
            <v>Liliia Nelepa</v>
          </cell>
          <cell r="E51" t="str">
            <v>Нелепа Лілія Миколаївна</v>
          </cell>
          <cell r="F51">
            <v>15074</v>
          </cell>
          <cell r="G51" t="str">
            <v>Maksym AMaksymenko</v>
          </cell>
          <cell r="H51" t="str">
            <v>Part-time</v>
          </cell>
          <cell r="I51" t="str">
            <v>Dnipro</v>
          </cell>
          <cell r="J51" t="str">
            <v>inbound</v>
          </cell>
          <cell r="K51" t="str">
            <v>lifecell_Inb</v>
          </cell>
          <cell r="L51" t="str">
            <v>Corporate</v>
          </cell>
          <cell r="M51" t="str">
            <v>Corporate</v>
          </cell>
          <cell r="N51">
            <v>0</v>
          </cell>
          <cell r="O51" t="str">
            <v>Individual</v>
          </cell>
          <cell r="Q51" t="str">
            <v>Platinum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 t="str">
            <v>Corp_Ind</v>
          </cell>
          <cell r="Z51" t="str">
            <v>lifecell Corporate</v>
          </cell>
          <cell r="AA51">
            <v>44265</v>
          </cell>
        </row>
        <row r="52">
          <cell r="D52" t="str">
            <v>Aleksandra Ryabokon</v>
          </cell>
          <cell r="E52" t="str">
            <v>Рябокінь Олександра Володимирівна</v>
          </cell>
          <cell r="F52">
            <v>15160</v>
          </cell>
          <cell r="G52" t="str">
            <v>Vladislav Usik</v>
          </cell>
          <cell r="H52" t="str">
            <v>Part-time</v>
          </cell>
          <cell r="I52" t="str">
            <v>Kyiv</v>
          </cell>
          <cell r="J52" t="str">
            <v>inbound</v>
          </cell>
          <cell r="K52" t="str">
            <v>Glovo_OCC</v>
          </cell>
          <cell r="L52" t="str">
            <v>Glovo_OCC</v>
          </cell>
          <cell r="M52" t="str">
            <v>Glovo</v>
          </cell>
          <cell r="N52">
            <v>0</v>
          </cell>
          <cell r="O52">
            <v>0</v>
          </cell>
          <cell r="Q52" t="str">
            <v>Glovo_Office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Z52" t="str">
            <v>Glovo_OCC</v>
          </cell>
          <cell r="AA52">
            <v>44274</v>
          </cell>
        </row>
        <row r="53">
          <cell r="D53" t="str">
            <v>Polina Usenko</v>
          </cell>
          <cell r="E53" t="str">
            <v>Усенко Поліна Олегівна</v>
          </cell>
          <cell r="F53">
            <v>15162</v>
          </cell>
          <cell r="G53" t="str">
            <v>Vladislav Usik</v>
          </cell>
          <cell r="H53" t="str">
            <v>Part-time</v>
          </cell>
          <cell r="I53" t="str">
            <v>Kyiv</v>
          </cell>
          <cell r="J53" t="str">
            <v>inbound</v>
          </cell>
          <cell r="K53" t="str">
            <v>Glovo_OCC</v>
          </cell>
          <cell r="L53" t="str">
            <v>Glovo_OCC</v>
          </cell>
          <cell r="M53" t="str">
            <v>Glovo</v>
          </cell>
          <cell r="N53">
            <v>0</v>
          </cell>
          <cell r="O53">
            <v>0</v>
          </cell>
          <cell r="Q53" t="str">
            <v>Glovo_Office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Z53" t="str">
            <v>Glovo_OCC</v>
          </cell>
          <cell r="AA53">
            <v>44274</v>
          </cell>
        </row>
        <row r="54">
          <cell r="D54" t="str">
            <v>Viktoriya Dekhta</v>
          </cell>
          <cell r="E54" t="str">
            <v>Дехта Вікторія Юріївна</v>
          </cell>
          <cell r="F54">
            <v>15182</v>
          </cell>
          <cell r="G54" t="str">
            <v>Inna Matvieienko</v>
          </cell>
          <cell r="H54" t="str">
            <v>Full-time</v>
          </cell>
          <cell r="I54" t="str">
            <v>Dnipro</v>
          </cell>
          <cell r="J54" t="str">
            <v>inbound</v>
          </cell>
          <cell r="K54" t="str">
            <v>Royal_Canin</v>
          </cell>
          <cell r="L54" t="str">
            <v>Royal_Canin</v>
          </cell>
          <cell r="M54" t="str">
            <v>Royal_Canin</v>
          </cell>
          <cell r="N54">
            <v>0</v>
          </cell>
          <cell r="O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Z54" t="str">
            <v>Royal_Canin</v>
          </cell>
          <cell r="AA54">
            <v>44292</v>
          </cell>
        </row>
        <row r="55">
          <cell r="D55" t="str">
            <v>Andrii Tokmak</v>
          </cell>
          <cell r="E55" t="str">
            <v>Токмак Андрій Сергійович</v>
          </cell>
          <cell r="F55">
            <v>15298</v>
          </cell>
          <cell r="G55" t="str">
            <v>Antonina Hrytsai</v>
          </cell>
          <cell r="H55" t="str">
            <v>Part-time</v>
          </cell>
          <cell r="I55" t="str">
            <v>Dnipro</v>
          </cell>
          <cell r="J55" t="str">
            <v>inbound</v>
          </cell>
          <cell r="K55" t="str">
            <v>lifecell_Inb</v>
          </cell>
          <cell r="L55" t="str">
            <v>Web_chat</v>
          </cell>
          <cell r="M55" t="str">
            <v>Web_chat</v>
          </cell>
          <cell r="N55" t="str">
            <v>Corporate</v>
          </cell>
          <cell r="O55" t="str">
            <v>Individual</v>
          </cell>
          <cell r="Q55" t="str">
            <v>Segment_B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Y55" t="str">
            <v>Corp_Ind</v>
          </cell>
          <cell r="Z55" t="str">
            <v>lifecell Web_chat</v>
          </cell>
          <cell r="AA55">
            <v>44329</v>
          </cell>
        </row>
        <row r="56">
          <cell r="D56" t="str">
            <v>Denys Semeshchenko</v>
          </cell>
          <cell r="E56" t="str">
            <v>Семещенко Денис Вікторович</v>
          </cell>
          <cell r="F56">
            <v>15296</v>
          </cell>
          <cell r="G56" t="str">
            <v>Yehor Perevertailo</v>
          </cell>
          <cell r="H56" t="str">
            <v>Part-time</v>
          </cell>
          <cell r="I56" t="str">
            <v>Dnipro</v>
          </cell>
          <cell r="J56" t="str">
            <v>inbound</v>
          </cell>
          <cell r="K56" t="str">
            <v>lifecell_Inb</v>
          </cell>
          <cell r="L56" t="str">
            <v>Corporate</v>
          </cell>
          <cell r="M56" t="str">
            <v>Corporate</v>
          </cell>
          <cell r="N56">
            <v>0</v>
          </cell>
          <cell r="O56" t="str">
            <v>Individual</v>
          </cell>
          <cell r="Q56" t="str">
            <v>Platinum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Y56" t="str">
            <v>Corp_Ind</v>
          </cell>
          <cell r="Z56" t="str">
            <v>lifecell Corporate</v>
          </cell>
          <cell r="AA56">
            <v>44329</v>
          </cell>
        </row>
        <row r="57">
          <cell r="D57" t="str">
            <v>Yuliia Sushytska</v>
          </cell>
          <cell r="E57" t="str">
            <v>Сушицька Юлія Юріївна</v>
          </cell>
          <cell r="F57">
            <v>15358</v>
          </cell>
          <cell r="G57" t="str">
            <v>Anna Romasenko</v>
          </cell>
          <cell r="H57" t="str">
            <v>Part-time</v>
          </cell>
          <cell r="I57" t="str">
            <v>Dnipro</v>
          </cell>
          <cell r="J57" t="str">
            <v>inbound</v>
          </cell>
          <cell r="K57" t="str">
            <v>lifecell_Inb</v>
          </cell>
          <cell r="L57" t="str">
            <v>Web_chat</v>
          </cell>
          <cell r="M57" t="str">
            <v>Web_chat</v>
          </cell>
          <cell r="N57" t="str">
            <v>Corporate</v>
          </cell>
          <cell r="O57" t="str">
            <v>Individual</v>
          </cell>
          <cell r="Q57" t="str">
            <v>Segment_B</v>
          </cell>
          <cell r="R57" t="str">
            <v>SN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Y57" t="str">
            <v>Corp_Ind</v>
          </cell>
          <cell r="Z57" t="str">
            <v>lifecell Web_chat</v>
          </cell>
          <cell r="AA57">
            <v>44361</v>
          </cell>
        </row>
        <row r="58">
          <cell r="D58" t="str">
            <v>Kateryna Starikova</v>
          </cell>
          <cell r="E58" t="str">
            <v>Старікова Катерина Володимирівна</v>
          </cell>
          <cell r="F58">
            <v>15361</v>
          </cell>
          <cell r="G58" t="str">
            <v>Anna Romasenko</v>
          </cell>
          <cell r="H58" t="str">
            <v>Part-time</v>
          </cell>
          <cell r="I58" t="str">
            <v>Dnipro</v>
          </cell>
          <cell r="J58" t="str">
            <v>inbound</v>
          </cell>
          <cell r="K58" t="str">
            <v>lifecell_Inb</v>
          </cell>
          <cell r="L58" t="str">
            <v>Platinum</v>
          </cell>
          <cell r="M58" t="str">
            <v>Platinum</v>
          </cell>
          <cell r="N58" t="str">
            <v>Corporate</v>
          </cell>
          <cell r="O58" t="str">
            <v>Individual</v>
          </cell>
          <cell r="P58" t="str">
            <v>Segment_B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Y58" t="str">
            <v>Corp_ind</v>
          </cell>
          <cell r="Z58" t="str">
            <v>lifecell Platinum</v>
          </cell>
          <cell r="AA58">
            <v>44361</v>
          </cell>
        </row>
        <row r="59">
          <cell r="D59" t="str">
            <v>Oksana Kolomiichenko</v>
          </cell>
          <cell r="E59" t="str">
            <v>Коломійченко Оксана Анатоліївна</v>
          </cell>
          <cell r="F59">
            <v>15402</v>
          </cell>
          <cell r="G59" t="str">
            <v>Yehor Perevertailo</v>
          </cell>
          <cell r="H59" t="str">
            <v>Part-time</v>
          </cell>
          <cell r="I59" t="str">
            <v>Kyiv</v>
          </cell>
          <cell r="J59" t="str">
            <v>inbound</v>
          </cell>
          <cell r="K59" t="str">
            <v>lifecell_Inb</v>
          </cell>
          <cell r="L59" t="str">
            <v>FMC</v>
          </cell>
          <cell r="M59" t="str">
            <v>FMC</v>
          </cell>
          <cell r="N59">
            <v>0</v>
          </cell>
          <cell r="O59" t="str">
            <v>Individual</v>
          </cell>
          <cell r="P59" t="str">
            <v>Platinum</v>
          </cell>
          <cell r="Q59" t="str">
            <v>Segment_B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Y59" t="str">
            <v>Corp_ind</v>
          </cell>
          <cell r="Z59" t="str">
            <v>lifecell FMC</v>
          </cell>
          <cell r="AA59">
            <v>44372</v>
          </cell>
        </row>
        <row r="60">
          <cell r="D60" t="str">
            <v>Olena Yuzheka</v>
          </cell>
          <cell r="E60" t="str">
            <v>Южека Олена Сергіївна</v>
          </cell>
          <cell r="F60">
            <v>15455</v>
          </cell>
          <cell r="G60" t="str">
            <v>Anna Romasenko</v>
          </cell>
          <cell r="H60" t="str">
            <v>Part-time</v>
          </cell>
          <cell r="I60" t="str">
            <v>Dnipro</v>
          </cell>
          <cell r="J60" t="str">
            <v>inbound</v>
          </cell>
          <cell r="K60" t="str">
            <v>lifecell_Inb</v>
          </cell>
          <cell r="L60" t="str">
            <v>Platinum</v>
          </cell>
          <cell r="M60" t="str">
            <v>Platinum</v>
          </cell>
          <cell r="N60">
            <v>0</v>
          </cell>
          <cell r="O60" t="str">
            <v>Individual</v>
          </cell>
          <cell r="P60" t="str">
            <v>Segment_B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Y60" t="str">
            <v>Individual</v>
          </cell>
          <cell r="Z60" t="str">
            <v>lifecell Platinum</v>
          </cell>
          <cell r="AA60">
            <v>44382</v>
          </cell>
        </row>
        <row r="61">
          <cell r="D61" t="str">
            <v>Yevheniia Kryvynska</v>
          </cell>
          <cell r="E61" t="str">
            <v>Кривинська Євгенія Віталіївна</v>
          </cell>
          <cell r="F61">
            <v>15491</v>
          </cell>
          <cell r="G61" t="str">
            <v>Maksym AMaksymenko</v>
          </cell>
          <cell r="H61" t="str">
            <v>Part-time</v>
          </cell>
          <cell r="I61" t="str">
            <v>Kyiv</v>
          </cell>
          <cell r="J61" t="str">
            <v>inbound</v>
          </cell>
          <cell r="K61" t="str">
            <v>lifecell_Inb</v>
          </cell>
          <cell r="L61" t="str">
            <v>Platinum</v>
          </cell>
          <cell r="M61" t="str">
            <v>Platinum</v>
          </cell>
          <cell r="N61" t="str">
            <v>Corporate</v>
          </cell>
          <cell r="O61" t="str">
            <v>Individual</v>
          </cell>
          <cell r="P61" t="str">
            <v>Segment_B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Y61" t="str">
            <v>Corp_Ind</v>
          </cell>
          <cell r="Z61" t="str">
            <v>lifecell Platinum</v>
          </cell>
          <cell r="AA61">
            <v>44390</v>
          </cell>
        </row>
        <row r="62">
          <cell r="D62" t="str">
            <v>Natalia Horyslavets</v>
          </cell>
          <cell r="E62" t="str">
            <v>Гориславець Наталя Миколаївна</v>
          </cell>
          <cell r="F62">
            <v>15548</v>
          </cell>
          <cell r="G62" t="str">
            <v>Anna Romasenko</v>
          </cell>
          <cell r="H62" t="str">
            <v>Part-time</v>
          </cell>
          <cell r="I62" t="str">
            <v>Kyiv</v>
          </cell>
          <cell r="J62" t="str">
            <v>inbound</v>
          </cell>
          <cell r="K62" t="str">
            <v>lifecell_Inb</v>
          </cell>
          <cell r="L62" t="str">
            <v>SN</v>
          </cell>
          <cell r="M62" t="str">
            <v>SN</v>
          </cell>
          <cell r="N62" t="str">
            <v>Corporate</v>
          </cell>
          <cell r="O62" t="str">
            <v>Individual</v>
          </cell>
          <cell r="Q62" t="str">
            <v>Segment_B</v>
          </cell>
          <cell r="R62" t="str">
            <v>Web_chat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Y62" t="str">
            <v>Corp_Ind</v>
          </cell>
          <cell r="Z62" t="str">
            <v>lifecell SN</v>
          </cell>
          <cell r="AA62">
            <v>44403</v>
          </cell>
        </row>
        <row r="63">
          <cell r="D63" t="str">
            <v>Mariia Maryniak</v>
          </cell>
          <cell r="E63" t="str">
            <v>Мариняк Марія Петрівна</v>
          </cell>
          <cell r="F63">
            <v>15545</v>
          </cell>
          <cell r="G63" t="str">
            <v>Oleksii Chalyk</v>
          </cell>
          <cell r="H63" t="str">
            <v>Full-time</v>
          </cell>
          <cell r="I63" t="str">
            <v>Kyiv</v>
          </cell>
          <cell r="J63" t="str">
            <v>inbound</v>
          </cell>
          <cell r="K63" t="str">
            <v>lifecell_Inb</v>
          </cell>
          <cell r="L63" t="str">
            <v>Corporate</v>
          </cell>
          <cell r="M63" t="str">
            <v>Corporate</v>
          </cell>
          <cell r="N63">
            <v>0</v>
          </cell>
          <cell r="O63" t="str">
            <v>Individual</v>
          </cell>
          <cell r="Q63" t="str">
            <v>Platinum</v>
          </cell>
          <cell r="R63" t="str">
            <v>Web_chat</v>
          </cell>
          <cell r="S63">
            <v>0</v>
          </cell>
          <cell r="T63" t="str">
            <v>Lifecell_EN</v>
          </cell>
          <cell r="U63">
            <v>0</v>
          </cell>
          <cell r="V63">
            <v>0</v>
          </cell>
          <cell r="Y63" t="str">
            <v>Corp_Ind</v>
          </cell>
          <cell r="Z63" t="str">
            <v>lifecell Corporate</v>
          </cell>
          <cell r="AA63">
            <v>44403</v>
          </cell>
        </row>
        <row r="64">
          <cell r="D64" t="str">
            <v>Tatyana Fomenko</v>
          </cell>
          <cell r="E64" t="str">
            <v>Фоменко Тетяна Вадимівна</v>
          </cell>
          <cell r="F64">
            <v>15617</v>
          </cell>
          <cell r="G64" t="str">
            <v>Inna Matvieienko</v>
          </cell>
          <cell r="H64" t="str">
            <v>Full-time</v>
          </cell>
          <cell r="I64" t="str">
            <v>Dnipro</v>
          </cell>
          <cell r="J64" t="str">
            <v>inbound</v>
          </cell>
          <cell r="K64" t="str">
            <v>Royal_Canin</v>
          </cell>
          <cell r="L64" t="str">
            <v>Royal_Canin</v>
          </cell>
          <cell r="M64" t="str">
            <v>Royal_Canin</v>
          </cell>
          <cell r="N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Z64" t="str">
            <v>Royal_Canin</v>
          </cell>
          <cell r="AA64">
            <v>44417</v>
          </cell>
        </row>
        <row r="65">
          <cell r="D65" t="str">
            <v>Mykola Masalitin</v>
          </cell>
          <cell r="E65" t="str">
            <v>Масалітін Микола Ігорович</v>
          </cell>
          <cell r="F65">
            <v>14110</v>
          </cell>
          <cell r="G65" t="str">
            <v>Valerii Kucherenko</v>
          </cell>
          <cell r="H65" t="str">
            <v>Part-time</v>
          </cell>
          <cell r="I65" t="str">
            <v>Kyiv</v>
          </cell>
          <cell r="J65" t="str">
            <v>inbound</v>
          </cell>
          <cell r="K65" t="str">
            <v>Glovo_LiveOps</v>
          </cell>
          <cell r="L65" t="str">
            <v>Glovo_mails</v>
          </cell>
          <cell r="M65" t="str">
            <v>Glovo_mails</v>
          </cell>
          <cell r="N65">
            <v>0</v>
          </cell>
          <cell r="Q65" t="str">
            <v>Glovo_LiveOps</v>
          </cell>
          <cell r="R65">
            <v>0</v>
          </cell>
          <cell r="S65">
            <v>0</v>
          </cell>
          <cell r="T65" t="str">
            <v>CR_Cleanup</v>
          </cell>
          <cell r="U65" t="str">
            <v>Partner_mails</v>
          </cell>
          <cell r="V65" t="str">
            <v>Glovo_mails</v>
          </cell>
          <cell r="Y65" t="str">
            <v>Glover</v>
          </cell>
          <cell r="Z65" t="str">
            <v>Glover_Emails</v>
          </cell>
          <cell r="AA65">
            <v>44440</v>
          </cell>
        </row>
        <row r="66">
          <cell r="D66" t="str">
            <v>Kseniya Stepanova</v>
          </cell>
          <cell r="E66" t="str">
            <v>Степанова Ксенія Віталіївна</v>
          </cell>
          <cell r="F66">
            <v>15754</v>
          </cell>
          <cell r="G66" t="str">
            <v>Anastasiya Logvinyuk</v>
          </cell>
          <cell r="H66" t="str">
            <v>Part-time</v>
          </cell>
          <cell r="I66" t="str">
            <v>Dnipro</v>
          </cell>
          <cell r="J66" t="str">
            <v>outbound</v>
          </cell>
          <cell r="K66" t="str">
            <v>BAT</v>
          </cell>
          <cell r="L66" t="str">
            <v>BAT_out</v>
          </cell>
          <cell r="M66" t="str">
            <v>BAT_out</v>
          </cell>
          <cell r="N66">
            <v>0</v>
          </cell>
          <cell r="O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Z66" t="str">
            <v>BAT Outbound</v>
          </cell>
          <cell r="AA66">
            <v>44459</v>
          </cell>
        </row>
        <row r="67">
          <cell r="D67" t="str">
            <v>Dana Dikhtiarenko</v>
          </cell>
          <cell r="E67" t="str">
            <v>Діхтяренко Дана Сергіївна</v>
          </cell>
          <cell r="F67">
            <v>15853</v>
          </cell>
          <cell r="G67" t="str">
            <v>Anna Romasenko</v>
          </cell>
          <cell r="H67" t="str">
            <v>Part-time</v>
          </cell>
          <cell r="I67" t="str">
            <v>Kyiv</v>
          </cell>
          <cell r="J67" t="str">
            <v>inbound</v>
          </cell>
          <cell r="K67" t="str">
            <v>lifecell_Inb</v>
          </cell>
          <cell r="L67" t="str">
            <v>Segment_B</v>
          </cell>
          <cell r="M67" t="str">
            <v>Segment_B</v>
          </cell>
          <cell r="N67">
            <v>0</v>
          </cell>
          <cell r="O67" t="str">
            <v>Individual</v>
          </cell>
          <cell r="Q67" t="str">
            <v>Segment_B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Y67" t="str">
            <v>Individual</v>
          </cell>
          <cell r="Z67" t="str">
            <v>lifecell PrePaid</v>
          </cell>
          <cell r="AA67">
            <v>44508</v>
          </cell>
        </row>
        <row r="68">
          <cell r="D68" t="str">
            <v>Hanna Pidlipska</v>
          </cell>
          <cell r="E68" t="str">
            <v>Підліпська Ганна Олександрівна</v>
          </cell>
          <cell r="F68">
            <v>15939</v>
          </cell>
          <cell r="G68" t="str">
            <v>Maksym AMaksymenko</v>
          </cell>
          <cell r="H68" t="str">
            <v>Part-time</v>
          </cell>
          <cell r="I68" t="str">
            <v>Dnipro</v>
          </cell>
          <cell r="J68" t="str">
            <v>inbound</v>
          </cell>
          <cell r="K68" t="str">
            <v>lifecell_Inb</v>
          </cell>
          <cell r="L68" t="str">
            <v>Corporate</v>
          </cell>
          <cell r="M68" t="str">
            <v>Corporate</v>
          </cell>
          <cell r="N68">
            <v>0</v>
          </cell>
          <cell r="O68" t="str">
            <v>Individual</v>
          </cell>
          <cell r="Q68" t="str">
            <v>Platinum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Y68" t="str">
            <v>Corp_Ind</v>
          </cell>
          <cell r="Z68" t="str">
            <v>lifecell Corporate</v>
          </cell>
          <cell r="AA68">
            <v>44532</v>
          </cell>
        </row>
        <row r="69">
          <cell r="D69" t="str">
            <v>Oleksandra Mirskova</v>
          </cell>
          <cell r="E69" t="str">
            <v>Мірськова Олександра Михайлівна</v>
          </cell>
          <cell r="F69">
            <v>15956</v>
          </cell>
          <cell r="G69" t="str">
            <v>Dmytro Fursov</v>
          </cell>
          <cell r="H69" t="str">
            <v>Part-time</v>
          </cell>
          <cell r="I69" t="str">
            <v>Kyiv</v>
          </cell>
          <cell r="J69" t="str">
            <v>inbound</v>
          </cell>
          <cell r="K69" t="str">
            <v>lifecell_Inb</v>
          </cell>
          <cell r="L69" t="str">
            <v>Web_chat</v>
          </cell>
          <cell r="M69" t="str">
            <v>Web_chat</v>
          </cell>
          <cell r="N69" t="str">
            <v>Corporate</v>
          </cell>
          <cell r="O69" t="str">
            <v>Individual</v>
          </cell>
          <cell r="Q69" t="str">
            <v>Segment_B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Y69" t="str">
            <v>Corp_Ind</v>
          </cell>
          <cell r="Z69" t="str">
            <v>lifecell Web_chat</v>
          </cell>
          <cell r="AA69">
            <v>44536</v>
          </cell>
        </row>
        <row r="70">
          <cell r="D70" t="str">
            <v>Olga Shcherbatyuk</v>
          </cell>
          <cell r="E70" t="str">
            <v>Щербатюк Ольга Ігорівна</v>
          </cell>
          <cell r="F70">
            <v>16051</v>
          </cell>
          <cell r="G70" t="str">
            <v>Vladislav Usik</v>
          </cell>
          <cell r="H70" t="str">
            <v>Part-time</v>
          </cell>
          <cell r="I70" t="str">
            <v>Kyiv</v>
          </cell>
          <cell r="J70" t="str">
            <v>inbound</v>
          </cell>
          <cell r="K70" t="str">
            <v>Glovo_OCC</v>
          </cell>
          <cell r="L70" t="str">
            <v>Glovo_OCC</v>
          </cell>
          <cell r="M70" t="str">
            <v>Glovo</v>
          </cell>
          <cell r="N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Z70" t="str">
            <v>Glovo_OCC</v>
          </cell>
          <cell r="AA70">
            <v>44550</v>
          </cell>
        </row>
        <row r="71">
          <cell r="D71" t="str">
            <v>Roman Bizhko</v>
          </cell>
          <cell r="E71" t="str">
            <v>Біжко Роман Сергійович</v>
          </cell>
          <cell r="F71">
            <v>16019</v>
          </cell>
          <cell r="G71" t="str">
            <v>Antonina Hrytsai</v>
          </cell>
          <cell r="H71" t="str">
            <v>Part-time</v>
          </cell>
          <cell r="I71" t="str">
            <v>Dnipro</v>
          </cell>
          <cell r="J71" t="str">
            <v>inbound</v>
          </cell>
          <cell r="K71" t="str">
            <v>lifecell_Inb</v>
          </cell>
          <cell r="L71" t="str">
            <v>Web_chat</v>
          </cell>
          <cell r="M71" t="str">
            <v>Web_chat</v>
          </cell>
          <cell r="N71" t="str">
            <v>Corporate</v>
          </cell>
          <cell r="O71" t="str">
            <v>Individual</v>
          </cell>
          <cell r="Q71" t="str">
            <v>Segment_B</v>
          </cell>
          <cell r="R71" t="str">
            <v>SN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Y71" t="str">
            <v>Corp_Ind</v>
          </cell>
          <cell r="Z71" t="str">
            <v>lifecell Web_chat</v>
          </cell>
          <cell r="AA71">
            <v>44553</v>
          </cell>
        </row>
        <row r="72">
          <cell r="D72" t="str">
            <v>Yuliya Butyrina</v>
          </cell>
          <cell r="E72" t="str">
            <v>Бутиріна Юлія В'ячеславна</v>
          </cell>
          <cell r="F72">
            <v>10124</v>
          </cell>
          <cell r="G72" t="str">
            <v>Nazarii Stadnik</v>
          </cell>
          <cell r="H72" t="str">
            <v>Part-time</v>
          </cell>
          <cell r="I72" t="str">
            <v>Kyiv</v>
          </cell>
          <cell r="J72" t="str">
            <v>inbound</v>
          </cell>
          <cell r="K72" t="str">
            <v>Glovo_LiveOps</v>
          </cell>
          <cell r="L72" t="str">
            <v>Glovo_mails</v>
          </cell>
          <cell r="M72" t="str">
            <v>Glovo_mails</v>
          </cell>
          <cell r="N72">
            <v>0</v>
          </cell>
          <cell r="O72">
            <v>0</v>
          </cell>
          <cell r="Q72" t="str">
            <v>Glovo_LiveOps</v>
          </cell>
          <cell r="R72">
            <v>0</v>
          </cell>
          <cell r="S72">
            <v>0</v>
          </cell>
          <cell r="T72" t="str">
            <v>CR_Cleanup</v>
          </cell>
          <cell r="U72" t="str">
            <v>Partner_mails</v>
          </cell>
          <cell r="V72" t="str">
            <v>Glovo_mails</v>
          </cell>
          <cell r="Y72" t="str">
            <v>Glover</v>
          </cell>
          <cell r="Z72" t="str">
            <v>Glover_Emails</v>
          </cell>
          <cell r="AA72">
            <v>44585</v>
          </cell>
        </row>
        <row r="73">
          <cell r="D73" t="str">
            <v>Nina Lahunina</v>
          </cell>
          <cell r="E73" t="str">
            <v>Лагуніна Ніна Сергіївна</v>
          </cell>
          <cell r="F73">
            <v>16079</v>
          </cell>
          <cell r="G73" t="str">
            <v>Antonina Hrytsai</v>
          </cell>
          <cell r="H73" t="str">
            <v>Part-time</v>
          </cell>
          <cell r="I73" t="str">
            <v>Dnipro</v>
          </cell>
          <cell r="J73" t="str">
            <v>inbound</v>
          </cell>
          <cell r="K73" t="str">
            <v>lifecell_Inb</v>
          </cell>
          <cell r="L73" t="str">
            <v>Web_chat</v>
          </cell>
          <cell r="M73" t="str">
            <v>Web_chat</v>
          </cell>
          <cell r="N73" t="str">
            <v>Corporate</v>
          </cell>
          <cell r="O73" t="str">
            <v>Individual</v>
          </cell>
          <cell r="Q73" t="str">
            <v>Segment_B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Y73" t="str">
            <v>Corp_Ind</v>
          </cell>
          <cell r="Z73" t="str">
            <v>lifecell Web_chat</v>
          </cell>
          <cell r="AA73">
            <v>44595</v>
          </cell>
        </row>
        <row r="74">
          <cell r="D74" t="str">
            <v>Oleksii Zelikson</v>
          </cell>
          <cell r="E74" t="str">
            <v>Зеліксон Олексій Олександрович</v>
          </cell>
          <cell r="F74">
            <v>16082</v>
          </cell>
          <cell r="G74" t="str">
            <v>Bohdan Masenkov</v>
          </cell>
          <cell r="H74" t="str">
            <v>Part-time</v>
          </cell>
          <cell r="I74" t="str">
            <v>Kyiv</v>
          </cell>
          <cell r="J74" t="str">
            <v>inbound</v>
          </cell>
          <cell r="K74" t="str">
            <v>lifecell_Inb</v>
          </cell>
          <cell r="L74" t="str">
            <v>FMC</v>
          </cell>
          <cell r="M74" t="str">
            <v>FMC</v>
          </cell>
          <cell r="N74" t="str">
            <v>Corporate</v>
          </cell>
          <cell r="O74" t="str">
            <v>Individual</v>
          </cell>
          <cell r="P74" t="str">
            <v>Platinum</v>
          </cell>
          <cell r="Q74" t="str">
            <v>Segment_B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Y74" t="str">
            <v>Corp_Ind</v>
          </cell>
          <cell r="Z74" t="str">
            <v>lifecell FMC</v>
          </cell>
          <cell r="AA74">
            <v>44595</v>
          </cell>
        </row>
        <row r="75">
          <cell r="D75" t="str">
            <v>Oksana Kysla</v>
          </cell>
          <cell r="E75" t="str">
            <v>Кисла Оксана Мехманівна</v>
          </cell>
          <cell r="F75">
            <v>16118</v>
          </cell>
          <cell r="G75" t="str">
            <v>Yaroslav Kostiuk</v>
          </cell>
          <cell r="H75" t="str">
            <v>Part-time</v>
          </cell>
          <cell r="I75" t="str">
            <v>Dnipro</v>
          </cell>
          <cell r="J75" t="str">
            <v>inbound</v>
          </cell>
          <cell r="K75" t="str">
            <v>lifecell_Inb</v>
          </cell>
          <cell r="L75" t="str">
            <v>Individual</v>
          </cell>
          <cell r="M75" t="str">
            <v>Individual</v>
          </cell>
          <cell r="N75">
            <v>0</v>
          </cell>
          <cell r="P75">
            <v>0</v>
          </cell>
          <cell r="Q75" t="str">
            <v>Segment_B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Y75" t="str">
            <v>Individual</v>
          </cell>
          <cell r="Z75" t="str">
            <v>lifecell Individual</v>
          </cell>
          <cell r="AA75">
            <v>44606</v>
          </cell>
        </row>
        <row r="76">
          <cell r="D76" t="str">
            <v>Mykhailo Tesliuk</v>
          </cell>
          <cell r="E76" t="str">
            <v>Теслюк Михайло Олександрович</v>
          </cell>
          <cell r="F76">
            <v>16199</v>
          </cell>
          <cell r="G76" t="str">
            <v>Anna Romasenko</v>
          </cell>
          <cell r="H76" t="str">
            <v>Part-time</v>
          </cell>
          <cell r="I76" t="str">
            <v>Kyiv</v>
          </cell>
          <cell r="J76" t="str">
            <v>inbound</v>
          </cell>
          <cell r="K76" t="str">
            <v>lifecell_Inb</v>
          </cell>
          <cell r="L76" t="str">
            <v>Web_chat</v>
          </cell>
          <cell r="M76" t="str">
            <v>Web_chat</v>
          </cell>
          <cell r="N76" t="str">
            <v>Corporate</v>
          </cell>
          <cell r="O76" t="str">
            <v>Individual</v>
          </cell>
          <cell r="P76">
            <v>0</v>
          </cell>
          <cell r="Q76" t="str">
            <v>Segment_B</v>
          </cell>
          <cell r="R76">
            <v>0</v>
          </cell>
          <cell r="S76">
            <v>0</v>
          </cell>
          <cell r="T76" t="str">
            <v>Lifecell_EN</v>
          </cell>
          <cell r="U76">
            <v>0</v>
          </cell>
          <cell r="V76">
            <v>0</v>
          </cell>
          <cell r="Y76" t="str">
            <v>Corp_Ind</v>
          </cell>
          <cell r="Z76" t="str">
            <v>lifecell Web_chat</v>
          </cell>
          <cell r="AA76">
            <v>44663</v>
          </cell>
        </row>
        <row r="77">
          <cell r="D77" t="str">
            <v>Denys Smelnytskyi</v>
          </cell>
          <cell r="E77" t="str">
            <v>Смельницький Денис Костянтинович</v>
          </cell>
          <cell r="F77">
            <v>16201</v>
          </cell>
          <cell r="G77" t="str">
            <v>Dmytro Fursov</v>
          </cell>
          <cell r="H77" t="str">
            <v>Part-time</v>
          </cell>
          <cell r="I77" t="str">
            <v>Kyiv</v>
          </cell>
          <cell r="J77" t="str">
            <v>inbound</v>
          </cell>
          <cell r="K77" t="str">
            <v>lifecell_Inb</v>
          </cell>
          <cell r="L77" t="str">
            <v>Web_chat</v>
          </cell>
          <cell r="M77" t="str">
            <v>Web_chat</v>
          </cell>
          <cell r="N77" t="str">
            <v>Corporate</v>
          </cell>
          <cell r="O77" t="str">
            <v>Individual</v>
          </cell>
          <cell r="P77" t="str">
            <v>Platinum</v>
          </cell>
          <cell r="Q77" t="str">
            <v>Segment_B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Y77" t="str">
            <v>Corp_Ind</v>
          </cell>
          <cell r="Z77" t="str">
            <v>lifecell Web_chat</v>
          </cell>
          <cell r="AA77">
            <v>44663</v>
          </cell>
        </row>
        <row r="78">
          <cell r="D78" t="str">
            <v>Vitalii Voskoboinyk2</v>
          </cell>
          <cell r="E78" t="str">
            <v>Воскобойник Віталій Миколайович</v>
          </cell>
          <cell r="F78">
            <v>13105</v>
          </cell>
          <cell r="G78" t="str">
            <v>Yehor Perevertailo</v>
          </cell>
          <cell r="H78" t="str">
            <v>Part-time</v>
          </cell>
          <cell r="I78" t="str">
            <v>Dnipro</v>
          </cell>
          <cell r="J78" t="str">
            <v>inbound</v>
          </cell>
          <cell r="K78" t="str">
            <v>lifecell_Inb</v>
          </cell>
          <cell r="L78" t="str">
            <v>Corporate</v>
          </cell>
          <cell r="M78" t="str">
            <v>Corporate</v>
          </cell>
          <cell r="N78">
            <v>0</v>
          </cell>
          <cell r="O78" t="str">
            <v>Individual</v>
          </cell>
          <cell r="P78">
            <v>0</v>
          </cell>
          <cell r="Q78" t="str">
            <v>Platinum</v>
          </cell>
          <cell r="R78" t="str">
            <v>Web_chat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Y78" t="str">
            <v>Corp_Ind</v>
          </cell>
          <cell r="Z78" t="str">
            <v>lifecell Corporate</v>
          </cell>
          <cell r="AA78">
            <v>44671</v>
          </cell>
        </row>
        <row r="79">
          <cell r="D79" t="str">
            <v>Vitalii Ivaniuchenko</v>
          </cell>
          <cell r="E79" t="str">
            <v>Іванюченко Віталій Володимирович</v>
          </cell>
          <cell r="F79">
            <v>16250</v>
          </cell>
          <cell r="G79" t="str">
            <v>Oleksii Chalyk</v>
          </cell>
          <cell r="H79" t="str">
            <v>Part-time</v>
          </cell>
          <cell r="I79" t="str">
            <v>Kyiv</v>
          </cell>
          <cell r="J79" t="str">
            <v>inbound</v>
          </cell>
          <cell r="K79" t="str">
            <v>lifecell_Inb</v>
          </cell>
          <cell r="L79" t="str">
            <v>Corporate</v>
          </cell>
          <cell r="M79" t="str">
            <v>Corporate</v>
          </cell>
          <cell r="O79" t="str">
            <v>Individual</v>
          </cell>
          <cell r="P79">
            <v>0</v>
          </cell>
          <cell r="Q79" t="str">
            <v>Platinum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Y79" t="str">
            <v>Corp_Ind</v>
          </cell>
          <cell r="Z79" t="str">
            <v>lifecell Corporate</v>
          </cell>
          <cell r="AA79">
            <v>44699</v>
          </cell>
        </row>
        <row r="80">
          <cell r="D80" t="str">
            <v>Roman Hladchuk</v>
          </cell>
          <cell r="E80" t="str">
            <v>Гладчук Роман Миколайович</v>
          </cell>
          <cell r="F80">
            <v>16269</v>
          </cell>
          <cell r="G80" t="str">
            <v>Bohdan Masenkov</v>
          </cell>
          <cell r="H80" t="str">
            <v>Part-time</v>
          </cell>
          <cell r="I80" t="str">
            <v>Kyiv</v>
          </cell>
          <cell r="J80" t="str">
            <v>inbound</v>
          </cell>
          <cell r="K80" t="str">
            <v>lifecell_Inb</v>
          </cell>
          <cell r="L80" t="str">
            <v>Platinum</v>
          </cell>
          <cell r="M80" t="str">
            <v>Platinum</v>
          </cell>
          <cell r="O80">
            <v>0</v>
          </cell>
          <cell r="P80" t="str">
            <v>Segment_B</v>
          </cell>
          <cell r="Q80">
            <v>0</v>
          </cell>
          <cell r="R80" t="str">
            <v>Web_Shop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Z80" t="str">
            <v>lifecell Platinum</v>
          </cell>
          <cell r="AA80">
            <v>44700</v>
          </cell>
        </row>
        <row r="81">
          <cell r="D81" t="str">
            <v>Vitaliy Pozyk</v>
          </cell>
          <cell r="E81" t="str">
            <v>Позик Віталій Олександрович</v>
          </cell>
          <cell r="F81">
            <v>9247</v>
          </cell>
          <cell r="G81" t="str">
            <v>Anastasiya Logvinyuk</v>
          </cell>
          <cell r="H81" t="str">
            <v>Part-time</v>
          </cell>
          <cell r="I81" t="str">
            <v>Kyiv</v>
          </cell>
          <cell r="J81" t="str">
            <v>outbound</v>
          </cell>
          <cell r="K81" t="str">
            <v>BAT</v>
          </cell>
          <cell r="L81" t="str">
            <v>BAT_out</v>
          </cell>
          <cell r="M81" t="str">
            <v>BAT_out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Z81" t="str">
            <v>BAT Outbound</v>
          </cell>
          <cell r="AA81">
            <v>44712</v>
          </cell>
        </row>
        <row r="82">
          <cell r="D82" t="str">
            <v>Artem Kliuchka</v>
          </cell>
          <cell r="E82" t="str">
            <v>Ключка Артем Святославович</v>
          </cell>
          <cell r="F82">
            <v>15221</v>
          </cell>
          <cell r="G82" t="str">
            <v>Volodymyr Skrypnyk</v>
          </cell>
          <cell r="H82" t="str">
            <v>Part-time</v>
          </cell>
          <cell r="I82" t="str">
            <v>Kyiv</v>
          </cell>
          <cell r="J82" t="str">
            <v>outbound</v>
          </cell>
          <cell r="K82" t="str">
            <v>lifecell_OB</v>
          </cell>
          <cell r="L82" t="str">
            <v>Survey</v>
          </cell>
          <cell r="M82" t="str">
            <v>Survey</v>
          </cell>
          <cell r="Q82" t="str">
            <v>Segment_B</v>
          </cell>
          <cell r="Z82" t="str">
            <v>lifecell_OB</v>
          </cell>
          <cell r="AA82">
            <v>44748</v>
          </cell>
        </row>
        <row r="83">
          <cell r="D83" t="str">
            <v>Alina Sandul</v>
          </cell>
          <cell r="E83" t="str">
            <v>Сандул Аліна Вікторівна</v>
          </cell>
          <cell r="F83">
            <v>16335</v>
          </cell>
          <cell r="G83" t="str">
            <v>Daniil Malanich</v>
          </cell>
          <cell r="H83" t="str">
            <v>Part-time</v>
          </cell>
          <cell r="I83" t="str">
            <v>Kyiv</v>
          </cell>
          <cell r="J83" t="str">
            <v>inbound</v>
          </cell>
          <cell r="K83" t="str">
            <v>Glovo_Client</v>
          </cell>
          <cell r="L83" t="str">
            <v>Glovo_Call_Partner</v>
          </cell>
          <cell r="M83" t="str">
            <v>Glovo_Call_Partner</v>
          </cell>
          <cell r="N83">
            <v>0</v>
          </cell>
          <cell r="O83" t="str">
            <v>Glovo_SM</v>
          </cell>
          <cell r="P83" t="str">
            <v>Chat_User</v>
          </cell>
          <cell r="R83">
            <v>0</v>
          </cell>
          <cell r="T83" t="str">
            <v>CR_Cleanup</v>
          </cell>
          <cell r="Y83" t="str">
            <v>Clients</v>
          </cell>
          <cell r="Z83" t="str">
            <v>Glovo_CP</v>
          </cell>
          <cell r="AA83">
            <v>44753</v>
          </cell>
        </row>
        <row r="84">
          <cell r="D84" t="str">
            <v>Irina Naumchuk</v>
          </cell>
          <cell r="E84" t="str">
            <v>Наумчук Ірина Олегівна</v>
          </cell>
          <cell r="F84">
            <v>16349</v>
          </cell>
          <cell r="G84" t="str">
            <v>Daniil Malanich</v>
          </cell>
          <cell r="H84" t="str">
            <v>Part-time</v>
          </cell>
          <cell r="I84" t="str">
            <v>Kyiv</v>
          </cell>
          <cell r="J84" t="str">
            <v>inbound</v>
          </cell>
          <cell r="K84" t="str">
            <v>Glovo_LiveOps</v>
          </cell>
          <cell r="L84" t="str">
            <v>Glovo_LiveOps</v>
          </cell>
          <cell r="M84" t="str">
            <v>Glovo_LiveOps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T84" t="str">
            <v>CR_Cleanup</v>
          </cell>
          <cell r="Y84" t="str">
            <v>Glover</v>
          </cell>
          <cell r="Z84" t="str">
            <v>Glovo_Glover</v>
          </cell>
          <cell r="AA84">
            <v>44753</v>
          </cell>
        </row>
        <row r="85">
          <cell r="D85" t="str">
            <v>Maksim Boyko</v>
          </cell>
          <cell r="E85" t="str">
            <v>Бойко Максим Володимирович</v>
          </cell>
          <cell r="F85">
            <v>16389</v>
          </cell>
          <cell r="G85" t="str">
            <v>Daniil Malanich</v>
          </cell>
          <cell r="H85" t="str">
            <v>Part-time</v>
          </cell>
          <cell r="I85" t="str">
            <v>Kyiv</v>
          </cell>
          <cell r="J85" t="str">
            <v>inbound</v>
          </cell>
          <cell r="K85" t="str">
            <v>Glovo_Client</v>
          </cell>
          <cell r="L85" t="str">
            <v>Glovo_Call_Partner</v>
          </cell>
          <cell r="M85" t="str">
            <v>Glovo_Call_Partner</v>
          </cell>
          <cell r="N85">
            <v>0</v>
          </cell>
          <cell r="O85">
            <v>0</v>
          </cell>
          <cell r="P85" t="str">
            <v>Chat_User</v>
          </cell>
          <cell r="Q85">
            <v>0</v>
          </cell>
          <cell r="R85">
            <v>0</v>
          </cell>
          <cell r="T85" t="str">
            <v>CR_Cleanup</v>
          </cell>
          <cell r="Y85" t="str">
            <v>Clients</v>
          </cell>
          <cell r="Z85" t="str">
            <v>Glovo_CP</v>
          </cell>
          <cell r="AA85">
            <v>44753</v>
          </cell>
        </row>
        <row r="86">
          <cell r="D86" t="str">
            <v>Aleksandr Shevchenko</v>
          </cell>
          <cell r="E86" t="str">
            <v>Шевченко Олександр Вікторович</v>
          </cell>
          <cell r="F86">
            <v>16319</v>
          </cell>
          <cell r="G86" t="str">
            <v>Daniil Malanich</v>
          </cell>
          <cell r="H86" t="str">
            <v>Part-time</v>
          </cell>
          <cell r="I86" t="str">
            <v>Kyiv</v>
          </cell>
          <cell r="J86" t="str">
            <v>inbound</v>
          </cell>
          <cell r="K86" t="str">
            <v>Glovo_Client</v>
          </cell>
          <cell r="L86" t="str">
            <v>Glovo_Call_Partner</v>
          </cell>
          <cell r="M86" t="str">
            <v>Glovo_Call_Partner</v>
          </cell>
          <cell r="O86" t="str">
            <v>Glovo_SM</v>
          </cell>
          <cell r="P86" t="str">
            <v>Chat_User</v>
          </cell>
          <cell r="Q86">
            <v>0</v>
          </cell>
          <cell r="R86">
            <v>0</v>
          </cell>
          <cell r="T86" t="str">
            <v>CR_Cleanup</v>
          </cell>
          <cell r="Y86" t="str">
            <v>Clients</v>
          </cell>
          <cell r="Z86" t="str">
            <v>Glovo_CP</v>
          </cell>
          <cell r="AA86">
            <v>44753</v>
          </cell>
        </row>
        <row r="87">
          <cell r="D87" t="str">
            <v>Nataliia Podobid</v>
          </cell>
          <cell r="E87" t="str">
            <v>Подобід Наталія Олександрівна</v>
          </cell>
          <cell r="F87">
            <v>16378</v>
          </cell>
          <cell r="G87" t="str">
            <v>Oleksii Chalyk</v>
          </cell>
          <cell r="H87" t="str">
            <v>Full-time</v>
          </cell>
          <cell r="I87" t="str">
            <v>Kyiv</v>
          </cell>
          <cell r="J87" t="str">
            <v>inbound</v>
          </cell>
          <cell r="K87" t="str">
            <v>lifecell_Inb</v>
          </cell>
          <cell r="L87" t="str">
            <v>Platinum</v>
          </cell>
          <cell r="M87" t="str">
            <v>Platinum</v>
          </cell>
          <cell r="N87">
            <v>0</v>
          </cell>
          <cell r="O87" t="str">
            <v>Individual</v>
          </cell>
          <cell r="P87" t="str">
            <v>Segment_B</v>
          </cell>
          <cell r="Q87">
            <v>0</v>
          </cell>
          <cell r="Y87" t="str">
            <v>Individual</v>
          </cell>
          <cell r="Z87" t="str">
            <v>lifecell Platinum</v>
          </cell>
          <cell r="AA87">
            <v>44757</v>
          </cell>
        </row>
        <row r="88">
          <cell r="D88" t="str">
            <v>Oleksandr Hulko</v>
          </cell>
          <cell r="E88" t="str">
            <v>Гулько Олександр Вадимович</v>
          </cell>
          <cell r="F88">
            <v>16013</v>
          </cell>
          <cell r="G88" t="str">
            <v>Antonina Hrytsai</v>
          </cell>
          <cell r="H88" t="str">
            <v>Part-time</v>
          </cell>
          <cell r="I88" t="str">
            <v>Kyiv</v>
          </cell>
          <cell r="J88" t="str">
            <v>inbound</v>
          </cell>
          <cell r="K88" t="str">
            <v>lifecell_Inb</v>
          </cell>
          <cell r="L88" t="str">
            <v>Web_chat</v>
          </cell>
          <cell r="M88" t="str">
            <v>Web_chat</v>
          </cell>
          <cell r="N88" t="str">
            <v>Corporate</v>
          </cell>
          <cell r="O88" t="str">
            <v>Individual</v>
          </cell>
          <cell r="P88">
            <v>0</v>
          </cell>
          <cell r="Q88" t="str">
            <v>Segment_B</v>
          </cell>
          <cell r="R88" t="str">
            <v>SN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Y88" t="str">
            <v>Corp_Ind</v>
          </cell>
          <cell r="Z88" t="str">
            <v>lifecell Web_chat</v>
          </cell>
          <cell r="AA88">
            <v>44777</v>
          </cell>
        </row>
        <row r="89">
          <cell r="D89" t="str">
            <v>Elena Shtykanova</v>
          </cell>
          <cell r="E89" t="str">
            <v>Штиканова Олена Сергіївна</v>
          </cell>
          <cell r="F89">
            <v>15960</v>
          </cell>
          <cell r="G89" t="str">
            <v>Ruslana Kalenichenko</v>
          </cell>
          <cell r="H89" t="str">
            <v>Full-time</v>
          </cell>
          <cell r="I89" t="str">
            <v>Kyiv</v>
          </cell>
          <cell r="J89" t="str">
            <v>inbound</v>
          </cell>
          <cell r="K89" t="str">
            <v>Toyota_Hotline</v>
          </cell>
          <cell r="L89" t="str">
            <v>Toyota_Hotline</v>
          </cell>
          <cell r="M89" t="str">
            <v>Toyota_Hotline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Z89" t="str">
            <v>Toyota_Hotline</v>
          </cell>
          <cell r="AA89">
            <v>45567</v>
          </cell>
        </row>
        <row r="90">
          <cell r="D90" t="str">
            <v>Dmytro Kvasha</v>
          </cell>
          <cell r="E90" t="str">
            <v>Кваша Дмитро Васильович</v>
          </cell>
          <cell r="F90">
            <v>16495</v>
          </cell>
          <cell r="G90" t="str">
            <v>Antonina Hrytsai</v>
          </cell>
          <cell r="H90" t="str">
            <v>Part-time</v>
          </cell>
          <cell r="I90" t="str">
            <v>Kyiv</v>
          </cell>
          <cell r="J90" t="str">
            <v>inbound</v>
          </cell>
          <cell r="K90" t="str">
            <v>lifecell_Inb</v>
          </cell>
          <cell r="L90" t="str">
            <v>Web_chat</v>
          </cell>
          <cell r="M90" t="str">
            <v>Web_chat</v>
          </cell>
          <cell r="N90" t="str">
            <v>Corporate</v>
          </cell>
          <cell r="O90" t="str">
            <v>Individual</v>
          </cell>
          <cell r="P90" t="str">
            <v>Platinum</v>
          </cell>
          <cell r="Q90" t="str">
            <v>Segment_B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Y90" t="str">
            <v>Corp_Ind</v>
          </cell>
          <cell r="Z90" t="str">
            <v>lifecell Web_chat</v>
          </cell>
          <cell r="AA90">
            <v>44810</v>
          </cell>
        </row>
        <row r="91">
          <cell r="D91" t="str">
            <v>Oleksii Rudenko</v>
          </cell>
          <cell r="E91" t="str">
            <v>Руденко Олексій Сергійович</v>
          </cell>
          <cell r="F91">
            <v>16525</v>
          </cell>
          <cell r="G91" t="str">
            <v>Valerii Kucherenko</v>
          </cell>
          <cell r="H91" t="str">
            <v>Full-time</v>
          </cell>
          <cell r="I91" t="str">
            <v>Kyiv</v>
          </cell>
          <cell r="J91" t="str">
            <v>inbound</v>
          </cell>
          <cell r="K91" t="str">
            <v>Glovo_LiveOps</v>
          </cell>
          <cell r="L91" t="str">
            <v>Glovo_mails</v>
          </cell>
          <cell r="M91" t="str">
            <v>Glovo_mails</v>
          </cell>
          <cell r="N91">
            <v>0</v>
          </cell>
          <cell r="P91">
            <v>0</v>
          </cell>
          <cell r="Q91" t="str">
            <v>Glovo_LiveOps</v>
          </cell>
          <cell r="R91">
            <v>0</v>
          </cell>
          <cell r="S91">
            <v>0</v>
          </cell>
          <cell r="T91" t="str">
            <v>CR_Cleanup</v>
          </cell>
          <cell r="U91" t="str">
            <v>Partner_mails</v>
          </cell>
          <cell r="V91" t="str">
            <v>Glovo_mails</v>
          </cell>
          <cell r="Y91" t="str">
            <v>Glover</v>
          </cell>
          <cell r="Z91" t="str">
            <v>Glover_Emails</v>
          </cell>
          <cell r="AA91">
            <v>44816</v>
          </cell>
        </row>
        <row r="92">
          <cell r="D92" t="str">
            <v>Viktoriia Ivashkiv</v>
          </cell>
          <cell r="E92" t="str">
            <v>Івашків Вікторія Олександрівна</v>
          </cell>
          <cell r="F92">
            <v>16631</v>
          </cell>
          <cell r="G92" t="str">
            <v>Anna Zabrodska</v>
          </cell>
          <cell r="H92" t="str">
            <v>Part-time</v>
          </cell>
          <cell r="I92" t="str">
            <v>Kyiv</v>
          </cell>
          <cell r="J92" t="str">
            <v>inbound</v>
          </cell>
          <cell r="K92" t="str">
            <v>lifecell_Inb</v>
          </cell>
          <cell r="L92" t="str">
            <v>Segment_B</v>
          </cell>
          <cell r="M92" t="str">
            <v>Segment_B</v>
          </cell>
          <cell r="N92">
            <v>0</v>
          </cell>
          <cell r="O92" t="str">
            <v>Segment_F</v>
          </cell>
          <cell r="P92">
            <v>0</v>
          </cell>
          <cell r="Q92" t="str">
            <v>Individual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Y92" t="str">
            <v>Individual</v>
          </cell>
          <cell r="Z92" t="str">
            <v>lifecell PrePaid</v>
          </cell>
          <cell r="AA92">
            <v>44851</v>
          </cell>
        </row>
        <row r="93">
          <cell r="D93" t="str">
            <v>Denys Kurdybailo</v>
          </cell>
          <cell r="E93" t="str">
            <v>Курдибайло Денис Сергійович</v>
          </cell>
          <cell r="F93">
            <v>16632</v>
          </cell>
          <cell r="G93" t="str">
            <v>Kateryna Bereza</v>
          </cell>
          <cell r="H93" t="str">
            <v>Part-time</v>
          </cell>
          <cell r="I93" t="str">
            <v>Kyiv</v>
          </cell>
          <cell r="J93" t="str">
            <v>inbound</v>
          </cell>
          <cell r="K93" t="str">
            <v>lifecell_Inb</v>
          </cell>
          <cell r="L93" t="str">
            <v>FMC</v>
          </cell>
          <cell r="M93" t="str">
            <v>FMC</v>
          </cell>
          <cell r="N93" t="str">
            <v>Corporate</v>
          </cell>
          <cell r="O93">
            <v>0</v>
          </cell>
          <cell r="P93">
            <v>0</v>
          </cell>
          <cell r="Q93" t="str">
            <v>Segment_B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Y93" t="str">
            <v>Corp_ind</v>
          </cell>
          <cell r="Z93" t="str">
            <v>lifecell FMC</v>
          </cell>
          <cell r="AA93">
            <v>44851</v>
          </cell>
        </row>
        <row r="94">
          <cell r="D94" t="str">
            <v>Yuliia Parhan</v>
          </cell>
          <cell r="E94" t="str">
            <v>Парган Юлія Іванівна</v>
          </cell>
          <cell r="F94">
            <v>16635</v>
          </cell>
          <cell r="G94" t="str">
            <v>Maksim Yaremchuk</v>
          </cell>
          <cell r="H94" t="str">
            <v>Part-time</v>
          </cell>
          <cell r="I94" t="str">
            <v>Kyiv</v>
          </cell>
          <cell r="J94" t="str">
            <v>inbound</v>
          </cell>
          <cell r="K94" t="str">
            <v>lifecell_Inb</v>
          </cell>
          <cell r="L94" t="str">
            <v>Platinum</v>
          </cell>
          <cell r="M94" t="str">
            <v>Platinum</v>
          </cell>
          <cell r="N94" t="str">
            <v>Corporate</v>
          </cell>
          <cell r="P94">
            <v>0</v>
          </cell>
          <cell r="Q94" t="str">
            <v>Segment_B</v>
          </cell>
          <cell r="R94" t="str">
            <v>Web_chat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Y94" t="str">
            <v>Individual</v>
          </cell>
          <cell r="Z94" t="str">
            <v>lifecell Platinum</v>
          </cell>
          <cell r="AA94">
            <v>44851</v>
          </cell>
        </row>
        <row r="95">
          <cell r="D95" t="str">
            <v>Andrii Burda</v>
          </cell>
          <cell r="E95" t="str">
            <v>Бурда Андрій Андрійович</v>
          </cell>
          <cell r="F95">
            <v>13935</v>
          </cell>
          <cell r="G95" t="str">
            <v>Anna Romasenko</v>
          </cell>
          <cell r="H95" t="str">
            <v>Part-time</v>
          </cell>
          <cell r="I95" t="str">
            <v>Kyiv</v>
          </cell>
          <cell r="J95" t="str">
            <v>inbound</v>
          </cell>
          <cell r="K95" t="str">
            <v>lifecell_Inb</v>
          </cell>
          <cell r="L95" t="str">
            <v>SN</v>
          </cell>
          <cell r="M95" t="str">
            <v>SN</v>
          </cell>
          <cell r="N95" t="str">
            <v>Corporate</v>
          </cell>
          <cell r="O95" t="str">
            <v>Individual</v>
          </cell>
          <cell r="P95">
            <v>0</v>
          </cell>
          <cell r="Q95" t="str">
            <v>Segment_B</v>
          </cell>
          <cell r="R95" t="str">
            <v>Web_chat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Y95" t="str">
            <v>Corp_Ind</v>
          </cell>
          <cell r="Z95" t="str">
            <v>lifecell SN</v>
          </cell>
          <cell r="AA95">
            <v>44859</v>
          </cell>
        </row>
        <row r="96">
          <cell r="D96" t="str">
            <v>Oleksandr Tkachuk</v>
          </cell>
          <cell r="E96" t="str">
            <v>Ткачук Олександр Володимирович</v>
          </cell>
          <cell r="F96">
            <v>16264</v>
          </cell>
          <cell r="G96" t="str">
            <v>Yehor Perevertailo</v>
          </cell>
          <cell r="H96" t="str">
            <v>Part-time</v>
          </cell>
          <cell r="I96" t="str">
            <v>Kyiv</v>
          </cell>
          <cell r="J96" t="str">
            <v>inbound</v>
          </cell>
          <cell r="K96" t="str">
            <v>lifecell_Inb</v>
          </cell>
          <cell r="L96" t="str">
            <v>Platinum</v>
          </cell>
          <cell r="M96" t="str">
            <v>Platinum</v>
          </cell>
          <cell r="N96" t="str">
            <v>Corporate</v>
          </cell>
          <cell r="O96" t="str">
            <v>Individual</v>
          </cell>
          <cell r="P96" t="str">
            <v>Segment_B</v>
          </cell>
          <cell r="R96" t="str">
            <v>Web_chat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Y96" t="str">
            <v>Corp_Ind</v>
          </cell>
          <cell r="Z96" t="str">
            <v>lifecell Platinum</v>
          </cell>
          <cell r="AA96">
            <v>44859</v>
          </cell>
        </row>
        <row r="97">
          <cell r="D97" t="str">
            <v>Aleksandr Latukhin</v>
          </cell>
          <cell r="E97" t="str">
            <v>Латухін Олександр Володимирович</v>
          </cell>
          <cell r="F97">
            <v>16707</v>
          </cell>
          <cell r="G97" t="str">
            <v>Daniil Malanich</v>
          </cell>
          <cell r="H97" t="str">
            <v>Part-time</v>
          </cell>
          <cell r="I97" t="str">
            <v>Kyiv</v>
          </cell>
          <cell r="J97" t="str">
            <v>inbound</v>
          </cell>
          <cell r="K97" t="str">
            <v>Glovo_Client</v>
          </cell>
          <cell r="L97" t="str">
            <v>Glovo_Call_Partner</v>
          </cell>
          <cell r="M97" t="str">
            <v>Glovo_Call_Partner</v>
          </cell>
          <cell r="N97">
            <v>0</v>
          </cell>
          <cell r="O97">
            <v>0</v>
          </cell>
          <cell r="P97" t="str">
            <v>Chat_User</v>
          </cell>
          <cell r="Q97">
            <v>0</v>
          </cell>
          <cell r="R97">
            <v>0</v>
          </cell>
          <cell r="S97">
            <v>0</v>
          </cell>
          <cell r="T97" t="str">
            <v>CR_Cleanup</v>
          </cell>
          <cell r="U97">
            <v>0</v>
          </cell>
          <cell r="V97">
            <v>0</v>
          </cell>
          <cell r="Y97" t="str">
            <v>Clients</v>
          </cell>
          <cell r="Z97" t="str">
            <v>Glovo_CP</v>
          </cell>
          <cell r="AA97">
            <v>44866</v>
          </cell>
        </row>
        <row r="98">
          <cell r="D98" t="str">
            <v>Irina Vernigora</v>
          </cell>
          <cell r="E98" t="str">
            <v>Вернигора Ірина Владиславівна</v>
          </cell>
          <cell r="F98">
            <v>14442</v>
          </cell>
          <cell r="G98" t="str">
            <v>Anastasiya Logvinyuk</v>
          </cell>
          <cell r="H98" t="str">
            <v>Part-time</v>
          </cell>
          <cell r="I98" t="str">
            <v>Dnipro</v>
          </cell>
          <cell r="J98" t="str">
            <v>outbound</v>
          </cell>
          <cell r="K98" t="str">
            <v>BAT</v>
          </cell>
          <cell r="L98" t="str">
            <v>BAT_out</v>
          </cell>
          <cell r="M98" t="str">
            <v>BAT_out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Z98" t="str">
            <v>BAT Outbound</v>
          </cell>
          <cell r="AA98">
            <v>44866</v>
          </cell>
        </row>
        <row r="99">
          <cell r="D99" t="str">
            <v>Aleksey Pazyuk</v>
          </cell>
          <cell r="E99" t="str">
            <v>Пазюк Олексій Андрійович</v>
          </cell>
          <cell r="F99">
            <v>16792</v>
          </cell>
          <cell r="G99" t="str">
            <v>Nadezhda Poryvay</v>
          </cell>
          <cell r="H99" t="str">
            <v>Part-time</v>
          </cell>
          <cell r="I99" t="str">
            <v>Kyiv</v>
          </cell>
          <cell r="J99" t="str">
            <v>inbound</v>
          </cell>
          <cell r="K99" t="str">
            <v>BAT</v>
          </cell>
          <cell r="L99" t="str">
            <v>BAT_inb</v>
          </cell>
          <cell r="M99" t="str">
            <v>BAT_inb</v>
          </cell>
          <cell r="N99">
            <v>0</v>
          </cell>
          <cell r="O99" t="str">
            <v>BAT_velo</v>
          </cell>
          <cell r="P99" t="str">
            <v>BAT_ogo</v>
          </cell>
          <cell r="Q99" t="str">
            <v xml:space="preserve">BAT_wherehouse </v>
          </cell>
          <cell r="R99">
            <v>0</v>
          </cell>
          <cell r="S99">
            <v>0</v>
          </cell>
          <cell r="T99" t="str">
            <v xml:space="preserve">BAT_chatbot </v>
          </cell>
          <cell r="U99">
            <v>0</v>
          </cell>
          <cell r="V99">
            <v>0</v>
          </cell>
          <cell r="Z99" t="str">
            <v>BAT Inbound</v>
          </cell>
          <cell r="AA99">
            <v>44868</v>
          </cell>
        </row>
        <row r="100">
          <cell r="D100" t="str">
            <v>Anton Kovalenko</v>
          </cell>
          <cell r="E100" t="str">
            <v>Коваленко Антон Павлович</v>
          </cell>
          <cell r="F100">
            <v>14630</v>
          </cell>
          <cell r="G100" t="str">
            <v>Dmytro Vynohradov</v>
          </cell>
          <cell r="H100" t="str">
            <v>Part-time</v>
          </cell>
          <cell r="I100" t="str">
            <v>Kyiv</v>
          </cell>
          <cell r="J100" t="str">
            <v>inbound</v>
          </cell>
          <cell r="K100" t="str">
            <v>Glovo_LiveOps</v>
          </cell>
          <cell r="L100" t="str">
            <v>Glovo_mails</v>
          </cell>
          <cell r="M100" t="str">
            <v>Glovo_mails</v>
          </cell>
          <cell r="N100">
            <v>0</v>
          </cell>
          <cell r="P100">
            <v>0</v>
          </cell>
          <cell r="Q100" t="str">
            <v>Glovo_LiveOps</v>
          </cell>
          <cell r="R100">
            <v>0</v>
          </cell>
          <cell r="S100">
            <v>0</v>
          </cell>
          <cell r="T100" t="str">
            <v>CR_Cleanup</v>
          </cell>
          <cell r="U100" t="str">
            <v>Partner_mails</v>
          </cell>
          <cell r="V100" t="str">
            <v>Glovo_mails</v>
          </cell>
          <cell r="Y100" t="str">
            <v>Glover</v>
          </cell>
          <cell r="Z100" t="str">
            <v>Glover_Emails</v>
          </cell>
          <cell r="AA100">
            <v>44872</v>
          </cell>
        </row>
        <row r="101">
          <cell r="D101" t="str">
            <v>Vitaliy Oleynik</v>
          </cell>
          <cell r="E101" t="str">
            <v>Олійник Віталій Володимирович</v>
          </cell>
          <cell r="F101">
            <v>16744</v>
          </cell>
          <cell r="G101" t="str">
            <v>Valerii Kucherenko</v>
          </cell>
          <cell r="H101" t="str">
            <v>Part-time</v>
          </cell>
          <cell r="I101" t="str">
            <v>Kyiv</v>
          </cell>
          <cell r="J101" t="str">
            <v>inbound</v>
          </cell>
          <cell r="K101" t="str">
            <v>Glovo_LiveOps</v>
          </cell>
          <cell r="L101" t="str">
            <v>Glovo_mails</v>
          </cell>
          <cell r="M101" t="str">
            <v>Glovo_mails</v>
          </cell>
          <cell r="N101" t="str">
            <v>Glovo_Multiskill</v>
          </cell>
          <cell r="P101" t="str">
            <v>Chat_User</v>
          </cell>
          <cell r="Q101" t="str">
            <v>Glovo_LiveOps</v>
          </cell>
          <cell r="R101">
            <v>0</v>
          </cell>
          <cell r="S101">
            <v>0</v>
          </cell>
          <cell r="T101" t="str">
            <v>CR_Cleanup</v>
          </cell>
          <cell r="U101" t="str">
            <v>Partner_mails</v>
          </cell>
          <cell r="V101" t="str">
            <v>Glovo_mails</v>
          </cell>
          <cell r="Y101" t="str">
            <v>Glover&amp;Clients</v>
          </cell>
          <cell r="Z101" t="str">
            <v>Glover_Emails</v>
          </cell>
          <cell r="AA101">
            <v>44872</v>
          </cell>
        </row>
        <row r="102">
          <cell r="D102" t="str">
            <v>Oleksii Tereshchenko</v>
          </cell>
          <cell r="E102" t="str">
            <v>Терещенко Олексій Ігорович</v>
          </cell>
          <cell r="F102">
            <v>16759</v>
          </cell>
          <cell r="G102" t="str">
            <v>Dmytro Fursov</v>
          </cell>
          <cell r="H102" t="str">
            <v>Part-time</v>
          </cell>
          <cell r="I102" t="str">
            <v>Kyiv</v>
          </cell>
          <cell r="J102" t="str">
            <v>inbound</v>
          </cell>
          <cell r="K102" t="str">
            <v>lifecell_Inb</v>
          </cell>
          <cell r="L102" t="str">
            <v>Corporate</v>
          </cell>
          <cell r="M102" t="str">
            <v>Corporate</v>
          </cell>
          <cell r="N102">
            <v>0</v>
          </cell>
          <cell r="O102" t="str">
            <v>Individual</v>
          </cell>
          <cell r="P102">
            <v>0</v>
          </cell>
          <cell r="Q102" t="str">
            <v>Platinum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Y102" t="str">
            <v>Corp_Ind</v>
          </cell>
          <cell r="Z102" t="str">
            <v>lifecell Corporate</v>
          </cell>
          <cell r="AA102">
            <v>44879</v>
          </cell>
        </row>
        <row r="103">
          <cell r="D103" t="str">
            <v>Artem Krivutsa</v>
          </cell>
          <cell r="E103" t="str">
            <v>Кривуца Артем Віталійович</v>
          </cell>
          <cell r="F103">
            <v>16832</v>
          </cell>
          <cell r="G103" t="str">
            <v>Karyna Chernokozova</v>
          </cell>
          <cell r="H103" t="str">
            <v>Part-time</v>
          </cell>
          <cell r="I103" t="str">
            <v>Kyiv</v>
          </cell>
          <cell r="J103" t="str">
            <v>outbound</v>
          </cell>
          <cell r="K103" t="str">
            <v>Glovo_OCC</v>
          </cell>
          <cell r="L103" t="str">
            <v>Glovo_Sales</v>
          </cell>
          <cell r="M103" t="str">
            <v>Glovo_Sales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Z103" t="str">
            <v>Glovo_Sales</v>
          </cell>
          <cell r="AA103">
            <v>44879</v>
          </cell>
        </row>
        <row r="104">
          <cell r="D104" t="str">
            <v>Ruslan Poperechnyuk</v>
          </cell>
          <cell r="E104" t="str">
            <v>Поперечнюк Руслан Анатолійович</v>
          </cell>
          <cell r="F104">
            <v>16782</v>
          </cell>
          <cell r="G104" t="str">
            <v>Daniil Malanich</v>
          </cell>
          <cell r="H104" t="str">
            <v>Part-time</v>
          </cell>
          <cell r="I104" t="str">
            <v>Kyiv</v>
          </cell>
          <cell r="J104" t="str">
            <v>inbound</v>
          </cell>
          <cell r="K104" t="str">
            <v>Glovo_Client</v>
          </cell>
          <cell r="L104" t="str">
            <v>Glovo_Call_Partner</v>
          </cell>
          <cell r="M104" t="str">
            <v>Glovo_Call_Partner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 t="str">
            <v>CR_Cleanup</v>
          </cell>
          <cell r="U104">
            <v>0</v>
          </cell>
          <cell r="V104">
            <v>0</v>
          </cell>
          <cell r="Z104" t="str">
            <v>Glovo_CP</v>
          </cell>
          <cell r="AA104">
            <v>44881</v>
          </cell>
        </row>
        <row r="105">
          <cell r="D105" t="str">
            <v>Ostap Demko</v>
          </cell>
          <cell r="E105" t="str">
            <v>Демко Остап Олегович</v>
          </cell>
          <cell r="F105">
            <v>16790</v>
          </cell>
          <cell r="G105" t="str">
            <v>Daniil Malanich</v>
          </cell>
          <cell r="H105" t="str">
            <v>Part-time</v>
          </cell>
          <cell r="I105" t="str">
            <v>Kyiv</v>
          </cell>
          <cell r="J105" t="str">
            <v>inbound</v>
          </cell>
          <cell r="K105" t="str">
            <v>Glovo_Client</v>
          </cell>
          <cell r="L105" t="str">
            <v>Glovo_Call_Partner</v>
          </cell>
          <cell r="M105" t="str">
            <v>Glovo_Call_Partner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 t="str">
            <v>CR_Cleanup</v>
          </cell>
          <cell r="U105">
            <v>0</v>
          </cell>
          <cell r="V105">
            <v>0</v>
          </cell>
          <cell r="Z105" t="str">
            <v>Glovo_CP</v>
          </cell>
          <cell r="AA105">
            <v>44881</v>
          </cell>
        </row>
        <row r="106">
          <cell r="D106" t="str">
            <v>Maksym Nizhnyk</v>
          </cell>
          <cell r="E106" t="str">
            <v>Ніжник Максим Васильович</v>
          </cell>
          <cell r="F106">
            <v>16793</v>
          </cell>
          <cell r="G106" t="str">
            <v>Anna Zabrodska</v>
          </cell>
          <cell r="H106" t="str">
            <v>Part-time</v>
          </cell>
          <cell r="I106" t="str">
            <v>Kyiv</v>
          </cell>
          <cell r="J106" t="str">
            <v>inbound</v>
          </cell>
          <cell r="K106" t="str">
            <v>lifecell_Inb</v>
          </cell>
          <cell r="L106" t="str">
            <v>Web_chat</v>
          </cell>
          <cell r="M106" t="str">
            <v>Web_chat</v>
          </cell>
          <cell r="N106" t="str">
            <v>Corporate</v>
          </cell>
          <cell r="O106">
            <v>0</v>
          </cell>
          <cell r="P106">
            <v>0</v>
          </cell>
          <cell r="Q106" t="str">
            <v>Segment_B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Y106" t="str">
            <v>Corp_Ind</v>
          </cell>
          <cell r="Z106" t="str">
            <v>lifecell Web_chat</v>
          </cell>
          <cell r="AA106">
            <v>44889</v>
          </cell>
        </row>
        <row r="107">
          <cell r="D107" t="str">
            <v>Maksym Kyrnychanskyi</v>
          </cell>
          <cell r="E107" t="str">
            <v>Кирничанський Максим Михайлович</v>
          </cell>
          <cell r="F107">
            <v>11644</v>
          </cell>
          <cell r="G107" t="str">
            <v>Vitalii Serhieiev</v>
          </cell>
          <cell r="H107" t="str">
            <v>Part-time</v>
          </cell>
          <cell r="I107" t="str">
            <v>Dnipro</v>
          </cell>
          <cell r="J107" t="str">
            <v>inbound</v>
          </cell>
          <cell r="K107" t="str">
            <v>lifecell_Inb</v>
          </cell>
          <cell r="L107" t="str">
            <v>Web_chat</v>
          </cell>
          <cell r="M107" t="str">
            <v>Web_chat</v>
          </cell>
          <cell r="N107" t="str">
            <v>Corporate</v>
          </cell>
          <cell r="O107" t="str">
            <v>Individual</v>
          </cell>
          <cell r="P107">
            <v>0</v>
          </cell>
          <cell r="Q107" t="str">
            <v>Segment_B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Y107" t="str">
            <v>Corp_Ind</v>
          </cell>
          <cell r="Z107" t="str">
            <v>lifecell Web_chat</v>
          </cell>
          <cell r="AA107">
            <v>44900</v>
          </cell>
        </row>
        <row r="108">
          <cell r="D108" t="str">
            <v>Vira Pyliuhina</v>
          </cell>
          <cell r="E108" t="str">
            <v>Пилюгіна Віра Володимирівна</v>
          </cell>
          <cell r="F108">
            <v>16895</v>
          </cell>
          <cell r="G108" t="str">
            <v>Mykyta Baranovskyi</v>
          </cell>
          <cell r="H108" t="str">
            <v>Full-time</v>
          </cell>
          <cell r="I108" t="str">
            <v>Kyiv</v>
          </cell>
          <cell r="J108" t="str">
            <v>outbound</v>
          </cell>
          <cell r="K108" t="str">
            <v>lifecell_TS</v>
          </cell>
          <cell r="L108" t="str">
            <v>Telesales</v>
          </cell>
          <cell r="M108" t="str">
            <v>Telesales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Z108" t="str">
            <v>lifecell TS</v>
          </cell>
          <cell r="AA108">
            <v>44908</v>
          </cell>
        </row>
        <row r="109">
          <cell r="D109" t="str">
            <v>Svitlana Marusiak</v>
          </cell>
          <cell r="E109" t="str">
            <v>Марусяк Світлана Рішатівна</v>
          </cell>
          <cell r="F109">
            <v>16873</v>
          </cell>
          <cell r="G109" t="str">
            <v>Anna Zabrodska</v>
          </cell>
          <cell r="H109" t="str">
            <v>Part-time</v>
          </cell>
          <cell r="I109" t="str">
            <v>Kyiv</v>
          </cell>
          <cell r="J109" t="str">
            <v>inbound</v>
          </cell>
          <cell r="K109" t="str">
            <v>lifecell_Inb</v>
          </cell>
          <cell r="L109" t="str">
            <v>Segment_B</v>
          </cell>
          <cell r="M109" t="str">
            <v>Segment_B</v>
          </cell>
          <cell r="N109">
            <v>0</v>
          </cell>
          <cell r="O109" t="str">
            <v>Segment_F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Z109" t="str">
            <v>lifecell PrePaid</v>
          </cell>
          <cell r="AA109">
            <v>44908</v>
          </cell>
        </row>
        <row r="110">
          <cell r="D110" t="str">
            <v>Maksym Datsiuk</v>
          </cell>
          <cell r="E110" t="str">
            <v>Дацюк Максим Петрович</v>
          </cell>
          <cell r="F110">
            <v>16887</v>
          </cell>
          <cell r="G110" t="str">
            <v>Kateryna Bereza</v>
          </cell>
          <cell r="H110" t="str">
            <v>Part-time</v>
          </cell>
          <cell r="I110" t="str">
            <v>Kyiv</v>
          </cell>
          <cell r="J110" t="str">
            <v>inbound</v>
          </cell>
          <cell r="K110" t="str">
            <v>lifecell_Inb</v>
          </cell>
          <cell r="L110" t="str">
            <v>Corporate</v>
          </cell>
          <cell r="M110" t="str">
            <v>Corporate</v>
          </cell>
          <cell r="O110" t="str">
            <v>Individual</v>
          </cell>
          <cell r="P110">
            <v>0</v>
          </cell>
          <cell r="Q110" t="str">
            <v>Platinum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Y110" t="str">
            <v>Corp_Ind</v>
          </cell>
          <cell r="Z110" t="str">
            <v>lifecell Corporate</v>
          </cell>
          <cell r="AA110">
            <v>44910</v>
          </cell>
        </row>
        <row r="111">
          <cell r="D111" t="str">
            <v>Mariia Lebedieva</v>
          </cell>
          <cell r="E111" t="str">
            <v>Лебедєва Марія Ігорівна</v>
          </cell>
          <cell r="F111">
            <v>16889</v>
          </cell>
          <cell r="G111" t="str">
            <v>Kostiantyn Pcholkin</v>
          </cell>
          <cell r="H111" t="str">
            <v>Part-time</v>
          </cell>
          <cell r="I111" t="str">
            <v>Kyiv</v>
          </cell>
          <cell r="J111" t="str">
            <v>inbound</v>
          </cell>
          <cell r="K111" t="str">
            <v>lifecell_Inb</v>
          </cell>
          <cell r="L111" t="str">
            <v>Web_chat</v>
          </cell>
          <cell r="M111" t="str">
            <v>Web_chat</v>
          </cell>
          <cell r="N111" t="str">
            <v>Corporate</v>
          </cell>
          <cell r="O111" t="str">
            <v>Individual</v>
          </cell>
          <cell r="P111">
            <v>0</v>
          </cell>
          <cell r="Q111" t="str">
            <v>Segment_B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Y111" t="str">
            <v>Corp_ind</v>
          </cell>
          <cell r="Z111" t="str">
            <v>lifecell Web_chat</v>
          </cell>
          <cell r="AA111">
            <v>44910</v>
          </cell>
        </row>
        <row r="112">
          <cell r="D112" t="str">
            <v>Yelyzaveta Maniakina</v>
          </cell>
          <cell r="E112" t="str">
            <v>Манякіна Єлизавета Андріївна</v>
          </cell>
          <cell r="F112">
            <v>16909</v>
          </cell>
          <cell r="G112" t="str">
            <v>Maksym AMaksymenko</v>
          </cell>
          <cell r="H112" t="str">
            <v>Part-time</v>
          </cell>
          <cell r="I112" t="str">
            <v>Dnipro</v>
          </cell>
          <cell r="J112" t="str">
            <v>inbound</v>
          </cell>
          <cell r="K112" t="str">
            <v>lifecell_Inb</v>
          </cell>
          <cell r="L112" t="str">
            <v>Corporate</v>
          </cell>
          <cell r="M112" t="str">
            <v>Corporate</v>
          </cell>
          <cell r="N112">
            <v>0</v>
          </cell>
          <cell r="O112" t="str">
            <v>Individual</v>
          </cell>
          <cell r="P112">
            <v>0</v>
          </cell>
          <cell r="Q112" t="str">
            <v>Platinum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Y112" t="str">
            <v>Corp_Ind</v>
          </cell>
          <cell r="Z112" t="str">
            <v>lifecell Corporate</v>
          </cell>
          <cell r="AA112">
            <v>44915</v>
          </cell>
        </row>
        <row r="113">
          <cell r="D113" t="str">
            <v>Nataliia Kolos</v>
          </cell>
          <cell r="E113" t="str">
            <v>Колос Наталія Анатоліївна</v>
          </cell>
          <cell r="F113">
            <v>16935</v>
          </cell>
          <cell r="G113" t="str">
            <v>Anna Romasenko</v>
          </cell>
          <cell r="H113" t="str">
            <v>Part-time</v>
          </cell>
          <cell r="I113" t="str">
            <v>Kyiv</v>
          </cell>
          <cell r="J113" t="str">
            <v>inbound</v>
          </cell>
          <cell r="K113" t="str">
            <v>lifecell_Inb</v>
          </cell>
          <cell r="L113" t="str">
            <v>SN</v>
          </cell>
          <cell r="M113" t="str">
            <v>SN</v>
          </cell>
          <cell r="N113" t="str">
            <v>Corporate</v>
          </cell>
          <cell r="O113" t="str">
            <v>Individual</v>
          </cell>
          <cell r="P113" t="str">
            <v>Platinum</v>
          </cell>
          <cell r="Q113" t="str">
            <v>Segment_B</v>
          </cell>
          <cell r="R113" t="str">
            <v>Web_chat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Y113" t="str">
            <v>Corp_Ind</v>
          </cell>
          <cell r="Z113" t="str">
            <v>lifecell SN</v>
          </cell>
          <cell r="AA113">
            <v>44922</v>
          </cell>
        </row>
        <row r="114">
          <cell r="D114" t="str">
            <v>Elena Burma</v>
          </cell>
          <cell r="E114" t="str">
            <v>Бурма Олена Вікторівна</v>
          </cell>
          <cell r="F114">
            <v>16981</v>
          </cell>
          <cell r="G114" t="str">
            <v>Anastasiia Yakymovych</v>
          </cell>
          <cell r="H114" t="str">
            <v>Part-time</v>
          </cell>
          <cell r="I114" t="str">
            <v>Kyiv</v>
          </cell>
          <cell r="J114" t="str">
            <v>outbound</v>
          </cell>
          <cell r="K114" t="str">
            <v>lifecell_TS</v>
          </cell>
          <cell r="L114" t="str">
            <v>Telesales</v>
          </cell>
          <cell r="M114" t="str">
            <v>Telesales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Z114" t="str">
            <v>lifecell TS</v>
          </cell>
          <cell r="AA114">
            <v>44930</v>
          </cell>
        </row>
        <row r="115">
          <cell r="D115" t="str">
            <v>Natalya Ostashchenko</v>
          </cell>
          <cell r="E115" t="str">
            <v>Остащенко Наталя Олександрівна</v>
          </cell>
          <cell r="F115">
            <v>16985</v>
          </cell>
          <cell r="G115" t="str">
            <v>Anastasiya Logvinyuk</v>
          </cell>
          <cell r="H115" t="str">
            <v>Part-time</v>
          </cell>
          <cell r="I115" t="str">
            <v>Kyiv</v>
          </cell>
          <cell r="J115" t="str">
            <v>outbound</v>
          </cell>
          <cell r="K115" t="str">
            <v>BAT</v>
          </cell>
          <cell r="L115" t="str">
            <v>BAT_out</v>
          </cell>
          <cell r="M115" t="str">
            <v>BAT_out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Z115" t="str">
            <v>BAT Outbound</v>
          </cell>
          <cell r="AA115">
            <v>44930</v>
          </cell>
        </row>
        <row r="116">
          <cell r="D116" t="str">
            <v>Artem Okhrimenko</v>
          </cell>
          <cell r="E116" t="str">
            <v>Охріменко Артем Олександрович</v>
          </cell>
          <cell r="F116">
            <v>16988</v>
          </cell>
          <cell r="G116" t="str">
            <v>Nadezhda Poryvay</v>
          </cell>
          <cell r="H116" t="str">
            <v>Part-time</v>
          </cell>
          <cell r="I116" t="str">
            <v>Kyiv</v>
          </cell>
          <cell r="J116" t="str">
            <v>inbound</v>
          </cell>
          <cell r="K116" t="str">
            <v>BAT</v>
          </cell>
          <cell r="L116" t="str">
            <v>BAT_inb</v>
          </cell>
          <cell r="M116" t="str">
            <v>BAT_inb</v>
          </cell>
          <cell r="N116">
            <v>0</v>
          </cell>
          <cell r="O116" t="str">
            <v>BAT_velo</v>
          </cell>
          <cell r="P116" t="str">
            <v>BAT_ogo</v>
          </cell>
          <cell r="Q116">
            <v>0</v>
          </cell>
          <cell r="R116">
            <v>0</v>
          </cell>
          <cell r="S116" t="str">
            <v>BAT_support</v>
          </cell>
          <cell r="T116" t="str">
            <v xml:space="preserve">BAT_chatbot </v>
          </cell>
          <cell r="U116">
            <v>0</v>
          </cell>
          <cell r="V116">
            <v>0</v>
          </cell>
          <cell r="Z116" t="str">
            <v>BAT Inbound</v>
          </cell>
          <cell r="AA116">
            <v>44943</v>
          </cell>
        </row>
        <row r="117">
          <cell r="D117" t="str">
            <v>Yurii Kolchanov</v>
          </cell>
          <cell r="E117" t="str">
            <v>Колчанов Юрій Олегович</v>
          </cell>
          <cell r="F117">
            <v>16994</v>
          </cell>
          <cell r="G117" t="str">
            <v>Kostiantyn Pcholkin</v>
          </cell>
          <cell r="H117" t="str">
            <v>Part-time</v>
          </cell>
          <cell r="I117" t="str">
            <v>Kyiv</v>
          </cell>
          <cell r="J117" t="str">
            <v>inbound</v>
          </cell>
          <cell r="K117" t="str">
            <v>lifecell_Inb</v>
          </cell>
          <cell r="L117" t="str">
            <v>Web_chat</v>
          </cell>
          <cell r="M117" t="str">
            <v>Web_chat</v>
          </cell>
          <cell r="N117" t="str">
            <v>Corporate</v>
          </cell>
          <cell r="O117" t="str">
            <v>Individual</v>
          </cell>
          <cell r="P117">
            <v>0</v>
          </cell>
          <cell r="Q117" t="str">
            <v>Segment_B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Y117" t="str">
            <v>Corp_Ind</v>
          </cell>
          <cell r="Z117" t="str">
            <v>lifecell Web_chat</v>
          </cell>
          <cell r="AA117">
            <v>44952</v>
          </cell>
        </row>
        <row r="118">
          <cell r="D118" t="str">
            <v>Anastasiia Pavlovska</v>
          </cell>
          <cell r="E118" t="str">
            <v>Павловська Анастасія Олександрівна</v>
          </cell>
          <cell r="F118">
            <v>17026</v>
          </cell>
          <cell r="G118" t="str">
            <v>Daniil Malanich</v>
          </cell>
          <cell r="H118" t="str">
            <v>Part-time</v>
          </cell>
          <cell r="I118" t="str">
            <v>Kyiv</v>
          </cell>
          <cell r="J118" t="str">
            <v>inbound</v>
          </cell>
          <cell r="K118" t="str">
            <v>Glovo_Client</v>
          </cell>
          <cell r="L118" t="str">
            <v>Glovo_Call_Partner</v>
          </cell>
          <cell r="M118" t="str">
            <v>Glovo_Call_Partner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 t="str">
            <v>CR_Cleanup</v>
          </cell>
          <cell r="U118">
            <v>0</v>
          </cell>
          <cell r="V118">
            <v>0</v>
          </cell>
          <cell r="Z118" t="str">
            <v>Glovo_CP</v>
          </cell>
          <cell r="AA118">
            <v>44956</v>
          </cell>
        </row>
        <row r="119">
          <cell r="D119" t="str">
            <v>Evgeniy Sorokin</v>
          </cell>
          <cell r="E119" t="str">
            <v>Сорокін Євгеній Дмитрович</v>
          </cell>
          <cell r="F119">
            <v>17027</v>
          </cell>
          <cell r="G119" t="str">
            <v>Daniil Malanich</v>
          </cell>
          <cell r="H119" t="str">
            <v>Part-time</v>
          </cell>
          <cell r="I119" t="str">
            <v>Kyiv</v>
          </cell>
          <cell r="J119" t="str">
            <v>inbound</v>
          </cell>
          <cell r="K119" t="str">
            <v>Glovo_Client</v>
          </cell>
          <cell r="L119" t="str">
            <v>Glovo_Call_Partner</v>
          </cell>
          <cell r="M119" t="str">
            <v>Glovo_Call_Partner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 t="str">
            <v>CR_Cleanup</v>
          </cell>
          <cell r="U119">
            <v>0</v>
          </cell>
          <cell r="V119">
            <v>0</v>
          </cell>
          <cell r="Z119" t="str">
            <v>Glovo_CP</v>
          </cell>
          <cell r="AA119">
            <v>44956</v>
          </cell>
        </row>
        <row r="120">
          <cell r="D120" t="str">
            <v>Anzhelika Tarkhova</v>
          </cell>
          <cell r="E120" t="str">
            <v>Тархова Анжеліка Василівна</v>
          </cell>
          <cell r="F120">
            <v>17032</v>
          </cell>
          <cell r="G120" t="str">
            <v>Yehor Perevertailo</v>
          </cell>
          <cell r="H120" t="str">
            <v>Full-time</v>
          </cell>
          <cell r="I120" t="str">
            <v>Kyiv</v>
          </cell>
          <cell r="J120" t="str">
            <v>inbound</v>
          </cell>
          <cell r="K120" t="str">
            <v>lifecell_Inb</v>
          </cell>
          <cell r="L120" t="str">
            <v>FMC</v>
          </cell>
          <cell r="M120" t="str">
            <v>FMC</v>
          </cell>
          <cell r="N120" t="str">
            <v>Corporate</v>
          </cell>
          <cell r="O120">
            <v>0</v>
          </cell>
          <cell r="P120">
            <v>0</v>
          </cell>
          <cell r="Q120" t="str">
            <v>Segment_B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Y120" t="str">
            <v>Corp_Ind</v>
          </cell>
          <cell r="Z120" t="str">
            <v>lifecell FMC</v>
          </cell>
          <cell r="AA120">
            <v>44960</v>
          </cell>
        </row>
        <row r="121">
          <cell r="D121" t="str">
            <v>Nataliia Muzychuk</v>
          </cell>
          <cell r="E121" t="str">
            <v>Музичук Наталія Олександрівна</v>
          </cell>
          <cell r="F121">
            <v>17053</v>
          </cell>
          <cell r="G121" t="str">
            <v>Volodymyr Skrypnyk</v>
          </cell>
          <cell r="H121" t="str">
            <v>Part-time</v>
          </cell>
          <cell r="I121" t="str">
            <v>Kyiv</v>
          </cell>
          <cell r="J121" t="str">
            <v>outbound</v>
          </cell>
          <cell r="K121" t="str">
            <v>lifecell_OB</v>
          </cell>
          <cell r="L121" t="str">
            <v>Survey</v>
          </cell>
          <cell r="M121" t="str">
            <v>Segment_F</v>
          </cell>
          <cell r="N121" t="str">
            <v>Segment_B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Z121" t="str">
            <v>lifecell_OB</v>
          </cell>
          <cell r="AA121">
            <v>44967</v>
          </cell>
        </row>
        <row r="122">
          <cell r="D122" t="str">
            <v>Tetiana Tymoshchuk</v>
          </cell>
          <cell r="E122" t="str">
            <v>Тимощук Тетяна Володимирівна</v>
          </cell>
          <cell r="F122">
            <v>17098</v>
          </cell>
          <cell r="G122" t="str">
            <v>Maksym AMaksymenko</v>
          </cell>
          <cell r="H122" t="str">
            <v>Part-time</v>
          </cell>
          <cell r="I122" t="str">
            <v>Kyiv</v>
          </cell>
          <cell r="J122" t="str">
            <v>inbound</v>
          </cell>
          <cell r="K122" t="str">
            <v>lifecell_Inb</v>
          </cell>
          <cell r="L122" t="str">
            <v>Corporate</v>
          </cell>
          <cell r="M122" t="str">
            <v>Corporate</v>
          </cell>
          <cell r="O122" t="str">
            <v>Individual</v>
          </cell>
          <cell r="P122">
            <v>0</v>
          </cell>
          <cell r="Q122" t="str">
            <v>Platinum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Y122" t="str">
            <v>Corp_Ind</v>
          </cell>
          <cell r="Z122" t="str">
            <v>lifecell Corporate</v>
          </cell>
          <cell r="AA122">
            <v>44978</v>
          </cell>
        </row>
        <row r="123">
          <cell r="D123" t="str">
            <v>Nikita Shevtsov</v>
          </cell>
          <cell r="E123" t="str">
            <v>Шевцов Микита Євгенійович</v>
          </cell>
          <cell r="F123">
            <v>17133</v>
          </cell>
          <cell r="G123" t="str">
            <v>Nadezhda Poryvay</v>
          </cell>
          <cell r="H123" t="str">
            <v>Part-time</v>
          </cell>
          <cell r="I123" t="str">
            <v>Dnipro</v>
          </cell>
          <cell r="J123" t="str">
            <v>inbound</v>
          </cell>
          <cell r="K123" t="str">
            <v>BAT</v>
          </cell>
          <cell r="L123" t="str">
            <v>BAT_inb</v>
          </cell>
          <cell r="M123" t="str">
            <v>BAT_inb</v>
          </cell>
          <cell r="N123">
            <v>0</v>
          </cell>
          <cell r="O123" t="str">
            <v>BAT_velo</v>
          </cell>
          <cell r="P123" t="str">
            <v>BAT_ogo</v>
          </cell>
          <cell r="Q123" t="str">
            <v xml:space="preserve">BAT_wherehouse </v>
          </cell>
          <cell r="R123">
            <v>0</v>
          </cell>
          <cell r="S123">
            <v>0</v>
          </cell>
          <cell r="T123" t="str">
            <v xml:space="preserve">BAT_chatbot </v>
          </cell>
          <cell r="U123" t="str">
            <v>BAT_Videocalls</v>
          </cell>
          <cell r="V123">
            <v>0</v>
          </cell>
          <cell r="Z123" t="str">
            <v>BAT Inbound</v>
          </cell>
          <cell r="AA123">
            <v>44979</v>
          </cell>
        </row>
        <row r="124">
          <cell r="D124" t="str">
            <v>Andrii Vlasenko</v>
          </cell>
          <cell r="E124" t="str">
            <v>Власенко Андрій Андрійович</v>
          </cell>
          <cell r="F124">
            <v>17121</v>
          </cell>
          <cell r="G124" t="str">
            <v>Maksym AMaksymenko</v>
          </cell>
          <cell r="H124" t="str">
            <v>Part-time</v>
          </cell>
          <cell r="I124" t="str">
            <v>Kyiv</v>
          </cell>
          <cell r="J124" t="str">
            <v>inbound</v>
          </cell>
          <cell r="K124" t="str">
            <v>lifecell_Inb</v>
          </cell>
          <cell r="L124" t="str">
            <v>Individual</v>
          </cell>
          <cell r="M124" t="str">
            <v>Individual</v>
          </cell>
          <cell r="N124" t="str">
            <v>Corporate</v>
          </cell>
          <cell r="O124">
            <v>0</v>
          </cell>
          <cell r="P124">
            <v>0</v>
          </cell>
          <cell r="Q124" t="str">
            <v>Segment_B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Y124" t="str">
            <v>Corp_Ind</v>
          </cell>
          <cell r="Z124" t="str">
            <v>lifecell Individual</v>
          </cell>
          <cell r="AA124">
            <v>44984</v>
          </cell>
        </row>
        <row r="125">
          <cell r="D125" t="str">
            <v>Aleksandr Kravchenko</v>
          </cell>
          <cell r="E125" t="str">
            <v>Кравченко Олександр Валерійович</v>
          </cell>
          <cell r="F125">
            <v>17166</v>
          </cell>
          <cell r="G125" t="str">
            <v>Artur Grigorenko</v>
          </cell>
          <cell r="H125" t="str">
            <v>Part-time</v>
          </cell>
          <cell r="I125" t="str">
            <v>Kyiv</v>
          </cell>
          <cell r="J125" t="str">
            <v>inbound</v>
          </cell>
          <cell r="K125" t="str">
            <v>Glovo_Client</v>
          </cell>
          <cell r="L125" t="str">
            <v>Chat_User</v>
          </cell>
          <cell r="M125" t="str">
            <v>Chat_User</v>
          </cell>
          <cell r="N125" t="str">
            <v>Glovo_Multiskill</v>
          </cell>
          <cell r="O125">
            <v>0</v>
          </cell>
          <cell r="P125" t="str">
            <v>Chat_User</v>
          </cell>
          <cell r="Q125" t="str">
            <v>Glovo_LiveOps</v>
          </cell>
          <cell r="R125">
            <v>0</v>
          </cell>
          <cell r="S125">
            <v>0</v>
          </cell>
          <cell r="T125" t="str">
            <v>CR_Cleanup</v>
          </cell>
          <cell r="U125">
            <v>0</v>
          </cell>
          <cell r="V125">
            <v>0</v>
          </cell>
          <cell r="Y125" t="str">
            <v>Glover&amp;Clients</v>
          </cell>
          <cell r="Z125" t="str">
            <v>Glovo_User</v>
          </cell>
          <cell r="AA125">
            <v>44991</v>
          </cell>
        </row>
        <row r="126">
          <cell r="D126" t="str">
            <v>Volodymyr Mozzhylin</v>
          </cell>
          <cell r="E126" t="str">
            <v>Мозжилін Володимир Олексійович</v>
          </cell>
          <cell r="F126">
            <v>17206</v>
          </cell>
          <cell r="G126" t="str">
            <v>Anastasiya Logvinyuk</v>
          </cell>
          <cell r="H126" t="str">
            <v>Part-time</v>
          </cell>
          <cell r="I126" t="str">
            <v>Kyiv</v>
          </cell>
          <cell r="J126" t="str">
            <v>outbound</v>
          </cell>
          <cell r="K126" t="str">
            <v>BAT</v>
          </cell>
          <cell r="L126" t="str">
            <v>BAT_out</v>
          </cell>
          <cell r="M126" t="str">
            <v>BAT_out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Z126" t="str">
            <v>BAT Outbound</v>
          </cell>
          <cell r="AA126">
            <v>44998</v>
          </cell>
        </row>
        <row r="127">
          <cell r="D127" t="str">
            <v>Andrii Dubeniuk</v>
          </cell>
          <cell r="E127" t="str">
            <v>Дубенюк Андрій Сергійович</v>
          </cell>
          <cell r="F127">
            <v>17175</v>
          </cell>
          <cell r="G127" t="str">
            <v>Kateryna Bereza</v>
          </cell>
          <cell r="H127" t="str">
            <v>Part-time</v>
          </cell>
          <cell r="I127" t="str">
            <v>Kyiv</v>
          </cell>
          <cell r="J127" t="str">
            <v>inbound</v>
          </cell>
          <cell r="K127" t="str">
            <v>lifecell_Inb</v>
          </cell>
          <cell r="L127" t="str">
            <v>FMC</v>
          </cell>
          <cell r="M127" t="str">
            <v>FMC</v>
          </cell>
          <cell r="N127" t="str">
            <v>Corporate</v>
          </cell>
          <cell r="O127">
            <v>0</v>
          </cell>
          <cell r="P127">
            <v>0</v>
          </cell>
          <cell r="Q127" t="str">
            <v>Segment_B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Y127" t="str">
            <v>Corp_Ind</v>
          </cell>
          <cell r="Z127" t="str">
            <v>lifecell FMC</v>
          </cell>
          <cell r="AA127">
            <v>44998</v>
          </cell>
        </row>
        <row r="128">
          <cell r="D128" t="str">
            <v>Yuliia Tyshyk</v>
          </cell>
          <cell r="E128" t="str">
            <v>Тишик Юлія Сергіївна</v>
          </cell>
          <cell r="F128">
            <v>17236</v>
          </cell>
          <cell r="G128" t="str">
            <v>Bohdan Dzys</v>
          </cell>
          <cell r="H128" t="str">
            <v>Part-time</v>
          </cell>
          <cell r="I128" t="str">
            <v>Kyiv</v>
          </cell>
          <cell r="J128" t="str">
            <v>inbound</v>
          </cell>
          <cell r="K128" t="str">
            <v>Glovo_Client</v>
          </cell>
          <cell r="L128" t="str">
            <v>Chat_User_Poland</v>
          </cell>
          <cell r="M128" t="str">
            <v>Chat_User_Poland</v>
          </cell>
          <cell r="N128" t="str">
            <v>Glovo_Multiskill</v>
          </cell>
          <cell r="O128" t="str">
            <v>Multi_Poland</v>
          </cell>
          <cell r="P128" t="str">
            <v>Chat_User</v>
          </cell>
          <cell r="Q128" t="str">
            <v>Glovo_LiveOps</v>
          </cell>
          <cell r="R128" t="str">
            <v>LiveOps_Poland</v>
          </cell>
          <cell r="S128" t="str">
            <v>Chat_User_Poland</v>
          </cell>
          <cell r="T128" t="str">
            <v>CR_Cleanup</v>
          </cell>
          <cell r="V128">
            <v>0</v>
          </cell>
          <cell r="Y128" t="str">
            <v>Glover&amp;Clients</v>
          </cell>
          <cell r="Z128" t="str">
            <v>Glovo_User</v>
          </cell>
          <cell r="AA128">
            <v>45009</v>
          </cell>
        </row>
        <row r="129">
          <cell r="D129" t="str">
            <v>Maksym Dulskyi</v>
          </cell>
          <cell r="E129" t="str">
            <v>Дульський Максим Миколайович</v>
          </cell>
          <cell r="F129">
            <v>17252</v>
          </cell>
          <cell r="G129" t="str">
            <v>Kateryna Bereza</v>
          </cell>
          <cell r="H129" t="str">
            <v>Part-time</v>
          </cell>
          <cell r="I129" t="str">
            <v>Kyiv</v>
          </cell>
          <cell r="J129" t="str">
            <v>inbound</v>
          </cell>
          <cell r="K129" t="str">
            <v>lifecell_Inb</v>
          </cell>
          <cell r="L129" t="str">
            <v>FMC</v>
          </cell>
          <cell r="M129" t="str">
            <v>FMC</v>
          </cell>
          <cell r="N129" t="str">
            <v>Corporate</v>
          </cell>
          <cell r="O129">
            <v>0</v>
          </cell>
          <cell r="P129">
            <v>0</v>
          </cell>
          <cell r="Q129" t="str">
            <v>Segment_B</v>
          </cell>
          <cell r="R129">
            <v>0</v>
          </cell>
          <cell r="S129">
            <v>0</v>
          </cell>
          <cell r="T129" t="str">
            <v>Lifecell_EN</v>
          </cell>
          <cell r="U129">
            <v>0</v>
          </cell>
          <cell r="V129">
            <v>0</v>
          </cell>
          <cell r="Y129" t="str">
            <v>Corp_Ind</v>
          </cell>
          <cell r="Z129" t="str">
            <v>lifecell FMC</v>
          </cell>
          <cell r="AA129">
            <v>45015</v>
          </cell>
        </row>
        <row r="130">
          <cell r="D130" t="str">
            <v>Nataliia Korpach</v>
          </cell>
          <cell r="E130" t="str">
            <v>Корпач Наталія Русланівна</v>
          </cell>
          <cell r="F130">
            <v>17305</v>
          </cell>
          <cell r="G130" t="str">
            <v>Kostiantyn Pcholkin</v>
          </cell>
          <cell r="H130" t="str">
            <v>Part-time</v>
          </cell>
          <cell r="I130" t="str">
            <v>Kyiv</v>
          </cell>
          <cell r="J130" t="str">
            <v>inbound</v>
          </cell>
          <cell r="K130" t="str">
            <v>lifecell_Inb</v>
          </cell>
          <cell r="L130" t="str">
            <v>Web_chat</v>
          </cell>
          <cell r="M130" t="str">
            <v>Web_chat</v>
          </cell>
          <cell r="N130" t="str">
            <v>Corporate</v>
          </cell>
          <cell r="O130" t="str">
            <v>Individual</v>
          </cell>
          <cell r="P130">
            <v>0</v>
          </cell>
          <cell r="Q130" t="str">
            <v>Segment_B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Y130" t="str">
            <v>Corp_Ind</v>
          </cell>
          <cell r="Z130" t="str">
            <v>lifecell Web_chat</v>
          </cell>
          <cell r="AA130">
            <v>45033</v>
          </cell>
        </row>
        <row r="131">
          <cell r="D131" t="str">
            <v>Mariia Yarmak</v>
          </cell>
          <cell r="E131" t="str">
            <v>Ярмак Марія Павлівна</v>
          </cell>
          <cell r="F131">
            <v>17299</v>
          </cell>
          <cell r="G131" t="str">
            <v>Volodymyr Skrypnyk</v>
          </cell>
          <cell r="H131" t="str">
            <v>Part-time</v>
          </cell>
          <cell r="I131" t="str">
            <v>Kyiv</v>
          </cell>
          <cell r="J131" t="str">
            <v>outbound</v>
          </cell>
          <cell r="K131" t="str">
            <v>lifecell_OB</v>
          </cell>
          <cell r="L131" t="str">
            <v>Survey</v>
          </cell>
          <cell r="M131" t="str">
            <v>Survey</v>
          </cell>
          <cell r="N131">
            <v>0</v>
          </cell>
          <cell r="O131" t="str">
            <v>Individual</v>
          </cell>
          <cell r="P131">
            <v>0</v>
          </cell>
          <cell r="Q131" t="str">
            <v>Segment_B</v>
          </cell>
          <cell r="R131">
            <v>0</v>
          </cell>
          <cell r="S131">
            <v>0</v>
          </cell>
          <cell r="T131" t="str">
            <v>Lifecell_EN</v>
          </cell>
          <cell r="U131">
            <v>0</v>
          </cell>
          <cell r="V131">
            <v>0</v>
          </cell>
          <cell r="Y131" t="str">
            <v>Individual</v>
          </cell>
          <cell r="Z131" t="str">
            <v>lifecell_OB</v>
          </cell>
          <cell r="AA131">
            <v>45033</v>
          </cell>
        </row>
        <row r="132">
          <cell r="D132" t="str">
            <v>Ruslan Aisen</v>
          </cell>
          <cell r="E132" t="str">
            <v>Айсен Руслан Іршатович</v>
          </cell>
          <cell r="F132">
            <v>17315</v>
          </cell>
          <cell r="G132" t="str">
            <v>Anna Romasenko</v>
          </cell>
          <cell r="H132" t="str">
            <v>Part-time</v>
          </cell>
          <cell r="I132" t="str">
            <v>Kyiv</v>
          </cell>
          <cell r="J132" t="str">
            <v>inbound</v>
          </cell>
          <cell r="K132" t="str">
            <v>lifecell_Inb</v>
          </cell>
          <cell r="L132" t="str">
            <v>SN</v>
          </cell>
          <cell r="M132" t="str">
            <v>SN</v>
          </cell>
          <cell r="N132" t="str">
            <v>Corporate</v>
          </cell>
          <cell r="O132" t="str">
            <v>Individual</v>
          </cell>
          <cell r="P132" t="str">
            <v>Platinum</v>
          </cell>
          <cell r="Q132" t="str">
            <v>Segment_B</v>
          </cell>
          <cell r="R132" t="str">
            <v>SN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Y132" t="str">
            <v>Corp_Ind</v>
          </cell>
          <cell r="Z132" t="str">
            <v>lifecell SN</v>
          </cell>
          <cell r="AA132">
            <v>45040</v>
          </cell>
        </row>
        <row r="133">
          <cell r="D133" t="str">
            <v>Artem SSlonchak</v>
          </cell>
          <cell r="E133" t="str">
            <v>Слончак Артем Сергійович</v>
          </cell>
          <cell r="F133">
            <v>17169</v>
          </cell>
          <cell r="G133" t="str">
            <v>Yaroslav Kostiuk</v>
          </cell>
          <cell r="H133" t="str">
            <v>Part-time</v>
          </cell>
          <cell r="I133" t="str">
            <v>Kyiv</v>
          </cell>
          <cell r="J133" t="str">
            <v>inbound</v>
          </cell>
          <cell r="K133" t="str">
            <v>lifecell_Inb</v>
          </cell>
          <cell r="L133" t="str">
            <v>Individual</v>
          </cell>
          <cell r="M133" t="str">
            <v>Individual</v>
          </cell>
          <cell r="N133" t="str">
            <v>Corporate</v>
          </cell>
          <cell r="O133">
            <v>0</v>
          </cell>
          <cell r="P133">
            <v>0</v>
          </cell>
          <cell r="Q133" t="str">
            <v>Segment_B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Y133" t="str">
            <v>Corp_Ind</v>
          </cell>
          <cell r="Z133" t="str">
            <v>lifecell Individual</v>
          </cell>
          <cell r="AA133">
            <v>45040</v>
          </cell>
        </row>
        <row r="134">
          <cell r="D134" t="str">
            <v>Roman Kushlak</v>
          </cell>
          <cell r="E134" t="str">
            <v>Кушлак Роман Вікторович</v>
          </cell>
          <cell r="F134">
            <v>17324</v>
          </cell>
          <cell r="G134" t="str">
            <v>Yehor Perevertailo</v>
          </cell>
          <cell r="H134" t="str">
            <v>Part-time</v>
          </cell>
          <cell r="I134" t="str">
            <v>Kyiv</v>
          </cell>
          <cell r="J134" t="str">
            <v>inbound</v>
          </cell>
          <cell r="K134" t="str">
            <v>lifecell_Inb</v>
          </cell>
          <cell r="L134" t="str">
            <v>FMC</v>
          </cell>
          <cell r="M134" t="str">
            <v>FMC</v>
          </cell>
          <cell r="N134">
            <v>0</v>
          </cell>
          <cell r="O134">
            <v>0</v>
          </cell>
          <cell r="P134">
            <v>0</v>
          </cell>
          <cell r="Q134" t="str">
            <v>Segment_B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Y134" t="str">
            <v>Individual</v>
          </cell>
          <cell r="Z134" t="str">
            <v>lifecell FMC</v>
          </cell>
          <cell r="AA134">
            <v>45040</v>
          </cell>
        </row>
        <row r="135">
          <cell r="D135" t="str">
            <v>Vasyl Fenchuk</v>
          </cell>
          <cell r="E135" t="str">
            <v>Фенчук Василь Романович</v>
          </cell>
          <cell r="F135">
            <v>17342</v>
          </cell>
          <cell r="G135" t="str">
            <v>Oleksii Chalyk</v>
          </cell>
          <cell r="H135" t="str">
            <v>Part-time</v>
          </cell>
          <cell r="I135" t="str">
            <v>Kyiv</v>
          </cell>
          <cell r="J135" t="str">
            <v>inbound</v>
          </cell>
          <cell r="K135" t="str">
            <v>lifecell_Inb</v>
          </cell>
          <cell r="L135" t="str">
            <v>Corporate</v>
          </cell>
          <cell r="M135" t="str">
            <v>Corporate</v>
          </cell>
          <cell r="N135">
            <v>0</v>
          </cell>
          <cell r="O135" t="str">
            <v>Individual</v>
          </cell>
          <cell r="P135">
            <v>0</v>
          </cell>
          <cell r="Q135" t="str">
            <v>Platinum</v>
          </cell>
          <cell r="R135" t="str">
            <v>Web_chat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Y135" t="str">
            <v>Corp_Ind</v>
          </cell>
          <cell r="Z135" t="str">
            <v>lifecell Corporate</v>
          </cell>
          <cell r="AA135">
            <v>45049</v>
          </cell>
        </row>
        <row r="136">
          <cell r="D136" t="str">
            <v>Denys Karan</v>
          </cell>
          <cell r="E136" t="str">
            <v>Каран Денис Ігорович</v>
          </cell>
          <cell r="F136">
            <v>17349</v>
          </cell>
          <cell r="G136" t="str">
            <v>Maksim Yaremchuk</v>
          </cell>
          <cell r="H136" t="str">
            <v>Part-time</v>
          </cell>
          <cell r="I136" t="str">
            <v>Kyiv</v>
          </cell>
          <cell r="J136" t="str">
            <v>inbound</v>
          </cell>
          <cell r="K136" t="str">
            <v>lifecell_Inb</v>
          </cell>
          <cell r="L136" t="str">
            <v>Web_chat</v>
          </cell>
          <cell r="M136" t="str">
            <v>Web_chat</v>
          </cell>
          <cell r="N136" t="str">
            <v>Corporate</v>
          </cell>
          <cell r="O136">
            <v>0</v>
          </cell>
          <cell r="P136">
            <v>0</v>
          </cell>
          <cell r="Q136" t="str">
            <v>Segment_B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Y136" t="str">
            <v>Corp_Ind</v>
          </cell>
          <cell r="Z136" t="str">
            <v>lifecell Web_chat</v>
          </cell>
          <cell r="AA136">
            <v>45049</v>
          </cell>
        </row>
        <row r="137">
          <cell r="D137" t="str">
            <v>Kateryna Nykonchuk</v>
          </cell>
          <cell r="E137" t="str">
            <v>Никончук Катерина Іванівна</v>
          </cell>
          <cell r="F137">
            <v>17352</v>
          </cell>
          <cell r="G137" t="str">
            <v>Maksim Yaremchuk</v>
          </cell>
          <cell r="H137" t="str">
            <v>Full-time</v>
          </cell>
          <cell r="I137" t="str">
            <v>Kyiv</v>
          </cell>
          <cell r="J137" t="str">
            <v>inbound</v>
          </cell>
          <cell r="K137" t="str">
            <v>lifecell_Inb</v>
          </cell>
          <cell r="L137" t="str">
            <v>Individual</v>
          </cell>
          <cell r="M137" t="str">
            <v>Individual</v>
          </cell>
          <cell r="N137" t="str">
            <v>Corporate</v>
          </cell>
          <cell r="O137">
            <v>0</v>
          </cell>
          <cell r="Q137" t="str">
            <v>Segment_B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Y137" t="str">
            <v>Corp_Ind</v>
          </cell>
          <cell r="Z137" t="str">
            <v>lifecell Individual</v>
          </cell>
          <cell r="AA137">
            <v>45049</v>
          </cell>
        </row>
        <row r="138">
          <cell r="D138" t="str">
            <v>Vladyslav Khymynets</v>
          </cell>
          <cell r="E138" t="str">
            <v>Химинець Владислав Ярославович</v>
          </cell>
          <cell r="F138">
            <v>17369</v>
          </cell>
          <cell r="G138" t="str">
            <v>Volodymyr Skrypnyk</v>
          </cell>
          <cell r="H138" t="str">
            <v>Part-time</v>
          </cell>
          <cell r="I138" t="str">
            <v>Kyiv</v>
          </cell>
          <cell r="J138" t="str">
            <v>outbound</v>
          </cell>
          <cell r="K138" t="str">
            <v>lifecell_OB</v>
          </cell>
          <cell r="L138" t="str">
            <v>Survey</v>
          </cell>
          <cell r="M138" t="str">
            <v>Survey</v>
          </cell>
          <cell r="N138" t="str">
            <v>Corporate</v>
          </cell>
          <cell r="O138">
            <v>0</v>
          </cell>
          <cell r="Q138" t="str">
            <v>Segment_B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Y138" t="str">
            <v>Corp_Ind</v>
          </cell>
          <cell r="Z138" t="str">
            <v>lifecell_OB</v>
          </cell>
          <cell r="AA138">
            <v>45054</v>
          </cell>
        </row>
        <row r="139">
          <cell r="D139" t="str">
            <v>Kateryna Romanenko</v>
          </cell>
          <cell r="E139" t="str">
            <v>Романенко Катерина Сергіївна</v>
          </cell>
          <cell r="F139">
            <v>17372</v>
          </cell>
          <cell r="G139" t="str">
            <v>Mykyta Baranovskyi</v>
          </cell>
          <cell r="H139" t="str">
            <v>Part-time</v>
          </cell>
          <cell r="I139" t="str">
            <v>Kyiv</v>
          </cell>
          <cell r="J139" t="str">
            <v>outbound</v>
          </cell>
          <cell r="K139" t="str">
            <v>lifecell_TS</v>
          </cell>
          <cell r="L139" t="str">
            <v>Telesales</v>
          </cell>
          <cell r="M139" t="str">
            <v>Telesales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Z139" t="str">
            <v>lifecell TS</v>
          </cell>
          <cell r="AA139">
            <v>45055</v>
          </cell>
        </row>
        <row r="140">
          <cell r="D140" t="str">
            <v>Stanislav Afanasiev</v>
          </cell>
          <cell r="E140" t="str">
            <v>Афанасьєв Станіслав Васильович</v>
          </cell>
          <cell r="F140">
            <v>17366</v>
          </cell>
          <cell r="G140" t="str">
            <v>Anastasiya Logvinyuk</v>
          </cell>
          <cell r="H140" t="str">
            <v>Part-time</v>
          </cell>
          <cell r="I140" t="str">
            <v>Kyiv</v>
          </cell>
          <cell r="J140" t="str">
            <v>outbound</v>
          </cell>
          <cell r="K140" t="str">
            <v>BAT</v>
          </cell>
          <cell r="L140" t="str">
            <v>BAT_out</v>
          </cell>
          <cell r="M140" t="str">
            <v>BAT_out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Z140" t="str">
            <v>BAT Outbound</v>
          </cell>
          <cell r="AA140">
            <v>45072</v>
          </cell>
        </row>
        <row r="141">
          <cell r="D141" t="str">
            <v>Hanna Chuzhenko</v>
          </cell>
          <cell r="E141" t="str">
            <v>Чуженко Ганна Олексіївна</v>
          </cell>
          <cell r="F141">
            <v>9829</v>
          </cell>
          <cell r="G141" t="str">
            <v>Dmytro Fursov</v>
          </cell>
          <cell r="H141" t="str">
            <v>Part-time</v>
          </cell>
          <cell r="I141" t="str">
            <v>Kyiv</v>
          </cell>
          <cell r="J141" t="str">
            <v>inbound</v>
          </cell>
          <cell r="K141" t="str">
            <v>lifecell_Inb</v>
          </cell>
          <cell r="L141" t="str">
            <v>Web_chat</v>
          </cell>
          <cell r="M141" t="str">
            <v>Web_chat</v>
          </cell>
          <cell r="N141" t="str">
            <v>Corporate</v>
          </cell>
          <cell r="O141" t="str">
            <v>Individual</v>
          </cell>
          <cell r="P141">
            <v>0</v>
          </cell>
          <cell r="Q141" t="str">
            <v>Segment_B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Y141" t="str">
            <v>Individual</v>
          </cell>
          <cell r="Z141" t="str">
            <v>lifecell Web_chat</v>
          </cell>
          <cell r="AA141">
            <v>45075</v>
          </cell>
        </row>
        <row r="142">
          <cell r="D142" t="str">
            <v>Vitalii Ivanchenko</v>
          </cell>
          <cell r="E142" t="str">
            <v>Іванченко Віталій Борисович</v>
          </cell>
          <cell r="F142">
            <v>17434</v>
          </cell>
          <cell r="G142" t="str">
            <v>Oleksii Chalyk</v>
          </cell>
          <cell r="H142" t="str">
            <v>Part-time</v>
          </cell>
          <cell r="I142" t="str">
            <v>Kyiv</v>
          </cell>
          <cell r="J142" t="str">
            <v>inbound</v>
          </cell>
          <cell r="K142" t="str">
            <v>lifecell_Inb</v>
          </cell>
          <cell r="L142" t="str">
            <v>Individual</v>
          </cell>
          <cell r="M142" t="str">
            <v>Individual</v>
          </cell>
          <cell r="N142" t="str">
            <v>Corporate</v>
          </cell>
          <cell r="O142">
            <v>0</v>
          </cell>
          <cell r="P142">
            <v>0</v>
          </cell>
          <cell r="Q142" t="str">
            <v>Segment_B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Y142" t="str">
            <v>Individual</v>
          </cell>
          <cell r="Z142" t="str">
            <v>lifecell Individual</v>
          </cell>
          <cell r="AA142">
            <v>45085</v>
          </cell>
        </row>
        <row r="143">
          <cell r="D143" t="str">
            <v>Anna Denysenko</v>
          </cell>
          <cell r="E143" t="str">
            <v>Денисенко Анна Миколаївна</v>
          </cell>
          <cell r="F143">
            <v>15489</v>
          </cell>
          <cell r="G143" t="str">
            <v>Anna Romasenko</v>
          </cell>
          <cell r="H143" t="str">
            <v>Part-time</v>
          </cell>
          <cell r="I143" t="str">
            <v>Kyiv</v>
          </cell>
          <cell r="J143" t="str">
            <v>inbound</v>
          </cell>
          <cell r="K143" t="str">
            <v>lifecell_Inb</v>
          </cell>
          <cell r="L143" t="str">
            <v>SN</v>
          </cell>
          <cell r="M143" t="str">
            <v>SN</v>
          </cell>
          <cell r="N143" t="str">
            <v>Corporate</v>
          </cell>
          <cell r="O143" t="str">
            <v>Individual</v>
          </cell>
          <cell r="P143">
            <v>0</v>
          </cell>
          <cell r="Q143" t="str">
            <v>Segment_B</v>
          </cell>
          <cell r="R143" t="str">
            <v>SN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Y143" t="str">
            <v>Corp_Ind</v>
          </cell>
          <cell r="Z143" t="str">
            <v>lifecell SN</v>
          </cell>
          <cell r="AA143">
            <v>45111</v>
          </cell>
        </row>
        <row r="144">
          <cell r="D144" t="str">
            <v>Kyrylo Bessarab</v>
          </cell>
          <cell r="E144" t="str">
            <v>Бессараб Кирило Олександрович</v>
          </cell>
          <cell r="F144">
            <v>17485</v>
          </cell>
          <cell r="G144" t="str">
            <v>Anna Romasenko</v>
          </cell>
          <cell r="H144" t="str">
            <v>Part-time</v>
          </cell>
          <cell r="I144" t="str">
            <v>Kyiv</v>
          </cell>
          <cell r="J144" t="str">
            <v>inbound</v>
          </cell>
          <cell r="K144" t="str">
            <v>lifecell_Inb</v>
          </cell>
          <cell r="L144" t="str">
            <v>Web_chat</v>
          </cell>
          <cell r="M144" t="str">
            <v>Web_chat</v>
          </cell>
          <cell r="N144" t="str">
            <v>Corporate</v>
          </cell>
          <cell r="O144" t="str">
            <v>Individual</v>
          </cell>
          <cell r="P144" t="str">
            <v>Platinum</v>
          </cell>
          <cell r="Q144" t="str">
            <v>Segment_B</v>
          </cell>
          <cell r="R144" t="str">
            <v>SN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Y144" t="str">
            <v>Corp_Ind</v>
          </cell>
          <cell r="Z144" t="str">
            <v>lifecell Web_chat</v>
          </cell>
          <cell r="AA144">
            <v>45111</v>
          </cell>
        </row>
        <row r="145">
          <cell r="D145" t="str">
            <v>Valerii Lukychov</v>
          </cell>
          <cell r="E145" t="str">
            <v>Лукичов Валерій Валерійович</v>
          </cell>
          <cell r="F145">
            <v>17490</v>
          </cell>
          <cell r="G145" t="str">
            <v>Anna Romasenko</v>
          </cell>
          <cell r="H145" t="str">
            <v>Part-time</v>
          </cell>
          <cell r="I145" t="str">
            <v>Kyiv</v>
          </cell>
          <cell r="J145" t="str">
            <v>inbound</v>
          </cell>
          <cell r="K145" t="str">
            <v>lifecell_Inb</v>
          </cell>
          <cell r="L145" t="str">
            <v>SN</v>
          </cell>
          <cell r="M145" t="str">
            <v>SN</v>
          </cell>
          <cell r="N145" t="str">
            <v>Corporate</v>
          </cell>
          <cell r="O145" t="str">
            <v>Individual</v>
          </cell>
          <cell r="P145">
            <v>0</v>
          </cell>
          <cell r="Q145" t="str">
            <v>Segment_B</v>
          </cell>
          <cell r="R145" t="str">
            <v>Web_chat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Y145" t="str">
            <v>Corp_Ind</v>
          </cell>
          <cell r="Z145" t="str">
            <v>lifecell SN</v>
          </cell>
          <cell r="AA145">
            <v>45111</v>
          </cell>
        </row>
        <row r="146">
          <cell r="D146" t="str">
            <v>Anna Budko</v>
          </cell>
          <cell r="E146" t="str">
            <v>Будко Анна Віталіївна</v>
          </cell>
          <cell r="F146">
            <v>17498</v>
          </cell>
          <cell r="G146" t="str">
            <v>Nadezhda Poryvay</v>
          </cell>
          <cell r="H146" t="str">
            <v>Part-time</v>
          </cell>
          <cell r="I146" t="str">
            <v>Kyiv</v>
          </cell>
          <cell r="J146" t="str">
            <v>inbound</v>
          </cell>
          <cell r="K146" t="str">
            <v>BAT</v>
          </cell>
          <cell r="L146" t="str">
            <v>BAT_inb</v>
          </cell>
          <cell r="M146" t="str">
            <v>BAT_inb</v>
          </cell>
          <cell r="N146">
            <v>0</v>
          </cell>
          <cell r="O146" t="str">
            <v>BAT_velo</v>
          </cell>
          <cell r="P146" t="str">
            <v>BAT_ogo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Z146" t="str">
            <v>BAT Inbound</v>
          </cell>
          <cell r="AA146">
            <v>45112</v>
          </cell>
        </row>
        <row r="147">
          <cell r="D147" t="str">
            <v>Roman Shramko</v>
          </cell>
          <cell r="E147" t="str">
            <v>Шрамко Роман Ярославович</v>
          </cell>
          <cell r="F147">
            <v>17539</v>
          </cell>
          <cell r="G147" t="str">
            <v>Bohdan Dzys</v>
          </cell>
          <cell r="H147" t="str">
            <v>Part-time</v>
          </cell>
          <cell r="I147" t="str">
            <v>Kyiv</v>
          </cell>
          <cell r="J147" t="str">
            <v>inbound</v>
          </cell>
          <cell r="K147" t="str">
            <v>Glovo_LiveOps</v>
          </cell>
          <cell r="L147" t="str">
            <v>Glovo_LiveOps</v>
          </cell>
          <cell r="M147" t="str">
            <v>Glovo_LiveOps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 t="str">
            <v>CR_Cleanup</v>
          </cell>
          <cell r="U147">
            <v>0</v>
          </cell>
          <cell r="V147">
            <v>0</v>
          </cell>
          <cell r="Y147" t="str">
            <v>Glover</v>
          </cell>
          <cell r="Z147" t="str">
            <v>Glovo_Glover</v>
          </cell>
          <cell r="AA147">
            <v>45128</v>
          </cell>
        </row>
        <row r="148">
          <cell r="D148" t="str">
            <v>Oleh Mykhailets</v>
          </cell>
          <cell r="E148" t="str">
            <v>Михайлець Олег Вадимович</v>
          </cell>
          <cell r="F148">
            <v>17593</v>
          </cell>
          <cell r="G148" t="str">
            <v>Anastasiia Yakymovych</v>
          </cell>
          <cell r="H148" t="str">
            <v>Full-time</v>
          </cell>
          <cell r="I148" t="str">
            <v>Kyiv</v>
          </cell>
          <cell r="J148" t="str">
            <v>outbound</v>
          </cell>
          <cell r="K148" t="str">
            <v>lifecell_TS</v>
          </cell>
          <cell r="L148" t="str">
            <v>Telesales</v>
          </cell>
          <cell r="M148" t="str">
            <v>Telesales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Z148" t="str">
            <v>lifecell TS</v>
          </cell>
          <cell r="AA148">
            <v>45140</v>
          </cell>
        </row>
        <row r="149">
          <cell r="D149" t="str">
            <v>Kateryna Zemliakova</v>
          </cell>
          <cell r="E149" t="str">
            <v>Землякова Катерина Сергіївна</v>
          </cell>
          <cell r="F149">
            <v>17566</v>
          </cell>
          <cell r="G149" t="str">
            <v>Dmytro Fursov</v>
          </cell>
          <cell r="H149" t="str">
            <v>Part-time</v>
          </cell>
          <cell r="I149" t="str">
            <v>Kyiv</v>
          </cell>
          <cell r="J149" t="str">
            <v>inbound</v>
          </cell>
          <cell r="K149" t="str">
            <v>lifecell_Inb</v>
          </cell>
          <cell r="L149" t="str">
            <v>Web_chat</v>
          </cell>
          <cell r="M149" t="str">
            <v>Web_chat</v>
          </cell>
          <cell r="N149">
            <v>0</v>
          </cell>
          <cell r="O149">
            <v>0</v>
          </cell>
          <cell r="P149">
            <v>0</v>
          </cell>
          <cell r="Q149" t="str">
            <v>Segment_B</v>
          </cell>
          <cell r="R149" t="str">
            <v>SN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Z149" t="str">
            <v>lifecell Web_chat</v>
          </cell>
          <cell r="AA149">
            <v>45146</v>
          </cell>
        </row>
        <row r="150">
          <cell r="D150" t="str">
            <v>Ruslan Myrshavka</v>
          </cell>
          <cell r="E150" t="str">
            <v>Миршавка Руслан Володимирович</v>
          </cell>
          <cell r="F150">
            <v>17580</v>
          </cell>
          <cell r="G150" t="str">
            <v>Anna Zabrodska</v>
          </cell>
          <cell r="H150" t="str">
            <v>Part-time</v>
          </cell>
          <cell r="I150" t="str">
            <v>Kyiv</v>
          </cell>
          <cell r="J150" t="str">
            <v>inbound</v>
          </cell>
          <cell r="K150" t="str">
            <v>lifecell_Inb</v>
          </cell>
          <cell r="L150" t="str">
            <v>Segment_F</v>
          </cell>
          <cell r="M150" t="str">
            <v>Segment_F</v>
          </cell>
          <cell r="N150" t="str">
            <v>Segment_B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Z150" t="str">
            <v>lifecell PrePaid</v>
          </cell>
          <cell r="AA150">
            <v>45146</v>
          </cell>
        </row>
        <row r="151">
          <cell r="D151" t="str">
            <v>Viktoriia Zhmud</v>
          </cell>
          <cell r="E151" t="str">
            <v>Жмудь Вікторія Владиславівна</v>
          </cell>
          <cell r="F151">
            <v>17493</v>
          </cell>
          <cell r="G151" t="str">
            <v>Nadezhda Poryvay</v>
          </cell>
          <cell r="H151" t="str">
            <v>Part-time</v>
          </cell>
          <cell r="I151" t="str">
            <v>Kyiv</v>
          </cell>
          <cell r="J151" t="str">
            <v>inbound</v>
          </cell>
          <cell r="K151" t="str">
            <v>BAT</v>
          </cell>
          <cell r="L151" t="str">
            <v>BAT_inb</v>
          </cell>
          <cell r="M151" t="str">
            <v>BAT_inb</v>
          </cell>
          <cell r="O151" t="str">
            <v>BAT_velo</v>
          </cell>
          <cell r="P151" t="str">
            <v>BAT_ogo</v>
          </cell>
          <cell r="Z151" t="str">
            <v>BAT Inbound</v>
          </cell>
          <cell r="AA151">
            <v>45161</v>
          </cell>
        </row>
        <row r="152">
          <cell r="D152" t="str">
            <v>Oksana Novokhatko</v>
          </cell>
          <cell r="E152" t="str">
            <v>Новохатько Оксана Олександрівна</v>
          </cell>
          <cell r="F152">
            <v>8250</v>
          </cell>
          <cell r="G152" t="str">
            <v>Anastasiya Logvinyuk</v>
          </cell>
          <cell r="H152" t="str">
            <v>Full-time</v>
          </cell>
          <cell r="I152" t="str">
            <v>Dnipro</v>
          </cell>
          <cell r="J152" t="str">
            <v>outbound</v>
          </cell>
          <cell r="K152" t="str">
            <v>BAT</v>
          </cell>
          <cell r="L152" t="str">
            <v>BAT_out</v>
          </cell>
          <cell r="M152" t="str">
            <v>BAT_out</v>
          </cell>
          <cell r="O152">
            <v>0</v>
          </cell>
          <cell r="Z152" t="str">
            <v>BAT Outbound</v>
          </cell>
          <cell r="AA152">
            <v>45161</v>
          </cell>
        </row>
        <row r="153">
          <cell r="D153" t="str">
            <v>Liia Kominova</v>
          </cell>
          <cell r="E153" t="str">
            <v>Комінова Лія Олексіївна</v>
          </cell>
          <cell r="F153">
            <v>17605</v>
          </cell>
          <cell r="G153" t="str">
            <v>Yevhen Hertsoh</v>
          </cell>
          <cell r="H153" t="str">
            <v>Part-time</v>
          </cell>
          <cell r="I153" t="str">
            <v>Kyiv</v>
          </cell>
          <cell r="J153" t="str">
            <v>inbound</v>
          </cell>
          <cell r="K153" t="str">
            <v>lifecell_Inb</v>
          </cell>
          <cell r="L153" t="str">
            <v>Web_chat</v>
          </cell>
          <cell r="M153" t="str">
            <v>Web_chat</v>
          </cell>
          <cell r="O153" t="str">
            <v>Individual</v>
          </cell>
          <cell r="P153" t="str">
            <v>Platinum</v>
          </cell>
          <cell r="Q153" t="str">
            <v>Segment_B</v>
          </cell>
          <cell r="R153">
            <v>0</v>
          </cell>
          <cell r="Y153" t="str">
            <v>Corp_Ind</v>
          </cell>
          <cell r="Z153" t="str">
            <v>lifecell Web_chat</v>
          </cell>
          <cell r="AA153">
            <v>45162</v>
          </cell>
        </row>
        <row r="154">
          <cell r="D154" t="str">
            <v>Olena OBoiko</v>
          </cell>
          <cell r="E154" t="str">
            <v>Бойко Олена Олексіївна</v>
          </cell>
          <cell r="F154">
            <v>17612</v>
          </cell>
          <cell r="G154" t="str">
            <v>Yevhen Hertsoh</v>
          </cell>
          <cell r="H154" t="str">
            <v>Part-time</v>
          </cell>
          <cell r="I154" t="str">
            <v>Kyiv</v>
          </cell>
          <cell r="J154" t="str">
            <v>inbound</v>
          </cell>
          <cell r="K154" t="str">
            <v>lifecell_Inb</v>
          </cell>
          <cell r="L154" t="str">
            <v>Individual</v>
          </cell>
          <cell r="M154" t="str">
            <v>Individual</v>
          </cell>
          <cell r="N154" t="str">
            <v>Corporate</v>
          </cell>
          <cell r="O154">
            <v>0</v>
          </cell>
          <cell r="P154">
            <v>0</v>
          </cell>
          <cell r="Q154" t="str">
            <v>Segment_B</v>
          </cell>
          <cell r="Y154" t="str">
            <v>Corp_Ind</v>
          </cell>
          <cell r="Z154" t="str">
            <v>lifecell Individual</v>
          </cell>
          <cell r="AA154">
            <v>45162</v>
          </cell>
        </row>
        <row r="155">
          <cell r="D155" t="str">
            <v>Dmytro Koriachenko</v>
          </cell>
          <cell r="E155" t="str">
            <v>Коряченко Дмитро Сергійович</v>
          </cell>
          <cell r="F155">
            <v>17672</v>
          </cell>
          <cell r="G155" t="str">
            <v>Mykyta Baranovskyi</v>
          </cell>
          <cell r="H155" t="str">
            <v>Part-time</v>
          </cell>
          <cell r="I155" t="str">
            <v>Kyiv</v>
          </cell>
          <cell r="J155" t="str">
            <v>outbound</v>
          </cell>
          <cell r="K155" t="str">
            <v>lifecell_TS</v>
          </cell>
          <cell r="L155" t="str">
            <v>Telesales</v>
          </cell>
          <cell r="M155" t="str">
            <v>Telesales</v>
          </cell>
          <cell r="Z155" t="str">
            <v>lifecell TS</v>
          </cell>
          <cell r="AA155">
            <v>45174</v>
          </cell>
        </row>
        <row r="156">
          <cell r="D156" t="str">
            <v>Alona Sukhostavets</v>
          </cell>
          <cell r="E156" t="str">
            <v>Сухоставець Альона Юріївна</v>
          </cell>
          <cell r="F156">
            <v>15321</v>
          </cell>
          <cell r="G156" t="str">
            <v>Kostiantyn Pcholkin</v>
          </cell>
          <cell r="H156" t="str">
            <v>Part-time</v>
          </cell>
          <cell r="I156" t="str">
            <v>Kyiv</v>
          </cell>
          <cell r="J156" t="str">
            <v>inbound</v>
          </cell>
          <cell r="K156" t="str">
            <v>lifecell_Inb</v>
          </cell>
          <cell r="L156" t="str">
            <v>Segment_B</v>
          </cell>
          <cell r="M156" t="str">
            <v>Segment_B</v>
          </cell>
          <cell r="O156" t="str">
            <v>Segment_F</v>
          </cell>
          <cell r="Q156" t="str">
            <v>Individual</v>
          </cell>
          <cell r="R156">
            <v>0</v>
          </cell>
          <cell r="Y156" t="str">
            <v>Individual</v>
          </cell>
          <cell r="Z156" t="str">
            <v>lifecell PrePaid</v>
          </cell>
          <cell r="AA156">
            <v>45174</v>
          </cell>
        </row>
        <row r="157">
          <cell r="D157" t="str">
            <v>Rostyslav Troian</v>
          </cell>
          <cell r="E157" t="str">
            <v>Троян Ростислав Олегович</v>
          </cell>
          <cell r="F157">
            <v>17645</v>
          </cell>
          <cell r="G157" t="str">
            <v>Dmytro Fursov</v>
          </cell>
          <cell r="H157" t="str">
            <v>Part-time</v>
          </cell>
          <cell r="I157" t="str">
            <v>Kyiv</v>
          </cell>
          <cell r="J157" t="str">
            <v>inbound</v>
          </cell>
          <cell r="K157" t="str">
            <v>lifecell_Inb</v>
          </cell>
          <cell r="L157" t="str">
            <v>Web_chat</v>
          </cell>
          <cell r="M157" t="str">
            <v>Web_chat</v>
          </cell>
          <cell r="O157">
            <v>0</v>
          </cell>
          <cell r="Q157" t="str">
            <v>Segment_B</v>
          </cell>
          <cell r="R157">
            <v>0</v>
          </cell>
          <cell r="Z157" t="str">
            <v>lifecell Web_chat</v>
          </cell>
          <cell r="AA157">
            <v>45174</v>
          </cell>
        </row>
        <row r="158">
          <cell r="D158" t="str">
            <v>Bohdan Khomiv</v>
          </cell>
          <cell r="E158" t="str">
            <v>Хомів Богдан Георгійович</v>
          </cell>
          <cell r="F158">
            <v>17659</v>
          </cell>
          <cell r="G158" t="str">
            <v>Antonina Hrytsai</v>
          </cell>
          <cell r="H158" t="str">
            <v>Part-time</v>
          </cell>
          <cell r="I158" t="str">
            <v>Kyiv</v>
          </cell>
          <cell r="J158" t="str">
            <v>inbound</v>
          </cell>
          <cell r="K158" t="str">
            <v>lifecell_Inb</v>
          </cell>
          <cell r="L158" t="str">
            <v>Web_chat</v>
          </cell>
          <cell r="M158" t="str">
            <v>Web_chat</v>
          </cell>
          <cell r="N158" t="str">
            <v>Corporate</v>
          </cell>
          <cell r="O158" t="str">
            <v>Individual</v>
          </cell>
          <cell r="Q158" t="str">
            <v>Segment_B</v>
          </cell>
          <cell r="R158">
            <v>0</v>
          </cell>
          <cell r="Y158" t="str">
            <v>Corp_Ind</v>
          </cell>
          <cell r="Z158" t="str">
            <v>lifecell Web_chat</v>
          </cell>
          <cell r="AA158">
            <v>45181</v>
          </cell>
        </row>
        <row r="159">
          <cell r="D159" t="str">
            <v>Dmytro Savchenko</v>
          </cell>
          <cell r="E159" t="str">
            <v>Савченко Дмитро Віталійович</v>
          </cell>
          <cell r="F159">
            <v>17660</v>
          </cell>
          <cell r="G159" t="str">
            <v>Anna Zabrodska</v>
          </cell>
          <cell r="H159" t="str">
            <v>Part-time</v>
          </cell>
          <cell r="I159" t="str">
            <v>Kyiv</v>
          </cell>
          <cell r="J159" t="str">
            <v>inbound</v>
          </cell>
          <cell r="K159" t="str">
            <v>lifecell_Inb</v>
          </cell>
          <cell r="L159" t="str">
            <v>Platinum</v>
          </cell>
          <cell r="M159" t="str">
            <v>Platinum</v>
          </cell>
          <cell r="N159" t="str">
            <v>Corporate</v>
          </cell>
          <cell r="O159" t="str">
            <v>Individual</v>
          </cell>
          <cell r="P159" t="str">
            <v>Segment_B</v>
          </cell>
          <cell r="R159">
            <v>0</v>
          </cell>
          <cell r="Y159" t="str">
            <v>Corp_Ind</v>
          </cell>
          <cell r="Z159" t="str">
            <v>lifecell Platinum</v>
          </cell>
          <cell r="AA159">
            <v>45181</v>
          </cell>
        </row>
        <row r="160">
          <cell r="D160" t="str">
            <v>Yurii Husak2</v>
          </cell>
          <cell r="E160" t="str">
            <v>Гусак Юрій Олегович</v>
          </cell>
          <cell r="F160">
            <v>99917662</v>
          </cell>
          <cell r="G160" t="str">
            <v>Antonina Hrytsai</v>
          </cell>
          <cell r="H160" t="str">
            <v>Part-time</v>
          </cell>
          <cell r="I160" t="str">
            <v>Kyiv</v>
          </cell>
          <cell r="J160" t="str">
            <v>inbound</v>
          </cell>
          <cell r="K160" t="str">
            <v>lifecell_Inb</v>
          </cell>
          <cell r="L160" t="str">
            <v>Web_chat</v>
          </cell>
          <cell r="M160" t="str">
            <v>Web_chat</v>
          </cell>
          <cell r="N160" t="str">
            <v>Corporate</v>
          </cell>
          <cell r="O160" t="str">
            <v>Individual</v>
          </cell>
          <cell r="Q160" t="str">
            <v>Segment_B</v>
          </cell>
          <cell r="R160" t="str">
            <v>SN</v>
          </cell>
          <cell r="T160" t="str">
            <v>Lifecell_EN</v>
          </cell>
          <cell r="Y160" t="str">
            <v>Corp_Ind</v>
          </cell>
          <cell r="Z160" t="str">
            <v>lifecell Web_chat</v>
          </cell>
          <cell r="AA160">
            <v>45181</v>
          </cell>
        </row>
        <row r="161">
          <cell r="D161" t="str">
            <v>Dmytro Malyi</v>
          </cell>
          <cell r="E161" t="str">
            <v>Малий Дмитро Михайлович</v>
          </cell>
          <cell r="F161">
            <v>17682</v>
          </cell>
          <cell r="G161" t="str">
            <v>Daniil Malanich</v>
          </cell>
          <cell r="H161" t="str">
            <v>Part-time</v>
          </cell>
          <cell r="I161" t="str">
            <v>Kyiv</v>
          </cell>
          <cell r="J161" t="str">
            <v>inbound</v>
          </cell>
          <cell r="K161" t="str">
            <v>Glovo_Client</v>
          </cell>
          <cell r="L161" t="str">
            <v>Glovo_Call_Partner</v>
          </cell>
          <cell r="M161" t="str">
            <v>Glovo_Call_Partner</v>
          </cell>
          <cell r="R161">
            <v>0</v>
          </cell>
          <cell r="T161" t="str">
            <v>CR_Cleanup</v>
          </cell>
          <cell r="Z161" t="str">
            <v>Glovo_CP</v>
          </cell>
          <cell r="AA161">
            <v>45181</v>
          </cell>
        </row>
        <row r="162">
          <cell r="D162" t="str">
            <v>Kateryna Akmyradova</v>
          </cell>
          <cell r="E162" t="str">
            <v>Акмирадова Катерина Олександрівна</v>
          </cell>
          <cell r="F162">
            <v>15500</v>
          </cell>
          <cell r="G162" t="str">
            <v>Daniil Malanich</v>
          </cell>
          <cell r="H162" t="str">
            <v>Part-time</v>
          </cell>
          <cell r="I162" t="str">
            <v>Kyiv</v>
          </cell>
          <cell r="J162" t="str">
            <v>inbound</v>
          </cell>
          <cell r="K162" t="str">
            <v>Glovo_Client</v>
          </cell>
          <cell r="L162" t="str">
            <v>Glovo_Call_Partner</v>
          </cell>
          <cell r="M162" t="str">
            <v>Glovo_Call_Partner</v>
          </cell>
          <cell r="R162">
            <v>0</v>
          </cell>
          <cell r="T162" t="str">
            <v>CR_Cleanup</v>
          </cell>
          <cell r="Z162" t="str">
            <v>Glovo_CP</v>
          </cell>
          <cell r="AA162">
            <v>45181</v>
          </cell>
        </row>
        <row r="163">
          <cell r="D163" t="str">
            <v>Maryna Sniehirova</v>
          </cell>
          <cell r="E163" t="str">
            <v>Снєгірьова Марина Олегівна</v>
          </cell>
          <cell r="F163">
            <v>17684</v>
          </cell>
          <cell r="G163" t="str">
            <v>Daniil Malanich</v>
          </cell>
          <cell r="H163" t="str">
            <v>Part-time</v>
          </cell>
          <cell r="I163" t="str">
            <v>Kyiv</v>
          </cell>
          <cell r="J163" t="str">
            <v>inbound</v>
          </cell>
          <cell r="K163" t="str">
            <v>Glovo_Client</v>
          </cell>
          <cell r="L163" t="str">
            <v>Glovo_Call_Partner</v>
          </cell>
          <cell r="M163" t="str">
            <v>Glovo_Call_Partner</v>
          </cell>
          <cell r="R163">
            <v>0</v>
          </cell>
          <cell r="T163" t="str">
            <v>CR_Cleanup</v>
          </cell>
          <cell r="Z163" t="str">
            <v>Glovo_CP</v>
          </cell>
          <cell r="AA163">
            <v>45181</v>
          </cell>
        </row>
        <row r="164">
          <cell r="D164" t="str">
            <v>Yurii Morozov</v>
          </cell>
          <cell r="E164" t="str">
            <v>Морозов Юрій Романович</v>
          </cell>
          <cell r="F164">
            <v>17736</v>
          </cell>
          <cell r="G164" t="str">
            <v>Artur Grigorenko</v>
          </cell>
          <cell r="H164" t="str">
            <v>Part-time</v>
          </cell>
          <cell r="I164" t="str">
            <v>Kyiv</v>
          </cell>
          <cell r="J164" t="str">
            <v>inbound</v>
          </cell>
          <cell r="K164" t="str">
            <v>Glovo_LiveOps</v>
          </cell>
          <cell r="L164" t="str">
            <v>Glovo_LiveOps</v>
          </cell>
          <cell r="M164" t="str">
            <v>Glovo_LiveOps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T164" t="str">
            <v>CR_Cleanup</v>
          </cell>
          <cell r="Y164" t="str">
            <v>Glover</v>
          </cell>
          <cell r="Z164" t="str">
            <v>Glovo_Glover</v>
          </cell>
          <cell r="AA164">
            <v>45198</v>
          </cell>
        </row>
        <row r="165">
          <cell r="D165" t="str">
            <v>Dmytro Vdovin</v>
          </cell>
          <cell r="E165" t="str">
            <v>Вдовін Дмитро Едуардович</v>
          </cell>
          <cell r="F165">
            <v>17724</v>
          </cell>
          <cell r="G165" t="str">
            <v>Maksim Yaremchuk</v>
          </cell>
          <cell r="H165" t="str">
            <v>Part-time</v>
          </cell>
          <cell r="I165" t="str">
            <v>Kyiv</v>
          </cell>
          <cell r="J165" t="str">
            <v>inbound</v>
          </cell>
          <cell r="K165" t="str">
            <v>lifecell_Inb</v>
          </cell>
          <cell r="L165" t="str">
            <v>Corporate</v>
          </cell>
          <cell r="M165" t="str">
            <v>Corporate</v>
          </cell>
          <cell r="O165" t="str">
            <v>Individual</v>
          </cell>
          <cell r="P165">
            <v>0</v>
          </cell>
          <cell r="Q165" t="str">
            <v>Platinum</v>
          </cell>
          <cell r="R165">
            <v>0</v>
          </cell>
          <cell r="Y165" t="str">
            <v>Corp_Ind</v>
          </cell>
          <cell r="Z165" t="str">
            <v>lifecell Corporate</v>
          </cell>
          <cell r="AA165">
            <v>45204</v>
          </cell>
        </row>
        <row r="166">
          <cell r="D166" t="str">
            <v>Viktor Kovalenko</v>
          </cell>
          <cell r="E166" t="str">
            <v>Коваленко Віктор Вікторович</v>
          </cell>
          <cell r="F166">
            <v>17726</v>
          </cell>
          <cell r="G166" t="str">
            <v>Maksym AMaksymenko</v>
          </cell>
          <cell r="H166" t="str">
            <v>Part-time</v>
          </cell>
          <cell r="I166" t="str">
            <v>Kyiv</v>
          </cell>
          <cell r="J166" t="str">
            <v>inbound</v>
          </cell>
          <cell r="K166" t="str">
            <v>lifecell_Inb</v>
          </cell>
          <cell r="L166" t="str">
            <v>Platinum</v>
          </cell>
          <cell r="M166" t="str">
            <v>Platinum</v>
          </cell>
          <cell r="N166" t="str">
            <v>Corporate</v>
          </cell>
          <cell r="O166" t="str">
            <v>Individual</v>
          </cell>
          <cell r="P166" t="str">
            <v>Segment_B</v>
          </cell>
          <cell r="R166">
            <v>0</v>
          </cell>
          <cell r="Y166" t="str">
            <v>Corp_Ind</v>
          </cell>
          <cell r="Z166" t="str">
            <v>lifecell Platinum</v>
          </cell>
          <cell r="AA166">
            <v>45204</v>
          </cell>
        </row>
        <row r="167">
          <cell r="D167" t="str">
            <v>Anna Lukarzhevska</v>
          </cell>
          <cell r="E167" t="str">
            <v>Лукаржевська Анна Костянтинівна</v>
          </cell>
          <cell r="F167">
            <v>17764</v>
          </cell>
          <cell r="G167" t="str">
            <v>Yaroslav Kostiuk</v>
          </cell>
          <cell r="H167" t="str">
            <v>Part-time</v>
          </cell>
          <cell r="I167" t="str">
            <v>Kyiv</v>
          </cell>
          <cell r="J167" t="str">
            <v>inbound</v>
          </cell>
          <cell r="K167" t="str">
            <v>lifecell_Inb</v>
          </cell>
          <cell r="L167" t="str">
            <v>Web_chat</v>
          </cell>
          <cell r="M167" t="str">
            <v>Web_chat</v>
          </cell>
          <cell r="N167" t="str">
            <v>Corporate</v>
          </cell>
          <cell r="O167">
            <v>0</v>
          </cell>
          <cell r="Q167" t="str">
            <v>Segment_B</v>
          </cell>
          <cell r="R167">
            <v>0</v>
          </cell>
          <cell r="Y167" t="str">
            <v>Corp_Ind</v>
          </cell>
          <cell r="Z167" t="str">
            <v>lifecell Web_chat</v>
          </cell>
          <cell r="AA167">
            <v>45211</v>
          </cell>
        </row>
        <row r="168">
          <cell r="D168" t="str">
            <v>Eduard Koliesnikov</v>
          </cell>
          <cell r="E168" t="str">
            <v>Колєсніков Едуард Анатолійович</v>
          </cell>
          <cell r="F168">
            <v>17791</v>
          </cell>
          <cell r="G168" t="str">
            <v>Dzvenymyra Dovhaliuk</v>
          </cell>
          <cell r="H168" t="str">
            <v>Part-time</v>
          </cell>
          <cell r="I168" t="str">
            <v>Kyiv</v>
          </cell>
          <cell r="J168" t="str">
            <v>inbound</v>
          </cell>
          <cell r="K168" t="str">
            <v>Glovo_Client</v>
          </cell>
          <cell r="L168" t="str">
            <v>Chat_User</v>
          </cell>
          <cell r="M168" t="str">
            <v>Chat_User</v>
          </cell>
          <cell r="N168" t="str">
            <v>Glovo_Multiskill</v>
          </cell>
          <cell r="O168">
            <v>0</v>
          </cell>
          <cell r="P168" t="str">
            <v>Chat_User</v>
          </cell>
          <cell r="Q168" t="str">
            <v>Glovo_LiveOps</v>
          </cell>
          <cell r="R168">
            <v>0</v>
          </cell>
          <cell r="T168" t="str">
            <v>CR_Cleanup</v>
          </cell>
          <cell r="Y168" t="str">
            <v>Glover&amp;Clients</v>
          </cell>
          <cell r="Z168" t="str">
            <v>Glovo_User</v>
          </cell>
          <cell r="AA168">
            <v>45213</v>
          </cell>
        </row>
        <row r="169">
          <cell r="D169" t="str">
            <v>Yelyzaveta Shevchenko</v>
          </cell>
          <cell r="E169" t="str">
            <v>Шевченко Єлизавета Сергіївна</v>
          </cell>
          <cell r="F169">
            <v>17789</v>
          </cell>
          <cell r="G169" t="str">
            <v>Serhii Mushtat</v>
          </cell>
          <cell r="H169" t="str">
            <v>Part-time</v>
          </cell>
          <cell r="I169" t="str">
            <v>Kyiv</v>
          </cell>
          <cell r="J169" t="str">
            <v>inbound</v>
          </cell>
          <cell r="K169" t="str">
            <v>Glovo_LiveOps</v>
          </cell>
          <cell r="L169" t="str">
            <v>Glovo_mails</v>
          </cell>
          <cell r="M169" t="str">
            <v>Glovo_mails</v>
          </cell>
          <cell r="N169" t="str">
            <v>Glovo_Multiskill</v>
          </cell>
          <cell r="O169" t="str">
            <v>Multi_Poland</v>
          </cell>
          <cell r="P169" t="str">
            <v>Chat_User</v>
          </cell>
          <cell r="Q169" t="str">
            <v>Glovo_LiveOps</v>
          </cell>
          <cell r="R169" t="str">
            <v>LiveOps_Poland</v>
          </cell>
          <cell r="S169" t="str">
            <v>Chat_User_Poland</v>
          </cell>
          <cell r="T169" t="str">
            <v>CR_Cleanup</v>
          </cell>
          <cell r="U169" t="str">
            <v>Partner_mails</v>
          </cell>
          <cell r="V169" t="str">
            <v>Glovo_mails</v>
          </cell>
          <cell r="Y169" t="str">
            <v>Glover&amp;Clients</v>
          </cell>
          <cell r="Z169" t="str">
            <v>Glover_Emails</v>
          </cell>
          <cell r="AA169">
            <v>45213</v>
          </cell>
        </row>
        <row r="170">
          <cell r="D170" t="str">
            <v>Olena Sotnikova</v>
          </cell>
          <cell r="E170" t="str">
            <v>Сотнікова Олена Василівна</v>
          </cell>
          <cell r="F170">
            <v>17716</v>
          </cell>
          <cell r="G170" t="str">
            <v>Inna Matvieienko</v>
          </cell>
          <cell r="H170" t="str">
            <v>Full-time</v>
          </cell>
          <cell r="I170" t="str">
            <v>Kyiv</v>
          </cell>
          <cell r="J170" t="str">
            <v>outbound</v>
          </cell>
          <cell r="K170" t="str">
            <v>Toyota</v>
          </cell>
          <cell r="L170" t="str">
            <v>Toyota</v>
          </cell>
          <cell r="M170" t="str">
            <v>Toyota</v>
          </cell>
          <cell r="R170">
            <v>0</v>
          </cell>
          <cell r="Z170" t="str">
            <v>Toyota</v>
          </cell>
          <cell r="AA170">
            <v>45222</v>
          </cell>
        </row>
        <row r="171">
          <cell r="D171" t="str">
            <v>Ruslan Maksymenko</v>
          </cell>
          <cell r="E171" t="str">
            <v>Максименко Руслан Сергійович</v>
          </cell>
          <cell r="F171">
            <v>17820</v>
          </cell>
          <cell r="G171" t="str">
            <v>Bohdan Dzys</v>
          </cell>
          <cell r="H171" t="str">
            <v>Part-time</v>
          </cell>
          <cell r="I171" t="str">
            <v>Kyiv</v>
          </cell>
          <cell r="J171" t="str">
            <v>inbound</v>
          </cell>
          <cell r="K171" t="str">
            <v>Glovo_Client</v>
          </cell>
          <cell r="L171" t="str">
            <v>Glovo_Call_Partner</v>
          </cell>
          <cell r="M171" t="str">
            <v>Glovo_Call_Partner</v>
          </cell>
          <cell r="N171" t="str">
            <v>Glovo_Multiskill</v>
          </cell>
          <cell r="O171">
            <v>0</v>
          </cell>
          <cell r="P171" t="str">
            <v>Chat_User</v>
          </cell>
          <cell r="Q171" t="str">
            <v>Glovo_LiveOps</v>
          </cell>
          <cell r="R171">
            <v>0</v>
          </cell>
          <cell r="T171" t="str">
            <v>CR_Cleanup</v>
          </cell>
          <cell r="Y171" t="str">
            <v>Glover&amp;Clients</v>
          </cell>
          <cell r="Z171" t="str">
            <v>Glovo_CP</v>
          </cell>
          <cell r="AA171">
            <v>45224</v>
          </cell>
        </row>
        <row r="172">
          <cell r="D172" t="str">
            <v>Svitlana Hultiaieva</v>
          </cell>
          <cell r="E172" t="str">
            <v>Гультяєва Світлана Петрівна</v>
          </cell>
          <cell r="F172">
            <v>16565</v>
          </cell>
          <cell r="G172" t="str">
            <v>Anastasiia Yakymovych</v>
          </cell>
          <cell r="H172" t="str">
            <v>Part-time</v>
          </cell>
          <cell r="I172" t="str">
            <v>Kyiv</v>
          </cell>
          <cell r="J172" t="str">
            <v>outbound</v>
          </cell>
          <cell r="K172" t="str">
            <v>lifecell_TS</v>
          </cell>
          <cell r="L172" t="str">
            <v>Telesales</v>
          </cell>
          <cell r="M172" t="str">
            <v>Telesales</v>
          </cell>
          <cell r="R172">
            <v>0</v>
          </cell>
          <cell r="Z172" t="str">
            <v>lifecell TS</v>
          </cell>
          <cell r="AA172">
            <v>45233</v>
          </cell>
        </row>
        <row r="173">
          <cell r="D173" t="str">
            <v>Kateryna Sydorenko</v>
          </cell>
          <cell r="E173" t="str">
            <v>Сидоренко Катерина Юріївна</v>
          </cell>
          <cell r="F173">
            <v>17848</v>
          </cell>
          <cell r="G173" t="str">
            <v>Valerii Kucherenko</v>
          </cell>
          <cell r="H173" t="str">
            <v>Part-time</v>
          </cell>
          <cell r="I173" t="str">
            <v>Kyiv</v>
          </cell>
          <cell r="J173" t="str">
            <v>inbound</v>
          </cell>
          <cell r="K173" t="str">
            <v>Glovo_Client</v>
          </cell>
          <cell r="L173" t="str">
            <v>Chat_User</v>
          </cell>
          <cell r="M173" t="str">
            <v>Chat_User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T173" t="str">
            <v>CR_Cleanup</v>
          </cell>
          <cell r="Y173" t="str">
            <v>Clients</v>
          </cell>
          <cell r="Z173" t="str">
            <v>Glovo_User</v>
          </cell>
          <cell r="AA173">
            <v>45233</v>
          </cell>
        </row>
        <row r="174">
          <cell r="D174" t="str">
            <v>Kateryna Chyzhevska</v>
          </cell>
          <cell r="E174" t="str">
            <v>Чижевська Катерина Олександрівна</v>
          </cell>
          <cell r="F174">
            <v>17877</v>
          </cell>
          <cell r="G174" t="str">
            <v>Kateryna Androshchuk</v>
          </cell>
          <cell r="H174" t="str">
            <v>Part-time</v>
          </cell>
          <cell r="I174" t="str">
            <v>Kyiv</v>
          </cell>
          <cell r="J174" t="str">
            <v>outbound</v>
          </cell>
          <cell r="K174" t="str">
            <v>lifecell_TS</v>
          </cell>
          <cell r="L174" t="str">
            <v>Telesales</v>
          </cell>
          <cell r="M174" t="str">
            <v>Telesales</v>
          </cell>
          <cell r="R174">
            <v>0</v>
          </cell>
          <cell r="Z174" t="str">
            <v>lifecell TS</v>
          </cell>
          <cell r="AA174">
            <v>45236</v>
          </cell>
        </row>
        <row r="175">
          <cell r="D175" t="str">
            <v>Alina Tkachenko</v>
          </cell>
          <cell r="E175" t="str">
            <v>Ткаченко Аліна Анатоліївна</v>
          </cell>
          <cell r="F175">
            <v>17913</v>
          </cell>
          <cell r="G175" t="str">
            <v>Inna Matvieienko</v>
          </cell>
          <cell r="H175" t="str">
            <v>Full-time</v>
          </cell>
          <cell r="I175" t="str">
            <v>Kyiv</v>
          </cell>
          <cell r="J175" t="str">
            <v>outbound</v>
          </cell>
          <cell r="K175" t="str">
            <v>Toyota</v>
          </cell>
          <cell r="L175" t="str">
            <v>Toyota</v>
          </cell>
          <cell r="M175" t="str">
            <v>Toyota</v>
          </cell>
          <cell r="R175">
            <v>0</v>
          </cell>
          <cell r="Z175" t="str">
            <v>Toyota</v>
          </cell>
          <cell r="AA175">
            <v>45238</v>
          </cell>
        </row>
        <row r="176">
          <cell r="D176" t="str">
            <v>Vladyslav Serheiev</v>
          </cell>
          <cell r="E176" t="str">
            <v>Сергеєв Владислав Станіславович</v>
          </cell>
          <cell r="F176">
            <v>17898</v>
          </cell>
          <cell r="G176" t="str">
            <v>Dmytro Vynohradov</v>
          </cell>
          <cell r="H176" t="str">
            <v>Part-time</v>
          </cell>
          <cell r="I176" t="str">
            <v>Kyiv</v>
          </cell>
          <cell r="J176" t="str">
            <v>inbound</v>
          </cell>
          <cell r="K176" t="str">
            <v>Glovo_LiveOps</v>
          </cell>
          <cell r="L176" t="str">
            <v>Partner_mails</v>
          </cell>
          <cell r="M176" t="str">
            <v>Partner_mails</v>
          </cell>
          <cell r="N176" t="str">
            <v>Glovo_Multiskill</v>
          </cell>
          <cell r="O176">
            <v>0</v>
          </cell>
          <cell r="P176" t="str">
            <v>Chat_User</v>
          </cell>
          <cell r="Q176" t="str">
            <v>Glovo_LiveOps</v>
          </cell>
          <cell r="R176">
            <v>0</v>
          </cell>
          <cell r="T176" t="str">
            <v>CR_Cleanup</v>
          </cell>
          <cell r="U176" t="str">
            <v>Partner_mails</v>
          </cell>
          <cell r="V176" t="str">
            <v>Glovo_mails</v>
          </cell>
          <cell r="Y176" t="str">
            <v>Glover&amp;Clients</v>
          </cell>
          <cell r="Z176" t="str">
            <v>Partner_mails</v>
          </cell>
          <cell r="AA176">
            <v>45245</v>
          </cell>
        </row>
        <row r="177">
          <cell r="D177" t="str">
            <v>Oleksii Uhlov</v>
          </cell>
          <cell r="E177" t="str">
            <v>Угльов Олексій Вікторович</v>
          </cell>
          <cell r="F177">
            <v>17900</v>
          </cell>
          <cell r="G177" t="str">
            <v>Dmytro Vynohradov</v>
          </cell>
          <cell r="H177" t="str">
            <v>Part-time</v>
          </cell>
          <cell r="I177" t="str">
            <v>Kyiv</v>
          </cell>
          <cell r="J177" t="str">
            <v>inbound</v>
          </cell>
          <cell r="K177" t="str">
            <v>Glovo_Client</v>
          </cell>
          <cell r="L177" t="str">
            <v>Chat_User</v>
          </cell>
          <cell r="M177" t="str">
            <v>Chat_User</v>
          </cell>
          <cell r="N177" t="str">
            <v>Glovo_Multiskill</v>
          </cell>
          <cell r="O177">
            <v>0</v>
          </cell>
          <cell r="P177" t="str">
            <v>Chat_User</v>
          </cell>
          <cell r="Q177" t="str">
            <v>Glovo_LiveOps</v>
          </cell>
          <cell r="R177">
            <v>0</v>
          </cell>
          <cell r="T177" t="str">
            <v>CR_Cleanup</v>
          </cell>
          <cell r="Y177" t="str">
            <v>Glover&amp;Clients</v>
          </cell>
          <cell r="Z177" t="str">
            <v>Glovo_User</v>
          </cell>
          <cell r="AA177">
            <v>45245</v>
          </cell>
        </row>
        <row r="178">
          <cell r="D178" t="str">
            <v>Oleksandr Prokhorov</v>
          </cell>
          <cell r="E178" t="str">
            <v>Прохоров Олександр Олександрович</v>
          </cell>
          <cell r="F178">
            <v>17901</v>
          </cell>
          <cell r="G178" t="str">
            <v>Anastasiya Polishchuk</v>
          </cell>
          <cell r="H178" t="str">
            <v>Part-time</v>
          </cell>
          <cell r="I178" t="str">
            <v>Kyiv</v>
          </cell>
          <cell r="J178" t="str">
            <v>inbound</v>
          </cell>
          <cell r="K178" t="str">
            <v>Glovo_Client</v>
          </cell>
          <cell r="L178" t="str">
            <v>Chat_User</v>
          </cell>
          <cell r="M178" t="str">
            <v>Chat_User</v>
          </cell>
          <cell r="N178" t="str">
            <v>Glovo_Multiskill</v>
          </cell>
          <cell r="O178">
            <v>0</v>
          </cell>
          <cell r="P178" t="str">
            <v>Chat_User</v>
          </cell>
          <cell r="Q178" t="str">
            <v>Glovo_LiveOps</v>
          </cell>
          <cell r="R178">
            <v>0</v>
          </cell>
          <cell r="T178" t="str">
            <v>CR_Cleanup</v>
          </cell>
          <cell r="Y178" t="str">
            <v>Glover&amp;Clients</v>
          </cell>
          <cell r="Z178" t="str">
            <v>Glovo_User</v>
          </cell>
          <cell r="AA178">
            <v>45245</v>
          </cell>
        </row>
        <row r="179">
          <cell r="D179" t="str">
            <v>Volodymyr Hannesen</v>
          </cell>
          <cell r="E179" t="str">
            <v>Ганнесен Володимир Юрійович</v>
          </cell>
          <cell r="F179">
            <v>17890</v>
          </cell>
          <cell r="G179" t="str">
            <v>Maksym AMaksymenko</v>
          </cell>
          <cell r="H179" t="str">
            <v>Part-time</v>
          </cell>
          <cell r="I179" t="str">
            <v>Kyiv</v>
          </cell>
          <cell r="J179" t="str">
            <v>inbound</v>
          </cell>
          <cell r="K179" t="str">
            <v>lifecell_Inb</v>
          </cell>
          <cell r="L179" t="str">
            <v>Segment_B</v>
          </cell>
          <cell r="M179" t="str">
            <v>Segment_B</v>
          </cell>
          <cell r="O179" t="str">
            <v>Segment_F</v>
          </cell>
          <cell r="Q179" t="str">
            <v>Individual</v>
          </cell>
          <cell r="R179">
            <v>0</v>
          </cell>
          <cell r="Y179" t="str">
            <v>Individual</v>
          </cell>
          <cell r="Z179" t="str">
            <v>lifecell PrePaid</v>
          </cell>
          <cell r="AA179">
            <v>45245</v>
          </cell>
        </row>
        <row r="180">
          <cell r="D180" t="str">
            <v>Karina Lystopad</v>
          </cell>
          <cell r="E180" t="str">
            <v>Листопад Каріна Едуардівна</v>
          </cell>
          <cell r="F180">
            <v>17956</v>
          </cell>
          <cell r="G180" t="str">
            <v>Bohdan Dzys</v>
          </cell>
          <cell r="H180" t="str">
            <v>Part-time</v>
          </cell>
          <cell r="I180" t="str">
            <v>Kyiv</v>
          </cell>
          <cell r="J180" t="str">
            <v>inbound</v>
          </cell>
          <cell r="K180" t="str">
            <v>Glovo_Client</v>
          </cell>
          <cell r="L180" t="str">
            <v>Chat_User</v>
          </cell>
          <cell r="M180" t="str">
            <v>Chat_User</v>
          </cell>
          <cell r="N180" t="str">
            <v>Glovo_Multiskill</v>
          </cell>
          <cell r="O180">
            <v>0</v>
          </cell>
          <cell r="P180" t="str">
            <v>Chat_User</v>
          </cell>
          <cell r="Q180" t="str">
            <v>Glovo_LiveOps</v>
          </cell>
          <cell r="R180">
            <v>0</v>
          </cell>
          <cell r="T180" t="str">
            <v>CR_Cleanup</v>
          </cell>
          <cell r="U180" t="str">
            <v>User_mails</v>
          </cell>
          <cell r="Y180" t="str">
            <v>Glover&amp;Clients</v>
          </cell>
          <cell r="Z180" t="str">
            <v>Glovo_User</v>
          </cell>
          <cell r="AA180">
            <v>45251</v>
          </cell>
        </row>
        <row r="181">
          <cell r="D181" t="str">
            <v>Viktoriia Hulko</v>
          </cell>
          <cell r="E181" t="str">
            <v>Гулько Вікторія Петрівна</v>
          </cell>
          <cell r="F181">
            <v>17829</v>
          </cell>
          <cell r="G181" t="str">
            <v>Kostiantyn Pcholkin</v>
          </cell>
          <cell r="H181" t="str">
            <v>Part-time</v>
          </cell>
          <cell r="I181" t="str">
            <v>Kyiv</v>
          </cell>
          <cell r="J181" t="str">
            <v>inbound</v>
          </cell>
          <cell r="K181" t="str">
            <v>lifecell_Inb</v>
          </cell>
          <cell r="L181" t="str">
            <v>Corporate</v>
          </cell>
          <cell r="M181" t="str">
            <v>Corporate</v>
          </cell>
          <cell r="N181">
            <v>0</v>
          </cell>
          <cell r="O181" t="str">
            <v>Individual</v>
          </cell>
          <cell r="Q181" t="str">
            <v>Platinum</v>
          </cell>
          <cell r="R181">
            <v>0</v>
          </cell>
          <cell r="Y181" t="str">
            <v>Corp_Ind</v>
          </cell>
          <cell r="Z181" t="str">
            <v>lifecell Corporate</v>
          </cell>
          <cell r="AA181">
            <v>45252</v>
          </cell>
        </row>
        <row r="182">
          <cell r="D182" t="str">
            <v>Danylo Nichipurenko</v>
          </cell>
          <cell r="E182" t="str">
            <v>Нічіпуренко Данило Костянтинович</v>
          </cell>
          <cell r="F182">
            <v>18010</v>
          </cell>
          <cell r="G182" t="str">
            <v>Anastasiia Yakymovych</v>
          </cell>
          <cell r="H182" t="str">
            <v>Part-time</v>
          </cell>
          <cell r="I182" t="str">
            <v>Kyiv</v>
          </cell>
          <cell r="J182" t="str">
            <v>outbound</v>
          </cell>
          <cell r="K182" t="str">
            <v>lifecell_TS</v>
          </cell>
          <cell r="L182" t="str">
            <v>Telesales</v>
          </cell>
          <cell r="M182" t="str">
            <v>Telesales</v>
          </cell>
          <cell r="R182">
            <v>0</v>
          </cell>
          <cell r="Z182" t="str">
            <v>lifecell TS</v>
          </cell>
          <cell r="AA182">
            <v>45324</v>
          </cell>
        </row>
        <row r="183">
          <cell r="D183" t="str">
            <v>Olha Mykyshevska</v>
          </cell>
          <cell r="E183" t="str">
            <v>Микишевська Ольга Вікторівна</v>
          </cell>
          <cell r="F183">
            <v>17930</v>
          </cell>
          <cell r="G183" t="str">
            <v>Nadezhda Poryvay</v>
          </cell>
          <cell r="H183" t="str">
            <v>Part-time</v>
          </cell>
          <cell r="I183" t="str">
            <v>Kyiv</v>
          </cell>
          <cell r="J183" t="str">
            <v>inbound</v>
          </cell>
          <cell r="K183" t="str">
            <v>BAT</v>
          </cell>
          <cell r="L183" t="str">
            <v>BAT_inb</v>
          </cell>
          <cell r="M183" t="str">
            <v>BAT_inb</v>
          </cell>
          <cell r="O183" t="str">
            <v>BAT_velo</v>
          </cell>
          <cell r="P183" t="str">
            <v>BAT_ogo</v>
          </cell>
          <cell r="R183">
            <v>0</v>
          </cell>
          <cell r="Z183" t="str">
            <v>BAT Inbound</v>
          </cell>
          <cell r="AA183">
            <v>45252</v>
          </cell>
        </row>
        <row r="184">
          <cell r="D184" t="str">
            <v>Alona Doroshenko</v>
          </cell>
          <cell r="E184" t="str">
            <v>Дорошенко Альона Миколаївна</v>
          </cell>
          <cell r="F184">
            <v>17962</v>
          </cell>
          <cell r="G184" t="str">
            <v>Rostyslav Vorobets</v>
          </cell>
          <cell r="H184" t="str">
            <v>Part-time</v>
          </cell>
          <cell r="I184" t="str">
            <v>Kyiv</v>
          </cell>
          <cell r="J184" t="str">
            <v>inbound</v>
          </cell>
          <cell r="K184" t="str">
            <v>Glovo_Client</v>
          </cell>
          <cell r="L184" t="str">
            <v>Chat_User_Poland</v>
          </cell>
          <cell r="M184" t="str">
            <v>Chat_User_Poland</v>
          </cell>
          <cell r="N184" t="str">
            <v>Glovo_Multiskill</v>
          </cell>
          <cell r="O184" t="str">
            <v>Multi_Poland</v>
          </cell>
          <cell r="P184" t="str">
            <v>Chat_User</v>
          </cell>
          <cell r="Q184" t="str">
            <v>Glovo_LiveOps</v>
          </cell>
          <cell r="R184" t="str">
            <v>LiveOps_Poland</v>
          </cell>
          <cell r="S184" t="str">
            <v>Chat_User_Poland</v>
          </cell>
          <cell r="T184" t="str">
            <v>CR_Cleanup</v>
          </cell>
          <cell r="Y184" t="str">
            <v>Glover&amp;Clients</v>
          </cell>
          <cell r="Z184" t="str">
            <v>Glovo_User</v>
          </cell>
          <cell r="AA184">
            <v>45252</v>
          </cell>
        </row>
        <row r="185">
          <cell r="D185" t="str">
            <v>Tsolak Ohanisian</v>
          </cell>
          <cell r="E185" t="str">
            <v>Оганісян Цолак Овсепович</v>
          </cell>
          <cell r="F185">
            <v>17990</v>
          </cell>
          <cell r="G185" t="str">
            <v>Valerii Kucherenko</v>
          </cell>
          <cell r="H185" t="str">
            <v>Part-time</v>
          </cell>
          <cell r="I185" t="str">
            <v>Kyiv</v>
          </cell>
          <cell r="J185" t="str">
            <v>inbound</v>
          </cell>
          <cell r="K185" t="str">
            <v>Glovo_Client</v>
          </cell>
          <cell r="L185" t="str">
            <v>Chat_User_Poland</v>
          </cell>
          <cell r="M185" t="str">
            <v>Chat_User_Poland</v>
          </cell>
          <cell r="N185" t="str">
            <v>Glovo_Multiskill</v>
          </cell>
          <cell r="O185" t="str">
            <v>Multi_Poland</v>
          </cell>
          <cell r="P185" t="str">
            <v>Chat_User</v>
          </cell>
          <cell r="Q185" t="str">
            <v>Glovo_LiveOps</v>
          </cell>
          <cell r="R185" t="str">
            <v>LiveOps_Poland</v>
          </cell>
          <cell r="S185" t="str">
            <v>Chat_User_Poland</v>
          </cell>
          <cell r="T185" t="str">
            <v>CR_Cleanup</v>
          </cell>
          <cell r="Y185" t="str">
            <v>Glover&amp;Clients</v>
          </cell>
          <cell r="Z185" t="str">
            <v>Glovo_User</v>
          </cell>
          <cell r="AA185">
            <v>45257</v>
          </cell>
        </row>
        <row r="186">
          <cell r="D186" t="str">
            <v>Yana Chabanova</v>
          </cell>
          <cell r="E186" t="str">
            <v>Чабанова Яна Владиславівна</v>
          </cell>
          <cell r="F186">
            <v>17992</v>
          </cell>
          <cell r="G186" t="str">
            <v>Vladislav Usik</v>
          </cell>
          <cell r="H186" t="str">
            <v>Full-time</v>
          </cell>
          <cell r="I186" t="str">
            <v>Kyiv</v>
          </cell>
          <cell r="J186" t="str">
            <v>inbound</v>
          </cell>
          <cell r="K186" t="str">
            <v>Glovo_LiveOps</v>
          </cell>
          <cell r="L186" t="str">
            <v>LiveOps_Poland</v>
          </cell>
          <cell r="M186" t="str">
            <v>LiveOps_Poland</v>
          </cell>
          <cell r="N186">
            <v>0</v>
          </cell>
          <cell r="P186">
            <v>0</v>
          </cell>
          <cell r="Q186" t="str">
            <v>Glovo_LiveOps</v>
          </cell>
          <cell r="T186" t="str">
            <v>CR_Cleanup</v>
          </cell>
          <cell r="Y186" t="str">
            <v>Glover</v>
          </cell>
          <cell r="Z186" t="str">
            <v>Glovo_Glover</v>
          </cell>
          <cell r="AA186">
            <v>45257</v>
          </cell>
        </row>
        <row r="187">
          <cell r="D187" t="str">
            <v>Ihor Nosov</v>
          </cell>
          <cell r="E187" t="str">
            <v>Носов Ігор Дмитрович</v>
          </cell>
          <cell r="F187">
            <v>18049</v>
          </cell>
          <cell r="G187" t="str">
            <v>Vladislav Usik</v>
          </cell>
          <cell r="H187" t="str">
            <v>Part-time</v>
          </cell>
          <cell r="I187" t="str">
            <v>Kyiv</v>
          </cell>
          <cell r="J187" t="str">
            <v>inbound</v>
          </cell>
          <cell r="K187" t="str">
            <v>Glovo_OCC</v>
          </cell>
          <cell r="L187" t="str">
            <v>Glovo_OCC</v>
          </cell>
          <cell r="M187" t="str">
            <v>Glovo</v>
          </cell>
          <cell r="R187">
            <v>0</v>
          </cell>
          <cell r="Z187" t="str">
            <v>Glovo_OCC</v>
          </cell>
          <cell r="AA187">
            <v>45261</v>
          </cell>
        </row>
        <row r="188">
          <cell r="D188" t="str">
            <v>Oleh Smilianets</v>
          </cell>
          <cell r="E188" t="str">
            <v>Смілянець Олег Вікторович</v>
          </cell>
          <cell r="F188">
            <v>18013</v>
          </cell>
          <cell r="G188" t="str">
            <v>Anastasiia Yakymovych</v>
          </cell>
          <cell r="H188" t="str">
            <v>Part-time</v>
          </cell>
          <cell r="I188" t="str">
            <v>Kyiv</v>
          </cell>
          <cell r="J188" t="str">
            <v>outbound</v>
          </cell>
          <cell r="K188" t="str">
            <v>lifecell_TS</v>
          </cell>
          <cell r="L188" t="str">
            <v>Telesales</v>
          </cell>
          <cell r="M188" t="str">
            <v>Telesales</v>
          </cell>
          <cell r="R188">
            <v>0</v>
          </cell>
          <cell r="Z188" t="str">
            <v>lifecell TS</v>
          </cell>
          <cell r="AA188">
            <v>45261</v>
          </cell>
        </row>
        <row r="189">
          <cell r="D189" t="str">
            <v>Dmytro Kyryk</v>
          </cell>
          <cell r="E189" t="str">
            <v>Кирик Дмитро Володимирович</v>
          </cell>
          <cell r="F189">
            <v>18038</v>
          </cell>
          <cell r="G189" t="str">
            <v>Vladislav Usik</v>
          </cell>
          <cell r="H189" t="str">
            <v>Part-time</v>
          </cell>
          <cell r="I189" t="str">
            <v>Kyiv</v>
          </cell>
          <cell r="J189" t="str">
            <v>inbound</v>
          </cell>
          <cell r="K189" t="str">
            <v>Glovo_LiveOps</v>
          </cell>
          <cell r="L189" t="str">
            <v>LiveOps_Poland</v>
          </cell>
          <cell r="M189" t="str">
            <v>LiveOps_Poland</v>
          </cell>
          <cell r="N189" t="str">
            <v>Glovo_Multiskill</v>
          </cell>
          <cell r="O189" t="str">
            <v>Multi_Poland</v>
          </cell>
          <cell r="P189" t="str">
            <v>Chat_User</v>
          </cell>
          <cell r="Q189" t="str">
            <v>Glovo_LiveOps</v>
          </cell>
          <cell r="R189" t="str">
            <v>LiveOps_Poland</v>
          </cell>
          <cell r="S189" t="str">
            <v>Chat_User_Poland</v>
          </cell>
          <cell r="T189" t="str">
            <v>CR_Cleanup</v>
          </cell>
          <cell r="U189">
            <v>0</v>
          </cell>
          <cell r="Y189" t="str">
            <v>Glover&amp;Clients</v>
          </cell>
          <cell r="Z189" t="str">
            <v>Glovo_Glover</v>
          </cell>
          <cell r="AA189">
            <v>45265</v>
          </cell>
        </row>
        <row r="190">
          <cell r="D190" t="str">
            <v>Yuliia Kucher</v>
          </cell>
          <cell r="E190" t="str">
            <v>Кучер Юлія Євгенівна</v>
          </cell>
          <cell r="F190">
            <v>14979</v>
          </cell>
          <cell r="G190" t="str">
            <v>Antonina Hrytsai</v>
          </cell>
          <cell r="H190" t="str">
            <v>Part-time</v>
          </cell>
          <cell r="I190" t="str">
            <v>Kyiv</v>
          </cell>
          <cell r="J190" t="str">
            <v>inbound</v>
          </cell>
          <cell r="K190" t="str">
            <v>lifecell_Inb</v>
          </cell>
          <cell r="L190" t="str">
            <v>Web_chat</v>
          </cell>
          <cell r="M190" t="str">
            <v>Web_chat</v>
          </cell>
          <cell r="N190" t="str">
            <v>Corporate</v>
          </cell>
          <cell r="O190" t="str">
            <v>Individual</v>
          </cell>
          <cell r="Q190" t="str">
            <v>Segment_B</v>
          </cell>
          <cell r="R190">
            <v>0</v>
          </cell>
          <cell r="Y190" t="str">
            <v>Corp_Ind</v>
          </cell>
          <cell r="Z190" t="str">
            <v>lifecell Web_chat</v>
          </cell>
          <cell r="AA190">
            <v>45266</v>
          </cell>
        </row>
        <row r="191">
          <cell r="D191" t="str">
            <v>Vladyslav Horbatenko</v>
          </cell>
          <cell r="E191" t="str">
            <v>Горбатенко Владислав Миколайович</v>
          </cell>
          <cell r="F191">
            <v>17993</v>
          </cell>
          <cell r="G191" t="str">
            <v>Kostiantyn Pcholkin</v>
          </cell>
          <cell r="H191" t="str">
            <v>Part-time</v>
          </cell>
          <cell r="I191" t="str">
            <v>Kyiv</v>
          </cell>
          <cell r="J191" t="str">
            <v>inbound</v>
          </cell>
          <cell r="K191" t="str">
            <v>lifecell_Inb</v>
          </cell>
          <cell r="L191" t="str">
            <v>Individual</v>
          </cell>
          <cell r="M191" t="str">
            <v>Individual</v>
          </cell>
          <cell r="N191" t="str">
            <v>Corporate</v>
          </cell>
          <cell r="O191">
            <v>0</v>
          </cell>
          <cell r="Q191" t="str">
            <v>Segment_B</v>
          </cell>
          <cell r="R191" t="str">
            <v>Web_chat</v>
          </cell>
          <cell r="Y191" t="str">
            <v>Individual</v>
          </cell>
          <cell r="Z191" t="str">
            <v>lifecell Individual</v>
          </cell>
          <cell r="AA191">
            <v>45266</v>
          </cell>
        </row>
        <row r="192">
          <cell r="D192" t="str">
            <v>Yevhenii Kravchenko</v>
          </cell>
          <cell r="E192" t="str">
            <v>Кравченко Євгеній Валерійович</v>
          </cell>
          <cell r="F192">
            <v>18043</v>
          </cell>
          <cell r="G192" t="str">
            <v>Kostiantyn Pcholkin</v>
          </cell>
          <cell r="H192" t="str">
            <v>Part-time</v>
          </cell>
          <cell r="I192" t="str">
            <v>Kyiv</v>
          </cell>
          <cell r="J192" t="str">
            <v>inbound</v>
          </cell>
          <cell r="K192" t="str">
            <v>lifecell_Inb</v>
          </cell>
          <cell r="L192" t="str">
            <v>Web_chat</v>
          </cell>
          <cell r="M192" t="str">
            <v>Web_chat</v>
          </cell>
          <cell r="N192" t="str">
            <v>Corporate</v>
          </cell>
          <cell r="O192" t="str">
            <v>Individual</v>
          </cell>
          <cell r="Q192" t="str">
            <v>Segment_B</v>
          </cell>
          <cell r="R192">
            <v>0</v>
          </cell>
          <cell r="Y192" t="str">
            <v>Corp_Ind</v>
          </cell>
          <cell r="Z192" t="str">
            <v>lifecell Web_chat</v>
          </cell>
          <cell r="AA192">
            <v>45273</v>
          </cell>
        </row>
        <row r="193">
          <cell r="D193" t="str">
            <v>Vladyslav Vasiuta</v>
          </cell>
          <cell r="E193" t="str">
            <v>Васюта Владислав Вікторович</v>
          </cell>
          <cell r="F193">
            <v>18052</v>
          </cell>
          <cell r="G193" t="str">
            <v>Valerii Kucherenko</v>
          </cell>
          <cell r="H193" t="str">
            <v>Part-time</v>
          </cell>
          <cell r="I193" t="str">
            <v>Kyiv</v>
          </cell>
          <cell r="J193" t="str">
            <v>inbound</v>
          </cell>
          <cell r="K193" t="str">
            <v>Glovo_LiveOps</v>
          </cell>
          <cell r="L193" t="str">
            <v>Glovo_LiveOps</v>
          </cell>
          <cell r="M193" t="str">
            <v>Glovo_LiveOps</v>
          </cell>
          <cell r="N193">
            <v>0</v>
          </cell>
          <cell r="P193">
            <v>0</v>
          </cell>
          <cell r="Q193">
            <v>0</v>
          </cell>
          <cell r="R193">
            <v>0</v>
          </cell>
          <cell r="T193" t="str">
            <v>CR_Cleanup</v>
          </cell>
          <cell r="Y193" t="str">
            <v>Glover</v>
          </cell>
          <cell r="Z193" t="str">
            <v>Glovo_Glover</v>
          </cell>
          <cell r="AA193">
            <v>45272</v>
          </cell>
        </row>
        <row r="194">
          <cell r="D194" t="str">
            <v>Serhii Tsymbal</v>
          </cell>
          <cell r="E194" t="str">
            <v>Цимбал Сергій Олександрович</v>
          </cell>
          <cell r="F194">
            <v>18066</v>
          </cell>
          <cell r="G194" t="str">
            <v>Dmytro Vynohradov</v>
          </cell>
          <cell r="H194" t="str">
            <v>Part-time</v>
          </cell>
          <cell r="I194" t="str">
            <v>Kyiv</v>
          </cell>
          <cell r="J194" t="str">
            <v>inbound</v>
          </cell>
          <cell r="K194" t="str">
            <v>Glovo_LiveOps</v>
          </cell>
          <cell r="L194" t="str">
            <v>Glovo_mails</v>
          </cell>
          <cell r="M194" t="str">
            <v>Glovo_mails</v>
          </cell>
          <cell r="N194" t="str">
            <v>Glovo_Multiskill</v>
          </cell>
          <cell r="O194">
            <v>0</v>
          </cell>
          <cell r="P194" t="str">
            <v>Chat_User</v>
          </cell>
          <cell r="Q194" t="str">
            <v>Glovo_LiveOps</v>
          </cell>
          <cell r="R194">
            <v>0</v>
          </cell>
          <cell r="T194" t="str">
            <v>CR_Cleanup</v>
          </cell>
          <cell r="U194" t="str">
            <v>Partner_mails</v>
          </cell>
          <cell r="V194" t="str">
            <v>Glovo_mails</v>
          </cell>
          <cell r="Y194" t="str">
            <v>Glover&amp;Clients</v>
          </cell>
          <cell r="Z194" t="str">
            <v>Glover_Emails</v>
          </cell>
          <cell r="AA194">
            <v>45272</v>
          </cell>
        </row>
        <row r="195">
          <cell r="D195" t="str">
            <v>Vladyslav Zadorozhnyi</v>
          </cell>
          <cell r="E195" t="str">
            <v>Задорожний Владислав Іванович</v>
          </cell>
          <cell r="F195">
            <v>18084</v>
          </cell>
          <cell r="G195" t="str">
            <v>Daniil Malanich</v>
          </cell>
          <cell r="H195" t="str">
            <v>Part-time</v>
          </cell>
          <cell r="I195" t="str">
            <v>Kyiv</v>
          </cell>
          <cell r="J195" t="str">
            <v>inbound</v>
          </cell>
          <cell r="K195" t="str">
            <v>Glovo_Client</v>
          </cell>
          <cell r="L195" t="str">
            <v>Glovo_Call_Partner</v>
          </cell>
          <cell r="M195" t="str">
            <v>Glovo_Call_Partner</v>
          </cell>
          <cell r="N195" t="str">
            <v>Glovo_Multiskill</v>
          </cell>
          <cell r="P195" t="str">
            <v>Chat_User</v>
          </cell>
          <cell r="Q195" t="str">
            <v>Glovo_LiveOps</v>
          </cell>
          <cell r="R195">
            <v>0</v>
          </cell>
          <cell r="T195" t="str">
            <v>CR_Cleanup</v>
          </cell>
          <cell r="Y195" t="str">
            <v>Glover&amp;Clients</v>
          </cell>
          <cell r="Z195" t="str">
            <v>Glovo_CP</v>
          </cell>
          <cell r="AA195">
            <v>45279</v>
          </cell>
        </row>
        <row r="196">
          <cell r="D196" t="str">
            <v>Anastasiia Metliakova</v>
          </cell>
          <cell r="E196" t="str">
            <v>Метлякова Анастасія Сергіївна</v>
          </cell>
          <cell r="F196">
            <v>18087</v>
          </cell>
          <cell r="G196" t="str">
            <v>Daniil Malanich</v>
          </cell>
          <cell r="H196" t="str">
            <v>Part-time</v>
          </cell>
          <cell r="I196" t="str">
            <v>Kyiv</v>
          </cell>
          <cell r="J196" t="str">
            <v>inbound</v>
          </cell>
          <cell r="K196" t="str">
            <v>Glovo_Client</v>
          </cell>
          <cell r="L196" t="str">
            <v>Glovo_Call_Partner</v>
          </cell>
          <cell r="M196" t="str">
            <v>Glovo_Call_Partner</v>
          </cell>
          <cell r="N196" t="str">
            <v>Glovo_Multiskill</v>
          </cell>
          <cell r="P196" t="str">
            <v>Chat_User</v>
          </cell>
          <cell r="Q196" t="str">
            <v>Glovo_LiveOps</v>
          </cell>
          <cell r="R196">
            <v>0</v>
          </cell>
          <cell r="T196" t="str">
            <v>CR_Cleanup</v>
          </cell>
          <cell r="Y196" t="str">
            <v>Glover&amp;Clients</v>
          </cell>
          <cell r="Z196" t="str">
            <v>Glovo_CP</v>
          </cell>
          <cell r="AA196">
            <v>45279</v>
          </cell>
        </row>
        <row r="197">
          <cell r="D197" t="str">
            <v>Oleksii Turchenko</v>
          </cell>
          <cell r="E197" t="str">
            <v>Турченко Олексій Олександрович</v>
          </cell>
          <cell r="F197">
            <v>18004</v>
          </cell>
          <cell r="G197" t="str">
            <v>Daniil Malanich</v>
          </cell>
          <cell r="H197" t="str">
            <v>Part-time</v>
          </cell>
          <cell r="I197" t="str">
            <v>Kyiv</v>
          </cell>
          <cell r="J197" t="str">
            <v>inbound</v>
          </cell>
          <cell r="K197" t="str">
            <v>Glovo_Client</v>
          </cell>
          <cell r="L197" t="str">
            <v>Glovo_Call_Partner</v>
          </cell>
          <cell r="M197" t="str">
            <v>Glovo_Call_Partner</v>
          </cell>
          <cell r="N197" t="str">
            <v>Glovo_Multiskill</v>
          </cell>
          <cell r="P197" t="str">
            <v>Chat_User</v>
          </cell>
          <cell r="Q197" t="str">
            <v>Glovo_LiveOps</v>
          </cell>
          <cell r="R197">
            <v>0</v>
          </cell>
          <cell r="T197" t="str">
            <v>CR_Cleanup</v>
          </cell>
          <cell r="Y197" t="str">
            <v>Glover&amp;Clients</v>
          </cell>
          <cell r="Z197" t="str">
            <v>Glovo_CP</v>
          </cell>
          <cell r="AA197">
            <v>45279</v>
          </cell>
        </row>
        <row r="198">
          <cell r="D198" t="str">
            <v>Oleksandr Nezdiimynoha</v>
          </cell>
          <cell r="E198" t="str">
            <v>Нездійминога Олександр Володимирович</v>
          </cell>
          <cell r="F198">
            <v>18076</v>
          </cell>
          <cell r="G198" t="str">
            <v>Bohdan Masenkov</v>
          </cell>
          <cell r="H198" t="str">
            <v>Part-time</v>
          </cell>
          <cell r="I198" t="str">
            <v>Kyiv</v>
          </cell>
          <cell r="J198" t="str">
            <v>inbound</v>
          </cell>
          <cell r="K198" t="str">
            <v>lifecell_Inb</v>
          </cell>
          <cell r="L198" t="str">
            <v>FMC</v>
          </cell>
          <cell r="M198" t="str">
            <v>FMC</v>
          </cell>
          <cell r="N198" t="str">
            <v>Corporate</v>
          </cell>
          <cell r="O198" t="str">
            <v>Individual</v>
          </cell>
          <cell r="P198" t="str">
            <v>Platinum</v>
          </cell>
          <cell r="Q198" t="str">
            <v>Segment_B</v>
          </cell>
          <cell r="R198">
            <v>0</v>
          </cell>
          <cell r="Y198" t="str">
            <v>Corp_Ind</v>
          </cell>
          <cell r="Z198" t="str">
            <v>lifecell FMC</v>
          </cell>
          <cell r="AA198">
            <v>45280</v>
          </cell>
        </row>
        <row r="199">
          <cell r="D199" t="str">
            <v>Veronika Pidkaura</v>
          </cell>
          <cell r="E199" t="str">
            <v>Підкаура Вероніка Леонідівна</v>
          </cell>
          <cell r="F199">
            <v>18109</v>
          </cell>
          <cell r="G199" t="str">
            <v>Kateryna Androshchuk</v>
          </cell>
          <cell r="H199" t="str">
            <v>Part-time</v>
          </cell>
          <cell r="I199" t="str">
            <v>Kyiv</v>
          </cell>
          <cell r="J199" t="str">
            <v>outbound</v>
          </cell>
          <cell r="K199" t="str">
            <v>lifecell_TS</v>
          </cell>
          <cell r="L199" t="str">
            <v>Telesales</v>
          </cell>
          <cell r="M199" t="str">
            <v>Telesales</v>
          </cell>
          <cell r="Z199" t="str">
            <v>lifecell TS</v>
          </cell>
          <cell r="AA199">
            <v>45282</v>
          </cell>
        </row>
        <row r="200">
          <cell r="D200" t="str">
            <v>Nataliia Radoslavova</v>
          </cell>
          <cell r="E200" t="str">
            <v>Радославова Наталія Сергіївна</v>
          </cell>
          <cell r="F200">
            <v>18110</v>
          </cell>
          <cell r="G200" t="str">
            <v>Mykyta Baranovskyi</v>
          </cell>
          <cell r="H200" t="str">
            <v>Part-time</v>
          </cell>
          <cell r="I200" t="str">
            <v>Kyiv</v>
          </cell>
          <cell r="J200" t="str">
            <v>outbound</v>
          </cell>
          <cell r="K200" t="str">
            <v>lifecell_TS</v>
          </cell>
          <cell r="L200" t="str">
            <v>Telesales</v>
          </cell>
          <cell r="M200" t="str">
            <v>Telesales</v>
          </cell>
          <cell r="Z200" t="str">
            <v>lifecell TS</v>
          </cell>
          <cell r="AA200">
            <v>45282</v>
          </cell>
        </row>
        <row r="201">
          <cell r="D201" t="str">
            <v>Anna Biletska</v>
          </cell>
          <cell r="E201" t="str">
            <v>Білецька Анна Євгеніївна</v>
          </cell>
          <cell r="F201">
            <v>18170</v>
          </cell>
          <cell r="G201" t="str">
            <v>Anna Zabrodska</v>
          </cell>
          <cell r="H201" t="str">
            <v>Part-time</v>
          </cell>
          <cell r="I201" t="str">
            <v>Kyiv</v>
          </cell>
          <cell r="J201" t="str">
            <v>inbound</v>
          </cell>
          <cell r="K201" t="str">
            <v>lifecell_Inb</v>
          </cell>
          <cell r="L201" t="str">
            <v>Platinum</v>
          </cell>
          <cell r="M201" t="str">
            <v>Platinum</v>
          </cell>
          <cell r="N201" t="str">
            <v>Corporate</v>
          </cell>
          <cell r="O201" t="str">
            <v>Individual</v>
          </cell>
          <cell r="P201" t="str">
            <v>Segment_B</v>
          </cell>
          <cell r="Q201">
            <v>0</v>
          </cell>
          <cell r="Y201" t="str">
            <v>Corp_Ind</v>
          </cell>
          <cell r="Z201" t="str">
            <v>lifecell Platinum</v>
          </cell>
          <cell r="AA201">
            <v>45323</v>
          </cell>
        </row>
        <row r="202">
          <cell r="D202" t="str">
            <v>Bohdana Semerei</v>
          </cell>
          <cell r="E202" t="str">
            <v>Семерей Богдана Богданівна</v>
          </cell>
          <cell r="F202">
            <v>18179</v>
          </cell>
          <cell r="G202" t="str">
            <v>Oleksii Chalyk</v>
          </cell>
          <cell r="H202" t="str">
            <v>Full-time</v>
          </cell>
          <cell r="I202" t="str">
            <v>Kyiv</v>
          </cell>
          <cell r="J202" t="str">
            <v>inbound</v>
          </cell>
          <cell r="K202" t="str">
            <v>lifecell_Inb</v>
          </cell>
          <cell r="L202" t="str">
            <v>Platinum</v>
          </cell>
          <cell r="M202" t="str">
            <v>Platinum</v>
          </cell>
          <cell r="N202" t="str">
            <v>Corporate</v>
          </cell>
          <cell r="O202">
            <v>0</v>
          </cell>
          <cell r="P202" t="str">
            <v>Segment_B</v>
          </cell>
          <cell r="Q202">
            <v>0</v>
          </cell>
          <cell r="Y202" t="str">
            <v>Corp_Ind</v>
          </cell>
          <cell r="Z202" t="str">
            <v>lifecell Platinum</v>
          </cell>
          <cell r="AA202">
            <v>45323</v>
          </cell>
        </row>
        <row r="203">
          <cell r="D203" t="str">
            <v>Roman Lutsenko</v>
          </cell>
          <cell r="E203" t="str">
            <v>Луценко Роман Леонідович</v>
          </cell>
          <cell r="F203">
            <v>18186</v>
          </cell>
          <cell r="G203" t="str">
            <v>Yevhen Hertsoh</v>
          </cell>
          <cell r="H203" t="str">
            <v>Part-time</v>
          </cell>
          <cell r="I203" t="str">
            <v>Kyiv</v>
          </cell>
          <cell r="J203" t="str">
            <v>inbound</v>
          </cell>
          <cell r="K203" t="str">
            <v>lifecell_Inb</v>
          </cell>
          <cell r="L203" t="str">
            <v>Platinum</v>
          </cell>
          <cell r="M203" t="str">
            <v>Platinum</v>
          </cell>
          <cell r="N203">
            <v>0</v>
          </cell>
          <cell r="O203">
            <v>0</v>
          </cell>
          <cell r="P203" t="str">
            <v>Segment_B</v>
          </cell>
          <cell r="R203">
            <v>0</v>
          </cell>
          <cell r="Z203" t="str">
            <v>lifecell Platinum</v>
          </cell>
          <cell r="AA203">
            <v>45327</v>
          </cell>
        </row>
        <row r="204">
          <cell r="D204" t="str">
            <v>Uliana Matiushechkina</v>
          </cell>
          <cell r="E204" t="str">
            <v>Матюшечкіна Уляна Сергіївна</v>
          </cell>
          <cell r="F204">
            <v>18208</v>
          </cell>
          <cell r="G204" t="str">
            <v>Maksym AMaksymenko</v>
          </cell>
          <cell r="H204" t="str">
            <v>Part-time</v>
          </cell>
          <cell r="I204" t="str">
            <v>Kyiv</v>
          </cell>
          <cell r="J204" t="str">
            <v>inbound</v>
          </cell>
          <cell r="K204" t="str">
            <v>lifecell_Inb</v>
          </cell>
          <cell r="L204" t="str">
            <v>Web_chat</v>
          </cell>
          <cell r="M204" t="str">
            <v>Web_chat</v>
          </cell>
          <cell r="N204" t="str">
            <v>Corporate</v>
          </cell>
          <cell r="O204" t="str">
            <v>Individual</v>
          </cell>
          <cell r="Q204" t="str">
            <v>Segment_B</v>
          </cell>
          <cell r="Y204" t="str">
            <v>Corp_ind</v>
          </cell>
          <cell r="Z204" t="str">
            <v>lifecell Web_chat</v>
          </cell>
          <cell r="AA204">
            <v>45329</v>
          </cell>
        </row>
        <row r="205">
          <cell r="D205" t="str">
            <v>Nataliia Pavlesa</v>
          </cell>
          <cell r="E205" t="str">
            <v>Павлеса Наталія Олегівна</v>
          </cell>
          <cell r="F205">
            <v>18209</v>
          </cell>
          <cell r="G205" t="str">
            <v>Maksym AMaksymenko</v>
          </cell>
          <cell r="H205" t="str">
            <v>Part-time</v>
          </cell>
          <cell r="I205" t="str">
            <v>Kyiv</v>
          </cell>
          <cell r="J205" t="str">
            <v>inbound</v>
          </cell>
          <cell r="K205" t="str">
            <v>lifecell_Inb</v>
          </cell>
          <cell r="L205" t="str">
            <v>Segment_B</v>
          </cell>
          <cell r="M205" t="str">
            <v>Segment_B</v>
          </cell>
          <cell r="O205" t="str">
            <v>Segment_F</v>
          </cell>
          <cell r="R205">
            <v>0</v>
          </cell>
          <cell r="Z205" t="str">
            <v>lifecell PrePaid</v>
          </cell>
          <cell r="AA205">
            <v>45329</v>
          </cell>
        </row>
        <row r="206">
          <cell r="D206" t="str">
            <v>Igor Gorbovtsov</v>
          </cell>
          <cell r="E206" t="str">
            <v>Горбовцов Ігор Сергійович</v>
          </cell>
          <cell r="F206">
            <v>16966</v>
          </cell>
          <cell r="G206" t="str">
            <v>Artur Grigorenko</v>
          </cell>
          <cell r="H206" t="str">
            <v>Part-time</v>
          </cell>
          <cell r="I206" t="str">
            <v>Kyiv</v>
          </cell>
          <cell r="J206" t="str">
            <v>inbound</v>
          </cell>
          <cell r="K206" t="str">
            <v>Glovo_LiveOps</v>
          </cell>
          <cell r="L206" t="str">
            <v>Glovo_LiveOps</v>
          </cell>
          <cell r="M206" t="str">
            <v>Glovo_LiveOps</v>
          </cell>
          <cell r="O206" t="str">
            <v>Glovo_Multiskill</v>
          </cell>
          <cell r="P206" t="str">
            <v>Chat_User</v>
          </cell>
          <cell r="Q206" t="str">
            <v>Glovo_LiveOps</v>
          </cell>
          <cell r="R206">
            <v>0</v>
          </cell>
          <cell r="S206">
            <v>0</v>
          </cell>
          <cell r="T206" t="str">
            <v>CR_Cleanup</v>
          </cell>
          <cell r="U206">
            <v>0</v>
          </cell>
          <cell r="V206">
            <v>0</v>
          </cell>
          <cell r="Y206" t="str">
            <v>Glover&amp;Clients</v>
          </cell>
          <cell r="Z206" t="str">
            <v>Glovo_Glover</v>
          </cell>
          <cell r="AA206">
            <v>44924</v>
          </cell>
        </row>
        <row r="207">
          <cell r="D207" t="str">
            <v>Oleksandr OYaremenko</v>
          </cell>
          <cell r="E207" t="str">
            <v>Яременко Олександр Олександрович</v>
          </cell>
          <cell r="F207">
            <v>18235</v>
          </cell>
          <cell r="G207" t="str">
            <v>Kostiantyn Pcholkin</v>
          </cell>
          <cell r="H207" t="str">
            <v>Part-time</v>
          </cell>
          <cell r="I207" t="str">
            <v>Kyiv</v>
          </cell>
          <cell r="J207" t="str">
            <v>inbound</v>
          </cell>
          <cell r="K207" t="str">
            <v>lifecell_Inb</v>
          </cell>
          <cell r="L207" t="str">
            <v>Corporate</v>
          </cell>
          <cell r="M207" t="str">
            <v>Corporate</v>
          </cell>
          <cell r="O207" t="str">
            <v>Individual</v>
          </cell>
          <cell r="Q207" t="str">
            <v>Platinum</v>
          </cell>
          <cell r="Y207" t="str">
            <v>Corp_Ind</v>
          </cell>
          <cell r="Z207" t="str">
            <v>lifecell Corporate</v>
          </cell>
          <cell r="AA207">
            <v>45336</v>
          </cell>
        </row>
        <row r="208">
          <cell r="D208" t="str">
            <v>Mykhailo Petrytsyn</v>
          </cell>
          <cell r="E208" t="str">
            <v>Петрицин Михайло Тарасович</v>
          </cell>
          <cell r="F208">
            <v>18282</v>
          </cell>
          <cell r="G208" t="str">
            <v>Kateryna Androshchuk</v>
          </cell>
          <cell r="H208" t="str">
            <v>Part-time</v>
          </cell>
          <cell r="I208" t="str">
            <v>Kyiv</v>
          </cell>
          <cell r="J208" t="str">
            <v>outbound</v>
          </cell>
          <cell r="K208" t="str">
            <v>lifecell_TS</v>
          </cell>
          <cell r="L208" t="str">
            <v>Telesales</v>
          </cell>
          <cell r="M208" t="str">
            <v>Telesales</v>
          </cell>
          <cell r="Z208" t="str">
            <v>lifecell TS</v>
          </cell>
          <cell r="AA208">
            <v>45342</v>
          </cell>
        </row>
        <row r="209">
          <cell r="D209" t="str">
            <v>Roman Traskovetskyi</v>
          </cell>
          <cell r="E209" t="str">
            <v>Трасковецький Роман Володимирович</v>
          </cell>
          <cell r="F209">
            <v>18267</v>
          </cell>
          <cell r="G209" t="str">
            <v>Anna Zabrodska</v>
          </cell>
          <cell r="H209" t="str">
            <v>Part-time</v>
          </cell>
          <cell r="I209" t="str">
            <v>Kyiv</v>
          </cell>
          <cell r="J209" t="str">
            <v>inbound</v>
          </cell>
          <cell r="K209" t="str">
            <v>lifecell_Inb</v>
          </cell>
          <cell r="L209" t="str">
            <v>Segment_B</v>
          </cell>
          <cell r="M209" t="str">
            <v>Segment_B</v>
          </cell>
          <cell r="O209">
            <v>0</v>
          </cell>
          <cell r="P209" t="str">
            <v>Segment_B</v>
          </cell>
          <cell r="R209">
            <v>0</v>
          </cell>
          <cell r="Z209" t="str">
            <v>lifecell PrePaid</v>
          </cell>
          <cell r="AA209">
            <v>45348</v>
          </cell>
        </row>
        <row r="210">
          <cell r="D210" t="str">
            <v>Dmytro Sokolovskyi</v>
          </cell>
          <cell r="E210" t="str">
            <v>Соколовський Дмитро Анатолійович</v>
          </cell>
          <cell r="F210">
            <v>994</v>
          </cell>
          <cell r="G210" t="str">
            <v>Oleksii Chalyk</v>
          </cell>
          <cell r="H210" t="str">
            <v>Part-time</v>
          </cell>
          <cell r="I210" t="str">
            <v>Kyiv</v>
          </cell>
          <cell r="J210" t="str">
            <v>inbound</v>
          </cell>
          <cell r="K210" t="str">
            <v>lifecell_Inb</v>
          </cell>
          <cell r="L210" t="str">
            <v>Corporate</v>
          </cell>
          <cell r="M210" t="str">
            <v>Corporate</v>
          </cell>
          <cell r="O210" t="str">
            <v>Individual</v>
          </cell>
          <cell r="Q210" t="str">
            <v>Platinum</v>
          </cell>
          <cell r="R210">
            <v>0</v>
          </cell>
          <cell r="T210" t="str">
            <v>Lifecell_EN</v>
          </cell>
          <cell r="Y210" t="str">
            <v>Corp_Ind</v>
          </cell>
          <cell r="Z210" t="str">
            <v>lifecell Corporate</v>
          </cell>
          <cell r="AA210">
            <v>45348</v>
          </cell>
        </row>
        <row r="211">
          <cell r="D211" t="str">
            <v>Daria Kramar</v>
          </cell>
          <cell r="E211" t="str">
            <v>Крамар Дар'я Сергіївна</v>
          </cell>
          <cell r="F211">
            <v>18310</v>
          </cell>
          <cell r="G211" t="str">
            <v>Mykyta Baranovskyi</v>
          </cell>
          <cell r="H211" t="str">
            <v>Full-time</v>
          </cell>
          <cell r="I211" t="str">
            <v>Kyiv</v>
          </cell>
          <cell r="J211" t="str">
            <v>outbound</v>
          </cell>
          <cell r="K211" t="str">
            <v>lifecell_TS</v>
          </cell>
          <cell r="L211" t="str">
            <v>Telesales</v>
          </cell>
          <cell r="M211" t="str">
            <v>Telesales</v>
          </cell>
          <cell r="Z211" t="str">
            <v>lifecell TS</v>
          </cell>
          <cell r="AA211">
            <v>45352</v>
          </cell>
        </row>
        <row r="212">
          <cell r="D212" t="str">
            <v>Oleksandr Didenko</v>
          </cell>
          <cell r="E212" t="str">
            <v>Діденко Олександр Юрійович</v>
          </cell>
          <cell r="F212">
            <v>18292</v>
          </cell>
          <cell r="G212" t="str">
            <v>Volodymyr Skrypnyk</v>
          </cell>
          <cell r="H212" t="str">
            <v>Part-time</v>
          </cell>
          <cell r="I212" t="str">
            <v>Kyiv</v>
          </cell>
          <cell r="J212" t="str">
            <v>outbound</v>
          </cell>
          <cell r="K212" t="str">
            <v>lifecell_OB</v>
          </cell>
          <cell r="L212" t="str">
            <v>Survey</v>
          </cell>
          <cell r="M212" t="str">
            <v>Survey</v>
          </cell>
          <cell r="O212">
            <v>0</v>
          </cell>
          <cell r="Q212" t="str">
            <v>Segment_B</v>
          </cell>
          <cell r="R212">
            <v>0</v>
          </cell>
          <cell r="Y212" t="str">
            <v>Individual</v>
          </cell>
          <cell r="Z212" t="str">
            <v>lifecell_OB</v>
          </cell>
          <cell r="AA212">
            <v>45357</v>
          </cell>
        </row>
        <row r="213">
          <cell r="D213" t="str">
            <v>Anton Melnyk</v>
          </cell>
          <cell r="E213" t="str">
            <v>Мельник Антон Вячеславович</v>
          </cell>
          <cell r="F213">
            <v>18302</v>
          </cell>
          <cell r="G213" t="str">
            <v>Bohdan Masenkov</v>
          </cell>
          <cell r="H213" t="str">
            <v>Part-time</v>
          </cell>
          <cell r="I213" t="str">
            <v>Kyiv</v>
          </cell>
          <cell r="J213" t="str">
            <v>inbound</v>
          </cell>
          <cell r="K213" t="str">
            <v>lifecell_Inb</v>
          </cell>
          <cell r="L213" t="str">
            <v>Web_chat</v>
          </cell>
          <cell r="M213" t="str">
            <v>Web_chat</v>
          </cell>
          <cell r="O213" t="str">
            <v>Individual</v>
          </cell>
          <cell r="Q213" t="str">
            <v>Segment_B</v>
          </cell>
          <cell r="T213" t="str">
            <v>Lifecell_EN</v>
          </cell>
          <cell r="Y213" t="str">
            <v>Individual</v>
          </cell>
          <cell r="Z213" t="str">
            <v>lifecell Web_chat</v>
          </cell>
          <cell r="AA213">
            <v>45357</v>
          </cell>
        </row>
        <row r="214">
          <cell r="D214" t="str">
            <v>Vasyl Hos</v>
          </cell>
          <cell r="E214" t="str">
            <v>Гос Василь Юрійович</v>
          </cell>
          <cell r="F214">
            <v>18319</v>
          </cell>
          <cell r="G214" t="str">
            <v>Volodymyr Skrypnyk</v>
          </cell>
          <cell r="H214" t="str">
            <v>Part-time</v>
          </cell>
          <cell r="I214" t="str">
            <v>Kyiv</v>
          </cell>
          <cell r="J214" t="str">
            <v>outbound</v>
          </cell>
          <cell r="K214" t="str">
            <v>lifecell_OB</v>
          </cell>
          <cell r="L214" t="str">
            <v>Survey</v>
          </cell>
          <cell r="M214" t="str">
            <v>Segment_F</v>
          </cell>
          <cell r="R214" t="str">
            <v>Segment_B</v>
          </cell>
          <cell r="Z214" t="str">
            <v>lifecell_OB</v>
          </cell>
          <cell r="AA214">
            <v>45363</v>
          </cell>
        </row>
        <row r="215">
          <cell r="D215" t="str">
            <v>Roman Ivanishchuk</v>
          </cell>
          <cell r="E215" t="str">
            <v>Іваніщук Роман Петрович</v>
          </cell>
          <cell r="F215">
            <v>18332</v>
          </cell>
          <cell r="G215" t="str">
            <v>Anastasiia Yakymovych</v>
          </cell>
          <cell r="H215" t="str">
            <v>Part-time</v>
          </cell>
          <cell r="I215" t="str">
            <v>Kyiv</v>
          </cell>
          <cell r="J215" t="str">
            <v>outbound</v>
          </cell>
          <cell r="K215" t="str">
            <v>lifecell_TS</v>
          </cell>
          <cell r="L215" t="str">
            <v>Telesales</v>
          </cell>
          <cell r="M215" t="str">
            <v>Telesales</v>
          </cell>
          <cell r="Z215" t="str">
            <v>lifecell TS</v>
          </cell>
          <cell r="AA215">
            <v>45364</v>
          </cell>
        </row>
        <row r="216">
          <cell r="D216" t="str">
            <v>Daria Pakrysh</v>
          </cell>
          <cell r="E216" t="str">
            <v>Пакриш Дар'я Романівна</v>
          </cell>
          <cell r="F216">
            <v>18373</v>
          </cell>
          <cell r="G216" t="str">
            <v>Anastasiia Yakymovych</v>
          </cell>
          <cell r="H216" t="str">
            <v>Full-time</v>
          </cell>
          <cell r="I216" t="str">
            <v>Kyiv</v>
          </cell>
          <cell r="J216" t="str">
            <v>outbound</v>
          </cell>
          <cell r="K216" t="str">
            <v>lifecell_TS</v>
          </cell>
          <cell r="L216" t="str">
            <v>Telesales</v>
          </cell>
          <cell r="M216" t="str">
            <v>Telesales</v>
          </cell>
          <cell r="Z216" t="str">
            <v>lifecell TS</v>
          </cell>
          <cell r="AA216">
            <v>45376</v>
          </cell>
        </row>
        <row r="217">
          <cell r="D217" t="str">
            <v>Yuliia Moiseieva</v>
          </cell>
          <cell r="E217" t="str">
            <v>Моісеєва Юлія Юріївна</v>
          </cell>
          <cell r="F217">
            <v>18396</v>
          </cell>
          <cell r="G217" t="str">
            <v>Inna Matvieienko</v>
          </cell>
          <cell r="H217" t="str">
            <v>Full-time</v>
          </cell>
          <cell r="I217" t="str">
            <v>Kyiv</v>
          </cell>
          <cell r="J217" t="str">
            <v>outbound</v>
          </cell>
          <cell r="K217" t="str">
            <v>Toyota</v>
          </cell>
          <cell r="L217" t="str">
            <v>Toyota</v>
          </cell>
          <cell r="M217" t="str">
            <v>Toyota</v>
          </cell>
          <cell r="Z217" t="str">
            <v>Toyota</v>
          </cell>
          <cell r="AA217">
            <v>45377</v>
          </cell>
        </row>
        <row r="218">
          <cell r="D218" t="str">
            <v>KaterynaMariia Domnenko</v>
          </cell>
          <cell r="E218" t="str">
            <v>Домненко Катерина-Марія Андріївна</v>
          </cell>
          <cell r="F218">
            <v>18358</v>
          </cell>
          <cell r="G218" t="str">
            <v>Antonina Hrytsai</v>
          </cell>
          <cell r="H218" t="str">
            <v>Part-time</v>
          </cell>
          <cell r="I218" t="str">
            <v>Kyiv</v>
          </cell>
          <cell r="J218" t="str">
            <v>inbound</v>
          </cell>
          <cell r="K218" t="str">
            <v>lifecell_Inb</v>
          </cell>
          <cell r="L218" t="str">
            <v>Web_chat</v>
          </cell>
          <cell r="M218" t="str">
            <v>Web_chat</v>
          </cell>
          <cell r="N218" t="str">
            <v>Corporate</v>
          </cell>
          <cell r="O218" t="str">
            <v>Individual</v>
          </cell>
          <cell r="Q218" t="str">
            <v>Segment_B</v>
          </cell>
          <cell r="T218" t="str">
            <v>Lifecell_EN</v>
          </cell>
          <cell r="Y218" t="str">
            <v>Corp_ind</v>
          </cell>
          <cell r="Z218" t="str">
            <v>lifecell Web_chat</v>
          </cell>
          <cell r="AA218">
            <v>45377</v>
          </cell>
        </row>
        <row r="219">
          <cell r="D219" t="str">
            <v>Mykola Kocherha</v>
          </cell>
          <cell r="E219" t="str">
            <v>Кочерга Микола Андрійович</v>
          </cell>
          <cell r="F219">
            <v>18360</v>
          </cell>
          <cell r="G219" t="str">
            <v>Yehor Perevertailo</v>
          </cell>
          <cell r="H219" t="str">
            <v>Part-time</v>
          </cell>
          <cell r="I219" t="str">
            <v>Kyiv</v>
          </cell>
          <cell r="J219" t="str">
            <v>inbound</v>
          </cell>
          <cell r="K219" t="str">
            <v>lifecell_Inb</v>
          </cell>
          <cell r="L219" t="str">
            <v>Segment_B</v>
          </cell>
          <cell r="M219" t="str">
            <v>Segment_B</v>
          </cell>
          <cell r="N219">
            <v>0</v>
          </cell>
          <cell r="O219" t="str">
            <v>Segment_F</v>
          </cell>
          <cell r="R219">
            <v>0</v>
          </cell>
          <cell r="Z219" t="str">
            <v>lifecell PrePaid</v>
          </cell>
          <cell r="AA219">
            <v>45377</v>
          </cell>
        </row>
        <row r="220">
          <cell r="D220" t="str">
            <v>Viktoriia Lisnycha</v>
          </cell>
          <cell r="E220" t="str">
            <v>Ліснича Вікторія Юріївна</v>
          </cell>
          <cell r="F220">
            <v>18361</v>
          </cell>
          <cell r="G220" t="str">
            <v>Anna Zabrodska</v>
          </cell>
          <cell r="H220" t="str">
            <v>Part-time</v>
          </cell>
          <cell r="I220" t="str">
            <v>Kyiv</v>
          </cell>
          <cell r="J220" t="str">
            <v>inbound</v>
          </cell>
          <cell r="K220" t="str">
            <v>lifecell_Inb</v>
          </cell>
          <cell r="L220" t="str">
            <v>Web_chat</v>
          </cell>
          <cell r="M220" t="str">
            <v>Web_chat</v>
          </cell>
          <cell r="N220" t="str">
            <v>Corporate</v>
          </cell>
          <cell r="Q220" t="str">
            <v>Segment_B</v>
          </cell>
          <cell r="R220">
            <v>0</v>
          </cell>
          <cell r="Y220" t="str">
            <v>Corporate</v>
          </cell>
          <cell r="Z220" t="str">
            <v>lifecell Web_chat</v>
          </cell>
          <cell r="AA220">
            <v>45377</v>
          </cell>
        </row>
        <row r="221">
          <cell r="D221" t="str">
            <v>Andrii Boruk</v>
          </cell>
          <cell r="E221" t="str">
            <v>Борук Андрій Володимирович</v>
          </cell>
          <cell r="F221">
            <v>18382</v>
          </cell>
          <cell r="G221" t="str">
            <v>Maksim Yaremchuk</v>
          </cell>
          <cell r="H221" t="str">
            <v>Part-time</v>
          </cell>
          <cell r="I221" t="str">
            <v>Kyiv</v>
          </cell>
          <cell r="J221" t="str">
            <v>inbound</v>
          </cell>
          <cell r="K221" t="str">
            <v>lifecell_Inb</v>
          </cell>
          <cell r="L221" t="str">
            <v>Corporate</v>
          </cell>
          <cell r="M221" t="str">
            <v>Corporate</v>
          </cell>
          <cell r="O221" t="str">
            <v>Individual</v>
          </cell>
          <cell r="Q221" t="str">
            <v>Platinum</v>
          </cell>
          <cell r="R221">
            <v>0</v>
          </cell>
          <cell r="Y221" t="str">
            <v>Corp_ind</v>
          </cell>
          <cell r="Z221" t="str">
            <v>lifecell Corporate</v>
          </cell>
          <cell r="AA221">
            <v>45385</v>
          </cell>
        </row>
        <row r="222">
          <cell r="D222" t="str">
            <v>Vladyslav Samusenko</v>
          </cell>
          <cell r="E222" t="str">
            <v>Самусенко Владислав Дмитрович</v>
          </cell>
          <cell r="F222">
            <v>18413</v>
          </cell>
          <cell r="G222" t="str">
            <v>Vitalii Serhieiev</v>
          </cell>
          <cell r="H222" t="str">
            <v>Part-time</v>
          </cell>
          <cell r="I222" t="str">
            <v>Kyiv</v>
          </cell>
          <cell r="J222" t="str">
            <v>inbound</v>
          </cell>
          <cell r="K222" t="str">
            <v>lifecell_Inb</v>
          </cell>
          <cell r="L222" t="str">
            <v>Web_chat</v>
          </cell>
          <cell r="M222" t="str">
            <v>Web_chat</v>
          </cell>
          <cell r="N222" t="str">
            <v>Corporate</v>
          </cell>
          <cell r="O222" t="str">
            <v>Individual</v>
          </cell>
          <cell r="Q222" t="str">
            <v>Segment_B</v>
          </cell>
          <cell r="Y222" t="str">
            <v>Corp_ind</v>
          </cell>
          <cell r="Z222" t="str">
            <v>lifecell Web_chat</v>
          </cell>
          <cell r="AA222">
            <v>45392</v>
          </cell>
        </row>
        <row r="223">
          <cell r="D223" t="str">
            <v>Mykyta Soloshenko</v>
          </cell>
          <cell r="E223" t="str">
            <v>Солошенко Микита Денисович</v>
          </cell>
          <cell r="F223">
            <v>18414</v>
          </cell>
          <cell r="G223" t="str">
            <v>Bohdan Masenkov</v>
          </cell>
          <cell r="H223" t="str">
            <v>Part-time</v>
          </cell>
          <cell r="I223" t="str">
            <v>Kyiv</v>
          </cell>
          <cell r="J223" t="str">
            <v>inbound</v>
          </cell>
          <cell r="K223" t="str">
            <v>lifecell_Inb</v>
          </cell>
          <cell r="L223" t="str">
            <v>FMC</v>
          </cell>
          <cell r="M223" t="str">
            <v>FMC</v>
          </cell>
          <cell r="N223" t="str">
            <v>Corporate</v>
          </cell>
          <cell r="O223" t="str">
            <v>Individual</v>
          </cell>
          <cell r="P223" t="str">
            <v>Platinum</v>
          </cell>
          <cell r="Q223" t="str">
            <v>Segment_B</v>
          </cell>
          <cell r="R223">
            <v>0</v>
          </cell>
          <cell r="Y223" t="str">
            <v>Corp_Ind</v>
          </cell>
          <cell r="Z223" t="str">
            <v>lifecell FMC</v>
          </cell>
          <cell r="AA223">
            <v>45392</v>
          </cell>
        </row>
        <row r="224">
          <cell r="D224" t="str">
            <v>Larysa Karpenko</v>
          </cell>
          <cell r="E224" t="str">
            <v>Карпенко Лариса Вікторівна</v>
          </cell>
          <cell r="F224">
            <v>18462</v>
          </cell>
          <cell r="G224" t="str">
            <v>Mykyta Baranovskyi</v>
          </cell>
          <cell r="H224" t="str">
            <v>Part-time</v>
          </cell>
          <cell r="I224" t="str">
            <v>Kyiv</v>
          </cell>
          <cell r="J224" t="str">
            <v>outbound</v>
          </cell>
          <cell r="K224" t="str">
            <v>lifecell_TS</v>
          </cell>
          <cell r="L224" t="str">
            <v>Telesales</v>
          </cell>
          <cell r="M224" t="str">
            <v>Telesales</v>
          </cell>
          <cell r="Z224" t="str">
            <v>lifecell TS</v>
          </cell>
          <cell r="AA224">
            <v>45406</v>
          </cell>
        </row>
        <row r="225">
          <cell r="D225" t="str">
            <v>Vita Chkhailo</v>
          </cell>
          <cell r="E225" t="str">
            <v>Чхайло Віта Олександрівна</v>
          </cell>
          <cell r="F225">
            <v>13890</v>
          </cell>
          <cell r="G225" t="str">
            <v>Anastasiia Yakymovych</v>
          </cell>
          <cell r="H225" t="str">
            <v>Full-time</v>
          </cell>
          <cell r="I225" t="str">
            <v>Kyiv</v>
          </cell>
          <cell r="J225" t="str">
            <v>outbound</v>
          </cell>
          <cell r="K225" t="str">
            <v>lifecell_TS</v>
          </cell>
          <cell r="L225" t="str">
            <v>Telesales</v>
          </cell>
          <cell r="M225" t="str">
            <v>Telesales</v>
          </cell>
          <cell r="Z225" t="str">
            <v>lifecell TS</v>
          </cell>
          <cell r="AA225">
            <v>45406</v>
          </cell>
        </row>
        <row r="226">
          <cell r="D226" t="str">
            <v>Oleksandra Antonenko</v>
          </cell>
          <cell r="E226" t="str">
            <v>Антоненко Олександра Василівна</v>
          </cell>
          <cell r="F226">
            <v>18467</v>
          </cell>
          <cell r="G226" t="str">
            <v>Anastasiya Polishchuk</v>
          </cell>
          <cell r="H226" t="str">
            <v>Part-time</v>
          </cell>
          <cell r="I226" t="str">
            <v>Kyiv</v>
          </cell>
          <cell r="J226" t="str">
            <v>inbound</v>
          </cell>
          <cell r="K226" t="str">
            <v>Glovo_LiveOps</v>
          </cell>
          <cell r="L226" t="str">
            <v>Partner_mails</v>
          </cell>
          <cell r="M226" t="str">
            <v>Partner_mails</v>
          </cell>
          <cell r="N226">
            <v>0</v>
          </cell>
          <cell r="O226">
            <v>0</v>
          </cell>
          <cell r="Q226" t="str">
            <v>Glovo_LiveOps</v>
          </cell>
          <cell r="R226">
            <v>0</v>
          </cell>
          <cell r="T226" t="str">
            <v>CR_Cleanup</v>
          </cell>
          <cell r="U226" t="str">
            <v>Partner_mails</v>
          </cell>
          <cell r="V226" t="str">
            <v>Glovo_mails</v>
          </cell>
          <cell r="Y226" t="str">
            <v>Glover</v>
          </cell>
          <cell r="Z226" t="str">
            <v>Partner_mails</v>
          </cell>
          <cell r="AA226">
            <v>45406</v>
          </cell>
        </row>
        <row r="227">
          <cell r="D227" t="str">
            <v>Anastasiia Blashkovska</v>
          </cell>
          <cell r="E227" t="str">
            <v>Блашковська Анастасія Валеріївна</v>
          </cell>
          <cell r="F227">
            <v>18468</v>
          </cell>
          <cell r="G227" t="str">
            <v>Vladislav Usik</v>
          </cell>
          <cell r="H227" t="str">
            <v>Part-time</v>
          </cell>
          <cell r="I227" t="str">
            <v>Kyiv</v>
          </cell>
          <cell r="J227" t="str">
            <v>inbound</v>
          </cell>
          <cell r="K227" t="str">
            <v>Glovo_Client</v>
          </cell>
          <cell r="L227" t="str">
            <v>Chat_User</v>
          </cell>
          <cell r="M227" t="str">
            <v>Chat_User</v>
          </cell>
          <cell r="N227">
            <v>0</v>
          </cell>
          <cell r="O227">
            <v>0</v>
          </cell>
          <cell r="Q227">
            <v>0</v>
          </cell>
          <cell r="R227">
            <v>0</v>
          </cell>
          <cell r="T227" t="str">
            <v>CR_Cleanup</v>
          </cell>
          <cell r="Y227" t="str">
            <v>Clients</v>
          </cell>
          <cell r="Z227" t="str">
            <v>Glovo_User</v>
          </cell>
          <cell r="AA227">
            <v>45406</v>
          </cell>
        </row>
        <row r="228">
          <cell r="D228" t="str">
            <v>Bohdan Volovichenko</v>
          </cell>
          <cell r="E228" t="str">
            <v>Воловіченко Богдан Миколайович</v>
          </cell>
          <cell r="F228">
            <v>18469</v>
          </cell>
          <cell r="G228" t="str">
            <v>Artur Grigorenko</v>
          </cell>
          <cell r="H228" t="str">
            <v>Part-time</v>
          </cell>
          <cell r="I228" t="str">
            <v>Kyiv</v>
          </cell>
          <cell r="J228" t="str">
            <v>inbound</v>
          </cell>
          <cell r="K228" t="str">
            <v>Glovo_LiveOps</v>
          </cell>
          <cell r="L228" t="str">
            <v>Glovo_LiveOps</v>
          </cell>
          <cell r="M228" t="str">
            <v>Glovo_LiveOps</v>
          </cell>
          <cell r="N228" t="str">
            <v>Glovo_Multiskill</v>
          </cell>
          <cell r="O228">
            <v>0</v>
          </cell>
          <cell r="P228" t="str">
            <v>Chat_User</v>
          </cell>
          <cell r="Q228" t="str">
            <v>Glovo_LiveOps</v>
          </cell>
          <cell r="R228">
            <v>0</v>
          </cell>
          <cell r="T228" t="str">
            <v>CR_Cleanup</v>
          </cell>
          <cell r="Y228" t="str">
            <v>Glover&amp;Clients</v>
          </cell>
          <cell r="Z228" t="str">
            <v>Glovo_Glover</v>
          </cell>
          <cell r="AA228">
            <v>45406</v>
          </cell>
        </row>
        <row r="229">
          <cell r="D229" t="str">
            <v>Mykhailo Drapan</v>
          </cell>
          <cell r="E229" t="str">
            <v>Драпан Михайло Володимирович</v>
          </cell>
          <cell r="F229">
            <v>18470</v>
          </cell>
          <cell r="G229" t="str">
            <v>Rostyslav Vorobets</v>
          </cell>
          <cell r="H229" t="str">
            <v>Part-time</v>
          </cell>
          <cell r="I229" t="str">
            <v>Kyiv</v>
          </cell>
          <cell r="J229" t="str">
            <v>inbound</v>
          </cell>
          <cell r="K229" t="str">
            <v>Glovo_LiveOps</v>
          </cell>
          <cell r="L229" t="str">
            <v>Glovo_LiveOps</v>
          </cell>
          <cell r="M229" t="str">
            <v>Glovo_LiveOps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T229" t="str">
            <v>CR_Cleanup</v>
          </cell>
          <cell r="Y229" t="str">
            <v>Glover</v>
          </cell>
          <cell r="Z229" t="str">
            <v>Glovo_Glover</v>
          </cell>
          <cell r="AA229">
            <v>45406</v>
          </cell>
        </row>
        <row r="230">
          <cell r="D230" t="str">
            <v>Dmytro Kariuk</v>
          </cell>
          <cell r="E230" t="str">
            <v>Карюк Дмитро Сергійович</v>
          </cell>
          <cell r="F230">
            <v>18472</v>
          </cell>
          <cell r="G230" t="str">
            <v>Rostyslav Vorobets</v>
          </cell>
          <cell r="H230" t="str">
            <v>Part-time</v>
          </cell>
          <cell r="I230" t="str">
            <v>Kyiv</v>
          </cell>
          <cell r="J230" t="str">
            <v>inbound</v>
          </cell>
          <cell r="K230" t="str">
            <v>Glovo_LiveOps</v>
          </cell>
          <cell r="L230" t="str">
            <v>Glovo_LiveOps</v>
          </cell>
          <cell r="M230" t="str">
            <v>Glovo_LiveOps</v>
          </cell>
          <cell r="N230">
            <v>0</v>
          </cell>
          <cell r="O230">
            <v>0</v>
          </cell>
          <cell r="Q230">
            <v>0</v>
          </cell>
          <cell r="R230">
            <v>0</v>
          </cell>
          <cell r="T230" t="str">
            <v>CR_Cleanup</v>
          </cell>
          <cell r="Y230" t="str">
            <v>Glover</v>
          </cell>
          <cell r="Z230" t="str">
            <v>Glovo_Glover</v>
          </cell>
          <cell r="AA230">
            <v>45406</v>
          </cell>
        </row>
        <row r="231">
          <cell r="D231" t="str">
            <v>Valeriia Kovalska</v>
          </cell>
          <cell r="E231" t="str">
            <v>Ковальська Валерія Валентинівна</v>
          </cell>
          <cell r="F231">
            <v>18478</v>
          </cell>
          <cell r="G231" t="str">
            <v>Artur Grigorenko</v>
          </cell>
          <cell r="H231" t="str">
            <v>Part-time</v>
          </cell>
          <cell r="I231" t="str">
            <v>Kyiv</v>
          </cell>
          <cell r="J231" t="str">
            <v>inbound</v>
          </cell>
          <cell r="K231" t="str">
            <v>Glovo_Client</v>
          </cell>
          <cell r="L231" t="str">
            <v>Chat_User</v>
          </cell>
          <cell r="M231" t="str">
            <v>Chat_User</v>
          </cell>
          <cell r="N231" t="str">
            <v>Glovo_Multiskill</v>
          </cell>
          <cell r="O231">
            <v>0</v>
          </cell>
          <cell r="P231" t="str">
            <v>Chat_User</v>
          </cell>
          <cell r="Q231" t="str">
            <v>Glovo_LiveOps</v>
          </cell>
          <cell r="R231">
            <v>0</v>
          </cell>
          <cell r="T231" t="str">
            <v>CR_Cleanup</v>
          </cell>
          <cell r="Y231" t="str">
            <v>Glover&amp;Clients</v>
          </cell>
          <cell r="Z231" t="str">
            <v>Glovo_User</v>
          </cell>
          <cell r="AA231">
            <v>45406</v>
          </cell>
        </row>
        <row r="232">
          <cell r="D232" t="str">
            <v>Diana Sudak</v>
          </cell>
          <cell r="E232" t="str">
            <v>Судак Діана Володимирівна</v>
          </cell>
          <cell r="F232">
            <v>18455</v>
          </cell>
          <cell r="G232" t="str">
            <v>Yevhen Hertsoh</v>
          </cell>
          <cell r="H232" t="str">
            <v>Part-time</v>
          </cell>
          <cell r="I232" t="str">
            <v>Kyiv</v>
          </cell>
          <cell r="J232" t="str">
            <v>inbound</v>
          </cell>
          <cell r="K232" t="str">
            <v>lifecell_Inb</v>
          </cell>
          <cell r="L232" t="str">
            <v>Web_chat</v>
          </cell>
          <cell r="M232" t="str">
            <v>Web_chat</v>
          </cell>
          <cell r="N232" t="str">
            <v>Corporate</v>
          </cell>
          <cell r="Q232" t="str">
            <v>Segment_B</v>
          </cell>
          <cell r="R232">
            <v>0</v>
          </cell>
          <cell r="Y232" t="str">
            <v>Corp_Ind</v>
          </cell>
          <cell r="Z232" t="str">
            <v>lifecell Web_chat</v>
          </cell>
          <cell r="AA232">
            <v>45411</v>
          </cell>
        </row>
        <row r="233">
          <cell r="D233" t="str">
            <v>Serhii Andriichuk</v>
          </cell>
          <cell r="E233" t="str">
            <v>Андрійчук Сергій Васильович</v>
          </cell>
          <cell r="F233">
            <v>18354</v>
          </cell>
          <cell r="G233" t="str">
            <v>Nazarii Stadnik</v>
          </cell>
          <cell r="H233" t="str">
            <v>Part-time</v>
          </cell>
          <cell r="I233" t="str">
            <v>Kyiv</v>
          </cell>
          <cell r="J233" t="str">
            <v>inbound</v>
          </cell>
          <cell r="K233" t="str">
            <v>Glovo_LiveOps</v>
          </cell>
          <cell r="L233" t="str">
            <v>Glovo_LiveOps</v>
          </cell>
          <cell r="M233" t="str">
            <v>Glovo_LiveOps</v>
          </cell>
          <cell r="N233">
            <v>0</v>
          </cell>
          <cell r="O233">
            <v>0</v>
          </cell>
          <cell r="Q233">
            <v>0</v>
          </cell>
          <cell r="R233">
            <v>0</v>
          </cell>
          <cell r="T233" t="str">
            <v>CR_Cleanup</v>
          </cell>
          <cell r="Y233" t="str">
            <v>Glover</v>
          </cell>
          <cell r="Z233" t="str">
            <v>Glovo_Glover</v>
          </cell>
          <cell r="AA233">
            <v>45414</v>
          </cell>
        </row>
        <row r="234">
          <cell r="D234" t="str">
            <v>Anhelina Kulishova</v>
          </cell>
          <cell r="E234" t="str">
            <v>Кулішова Ангеліна Іванівна</v>
          </cell>
          <cell r="F234">
            <v>18493</v>
          </cell>
          <cell r="G234" t="str">
            <v>Artur Grigorenko</v>
          </cell>
          <cell r="H234" t="str">
            <v>Part-time</v>
          </cell>
          <cell r="I234" t="str">
            <v>Kyiv</v>
          </cell>
          <cell r="J234" t="str">
            <v>inbound</v>
          </cell>
          <cell r="K234" t="str">
            <v>Glovo_LiveOps</v>
          </cell>
          <cell r="L234" t="str">
            <v>Glovo_LiveOps</v>
          </cell>
          <cell r="M234" t="str">
            <v>Glovo_LiveOps</v>
          </cell>
          <cell r="N234">
            <v>0</v>
          </cell>
          <cell r="O234">
            <v>0</v>
          </cell>
          <cell r="Q234">
            <v>0</v>
          </cell>
          <cell r="R234">
            <v>0</v>
          </cell>
          <cell r="S234">
            <v>0</v>
          </cell>
          <cell r="T234" t="str">
            <v>CR_Cleanup</v>
          </cell>
          <cell r="U234">
            <v>0</v>
          </cell>
          <cell r="V234">
            <v>0</v>
          </cell>
          <cell r="Y234" t="str">
            <v>Glover</v>
          </cell>
          <cell r="Z234" t="str">
            <v>Glovo_Glover</v>
          </cell>
          <cell r="AA234">
            <v>45414</v>
          </cell>
        </row>
        <row r="235">
          <cell r="D235" t="str">
            <v>Anna Nesterenko</v>
          </cell>
          <cell r="E235" t="str">
            <v>Нестеренко Анна Асланівна</v>
          </cell>
          <cell r="F235">
            <v>18483</v>
          </cell>
          <cell r="G235" t="str">
            <v>Yevhen Hertsoh</v>
          </cell>
          <cell r="H235" t="str">
            <v>Part-time</v>
          </cell>
          <cell r="I235" t="str">
            <v>Kyiv</v>
          </cell>
          <cell r="J235" t="str">
            <v>inbound</v>
          </cell>
          <cell r="K235" t="str">
            <v>lifecell_Inb</v>
          </cell>
          <cell r="L235" t="str">
            <v>Platinum</v>
          </cell>
          <cell r="M235" t="str">
            <v>Platinum</v>
          </cell>
          <cell r="N235" t="str">
            <v>Corporate</v>
          </cell>
          <cell r="O235">
            <v>0</v>
          </cell>
          <cell r="P235" t="str">
            <v>Segment_B</v>
          </cell>
          <cell r="Q235">
            <v>0</v>
          </cell>
          <cell r="Y235" t="str">
            <v>Corp_Ind</v>
          </cell>
          <cell r="Z235" t="str">
            <v>lifecell Platinum</v>
          </cell>
          <cell r="AA235">
            <v>45419</v>
          </cell>
        </row>
        <row r="236">
          <cell r="D236" t="str">
            <v>Danylo Rusanov</v>
          </cell>
          <cell r="E236" t="str">
            <v>Русанов Данило Валерійович</v>
          </cell>
          <cell r="F236">
            <v>18517</v>
          </cell>
          <cell r="G236" t="str">
            <v>Anastasiya Polishchuk</v>
          </cell>
          <cell r="H236" t="str">
            <v>Part-time</v>
          </cell>
          <cell r="I236" t="str">
            <v>Kyiv</v>
          </cell>
          <cell r="J236" t="str">
            <v>inbound</v>
          </cell>
          <cell r="K236" t="str">
            <v>Glovo_LiveOps</v>
          </cell>
          <cell r="L236" t="str">
            <v>Glovo_LiveOps</v>
          </cell>
          <cell r="M236" t="str">
            <v>Glovo_LiveOps</v>
          </cell>
          <cell r="N236" t="str">
            <v>Glovo_Multiskill</v>
          </cell>
          <cell r="O236">
            <v>0</v>
          </cell>
          <cell r="P236" t="str">
            <v>Chat_User</v>
          </cell>
          <cell r="Q236" t="str">
            <v>Glovo_LiveOps</v>
          </cell>
          <cell r="R236">
            <v>0</v>
          </cell>
          <cell r="T236" t="str">
            <v>CR_Cleanup</v>
          </cell>
          <cell r="Y236" t="str">
            <v>Glover&amp;Clients</v>
          </cell>
          <cell r="Z236" t="str">
            <v>Glovo_Glover</v>
          </cell>
          <cell r="AA236">
            <v>45425</v>
          </cell>
        </row>
        <row r="237">
          <cell r="D237" t="str">
            <v>Kateryna Dolha</v>
          </cell>
          <cell r="E237" t="str">
            <v>Долга Катерина Володимирівна</v>
          </cell>
          <cell r="F237">
            <v>18520</v>
          </cell>
          <cell r="G237" t="str">
            <v>Anastasiya Polishchuk</v>
          </cell>
          <cell r="H237" t="str">
            <v>Part-time</v>
          </cell>
          <cell r="I237" t="str">
            <v>Kyiv</v>
          </cell>
          <cell r="J237" t="str">
            <v>inbound</v>
          </cell>
          <cell r="K237" t="str">
            <v>Glovo_Client</v>
          </cell>
          <cell r="L237" t="str">
            <v>Chat_User_Poland</v>
          </cell>
          <cell r="M237" t="str">
            <v>Chat_User_Poland</v>
          </cell>
          <cell r="N237" t="str">
            <v>Glovo_Multiskill</v>
          </cell>
          <cell r="O237">
            <v>0</v>
          </cell>
          <cell r="P237" t="str">
            <v>Chat_User</v>
          </cell>
          <cell r="Q237" t="str">
            <v>Glovo_LiveOps</v>
          </cell>
          <cell r="R237" t="str">
            <v>LiveOps_Poland</v>
          </cell>
          <cell r="S237" t="str">
            <v>Chat_User_Poland</v>
          </cell>
          <cell r="T237" t="str">
            <v>CR_Cleanup</v>
          </cell>
          <cell r="Y237" t="str">
            <v>Glover&amp;Clients</v>
          </cell>
          <cell r="Z237" t="str">
            <v>Glovo_User</v>
          </cell>
          <cell r="AA237">
            <v>45425</v>
          </cell>
        </row>
        <row r="238">
          <cell r="D238" t="str">
            <v>Mariia Tymoshchuk</v>
          </cell>
          <cell r="E238" t="str">
            <v>Тимощук Марія Олександрівна</v>
          </cell>
          <cell r="F238">
            <v>18522</v>
          </cell>
          <cell r="G238" t="str">
            <v>Artur Grigorenko</v>
          </cell>
          <cell r="H238" t="str">
            <v>Part-time</v>
          </cell>
          <cell r="I238" t="str">
            <v>Kyiv</v>
          </cell>
          <cell r="J238" t="str">
            <v>inbound</v>
          </cell>
          <cell r="K238" t="str">
            <v>Glovo_Client</v>
          </cell>
          <cell r="L238" t="str">
            <v>Chat_User_Poland</v>
          </cell>
          <cell r="M238" t="str">
            <v>Chat_User_Poland</v>
          </cell>
          <cell r="N238" t="str">
            <v>Glovo_Multiskill</v>
          </cell>
          <cell r="O238" t="str">
            <v>Multi_Poland</v>
          </cell>
          <cell r="P238" t="str">
            <v>Chat_User</v>
          </cell>
          <cell r="Q238" t="str">
            <v>Glovo_LiveOps</v>
          </cell>
          <cell r="R238" t="str">
            <v>LiveOps_Poland</v>
          </cell>
          <cell r="S238" t="str">
            <v>Chat_User_Poland</v>
          </cell>
          <cell r="T238" t="str">
            <v>CR_Cleanup</v>
          </cell>
          <cell r="Y238" t="str">
            <v>Glover&amp;Clients</v>
          </cell>
          <cell r="Z238" t="str">
            <v>Glovo_User</v>
          </cell>
          <cell r="AA238">
            <v>45425</v>
          </cell>
        </row>
        <row r="239">
          <cell r="D239" t="str">
            <v>Anastasiia Shapran</v>
          </cell>
          <cell r="E239" t="str">
            <v>Шапран Анастасія Віталіївна</v>
          </cell>
          <cell r="F239">
            <v>18523</v>
          </cell>
          <cell r="G239" t="str">
            <v>Vladislav Usik</v>
          </cell>
          <cell r="H239" t="str">
            <v>Part-time</v>
          </cell>
          <cell r="I239" t="str">
            <v>Kyiv</v>
          </cell>
          <cell r="J239" t="str">
            <v>inbound</v>
          </cell>
          <cell r="K239" t="str">
            <v>Glovo_LiveOps</v>
          </cell>
          <cell r="L239" t="str">
            <v>Glovo_mails</v>
          </cell>
          <cell r="M239" t="str">
            <v>Glovo_mails</v>
          </cell>
          <cell r="N239" t="str">
            <v>Glovo_Multiskill</v>
          </cell>
          <cell r="O239">
            <v>0</v>
          </cell>
          <cell r="P239" t="str">
            <v>Chat_User</v>
          </cell>
          <cell r="Q239" t="str">
            <v>Glovo_LiveOps</v>
          </cell>
          <cell r="R239" t="str">
            <v>LiveOps_Poland</v>
          </cell>
          <cell r="S239" t="str">
            <v>Chat_User_Poland</v>
          </cell>
          <cell r="T239" t="str">
            <v>CR_Cleanup</v>
          </cell>
          <cell r="U239" t="str">
            <v>Partner_mails</v>
          </cell>
          <cell r="V239" t="str">
            <v>Glovo_mails</v>
          </cell>
          <cell r="Y239" t="str">
            <v>Glover&amp;Clients</v>
          </cell>
          <cell r="Z239" t="str">
            <v>Glover_Emails</v>
          </cell>
          <cell r="AA239">
            <v>45425</v>
          </cell>
        </row>
        <row r="240">
          <cell r="D240" t="str">
            <v>Marharyta Zharikova</v>
          </cell>
          <cell r="E240" t="str">
            <v>Жарікова Маргарита Андріївна</v>
          </cell>
          <cell r="F240">
            <v>17982</v>
          </cell>
          <cell r="G240" t="str">
            <v>Vladislav Usik</v>
          </cell>
          <cell r="H240" t="str">
            <v>Part-time</v>
          </cell>
          <cell r="I240" t="str">
            <v>Kyiv</v>
          </cell>
          <cell r="J240" t="str">
            <v>inbound</v>
          </cell>
          <cell r="K240" t="str">
            <v>Glovo_Client</v>
          </cell>
          <cell r="L240" t="str">
            <v>Chat_User</v>
          </cell>
          <cell r="M240" t="str">
            <v>Chat_User</v>
          </cell>
          <cell r="N240" t="str">
            <v>Glovo_Multiskill</v>
          </cell>
          <cell r="O240">
            <v>0</v>
          </cell>
          <cell r="P240" t="str">
            <v>Chat_User</v>
          </cell>
          <cell r="Q240" t="str">
            <v>Glovo_LiveOps</v>
          </cell>
          <cell r="R240">
            <v>0</v>
          </cell>
          <cell r="T240" t="str">
            <v>CR_Cleanup</v>
          </cell>
          <cell r="Y240" t="str">
            <v>Glover&amp;Clients</v>
          </cell>
          <cell r="Z240" t="str">
            <v>Glovo_User</v>
          </cell>
          <cell r="AA240">
            <v>45432</v>
          </cell>
        </row>
        <row r="241">
          <cell r="D241" t="str">
            <v>Anton Dmytriiev</v>
          </cell>
          <cell r="E241" t="str">
            <v>Дмитрієв Антон Вікторович</v>
          </cell>
          <cell r="F241">
            <v>18496</v>
          </cell>
          <cell r="G241" t="str">
            <v>Anna Zabrodska</v>
          </cell>
          <cell r="H241" t="str">
            <v>Part-time</v>
          </cell>
          <cell r="I241" t="str">
            <v>Kyiv</v>
          </cell>
          <cell r="J241" t="str">
            <v>inbound</v>
          </cell>
          <cell r="K241" t="str">
            <v>lifecell_Inb</v>
          </cell>
          <cell r="L241" t="str">
            <v>Segment_B</v>
          </cell>
          <cell r="M241" t="str">
            <v>Segment_B</v>
          </cell>
          <cell r="N241">
            <v>0</v>
          </cell>
          <cell r="O241" t="str">
            <v>Segment_F</v>
          </cell>
          <cell r="Z241" t="str">
            <v>lifecell PrePaid</v>
          </cell>
          <cell r="AA241">
            <v>45432</v>
          </cell>
        </row>
        <row r="242">
          <cell r="D242" t="str">
            <v>Roman Pylypchuk</v>
          </cell>
          <cell r="E242" t="str">
            <v>Пилипчук Роман Вікторович</v>
          </cell>
          <cell r="F242">
            <v>18499</v>
          </cell>
          <cell r="G242" t="str">
            <v>Anna Zabrodska</v>
          </cell>
          <cell r="H242" t="str">
            <v>Part-time</v>
          </cell>
          <cell r="I242" t="str">
            <v>Kyiv</v>
          </cell>
          <cell r="J242" t="str">
            <v>inbound</v>
          </cell>
          <cell r="K242" t="str">
            <v>lifecell_Inb</v>
          </cell>
          <cell r="L242" t="str">
            <v>Platinum</v>
          </cell>
          <cell r="M242" t="str">
            <v>Platinum</v>
          </cell>
          <cell r="N242" t="str">
            <v>Corporate</v>
          </cell>
          <cell r="O242">
            <v>0</v>
          </cell>
          <cell r="P242" t="str">
            <v>Segment_B</v>
          </cell>
          <cell r="Y242" t="str">
            <v>Individual</v>
          </cell>
          <cell r="Z242" t="str">
            <v>lifecell Platinum</v>
          </cell>
          <cell r="AA242">
            <v>45432</v>
          </cell>
        </row>
        <row r="243">
          <cell r="D243" t="str">
            <v>Kateryna Veizberdieva</v>
          </cell>
          <cell r="E243" t="str">
            <v>Вейзбердєва Катерина Вячеславівна</v>
          </cell>
          <cell r="F243">
            <v>18502</v>
          </cell>
          <cell r="G243" t="str">
            <v>Kateryna Bereza</v>
          </cell>
          <cell r="H243" t="str">
            <v>Part-time</v>
          </cell>
          <cell r="I243" t="str">
            <v>Kyiv</v>
          </cell>
          <cell r="J243" t="str">
            <v>inbound</v>
          </cell>
          <cell r="K243" t="str">
            <v>lifecell_Inb</v>
          </cell>
          <cell r="L243" t="str">
            <v>FMC</v>
          </cell>
          <cell r="M243" t="str">
            <v>FMC</v>
          </cell>
          <cell r="N243">
            <v>0</v>
          </cell>
          <cell r="O243" t="str">
            <v>Individual</v>
          </cell>
          <cell r="Q243" t="str">
            <v>Segment_B</v>
          </cell>
          <cell r="Y243" t="str">
            <v>Individual</v>
          </cell>
          <cell r="Z243" t="str">
            <v>lifecell FMC</v>
          </cell>
          <cell r="AA243">
            <v>45432</v>
          </cell>
        </row>
        <row r="244">
          <cell r="D244" t="str">
            <v>Viktor Maliarchuk</v>
          </cell>
          <cell r="E244" t="str">
            <v>Малярчук Віктор Віталійович</v>
          </cell>
          <cell r="F244">
            <v>18541</v>
          </cell>
          <cell r="G244" t="str">
            <v>Dmytro Trukhin</v>
          </cell>
          <cell r="H244" t="str">
            <v>Part-time</v>
          </cell>
          <cell r="I244" t="str">
            <v>Kyiv</v>
          </cell>
          <cell r="J244" t="str">
            <v>inbound</v>
          </cell>
          <cell r="K244" t="str">
            <v>Glovo_Client</v>
          </cell>
          <cell r="L244" t="str">
            <v>Chat_User</v>
          </cell>
          <cell r="M244" t="str">
            <v>Chat_User</v>
          </cell>
          <cell r="N244" t="str">
            <v>Glovo_Multiskill</v>
          </cell>
          <cell r="P244" t="str">
            <v>Chat_User</v>
          </cell>
          <cell r="Q244" t="str">
            <v>Glovo_LiveOps</v>
          </cell>
          <cell r="R244">
            <v>0</v>
          </cell>
          <cell r="T244" t="str">
            <v>CR_Cleanup</v>
          </cell>
          <cell r="Y244" t="str">
            <v>Glover&amp;Clients</v>
          </cell>
          <cell r="Z244" t="str">
            <v>Glovo_User</v>
          </cell>
          <cell r="AA244">
            <v>45441</v>
          </cell>
        </row>
        <row r="245">
          <cell r="D245" t="str">
            <v>Tetiana Momot</v>
          </cell>
          <cell r="E245" t="str">
            <v>Момот Тетяна Олегівна</v>
          </cell>
          <cell r="F245">
            <v>18542</v>
          </cell>
          <cell r="G245" t="str">
            <v>Rostyslav Vorobets</v>
          </cell>
          <cell r="H245" t="str">
            <v>Part-time</v>
          </cell>
          <cell r="I245" t="str">
            <v>Kyiv</v>
          </cell>
          <cell r="J245" t="str">
            <v>inbound</v>
          </cell>
          <cell r="K245" t="str">
            <v>Glovo_Client</v>
          </cell>
          <cell r="L245" t="str">
            <v>Chat_User</v>
          </cell>
          <cell r="M245" t="str">
            <v>Chat_User</v>
          </cell>
          <cell r="N245" t="str">
            <v>Glovo_Multiskill</v>
          </cell>
          <cell r="P245" t="str">
            <v>Chat_User</v>
          </cell>
          <cell r="Q245" t="str">
            <v>Glovo_LiveOps</v>
          </cell>
          <cell r="R245">
            <v>0</v>
          </cell>
          <cell r="T245" t="str">
            <v>CR_Cleanup</v>
          </cell>
          <cell r="U245" t="str">
            <v>User_mails</v>
          </cell>
          <cell r="Y245" t="str">
            <v>Glover&amp;Clients</v>
          </cell>
          <cell r="Z245" t="str">
            <v>Glovo_User</v>
          </cell>
          <cell r="AA245">
            <v>45441</v>
          </cell>
        </row>
        <row r="246">
          <cell r="D246" t="str">
            <v>Vadym Yakovenko</v>
          </cell>
          <cell r="E246" t="str">
            <v>Яковенко Вадим Федорович</v>
          </cell>
          <cell r="F246">
            <v>14395</v>
          </cell>
          <cell r="G246" t="str">
            <v>Anastasiya Polishchuk</v>
          </cell>
          <cell r="H246" t="str">
            <v>Part-time</v>
          </cell>
          <cell r="I246" t="str">
            <v>Kyiv</v>
          </cell>
          <cell r="J246" t="str">
            <v>inbound</v>
          </cell>
          <cell r="K246" t="str">
            <v>Glovo_Client</v>
          </cell>
          <cell r="L246" t="str">
            <v>Chat_User</v>
          </cell>
          <cell r="M246" t="str">
            <v>Chat_User</v>
          </cell>
          <cell r="N246" t="str">
            <v>Glovo_Multiskill</v>
          </cell>
          <cell r="P246" t="str">
            <v>Chat_User</v>
          </cell>
          <cell r="Q246" t="str">
            <v>Glovo_LiveOps</v>
          </cell>
          <cell r="R246">
            <v>0</v>
          </cell>
          <cell r="T246" t="str">
            <v>CR_Cleanup</v>
          </cell>
          <cell r="Y246" t="str">
            <v>Glover&amp;Clients</v>
          </cell>
          <cell r="Z246" t="str">
            <v>Glovo_User</v>
          </cell>
          <cell r="AA246">
            <v>45441</v>
          </cell>
        </row>
        <row r="247">
          <cell r="D247" t="str">
            <v>Anna Kipot</v>
          </cell>
          <cell r="E247" t="str">
            <v>Кіпоть Ганна Романівна</v>
          </cell>
          <cell r="F247">
            <v>12249</v>
          </cell>
          <cell r="G247" t="str">
            <v>Nazarii Stadnik</v>
          </cell>
          <cell r="H247" t="str">
            <v>Part-time</v>
          </cell>
          <cell r="I247" t="str">
            <v>Kyiv</v>
          </cell>
          <cell r="J247" t="str">
            <v>inbound</v>
          </cell>
          <cell r="K247" t="str">
            <v>Glovo_LiveOps</v>
          </cell>
          <cell r="L247" t="str">
            <v>LiveOps_Poland</v>
          </cell>
          <cell r="M247" t="str">
            <v>LiveOps_Poland</v>
          </cell>
          <cell r="N247" t="str">
            <v>Glovo_Multiskill</v>
          </cell>
          <cell r="O247" t="str">
            <v>Multi_Poland</v>
          </cell>
          <cell r="P247" t="str">
            <v>Chat_User</v>
          </cell>
          <cell r="Q247" t="str">
            <v>Glovo_LiveOps</v>
          </cell>
          <cell r="R247" t="str">
            <v>LiveOps_Poland</v>
          </cell>
          <cell r="S247" t="str">
            <v>Chat_User_Poland</v>
          </cell>
          <cell r="T247" t="str">
            <v>CR_Cleanup</v>
          </cell>
          <cell r="Y247" t="str">
            <v>Glover&amp;Clients</v>
          </cell>
          <cell r="Z247" t="str">
            <v>Glovo_Glover</v>
          </cell>
          <cell r="AA247">
            <v>45441</v>
          </cell>
        </row>
        <row r="248">
          <cell r="D248" t="str">
            <v>Mykhailo Nikulishyn</v>
          </cell>
          <cell r="E248" t="str">
            <v>Нікулішин Михайло Миколайович</v>
          </cell>
          <cell r="F248">
            <v>18558</v>
          </cell>
          <cell r="G248" t="str">
            <v>Artur Grigorenko</v>
          </cell>
          <cell r="H248" t="str">
            <v>Part-time</v>
          </cell>
          <cell r="I248" t="str">
            <v>Kyiv</v>
          </cell>
          <cell r="J248" t="str">
            <v>inbound</v>
          </cell>
          <cell r="K248" t="str">
            <v>Glovo_Client</v>
          </cell>
          <cell r="L248" t="str">
            <v>Chat_User</v>
          </cell>
          <cell r="M248" t="str">
            <v>Chat_User</v>
          </cell>
          <cell r="N248" t="str">
            <v>Glovo_Multiskill</v>
          </cell>
          <cell r="P248" t="str">
            <v>Chat_User</v>
          </cell>
          <cell r="Q248" t="str">
            <v>Glovo_LiveOps</v>
          </cell>
          <cell r="R248">
            <v>0</v>
          </cell>
          <cell r="T248" t="str">
            <v>CR_Cleanup</v>
          </cell>
          <cell r="Y248" t="str">
            <v>Glover&amp;Clients</v>
          </cell>
          <cell r="Z248" t="str">
            <v>Glovo_User</v>
          </cell>
          <cell r="AA248">
            <v>45448</v>
          </cell>
        </row>
        <row r="249">
          <cell r="D249" t="str">
            <v>Anastasiia Nuzhna</v>
          </cell>
          <cell r="E249" t="str">
            <v>Нужна Анастасія Олегівна</v>
          </cell>
          <cell r="F249">
            <v>18584</v>
          </cell>
          <cell r="G249" t="str">
            <v>Karyna Chernokozova</v>
          </cell>
          <cell r="H249" t="str">
            <v>Part-time</v>
          </cell>
          <cell r="I249" t="str">
            <v>Kyiv</v>
          </cell>
          <cell r="J249" t="str">
            <v>outbound</v>
          </cell>
          <cell r="K249" t="str">
            <v>Glovo_OCC</v>
          </cell>
          <cell r="L249" t="str">
            <v>Glovo_Sales</v>
          </cell>
          <cell r="M249" t="str">
            <v>Glovo_Sales</v>
          </cell>
          <cell r="Z249" t="str">
            <v>Glovo_Sales</v>
          </cell>
          <cell r="AA249">
            <v>45450</v>
          </cell>
        </row>
        <row r="250">
          <cell r="D250" t="str">
            <v>Valentyna Siliaieva</v>
          </cell>
          <cell r="E250" t="str">
            <v>Сіляєва Валентина Василівна</v>
          </cell>
          <cell r="F250">
            <v>18566</v>
          </cell>
          <cell r="G250" t="str">
            <v>Volodymyr Skrypnyk</v>
          </cell>
          <cell r="H250" t="str">
            <v>Part-time</v>
          </cell>
          <cell r="I250" t="str">
            <v>Kyiv</v>
          </cell>
          <cell r="J250" t="str">
            <v>outbound</v>
          </cell>
          <cell r="K250" t="str">
            <v>lifecell_OB</v>
          </cell>
          <cell r="L250" t="str">
            <v>Survey</v>
          </cell>
          <cell r="M250" t="str">
            <v>Survey</v>
          </cell>
          <cell r="Q250" t="str">
            <v>Segment_B</v>
          </cell>
          <cell r="Z250" t="str">
            <v>lifecell_OB</v>
          </cell>
          <cell r="AA250">
            <v>45455</v>
          </cell>
        </row>
        <row r="251">
          <cell r="D251" t="str">
            <v>Viktoriia Berchuk</v>
          </cell>
          <cell r="E251" t="str">
            <v>Берчук Вікторія Олександрівна</v>
          </cell>
          <cell r="F251">
            <v>18586</v>
          </cell>
          <cell r="G251" t="str">
            <v>Rostyslav Vorobets</v>
          </cell>
          <cell r="H251" t="str">
            <v>Part-time</v>
          </cell>
          <cell r="I251" t="str">
            <v>Kyiv</v>
          </cell>
          <cell r="J251" t="str">
            <v>inbound</v>
          </cell>
          <cell r="K251" t="str">
            <v>Glovo_Client</v>
          </cell>
          <cell r="L251" t="str">
            <v>Chat_User</v>
          </cell>
          <cell r="M251" t="str">
            <v>Chat_User</v>
          </cell>
          <cell r="N251" t="str">
            <v>Glovo_Multiskill</v>
          </cell>
          <cell r="P251" t="str">
            <v>Chat_User</v>
          </cell>
          <cell r="Q251" t="str">
            <v>Glovo_LiveOps</v>
          </cell>
          <cell r="R251">
            <v>0</v>
          </cell>
          <cell r="T251" t="str">
            <v>CR_Cleanup</v>
          </cell>
          <cell r="Y251" t="str">
            <v>Glover&amp;Clients</v>
          </cell>
          <cell r="Z251" t="str">
            <v>Glovo_User</v>
          </cell>
          <cell r="AA251">
            <v>45461</v>
          </cell>
        </row>
        <row r="252">
          <cell r="D252" t="str">
            <v>Yana Prykhodko</v>
          </cell>
          <cell r="E252" t="str">
            <v>Приходько Яна Олегівна</v>
          </cell>
          <cell r="F252">
            <v>18570</v>
          </cell>
          <cell r="G252" t="str">
            <v>Dmytro Fursov</v>
          </cell>
          <cell r="H252" t="str">
            <v>Part-time</v>
          </cell>
          <cell r="I252" t="str">
            <v>Kyiv</v>
          </cell>
          <cell r="J252" t="str">
            <v>inbound</v>
          </cell>
          <cell r="K252" t="str">
            <v>lifecell_Inb</v>
          </cell>
          <cell r="L252" t="str">
            <v>Web_chat</v>
          </cell>
          <cell r="M252" t="str">
            <v>Web_chat</v>
          </cell>
          <cell r="N252">
            <v>0</v>
          </cell>
          <cell r="O252">
            <v>0</v>
          </cell>
          <cell r="P252">
            <v>0</v>
          </cell>
          <cell r="Q252" t="str">
            <v>Segment_B</v>
          </cell>
          <cell r="Z252" t="str">
            <v>lifecell Web_chat</v>
          </cell>
          <cell r="AA252">
            <v>45462</v>
          </cell>
        </row>
        <row r="253">
          <cell r="D253" t="str">
            <v>Ruslan Tatarchuk</v>
          </cell>
          <cell r="E253" t="str">
            <v>Татарчук Руслан Миколайович</v>
          </cell>
          <cell r="F253">
            <v>18572</v>
          </cell>
          <cell r="G253" t="str">
            <v>Yevhen Hertsoh</v>
          </cell>
          <cell r="H253" t="str">
            <v>Part-time</v>
          </cell>
          <cell r="I253" t="str">
            <v>Kyiv</v>
          </cell>
          <cell r="J253" t="str">
            <v>inbound</v>
          </cell>
          <cell r="K253" t="str">
            <v>lifecell_Inb</v>
          </cell>
          <cell r="L253" t="str">
            <v>Corporate</v>
          </cell>
          <cell r="M253" t="str">
            <v>Corporate</v>
          </cell>
          <cell r="N253">
            <v>0</v>
          </cell>
          <cell r="O253" t="str">
            <v>Individual</v>
          </cell>
          <cell r="Q253" t="str">
            <v>Platinum</v>
          </cell>
          <cell r="Y253" t="str">
            <v>Corp_Ind</v>
          </cell>
          <cell r="Z253" t="str">
            <v>lifecell Corporate</v>
          </cell>
          <cell r="AA253">
            <v>45462</v>
          </cell>
        </row>
        <row r="254">
          <cell r="D254" t="str">
            <v>Artem Yurchenko</v>
          </cell>
          <cell r="E254" t="str">
            <v>Юрченко Артем Андрійович</v>
          </cell>
          <cell r="F254">
            <v>18574</v>
          </cell>
          <cell r="G254" t="str">
            <v>Kateryna Bereza</v>
          </cell>
          <cell r="H254" t="str">
            <v>Part-time</v>
          </cell>
          <cell r="I254" t="str">
            <v>Kyiv</v>
          </cell>
          <cell r="J254" t="str">
            <v>inbound</v>
          </cell>
          <cell r="K254" t="str">
            <v>lifecell_Inb</v>
          </cell>
          <cell r="L254" t="str">
            <v>FMC</v>
          </cell>
          <cell r="M254" t="str">
            <v>FMC</v>
          </cell>
          <cell r="N254" t="str">
            <v>Corporate</v>
          </cell>
          <cell r="O254">
            <v>0</v>
          </cell>
          <cell r="Q254" t="str">
            <v>Segment_B</v>
          </cell>
          <cell r="Y254" t="str">
            <v>Corp_Ind</v>
          </cell>
          <cell r="Z254" t="str">
            <v>lifecell FMC</v>
          </cell>
          <cell r="AA254">
            <v>45462</v>
          </cell>
        </row>
        <row r="255">
          <cell r="D255" t="str">
            <v>Dmytro Pavlovskyi</v>
          </cell>
          <cell r="E255" t="str">
            <v>Павловський Дмитро Юрійович</v>
          </cell>
          <cell r="F255">
            <v>18581</v>
          </cell>
          <cell r="G255" t="str">
            <v>Anna Romasenko</v>
          </cell>
          <cell r="H255" t="str">
            <v>Part-time</v>
          </cell>
          <cell r="I255" t="str">
            <v>Kyiv</v>
          </cell>
          <cell r="J255" t="str">
            <v>inbound</v>
          </cell>
          <cell r="K255" t="str">
            <v>lifecell_Inb</v>
          </cell>
          <cell r="L255" t="str">
            <v>Web_chat</v>
          </cell>
          <cell r="M255" t="str">
            <v>Web_chat</v>
          </cell>
          <cell r="N255" t="str">
            <v>Corporate</v>
          </cell>
          <cell r="O255" t="str">
            <v>Individual</v>
          </cell>
          <cell r="Q255" t="str">
            <v>Segment_B</v>
          </cell>
          <cell r="Y255" t="str">
            <v>Corp_Ind</v>
          </cell>
          <cell r="Z255" t="str">
            <v>lifecell Web_chat</v>
          </cell>
          <cell r="AA255">
            <v>45468</v>
          </cell>
        </row>
        <row r="256">
          <cell r="D256" t="str">
            <v>Dmytro Kozynskyi</v>
          </cell>
          <cell r="E256" t="str">
            <v>Козинський Дмитро Іванович</v>
          </cell>
          <cell r="F256">
            <v>18632</v>
          </cell>
          <cell r="G256" t="str">
            <v>Vladislav Usik</v>
          </cell>
          <cell r="H256" t="str">
            <v>Part-time</v>
          </cell>
          <cell r="I256" t="str">
            <v>Kyiv</v>
          </cell>
          <cell r="J256" t="str">
            <v>inbound</v>
          </cell>
          <cell r="K256" t="str">
            <v>Glovo_LiveOps</v>
          </cell>
          <cell r="L256" t="str">
            <v>Glovo_mails</v>
          </cell>
          <cell r="M256" t="str">
            <v>Glovo_mails</v>
          </cell>
          <cell r="N256" t="str">
            <v>Glovo_Multiskill</v>
          </cell>
          <cell r="P256" t="str">
            <v>Chat_User</v>
          </cell>
          <cell r="Q256" t="str">
            <v>Glovo_LiveOps</v>
          </cell>
          <cell r="R256">
            <v>0</v>
          </cell>
          <cell r="T256" t="str">
            <v>CR_Cleanup</v>
          </cell>
          <cell r="U256" t="str">
            <v>Partner_mails</v>
          </cell>
          <cell r="V256" t="str">
            <v>Glovo_mails</v>
          </cell>
          <cell r="Y256" t="str">
            <v>Glover&amp;Clients</v>
          </cell>
          <cell r="Z256" t="str">
            <v>Glover_Emails</v>
          </cell>
          <cell r="AA256">
            <v>45477</v>
          </cell>
        </row>
        <row r="257">
          <cell r="D257" t="str">
            <v>Serhii Tarasiuk</v>
          </cell>
          <cell r="E257" t="str">
            <v>Тарасюк Сергій Андрійович</v>
          </cell>
          <cell r="F257">
            <v>18634</v>
          </cell>
          <cell r="G257" t="str">
            <v>Serhii Mushtat</v>
          </cell>
          <cell r="H257" t="str">
            <v>Part-time</v>
          </cell>
          <cell r="I257" t="str">
            <v>Kyiv</v>
          </cell>
          <cell r="J257" t="str">
            <v>inbound</v>
          </cell>
          <cell r="K257" t="str">
            <v>Glovo_LiveOps</v>
          </cell>
          <cell r="L257" t="str">
            <v>Glovo_LiveOps</v>
          </cell>
          <cell r="M257" t="str">
            <v>Glovo_LiveOps</v>
          </cell>
          <cell r="N257">
            <v>0</v>
          </cell>
          <cell r="P257">
            <v>0</v>
          </cell>
          <cell r="R257">
            <v>0</v>
          </cell>
          <cell r="T257" t="str">
            <v>CR_Cleanup</v>
          </cell>
          <cell r="Y257" t="str">
            <v>Glover</v>
          </cell>
          <cell r="Z257" t="str">
            <v>Glovo_Glover</v>
          </cell>
          <cell r="AA257">
            <v>45477</v>
          </cell>
        </row>
        <row r="258">
          <cell r="D258" t="str">
            <v>Yaroslav Yudenko</v>
          </cell>
          <cell r="E258" t="str">
            <v>Юденко Ярослав Романович</v>
          </cell>
          <cell r="F258">
            <v>18641</v>
          </cell>
          <cell r="G258" t="str">
            <v>Bohdan Dzys</v>
          </cell>
          <cell r="H258" t="str">
            <v>Part-time</v>
          </cell>
          <cell r="I258" t="str">
            <v>Kyiv</v>
          </cell>
          <cell r="J258" t="str">
            <v>inbound</v>
          </cell>
          <cell r="K258" t="str">
            <v>Glovo_Client</v>
          </cell>
          <cell r="L258" t="str">
            <v>Chat_User_Poland</v>
          </cell>
          <cell r="M258" t="str">
            <v>Chat_User_Poland</v>
          </cell>
          <cell r="N258">
            <v>0</v>
          </cell>
          <cell r="P258" t="str">
            <v>Chat_User</v>
          </cell>
          <cell r="Q258">
            <v>0</v>
          </cell>
          <cell r="S258">
            <v>0</v>
          </cell>
          <cell r="T258" t="str">
            <v>CR_Cleanup</v>
          </cell>
          <cell r="Y258" t="str">
            <v>Clients</v>
          </cell>
          <cell r="Z258" t="str">
            <v>Glovo_User</v>
          </cell>
          <cell r="AA258">
            <v>45477</v>
          </cell>
        </row>
        <row r="259">
          <cell r="D259" t="str">
            <v>Hanna Kaloshyna</v>
          </cell>
          <cell r="E259" t="str">
            <v>Калошина Ганна Сергіївна</v>
          </cell>
          <cell r="F259">
            <v>18642</v>
          </cell>
          <cell r="G259" t="str">
            <v>Rostyslav Vorobets</v>
          </cell>
          <cell r="H259" t="str">
            <v>Part-time</v>
          </cell>
          <cell r="I259" t="str">
            <v>Kyiv</v>
          </cell>
          <cell r="J259" t="str">
            <v>inbound</v>
          </cell>
          <cell r="K259" t="str">
            <v>Glovo_LiveOps</v>
          </cell>
          <cell r="L259" t="str">
            <v>LiveOps_Poland</v>
          </cell>
          <cell r="M259" t="str">
            <v>LiveOps_Poland</v>
          </cell>
          <cell r="N259" t="str">
            <v>Glovo_Multiskill</v>
          </cell>
          <cell r="O259" t="str">
            <v>Multi_Poland</v>
          </cell>
          <cell r="P259" t="str">
            <v>Chat_User</v>
          </cell>
          <cell r="Q259" t="str">
            <v>Glovo_LiveOps</v>
          </cell>
          <cell r="R259" t="str">
            <v>LiveOps_Poland</v>
          </cell>
          <cell r="S259" t="str">
            <v>Chat_User_Poland</v>
          </cell>
          <cell r="T259" t="str">
            <v>CR_Cleanup</v>
          </cell>
          <cell r="Y259" t="str">
            <v>Glover&amp;Clients</v>
          </cell>
          <cell r="Z259" t="str">
            <v>Glovo_Glover</v>
          </cell>
          <cell r="AA259">
            <v>45477</v>
          </cell>
        </row>
        <row r="260">
          <cell r="D260" t="str">
            <v>Viktor Hlushchenko</v>
          </cell>
          <cell r="E260" t="str">
            <v>Глущенко Віктор Павлович</v>
          </cell>
          <cell r="F260">
            <v>10321</v>
          </cell>
          <cell r="G260" t="str">
            <v>Maksym AMaksymenko</v>
          </cell>
          <cell r="H260" t="str">
            <v>Part-time</v>
          </cell>
          <cell r="I260" t="str">
            <v>Kyiv</v>
          </cell>
          <cell r="J260" t="str">
            <v>inbound</v>
          </cell>
          <cell r="K260" t="str">
            <v>lifecell_Inb</v>
          </cell>
          <cell r="L260" t="str">
            <v>Web_chat</v>
          </cell>
          <cell r="M260" t="str">
            <v>Web_chat</v>
          </cell>
          <cell r="N260" t="str">
            <v>Corporate</v>
          </cell>
          <cell r="O260">
            <v>0</v>
          </cell>
          <cell r="Q260" t="str">
            <v>Segment_B</v>
          </cell>
          <cell r="R260">
            <v>0</v>
          </cell>
          <cell r="Z260" t="str">
            <v>lifecell Web_chat</v>
          </cell>
          <cell r="AA260">
            <v>45215</v>
          </cell>
        </row>
        <row r="261">
          <cell r="D261" t="str">
            <v>Dmytro Zmiievskyi</v>
          </cell>
          <cell r="E261" t="str">
            <v>Змієвський Дмитро Олександрович</v>
          </cell>
          <cell r="F261">
            <v>18648</v>
          </cell>
          <cell r="G261" t="str">
            <v>Mykyta Baranovskyi</v>
          </cell>
          <cell r="H261" t="str">
            <v>Part-time</v>
          </cell>
          <cell r="I261" t="str">
            <v>Kyiv</v>
          </cell>
          <cell r="J261" t="str">
            <v>outbound</v>
          </cell>
          <cell r="K261" t="str">
            <v>lifecell_TS</v>
          </cell>
          <cell r="L261" t="str">
            <v>Telesales</v>
          </cell>
          <cell r="M261" t="str">
            <v>Telesales</v>
          </cell>
          <cell r="Z261" t="str">
            <v>lifecell TS</v>
          </cell>
          <cell r="AA261">
            <v>45483</v>
          </cell>
        </row>
        <row r="262">
          <cell r="D262" t="str">
            <v>Vadym Barbarii</v>
          </cell>
          <cell r="E262" t="str">
            <v>Барбарій Вадим Дмитрович</v>
          </cell>
          <cell r="F262">
            <v>18663</v>
          </cell>
          <cell r="G262" t="str">
            <v>Valerii Kucherenko</v>
          </cell>
          <cell r="H262" t="str">
            <v>Part-time</v>
          </cell>
          <cell r="I262" t="str">
            <v>Kyiv</v>
          </cell>
          <cell r="J262" t="str">
            <v>inbound</v>
          </cell>
          <cell r="K262" t="str">
            <v>Glovo_Client</v>
          </cell>
          <cell r="L262" t="str">
            <v>Chat_User</v>
          </cell>
          <cell r="M262" t="str">
            <v>Chat_User</v>
          </cell>
          <cell r="N262">
            <v>0</v>
          </cell>
          <cell r="P262">
            <v>0</v>
          </cell>
          <cell r="R262">
            <v>0</v>
          </cell>
          <cell r="T262" t="str">
            <v>CR_Cleanup</v>
          </cell>
          <cell r="Y262" t="str">
            <v>Clients</v>
          </cell>
          <cell r="Z262" t="str">
            <v>Glovo_User</v>
          </cell>
          <cell r="AA262">
            <v>45490</v>
          </cell>
        </row>
        <row r="263">
          <cell r="D263" t="str">
            <v>Kateryna Shcherbak</v>
          </cell>
          <cell r="E263" t="str">
            <v>Щербак Катерина Євгенівна</v>
          </cell>
          <cell r="F263">
            <v>18671</v>
          </cell>
          <cell r="G263" t="str">
            <v>Vladislav Usik</v>
          </cell>
          <cell r="H263" t="str">
            <v>Part-time</v>
          </cell>
          <cell r="I263" t="str">
            <v>Kyiv</v>
          </cell>
          <cell r="J263" t="str">
            <v>inbound</v>
          </cell>
          <cell r="K263" t="str">
            <v>Glovo_LiveOps</v>
          </cell>
          <cell r="L263" t="str">
            <v>Glovo_LiveOps</v>
          </cell>
          <cell r="M263" t="str">
            <v>Glovo_LiveOps</v>
          </cell>
          <cell r="N263">
            <v>0</v>
          </cell>
          <cell r="P263">
            <v>0</v>
          </cell>
          <cell r="R263">
            <v>0</v>
          </cell>
          <cell r="T263" t="str">
            <v>CR_Cleanup</v>
          </cell>
          <cell r="Y263" t="str">
            <v>Glover</v>
          </cell>
          <cell r="Z263" t="str">
            <v>Glovo_Glover</v>
          </cell>
          <cell r="AA263">
            <v>45490</v>
          </cell>
        </row>
        <row r="264">
          <cell r="D264" t="str">
            <v>Yaroslav Dovhan</v>
          </cell>
          <cell r="E264" t="str">
            <v>Довгань Ярослав Олегович</v>
          </cell>
          <cell r="F264">
            <v>18656</v>
          </cell>
          <cell r="G264" t="str">
            <v>Maksim Yaremchuk</v>
          </cell>
          <cell r="H264" t="str">
            <v>Part-time</v>
          </cell>
          <cell r="I264" t="str">
            <v>Kyiv</v>
          </cell>
          <cell r="J264" t="str">
            <v>inbound</v>
          </cell>
          <cell r="K264" t="str">
            <v>lifecell_Inb</v>
          </cell>
          <cell r="L264" t="str">
            <v>Segment_F</v>
          </cell>
          <cell r="M264" t="str">
            <v>Segment_F</v>
          </cell>
          <cell r="N264" t="str">
            <v>Segment_B</v>
          </cell>
          <cell r="Z264" t="str">
            <v>lifecell PrePaid</v>
          </cell>
          <cell r="AA264">
            <v>45491</v>
          </cell>
        </row>
        <row r="265">
          <cell r="D265" t="str">
            <v>Bohdana Salo</v>
          </cell>
          <cell r="E265" t="str">
            <v>Сало Богдана Сергіївна</v>
          </cell>
          <cell r="F265">
            <v>18688</v>
          </cell>
          <cell r="G265" t="str">
            <v>Antonina Hrytsai</v>
          </cell>
          <cell r="H265" t="str">
            <v>Part-time</v>
          </cell>
          <cell r="I265" t="str">
            <v>Kyiv</v>
          </cell>
          <cell r="J265" t="str">
            <v>inbound</v>
          </cell>
          <cell r="K265" t="str">
            <v>lifecell_Inb</v>
          </cell>
          <cell r="L265" t="str">
            <v>Web_chat</v>
          </cell>
          <cell r="M265" t="str">
            <v>Web_chat</v>
          </cell>
          <cell r="N265" t="str">
            <v>Corporate</v>
          </cell>
          <cell r="O265">
            <v>0</v>
          </cell>
          <cell r="Q265" t="str">
            <v>Segment_B</v>
          </cell>
          <cell r="R265" t="str">
            <v>SN</v>
          </cell>
          <cell r="Z265" t="str">
            <v>lifecell Web_chat</v>
          </cell>
          <cell r="AA265">
            <v>45505</v>
          </cell>
        </row>
        <row r="266">
          <cell r="D266" t="str">
            <v>Maksym Starushyk</v>
          </cell>
          <cell r="E266" t="str">
            <v>Старушик Максим Миколайович</v>
          </cell>
          <cell r="F266">
            <v>18706</v>
          </cell>
          <cell r="G266" t="str">
            <v>Nadezhda Poryvay</v>
          </cell>
          <cell r="H266" t="str">
            <v>Part-time</v>
          </cell>
          <cell r="I266" t="str">
            <v>Kyiv</v>
          </cell>
          <cell r="J266" t="str">
            <v>inbound</v>
          </cell>
          <cell r="K266" t="str">
            <v>BAT</v>
          </cell>
          <cell r="L266" t="str">
            <v>BAT_inb</v>
          </cell>
          <cell r="M266" t="str">
            <v>BAT_inb</v>
          </cell>
          <cell r="O266" t="str">
            <v>BAT_velo</v>
          </cell>
          <cell r="P266" t="str">
            <v>BAT_ogo</v>
          </cell>
          <cell r="T266" t="str">
            <v xml:space="preserve">BAT_chatbot </v>
          </cell>
          <cell r="U266" t="str">
            <v>BAT_Videocalls</v>
          </cell>
          <cell r="Z266" t="str">
            <v>BAT Inbound</v>
          </cell>
          <cell r="AA266">
            <v>45506</v>
          </cell>
        </row>
        <row r="267">
          <cell r="D267" t="str">
            <v>Nikita Krasvitnii</v>
          </cell>
          <cell r="E267" t="str">
            <v>Красвітній Нікіта Романович</v>
          </cell>
          <cell r="F267">
            <v>18708</v>
          </cell>
          <cell r="G267" t="str">
            <v>Vladislav Usik</v>
          </cell>
          <cell r="H267" t="str">
            <v>Part-time</v>
          </cell>
          <cell r="I267" t="str">
            <v>Kyiv</v>
          </cell>
          <cell r="J267" t="str">
            <v>inbound</v>
          </cell>
          <cell r="K267" t="str">
            <v>Glovo_Client</v>
          </cell>
          <cell r="L267" t="str">
            <v>Chat_User</v>
          </cell>
          <cell r="M267" t="str">
            <v>Chat_User</v>
          </cell>
          <cell r="N267" t="str">
            <v>Glovo_Multiskill</v>
          </cell>
          <cell r="P267" t="str">
            <v>Chat_User</v>
          </cell>
          <cell r="Q267" t="str">
            <v>Glovo_LiveOps</v>
          </cell>
          <cell r="T267" t="str">
            <v>CR_Cleanup</v>
          </cell>
          <cell r="Y267" t="str">
            <v>Glover&amp;Clients</v>
          </cell>
          <cell r="Z267" t="str">
            <v>Glovo_User</v>
          </cell>
          <cell r="AA267">
            <v>45510</v>
          </cell>
        </row>
        <row r="268">
          <cell r="D268" t="str">
            <v>Danylo Bordiukov</v>
          </cell>
          <cell r="E268" t="str">
            <v>Бордюков Данило Олегович</v>
          </cell>
          <cell r="F268">
            <v>18697</v>
          </cell>
          <cell r="G268" t="str">
            <v>Yaroslav Kostiuk</v>
          </cell>
          <cell r="H268" t="str">
            <v>Part-time</v>
          </cell>
          <cell r="I268" t="str">
            <v>Kyiv</v>
          </cell>
          <cell r="J268" t="str">
            <v>inbound</v>
          </cell>
          <cell r="K268" t="str">
            <v>lifecell_Inb</v>
          </cell>
          <cell r="L268" t="str">
            <v>Segment_F</v>
          </cell>
          <cell r="M268" t="str">
            <v>Segment_F</v>
          </cell>
          <cell r="N268" t="str">
            <v>Segment_B</v>
          </cell>
          <cell r="Z268" t="str">
            <v>lifecell PrePaid</v>
          </cell>
          <cell r="AA268">
            <v>45511</v>
          </cell>
        </row>
        <row r="269">
          <cell r="D269" t="str">
            <v>Viacheslav Romanok</v>
          </cell>
          <cell r="E269" t="str">
            <v>Романок В'ячеслав Володимирович</v>
          </cell>
          <cell r="F269">
            <v>18701</v>
          </cell>
          <cell r="G269" t="str">
            <v>Maksim Yaremchuk</v>
          </cell>
          <cell r="H269" t="str">
            <v>Part-time</v>
          </cell>
          <cell r="I269" t="str">
            <v>Kyiv</v>
          </cell>
          <cell r="J269" t="str">
            <v>inbound</v>
          </cell>
          <cell r="K269" t="str">
            <v>lifecell_Inb</v>
          </cell>
          <cell r="L269" t="str">
            <v>Platinum</v>
          </cell>
          <cell r="M269" t="str">
            <v>Platinum</v>
          </cell>
          <cell r="N269">
            <v>0</v>
          </cell>
          <cell r="O269" t="str">
            <v>Individual</v>
          </cell>
          <cell r="P269" t="str">
            <v>Segment_B</v>
          </cell>
          <cell r="R269" t="str">
            <v>Web_chat</v>
          </cell>
          <cell r="Y269" t="str">
            <v>Individual</v>
          </cell>
          <cell r="Z269" t="str">
            <v>lifecell Platinum</v>
          </cell>
          <cell r="AA269">
            <v>45511</v>
          </cell>
        </row>
        <row r="270">
          <cell r="D270" t="str">
            <v>Nazar Cherkashyn</v>
          </cell>
          <cell r="E270" t="str">
            <v>Черкашин Назар Геннадійович</v>
          </cell>
          <cell r="F270">
            <v>18741</v>
          </cell>
          <cell r="G270" t="str">
            <v>Artur Grigorenko</v>
          </cell>
          <cell r="H270" t="str">
            <v>Part-time</v>
          </cell>
          <cell r="I270" t="str">
            <v>Kyiv</v>
          </cell>
          <cell r="J270" t="str">
            <v>inbound</v>
          </cell>
          <cell r="K270" t="str">
            <v>Glovo_Client</v>
          </cell>
          <cell r="L270" t="str">
            <v>Chat_User_Poland</v>
          </cell>
          <cell r="M270" t="str">
            <v>Chat_User_Poland</v>
          </cell>
          <cell r="N270" t="str">
            <v>Glovo_Multiskill</v>
          </cell>
          <cell r="O270" t="str">
            <v>Multi_Poland</v>
          </cell>
          <cell r="P270" t="str">
            <v>Chat_User</v>
          </cell>
          <cell r="Q270" t="str">
            <v>Glovo_LiveOps</v>
          </cell>
          <cell r="R270" t="str">
            <v>LiveOps_Poland</v>
          </cell>
          <cell r="S270" t="str">
            <v>Chat_User_Poland</v>
          </cell>
          <cell r="T270" t="str">
            <v>CR_Cleanup</v>
          </cell>
          <cell r="U270" t="str">
            <v>User_mails</v>
          </cell>
          <cell r="Y270" t="str">
            <v>Glover&amp;Clients</v>
          </cell>
          <cell r="Z270" t="str">
            <v>Glovo_User</v>
          </cell>
          <cell r="AA270">
            <v>45519</v>
          </cell>
        </row>
        <row r="271">
          <cell r="D271" t="str">
            <v>Dmytro Hnoievoi</v>
          </cell>
          <cell r="E271" t="str">
            <v>Гноєвой Дмитро Віталійович</v>
          </cell>
          <cell r="F271">
            <v>18731</v>
          </cell>
          <cell r="G271" t="str">
            <v>Dmytro Vynohradov</v>
          </cell>
          <cell r="H271" t="str">
            <v>Part-time</v>
          </cell>
          <cell r="I271" t="str">
            <v>Kyiv</v>
          </cell>
          <cell r="J271" t="str">
            <v>inbound</v>
          </cell>
          <cell r="K271" t="str">
            <v>Glovo_LiveOps</v>
          </cell>
          <cell r="L271" t="str">
            <v>Glovo_LiveOps</v>
          </cell>
          <cell r="M271" t="str">
            <v>Glovo_LiveOps</v>
          </cell>
          <cell r="N271" t="str">
            <v>Glovo_Multiskill</v>
          </cell>
          <cell r="O271">
            <v>0</v>
          </cell>
          <cell r="P271" t="str">
            <v>Chat_User</v>
          </cell>
          <cell r="Q271" t="str">
            <v>Glovo_LiveOps</v>
          </cell>
          <cell r="R271">
            <v>0</v>
          </cell>
          <cell r="T271" t="str">
            <v>CR_Cleanup</v>
          </cell>
          <cell r="Y271" t="str">
            <v>Glover&amp;Clients</v>
          </cell>
          <cell r="Z271" t="str">
            <v>Glovo_Glover</v>
          </cell>
          <cell r="AA271">
            <v>45519</v>
          </cell>
        </row>
        <row r="272">
          <cell r="D272" t="str">
            <v>Dmytro Klapiichuk</v>
          </cell>
          <cell r="E272" t="str">
            <v>Клапійчук Дмитро Анатолійович</v>
          </cell>
          <cell r="F272">
            <v>18733</v>
          </cell>
          <cell r="G272" t="str">
            <v>Artur Grigorenko</v>
          </cell>
          <cell r="H272" t="str">
            <v>Part-time</v>
          </cell>
          <cell r="I272" t="str">
            <v>Kyiv</v>
          </cell>
          <cell r="J272" t="str">
            <v>inbound</v>
          </cell>
          <cell r="K272" t="str">
            <v>Glovo_LiveOps</v>
          </cell>
          <cell r="L272" t="str">
            <v>Glovo_mails</v>
          </cell>
          <cell r="M272" t="str">
            <v>Glovo_mails</v>
          </cell>
          <cell r="N272" t="str">
            <v>Glovo_Multiskill</v>
          </cell>
          <cell r="P272" t="str">
            <v>Chat_User</v>
          </cell>
          <cell r="Q272" t="str">
            <v>Glovo_LiveOps</v>
          </cell>
          <cell r="T272" t="str">
            <v>CR_Cleanup</v>
          </cell>
          <cell r="U272" t="str">
            <v>Partner_mails</v>
          </cell>
          <cell r="V272" t="str">
            <v>Glovo_mails</v>
          </cell>
          <cell r="Y272" t="str">
            <v>Glover&amp;Clients</v>
          </cell>
          <cell r="Z272" t="str">
            <v>Glover_Emails</v>
          </cell>
          <cell r="AA272">
            <v>45519</v>
          </cell>
        </row>
        <row r="273">
          <cell r="D273" t="str">
            <v>Maksym Skurativskyi</v>
          </cell>
          <cell r="E273" t="str">
            <v>Скуратівський Максим Сергійович</v>
          </cell>
          <cell r="F273">
            <v>18735</v>
          </cell>
          <cell r="G273" t="str">
            <v>Rostyslav Vorobets</v>
          </cell>
          <cell r="H273" t="str">
            <v>Part-time</v>
          </cell>
          <cell r="I273" t="str">
            <v>Kyiv</v>
          </cell>
          <cell r="J273" t="str">
            <v>inbound</v>
          </cell>
          <cell r="K273" t="str">
            <v>Glovo_Client</v>
          </cell>
          <cell r="L273" t="str">
            <v>Chat_User</v>
          </cell>
          <cell r="M273" t="str">
            <v>Chat_User</v>
          </cell>
          <cell r="N273" t="str">
            <v>Glovo_Multiskill</v>
          </cell>
          <cell r="P273" t="str">
            <v>Chat_User</v>
          </cell>
          <cell r="Q273" t="str">
            <v>Glovo_LiveOps</v>
          </cell>
          <cell r="T273" t="str">
            <v>CR_Cleanup</v>
          </cell>
          <cell r="Y273" t="str">
            <v>Glover&amp;Clients</v>
          </cell>
          <cell r="Z273" t="str">
            <v>Glovo_User</v>
          </cell>
          <cell r="AA273">
            <v>45519</v>
          </cell>
        </row>
        <row r="274">
          <cell r="D274" t="str">
            <v>Serhii Stulin</v>
          </cell>
          <cell r="E274" t="str">
            <v>Стулін Сергій Сергійович</v>
          </cell>
          <cell r="F274">
            <v>18736</v>
          </cell>
          <cell r="G274" t="str">
            <v>Serhii Mushtat</v>
          </cell>
          <cell r="H274" t="str">
            <v>Part-time</v>
          </cell>
          <cell r="I274" t="str">
            <v>Kyiv</v>
          </cell>
          <cell r="J274" t="str">
            <v>inbound</v>
          </cell>
          <cell r="K274" t="str">
            <v>Glovo_LiveOps</v>
          </cell>
          <cell r="L274" t="str">
            <v>Glovo_LiveOps</v>
          </cell>
          <cell r="M274" t="str">
            <v>Glovo_LiveOps</v>
          </cell>
          <cell r="N274">
            <v>0</v>
          </cell>
          <cell r="P274">
            <v>0</v>
          </cell>
          <cell r="T274" t="str">
            <v>CR_Cleanup</v>
          </cell>
          <cell r="Y274" t="str">
            <v>Glover</v>
          </cell>
          <cell r="Z274" t="str">
            <v>Glovo_Glover</v>
          </cell>
          <cell r="AA274">
            <v>45519</v>
          </cell>
        </row>
        <row r="275">
          <cell r="D275" t="str">
            <v>Denys Zolotarov</v>
          </cell>
          <cell r="E275" t="str">
            <v>Золотарьов Денис Володимирович</v>
          </cell>
          <cell r="F275">
            <v>18744</v>
          </cell>
          <cell r="G275" t="str">
            <v>Bohdan Masenkov</v>
          </cell>
          <cell r="H275" t="str">
            <v>Part-time</v>
          </cell>
          <cell r="I275" t="str">
            <v>Kyiv</v>
          </cell>
          <cell r="J275" t="str">
            <v>inbound</v>
          </cell>
          <cell r="K275" t="str">
            <v>lifecell_Inb</v>
          </cell>
          <cell r="L275" t="str">
            <v>FMC</v>
          </cell>
          <cell r="M275" t="str">
            <v>FMC</v>
          </cell>
          <cell r="N275" t="str">
            <v>Corporate</v>
          </cell>
          <cell r="Q275" t="str">
            <v>Segment_B</v>
          </cell>
          <cell r="Y275" t="str">
            <v>Corporate</v>
          </cell>
          <cell r="Z275" t="str">
            <v>lifecell FMC</v>
          </cell>
          <cell r="AA275">
            <v>45525</v>
          </cell>
        </row>
        <row r="276">
          <cell r="D276" t="str">
            <v>Vitalii Khomych</v>
          </cell>
          <cell r="E276" t="str">
            <v>Хомич Віталій Валерійович</v>
          </cell>
          <cell r="F276">
            <v>18751</v>
          </cell>
          <cell r="G276" t="str">
            <v>Anna Zabrodska</v>
          </cell>
          <cell r="H276" t="str">
            <v>Part-time</v>
          </cell>
          <cell r="I276" t="str">
            <v>Kyiv</v>
          </cell>
          <cell r="J276" t="str">
            <v>inbound</v>
          </cell>
          <cell r="K276" t="str">
            <v>lifecell_Inb</v>
          </cell>
          <cell r="L276" t="str">
            <v>Segment_B</v>
          </cell>
          <cell r="M276" t="str">
            <v>Segment_B</v>
          </cell>
          <cell r="N276">
            <v>0</v>
          </cell>
          <cell r="O276" t="str">
            <v>Segment_F</v>
          </cell>
          <cell r="Z276" t="str">
            <v>lifecell PrePaid</v>
          </cell>
          <cell r="AA276">
            <v>45525</v>
          </cell>
        </row>
        <row r="277">
          <cell r="D277" t="str">
            <v>Anastasiia Rezner</v>
          </cell>
          <cell r="E277" t="str">
            <v>Резнер Анастасія Олегівна</v>
          </cell>
          <cell r="F277">
            <v>18776</v>
          </cell>
          <cell r="G277" t="str">
            <v>Vladislav Usik</v>
          </cell>
          <cell r="H277" t="str">
            <v>Part-time</v>
          </cell>
          <cell r="I277" t="str">
            <v>Kyiv</v>
          </cell>
          <cell r="J277" t="str">
            <v>inbound</v>
          </cell>
          <cell r="K277" t="str">
            <v>Glovo_OCC</v>
          </cell>
          <cell r="L277" t="str">
            <v>Glovo_OCC</v>
          </cell>
          <cell r="M277" t="str">
            <v>Glovo</v>
          </cell>
          <cell r="Z277" t="str">
            <v>Glovo_OCC</v>
          </cell>
          <cell r="AA277">
            <v>45524</v>
          </cell>
        </row>
        <row r="278">
          <cell r="D278" t="str">
            <v>Yuliia Kriukova</v>
          </cell>
          <cell r="E278" t="str">
            <v>Крюкова Юлія Сергіївна</v>
          </cell>
          <cell r="F278">
            <v>18753</v>
          </cell>
          <cell r="G278" t="str">
            <v>Nadezhda Poryvay</v>
          </cell>
          <cell r="H278" t="str">
            <v>Part-time</v>
          </cell>
          <cell r="I278" t="str">
            <v>Kyiv</v>
          </cell>
          <cell r="J278" t="str">
            <v>inbound</v>
          </cell>
          <cell r="K278" t="str">
            <v>BAT</v>
          </cell>
          <cell r="L278" t="str">
            <v>BAT_inb</v>
          </cell>
          <cell r="M278" t="str">
            <v>BAT_inb</v>
          </cell>
          <cell r="O278" t="str">
            <v>BAT_velo</v>
          </cell>
          <cell r="P278" t="str">
            <v>BAT_ogo</v>
          </cell>
          <cell r="T278" t="str">
            <v xml:space="preserve">BAT_chatbot </v>
          </cell>
          <cell r="Z278" t="str">
            <v>BAT Inbound</v>
          </cell>
          <cell r="AA278">
            <v>45526</v>
          </cell>
        </row>
        <row r="279">
          <cell r="D279" t="str">
            <v>Yevheniia Romanivska</v>
          </cell>
          <cell r="E279" t="str">
            <v>Романівська Євгенія Іванівна</v>
          </cell>
          <cell r="F279">
            <v>18756</v>
          </cell>
          <cell r="G279" t="str">
            <v>Nadezhda Poryvay</v>
          </cell>
          <cell r="H279" t="str">
            <v>Part-time</v>
          </cell>
          <cell r="I279" t="str">
            <v>Kyiv</v>
          </cell>
          <cell r="J279" t="str">
            <v>inbound</v>
          </cell>
          <cell r="K279" t="str">
            <v>BAT</v>
          </cell>
          <cell r="L279" t="str">
            <v>BAT_inb</v>
          </cell>
          <cell r="M279" t="str">
            <v>BAT_inb</v>
          </cell>
          <cell r="O279" t="str">
            <v>BAT_velo</v>
          </cell>
          <cell r="P279" t="str">
            <v>BAT_ogo</v>
          </cell>
          <cell r="T279" t="str">
            <v xml:space="preserve">BAT_chatbot </v>
          </cell>
          <cell r="Z279" t="str">
            <v>BAT Inbound</v>
          </cell>
          <cell r="AA279">
            <v>45526</v>
          </cell>
        </row>
        <row r="280">
          <cell r="D280" t="str">
            <v>Yana Bakun</v>
          </cell>
          <cell r="E280" t="str">
            <v>Бакун Яна Володимирівна</v>
          </cell>
          <cell r="F280">
            <v>18760</v>
          </cell>
          <cell r="G280" t="str">
            <v>Nazarii Stadnik</v>
          </cell>
          <cell r="H280" t="str">
            <v>Part-time</v>
          </cell>
          <cell r="I280" t="str">
            <v>Kyiv</v>
          </cell>
          <cell r="J280" t="str">
            <v>inbound</v>
          </cell>
          <cell r="K280" t="str">
            <v>Glovo_Client</v>
          </cell>
          <cell r="L280" t="str">
            <v>Chat_User_Poland</v>
          </cell>
          <cell r="M280" t="str">
            <v>Chat_User_Poland</v>
          </cell>
          <cell r="N280" t="str">
            <v>Glovo_Multiskill</v>
          </cell>
          <cell r="O280" t="str">
            <v>Multi_Poland</v>
          </cell>
          <cell r="P280" t="str">
            <v>Chat_User</v>
          </cell>
          <cell r="Q280" t="str">
            <v>Glovo_LiveOps</v>
          </cell>
          <cell r="R280" t="str">
            <v>LiveOps_Poland</v>
          </cell>
          <cell r="S280" t="str">
            <v>Chat_User_Poland</v>
          </cell>
          <cell r="T280" t="str">
            <v>CR_Cleanup</v>
          </cell>
          <cell r="Y280" t="str">
            <v>Glover&amp;Clients</v>
          </cell>
          <cell r="Z280" t="str">
            <v>Glovo_User</v>
          </cell>
          <cell r="AA280">
            <v>45526</v>
          </cell>
        </row>
        <row r="281">
          <cell r="D281" t="str">
            <v>Maksym Zoloto</v>
          </cell>
          <cell r="E281" t="str">
            <v>Золото Максим Миколайович</v>
          </cell>
          <cell r="F281">
            <v>18767</v>
          </cell>
          <cell r="G281" t="str">
            <v>Artur Grigorenko</v>
          </cell>
          <cell r="H281" t="str">
            <v>Part-time</v>
          </cell>
          <cell r="I281" t="str">
            <v>Kyiv</v>
          </cell>
          <cell r="J281" t="str">
            <v>inbound</v>
          </cell>
          <cell r="K281" t="str">
            <v>Glovo_LiveOps</v>
          </cell>
          <cell r="L281" t="str">
            <v>Glovo_LiveOps</v>
          </cell>
          <cell r="M281" t="str">
            <v>Glovo_LiveOps</v>
          </cell>
          <cell r="N281" t="str">
            <v>Glovo_Multiskill</v>
          </cell>
          <cell r="P281" t="str">
            <v>Chat_User</v>
          </cell>
          <cell r="Q281" t="str">
            <v>Glovo_LiveOps</v>
          </cell>
          <cell r="T281" t="str">
            <v>CR_Cleanup</v>
          </cell>
          <cell r="Y281" t="str">
            <v>Glover&amp;Clients</v>
          </cell>
          <cell r="Z281" t="str">
            <v>Glovo_Glover</v>
          </cell>
          <cell r="AA281">
            <v>45526</v>
          </cell>
        </row>
        <row r="282">
          <cell r="D282" t="str">
            <v>Anna Yashchenko</v>
          </cell>
          <cell r="E282" t="str">
            <v>Ященко Анна Євгенівна</v>
          </cell>
          <cell r="F282">
            <v>18777</v>
          </cell>
          <cell r="G282" t="str">
            <v>Mykyta Baranovskyi</v>
          </cell>
          <cell r="H282" t="str">
            <v>Part-time</v>
          </cell>
          <cell r="I282" t="str">
            <v>Kyiv</v>
          </cell>
          <cell r="J282" t="str">
            <v>outbound</v>
          </cell>
          <cell r="K282" t="str">
            <v>lifecell_TS</v>
          </cell>
          <cell r="L282" t="str">
            <v>Telesales</v>
          </cell>
          <cell r="M282" t="str">
            <v>Telesales</v>
          </cell>
          <cell r="Z282" t="str">
            <v>lifecell TS</v>
          </cell>
          <cell r="AA282">
            <v>45532</v>
          </cell>
        </row>
        <row r="283">
          <cell r="D283" t="str">
            <v>Mykyta SDolhoruk</v>
          </cell>
          <cell r="E283" t="str">
            <v>Долгорук Микита Сергійович</v>
          </cell>
          <cell r="F283">
            <v>18172</v>
          </cell>
          <cell r="G283" t="str">
            <v>Valerii Kucherenko</v>
          </cell>
          <cell r="H283" t="str">
            <v>Part-time</v>
          </cell>
          <cell r="I283" t="str">
            <v>Kyiv</v>
          </cell>
          <cell r="J283" t="str">
            <v>inbound</v>
          </cell>
          <cell r="K283" t="str">
            <v>Glovo_LiveOps</v>
          </cell>
          <cell r="L283" t="str">
            <v>Glovo_LiveOps</v>
          </cell>
          <cell r="M283" t="str">
            <v>Glovo_LiveOps</v>
          </cell>
          <cell r="N283">
            <v>0</v>
          </cell>
          <cell r="P283">
            <v>0</v>
          </cell>
          <cell r="T283" t="str">
            <v>CR_Cleanup</v>
          </cell>
          <cell r="Y283" t="str">
            <v>Glover</v>
          </cell>
          <cell r="Z283" t="str">
            <v>Glovo_Glover</v>
          </cell>
          <cell r="AA283">
            <v>45539</v>
          </cell>
        </row>
        <row r="284">
          <cell r="D284" t="str">
            <v>Oleksandr Fedorovych</v>
          </cell>
          <cell r="E284" t="str">
            <v>Федорович Олександр Сергійович</v>
          </cell>
          <cell r="F284">
            <v>18789</v>
          </cell>
          <cell r="G284" t="str">
            <v>Valerii Kucherenko</v>
          </cell>
          <cell r="H284" t="str">
            <v>Part-time</v>
          </cell>
          <cell r="I284" t="str">
            <v>Kyiv</v>
          </cell>
          <cell r="J284" t="str">
            <v>inbound</v>
          </cell>
          <cell r="K284" t="str">
            <v>Glovo_LiveOps</v>
          </cell>
          <cell r="L284" t="str">
            <v>Glovo_LiveOps</v>
          </cell>
          <cell r="M284" t="str">
            <v>Glovo_LiveOps</v>
          </cell>
          <cell r="N284">
            <v>0</v>
          </cell>
          <cell r="P284">
            <v>0</v>
          </cell>
          <cell r="T284" t="str">
            <v>CR_Cleanup</v>
          </cell>
          <cell r="Y284" t="str">
            <v>Glover</v>
          </cell>
          <cell r="Z284" t="str">
            <v>Glovo_Glover</v>
          </cell>
          <cell r="AA284">
            <v>45539</v>
          </cell>
        </row>
        <row r="285">
          <cell r="D285" t="str">
            <v>Dmytro Isaiev</v>
          </cell>
          <cell r="E285" t="str">
            <v>Ісаєв Дмитро Сергійович</v>
          </cell>
          <cell r="F285">
            <v>18790</v>
          </cell>
          <cell r="G285" t="str">
            <v>Serhii Mushtat</v>
          </cell>
          <cell r="H285" t="str">
            <v>Part-time</v>
          </cell>
          <cell r="I285" t="str">
            <v>Kyiv</v>
          </cell>
          <cell r="J285" t="str">
            <v>inbound</v>
          </cell>
          <cell r="K285" t="str">
            <v>Glovo_LiveOps</v>
          </cell>
          <cell r="L285" t="str">
            <v>Glovo_LiveOps</v>
          </cell>
          <cell r="M285" t="str">
            <v>Glovo_LiveOps</v>
          </cell>
          <cell r="N285">
            <v>0</v>
          </cell>
          <cell r="P285">
            <v>0</v>
          </cell>
          <cell r="T285" t="str">
            <v>CR_Cleanup</v>
          </cell>
          <cell r="Y285" t="str">
            <v>Glover</v>
          </cell>
          <cell r="Z285" t="str">
            <v>Glovo_Glover</v>
          </cell>
          <cell r="AA285">
            <v>45539</v>
          </cell>
        </row>
        <row r="286">
          <cell r="D286" t="str">
            <v>Alla Hulak</v>
          </cell>
          <cell r="E286" t="str">
            <v>Гулак Алла Олександрівна</v>
          </cell>
          <cell r="F286">
            <v>18791</v>
          </cell>
          <cell r="G286" t="str">
            <v>Rostyslav Vorobets</v>
          </cell>
          <cell r="H286" t="str">
            <v>Part-time</v>
          </cell>
          <cell r="I286" t="str">
            <v>Kyiv</v>
          </cell>
          <cell r="J286" t="str">
            <v>inbound</v>
          </cell>
          <cell r="K286" t="str">
            <v>Glovo_LiveOps</v>
          </cell>
          <cell r="L286" t="str">
            <v>LiveOps_Poland</v>
          </cell>
          <cell r="M286" t="str">
            <v>LiveOps_Poland</v>
          </cell>
          <cell r="N286" t="str">
            <v>Glovo_Multiskill</v>
          </cell>
          <cell r="O286" t="str">
            <v>Multi_Poland</v>
          </cell>
          <cell r="P286" t="str">
            <v>Chat_User</v>
          </cell>
          <cell r="Q286" t="str">
            <v>Glovo_LiveOps</v>
          </cell>
          <cell r="R286" t="str">
            <v>LiveOps_Poland</v>
          </cell>
          <cell r="S286" t="str">
            <v>Chat_User_Poland</v>
          </cell>
          <cell r="T286" t="str">
            <v>CR_Cleanup</v>
          </cell>
          <cell r="Y286" t="str">
            <v>Glover&amp;Clients</v>
          </cell>
          <cell r="Z286" t="str">
            <v>Glovo_Glover</v>
          </cell>
          <cell r="AA286">
            <v>45539</v>
          </cell>
        </row>
        <row r="287">
          <cell r="D287" t="str">
            <v>Alona OHulak</v>
          </cell>
          <cell r="E287" t="str">
            <v>Гулак Альона Олександрівна</v>
          </cell>
          <cell r="F287">
            <v>18792</v>
          </cell>
          <cell r="G287" t="str">
            <v>Rostyslav Vorobets</v>
          </cell>
          <cell r="H287" t="str">
            <v>Part-time</v>
          </cell>
          <cell r="I287" t="str">
            <v>Kyiv</v>
          </cell>
          <cell r="J287" t="str">
            <v>inbound</v>
          </cell>
          <cell r="K287" t="str">
            <v>Glovo_LiveOps</v>
          </cell>
          <cell r="L287" t="str">
            <v>LiveOps_Poland</v>
          </cell>
          <cell r="M287" t="str">
            <v>LiveOps_Poland</v>
          </cell>
          <cell r="N287" t="str">
            <v>Glovo_Multiskill</v>
          </cell>
          <cell r="O287" t="str">
            <v>Multi_Poland</v>
          </cell>
          <cell r="P287" t="str">
            <v>Chat_User</v>
          </cell>
          <cell r="Q287" t="str">
            <v>Glovo_LiveOps</v>
          </cell>
          <cell r="R287" t="str">
            <v>LiveOps_Poland</v>
          </cell>
          <cell r="S287" t="str">
            <v>Chat_User_Poland</v>
          </cell>
          <cell r="T287" t="str">
            <v>CR_Cleanup</v>
          </cell>
          <cell r="Y287" t="str">
            <v>Glover&amp;Clients</v>
          </cell>
          <cell r="Z287" t="str">
            <v>Glovo_Glover</v>
          </cell>
          <cell r="AA287">
            <v>45539</v>
          </cell>
        </row>
        <row r="288">
          <cell r="D288" t="str">
            <v>Kateryna Katash</v>
          </cell>
          <cell r="E288" t="str">
            <v>Каташ Катерина Олегівна</v>
          </cell>
          <cell r="F288">
            <v>18794</v>
          </cell>
          <cell r="G288" t="str">
            <v>Bohdan Dzys</v>
          </cell>
          <cell r="H288" t="str">
            <v>Full-time</v>
          </cell>
          <cell r="I288" t="str">
            <v>Kyiv</v>
          </cell>
          <cell r="J288" t="str">
            <v>inbound</v>
          </cell>
          <cell r="K288" t="str">
            <v>Glovo_Client</v>
          </cell>
          <cell r="L288" t="str">
            <v>Chat_User_Poland</v>
          </cell>
          <cell r="M288" t="str">
            <v>Chat_User_Poland</v>
          </cell>
          <cell r="N288" t="str">
            <v>Glovo_Multiskill</v>
          </cell>
          <cell r="O288" t="str">
            <v>Multi_Poland</v>
          </cell>
          <cell r="P288" t="str">
            <v>Chat_User</v>
          </cell>
          <cell r="Q288" t="str">
            <v>Glovo_LiveOps</v>
          </cell>
          <cell r="R288" t="str">
            <v>LiveOps_Poland</v>
          </cell>
          <cell r="S288" t="str">
            <v>Chat_User_Poland</v>
          </cell>
          <cell r="T288" t="str">
            <v>CR_Cleanup</v>
          </cell>
          <cell r="U288" t="str">
            <v>User_mails</v>
          </cell>
          <cell r="Y288" t="str">
            <v>Glover&amp;Clients</v>
          </cell>
          <cell r="Z288" t="str">
            <v>Glovo_User</v>
          </cell>
          <cell r="AA288">
            <v>45539</v>
          </cell>
        </row>
        <row r="289">
          <cell r="D289" t="str">
            <v>Milana Kutova</v>
          </cell>
          <cell r="E289" t="str">
            <v>Кутова Мілана Євгенівна</v>
          </cell>
          <cell r="F289">
            <v>18795</v>
          </cell>
          <cell r="G289" t="str">
            <v>Artur Grigorenko</v>
          </cell>
          <cell r="H289" t="str">
            <v>Part-time</v>
          </cell>
          <cell r="I289" t="str">
            <v>Kyiv</v>
          </cell>
          <cell r="J289" t="str">
            <v>inbound</v>
          </cell>
          <cell r="K289" t="str">
            <v>Glovo_Client</v>
          </cell>
          <cell r="L289" t="str">
            <v>Chat_User_Poland</v>
          </cell>
          <cell r="M289" t="str">
            <v>Chat_User_Poland</v>
          </cell>
          <cell r="N289" t="str">
            <v>Glovo_Multiskill</v>
          </cell>
          <cell r="O289" t="str">
            <v>Multi_Poland</v>
          </cell>
          <cell r="P289" t="str">
            <v>Chat_User</v>
          </cell>
          <cell r="Q289" t="str">
            <v>Glovo_LiveOps</v>
          </cell>
          <cell r="R289" t="str">
            <v>LiveOps_Poland</v>
          </cell>
          <cell r="S289" t="str">
            <v>Chat_User_Poland</v>
          </cell>
          <cell r="T289" t="str">
            <v>CR_Cleanup</v>
          </cell>
          <cell r="Y289" t="str">
            <v>Glover&amp;Clients</v>
          </cell>
          <cell r="Z289" t="str">
            <v>Glovo_User</v>
          </cell>
          <cell r="AA289">
            <v>45539</v>
          </cell>
        </row>
        <row r="290">
          <cell r="D290" t="str">
            <v>Alina Tymchenko</v>
          </cell>
          <cell r="E290" t="str">
            <v>Тимченко Аліна Сергіївна</v>
          </cell>
          <cell r="F290">
            <v>18796</v>
          </cell>
          <cell r="G290" t="str">
            <v>Serhii Mushtat</v>
          </cell>
          <cell r="H290" t="str">
            <v>Part-time</v>
          </cell>
          <cell r="I290" t="str">
            <v>Kyiv</v>
          </cell>
          <cell r="J290" t="str">
            <v>inbound</v>
          </cell>
          <cell r="K290" t="str">
            <v>Glovo_Client</v>
          </cell>
          <cell r="L290" t="str">
            <v>Chat_User_Poland</v>
          </cell>
          <cell r="M290" t="str">
            <v>Chat_User_Poland</v>
          </cell>
          <cell r="N290" t="str">
            <v>Glovo_Multiskill</v>
          </cell>
          <cell r="O290" t="str">
            <v>Multi_Poland</v>
          </cell>
          <cell r="P290" t="str">
            <v>Chat_User</v>
          </cell>
          <cell r="Q290" t="str">
            <v>Glovo_LiveOps</v>
          </cell>
          <cell r="R290" t="str">
            <v>LiveOps_Poland</v>
          </cell>
          <cell r="S290" t="str">
            <v>Chat_User_Poland</v>
          </cell>
          <cell r="T290" t="str">
            <v>CR_Cleanup</v>
          </cell>
          <cell r="U290" t="str">
            <v>User_mails</v>
          </cell>
          <cell r="Y290" t="str">
            <v>Glover&amp;Clients</v>
          </cell>
          <cell r="Z290" t="str">
            <v>Glovo_User</v>
          </cell>
          <cell r="AA290">
            <v>45539</v>
          </cell>
        </row>
        <row r="291">
          <cell r="D291" t="str">
            <v>Iryna Arzhankova</v>
          </cell>
          <cell r="E291" t="str">
            <v>Аржанкова Ірина Анатоліївна</v>
          </cell>
          <cell r="F291">
            <v>18797</v>
          </cell>
          <cell r="G291" t="str">
            <v>Nazarii Stadnik</v>
          </cell>
          <cell r="H291" t="str">
            <v>Part-time</v>
          </cell>
          <cell r="I291" t="str">
            <v>Kyiv</v>
          </cell>
          <cell r="J291" t="str">
            <v>inbound</v>
          </cell>
          <cell r="K291" t="str">
            <v>Glovo_LiveOps</v>
          </cell>
          <cell r="L291" t="str">
            <v>LiveOps_Poland</v>
          </cell>
          <cell r="M291" t="str">
            <v>LiveOps_Poland</v>
          </cell>
          <cell r="N291" t="str">
            <v>Glovo_Multiskill</v>
          </cell>
          <cell r="O291" t="str">
            <v>Multi_Poland</v>
          </cell>
          <cell r="P291" t="str">
            <v>Chat_User</v>
          </cell>
          <cell r="Q291" t="str">
            <v>Glovo_LiveOps</v>
          </cell>
          <cell r="R291" t="str">
            <v>LiveOps_Poland</v>
          </cell>
          <cell r="S291" t="str">
            <v>Chat_User_Poland</v>
          </cell>
          <cell r="T291" t="str">
            <v>CR_Cleanup</v>
          </cell>
          <cell r="Y291" t="str">
            <v>Glover&amp;Clients</v>
          </cell>
          <cell r="Z291" t="str">
            <v>Glovo_Glover</v>
          </cell>
          <cell r="AA291">
            <v>45539</v>
          </cell>
        </row>
        <row r="292">
          <cell r="D292" t="str">
            <v>Rostyslav Vakoliuk</v>
          </cell>
          <cell r="E292" t="str">
            <v>Ваколюк Ростислав Сергійович</v>
          </cell>
          <cell r="F292">
            <v>18817</v>
          </cell>
          <cell r="G292" t="str">
            <v>Daniil Malanich</v>
          </cell>
          <cell r="H292" t="str">
            <v>Part-time</v>
          </cell>
          <cell r="I292" t="str">
            <v>Kyiv</v>
          </cell>
          <cell r="J292" t="str">
            <v>inbound</v>
          </cell>
          <cell r="K292" t="str">
            <v>Glovo_Client</v>
          </cell>
          <cell r="L292" t="str">
            <v>Glovo_Call_Partner</v>
          </cell>
          <cell r="M292" t="str">
            <v>Glovo_Call_Partner</v>
          </cell>
          <cell r="T292" t="str">
            <v>CR_Cleanup</v>
          </cell>
          <cell r="Z292" t="str">
            <v>Glovo_CP</v>
          </cell>
          <cell r="AA292">
            <v>45545</v>
          </cell>
        </row>
        <row r="293">
          <cell r="D293" t="str">
            <v>Daria Honcharova</v>
          </cell>
          <cell r="E293" t="str">
            <v>Гончарова Дар'я Ігорівна</v>
          </cell>
          <cell r="F293">
            <v>18714</v>
          </cell>
          <cell r="G293" t="str">
            <v>Daniil Malanich</v>
          </cell>
          <cell r="H293" t="str">
            <v>Part-time</v>
          </cell>
          <cell r="I293" t="str">
            <v>Kyiv</v>
          </cell>
          <cell r="J293" t="str">
            <v>inbound</v>
          </cell>
          <cell r="K293" t="str">
            <v>Glovo_Client</v>
          </cell>
          <cell r="L293" t="str">
            <v>Glovo_Call_Partner</v>
          </cell>
          <cell r="M293" t="str">
            <v>Glovo_Call_Partner</v>
          </cell>
          <cell r="T293" t="str">
            <v>CR_Cleanup</v>
          </cell>
          <cell r="Z293" t="str">
            <v>Glovo_CP</v>
          </cell>
          <cell r="AA293">
            <v>45545</v>
          </cell>
        </row>
        <row r="294">
          <cell r="D294" t="str">
            <v>Anzhelika Kryvobok</v>
          </cell>
          <cell r="E294" t="str">
            <v>Кривобок Анжеліка Максимівна</v>
          </cell>
          <cell r="F294">
            <v>18818</v>
          </cell>
          <cell r="G294" t="str">
            <v>Daniil Malanich</v>
          </cell>
          <cell r="H294" t="str">
            <v>Part-time</v>
          </cell>
          <cell r="I294" t="str">
            <v>Kyiv</v>
          </cell>
          <cell r="J294" t="str">
            <v>inbound</v>
          </cell>
          <cell r="K294" t="str">
            <v>Glovo_Client</v>
          </cell>
          <cell r="L294" t="str">
            <v>Glovo_Call_Partner</v>
          </cell>
          <cell r="M294" t="str">
            <v>Glovo_Call_Partner</v>
          </cell>
          <cell r="T294" t="str">
            <v>CR_Cleanup</v>
          </cell>
          <cell r="Z294" t="str">
            <v>Glovo_CP</v>
          </cell>
          <cell r="AA294">
            <v>45545</v>
          </cell>
        </row>
        <row r="295">
          <cell r="D295" t="str">
            <v>Nazar Cholombitko</v>
          </cell>
          <cell r="E295" t="str">
            <v>Чоломбітько Назар Миколайович</v>
          </cell>
          <cell r="F295">
            <v>18819</v>
          </cell>
          <cell r="G295" t="str">
            <v>Daniil Malanich</v>
          </cell>
          <cell r="H295" t="str">
            <v>Part-time</v>
          </cell>
          <cell r="I295" t="str">
            <v>Kyiv</v>
          </cell>
          <cell r="J295" t="str">
            <v>inbound</v>
          </cell>
          <cell r="K295" t="str">
            <v>Glovo_Client</v>
          </cell>
          <cell r="L295" t="str">
            <v>Glovo_Call_Partner</v>
          </cell>
          <cell r="M295" t="str">
            <v>Glovo_Call_Partner</v>
          </cell>
          <cell r="T295" t="str">
            <v>CR_Cleanup</v>
          </cell>
          <cell r="Z295" t="str">
            <v>Glovo_CP</v>
          </cell>
          <cell r="AA295">
            <v>45545</v>
          </cell>
        </row>
        <row r="296">
          <cell r="D296" t="str">
            <v>Vitalii Bazavluk</v>
          </cell>
          <cell r="E296" t="str">
            <v>Базавлук Віталій Вікторович</v>
          </cell>
          <cell r="F296">
            <v>18799</v>
          </cell>
          <cell r="G296" t="str">
            <v>Yehor Perevertailo</v>
          </cell>
          <cell r="H296" t="str">
            <v>Part-time</v>
          </cell>
          <cell r="I296" t="str">
            <v>Kyiv</v>
          </cell>
          <cell r="J296" t="str">
            <v>inbound</v>
          </cell>
          <cell r="K296" t="str">
            <v>lifecell_Inb</v>
          </cell>
          <cell r="L296" t="str">
            <v>FMC</v>
          </cell>
          <cell r="M296" t="str">
            <v>FMC</v>
          </cell>
          <cell r="N296" t="str">
            <v>Corporate</v>
          </cell>
          <cell r="O296">
            <v>0</v>
          </cell>
          <cell r="Q296" t="str">
            <v>Segment_B</v>
          </cell>
          <cell r="T296" t="str">
            <v>Lifecell_EN</v>
          </cell>
          <cell r="Y296" t="str">
            <v>Corporate</v>
          </cell>
          <cell r="Z296" t="str">
            <v>lifecell FMC</v>
          </cell>
          <cell r="AA296">
            <v>45547</v>
          </cell>
        </row>
        <row r="297">
          <cell r="D297" t="str">
            <v>Oksana Hii</v>
          </cell>
          <cell r="E297" t="str">
            <v>Гій Оксана Сергіївна</v>
          </cell>
          <cell r="F297">
            <v>18800</v>
          </cell>
          <cell r="G297" t="str">
            <v>Maksym AMaksymenko</v>
          </cell>
          <cell r="H297" t="str">
            <v>Part-time</v>
          </cell>
          <cell r="I297" t="str">
            <v>Kyiv</v>
          </cell>
          <cell r="J297" t="str">
            <v>inbound</v>
          </cell>
          <cell r="K297" t="str">
            <v>lifecell_Inb</v>
          </cell>
          <cell r="L297" t="str">
            <v>Segment_B</v>
          </cell>
          <cell r="M297" t="str">
            <v>Segment_B</v>
          </cell>
          <cell r="N297" t="str">
            <v>Corporate</v>
          </cell>
          <cell r="O297" t="str">
            <v>Segment_F</v>
          </cell>
          <cell r="Y297" t="str">
            <v>Corporate</v>
          </cell>
          <cell r="Z297" t="str">
            <v>lifecell PrePaid</v>
          </cell>
          <cell r="AA297">
            <v>45547</v>
          </cell>
        </row>
        <row r="298">
          <cell r="D298" t="str">
            <v>Bohdan Doroshenko</v>
          </cell>
          <cell r="E298" t="str">
            <v>Дорошенко Богдан Юрійович</v>
          </cell>
          <cell r="F298">
            <v>18801</v>
          </cell>
          <cell r="G298" t="str">
            <v>Kateryna Bereza</v>
          </cell>
          <cell r="H298" t="str">
            <v>Part-time</v>
          </cell>
          <cell r="I298" t="str">
            <v>Kyiv</v>
          </cell>
          <cell r="J298" t="str">
            <v>inbound</v>
          </cell>
          <cell r="K298" t="str">
            <v>lifecell_Inb</v>
          </cell>
          <cell r="L298" t="str">
            <v>FMC</v>
          </cell>
          <cell r="M298" t="str">
            <v>FMC</v>
          </cell>
          <cell r="N298">
            <v>0</v>
          </cell>
          <cell r="Q298" t="str">
            <v>Segment_B</v>
          </cell>
          <cell r="Z298" t="str">
            <v>lifecell FMC</v>
          </cell>
          <cell r="AA298">
            <v>45547</v>
          </cell>
        </row>
        <row r="299">
          <cell r="D299" t="str">
            <v>Kostiantyn Kopylchenko</v>
          </cell>
          <cell r="E299" t="str">
            <v>Копильченко Костянтин Ігорович</v>
          </cell>
          <cell r="F299">
            <v>18804</v>
          </cell>
          <cell r="G299" t="str">
            <v>Vitalii Serhieiev</v>
          </cell>
          <cell r="H299" t="str">
            <v>Part-time</v>
          </cell>
          <cell r="I299" t="str">
            <v>Kyiv</v>
          </cell>
          <cell r="J299" t="str">
            <v>inbound</v>
          </cell>
          <cell r="K299" t="str">
            <v>lifecell_Inb</v>
          </cell>
          <cell r="L299" t="str">
            <v>Web_chat</v>
          </cell>
          <cell r="M299" t="str">
            <v>Web_chat</v>
          </cell>
          <cell r="N299">
            <v>0</v>
          </cell>
          <cell r="Q299" t="str">
            <v>Segment_B</v>
          </cell>
          <cell r="Z299" t="str">
            <v>lifecell Web_chat</v>
          </cell>
          <cell r="AA299">
            <v>45547</v>
          </cell>
        </row>
        <row r="300">
          <cell r="D300" t="str">
            <v>Volodymyr Sydor</v>
          </cell>
          <cell r="E300" t="str">
            <v>Сидор Володимир Андрійович</v>
          </cell>
          <cell r="F300">
            <v>18255</v>
          </cell>
          <cell r="G300" t="str">
            <v>Kateryna Androshchuk</v>
          </cell>
          <cell r="H300" t="str">
            <v>Part-time</v>
          </cell>
          <cell r="I300" t="str">
            <v>Kyiv</v>
          </cell>
          <cell r="J300" t="str">
            <v>outbound</v>
          </cell>
          <cell r="K300" t="str">
            <v>lifecell_TS</v>
          </cell>
          <cell r="L300" t="str">
            <v>Telesales</v>
          </cell>
          <cell r="M300" t="str">
            <v>Telesales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Z300" t="str">
            <v>lifecell TS</v>
          </cell>
          <cell r="AA300">
            <v>45334</v>
          </cell>
        </row>
        <row r="301">
          <cell r="D301" t="str">
            <v>Oleksandra Shevchenko</v>
          </cell>
          <cell r="E301" t="str">
            <v>Шевченко Олександра Сергіївна</v>
          </cell>
          <cell r="F301">
            <v>18838</v>
          </cell>
          <cell r="G301" t="str">
            <v>Nazarii Stadnik</v>
          </cell>
          <cell r="H301" t="str">
            <v>Part-time</v>
          </cell>
          <cell r="I301" t="str">
            <v>Kyiv</v>
          </cell>
          <cell r="J301" t="str">
            <v>inbound</v>
          </cell>
          <cell r="K301" t="str">
            <v>Glovo_Client</v>
          </cell>
          <cell r="L301" t="str">
            <v>Chat_User_Poland</v>
          </cell>
          <cell r="M301" t="str">
            <v>Chat_User_Poland</v>
          </cell>
          <cell r="N301">
            <v>0</v>
          </cell>
          <cell r="O301">
            <v>0</v>
          </cell>
          <cell r="P301" t="str">
            <v>Chat_User</v>
          </cell>
          <cell r="Q301">
            <v>0</v>
          </cell>
          <cell r="R301">
            <v>0</v>
          </cell>
          <cell r="S301" t="str">
            <v>Chat_User_Poland</v>
          </cell>
          <cell r="T301" t="str">
            <v>CR_Cleanup</v>
          </cell>
          <cell r="Y301" t="str">
            <v>Clients</v>
          </cell>
          <cell r="Z301" t="str">
            <v>Glovo_User</v>
          </cell>
          <cell r="AA301">
            <v>45552</v>
          </cell>
        </row>
        <row r="302">
          <cell r="D302" t="str">
            <v>Mykhailo Lutsyshen</v>
          </cell>
          <cell r="E302" t="str">
            <v>Луцишен Михайло Васильович</v>
          </cell>
          <cell r="F302">
            <v>18831</v>
          </cell>
          <cell r="G302" t="str">
            <v>Rostyslav Vorobets</v>
          </cell>
          <cell r="H302" t="str">
            <v>Part-time</v>
          </cell>
          <cell r="I302" t="str">
            <v>Kyiv</v>
          </cell>
          <cell r="J302" t="str">
            <v>inbound</v>
          </cell>
          <cell r="K302" t="str">
            <v>Glovo_LiveOps</v>
          </cell>
          <cell r="L302" t="str">
            <v>Glovo_LiveOps</v>
          </cell>
          <cell r="M302" t="str">
            <v>Glovo_LiveOps</v>
          </cell>
          <cell r="N302" t="str">
            <v>Glovo_Multiskill</v>
          </cell>
          <cell r="P302" t="str">
            <v>Chat_User</v>
          </cell>
          <cell r="Q302" t="str">
            <v>Glovo_LiveOps</v>
          </cell>
          <cell r="T302" t="str">
            <v>CR_Cleanup</v>
          </cell>
          <cell r="Y302" t="str">
            <v>Glover&amp;Clients</v>
          </cell>
          <cell r="Z302" t="str">
            <v>Glovo_Glover</v>
          </cell>
          <cell r="AA302">
            <v>45552</v>
          </cell>
        </row>
        <row r="303">
          <cell r="D303" t="str">
            <v>Anastasiia Prachuk</v>
          </cell>
          <cell r="E303" t="str">
            <v>Прачук Анастасія Ігорівна</v>
          </cell>
          <cell r="F303">
            <v>18833</v>
          </cell>
          <cell r="G303" t="str">
            <v>Anastasiya Polishchuk</v>
          </cell>
          <cell r="H303" t="str">
            <v>Part-time</v>
          </cell>
          <cell r="I303" t="str">
            <v>Kyiv</v>
          </cell>
          <cell r="J303" t="str">
            <v>inbound</v>
          </cell>
          <cell r="K303" t="str">
            <v>Glovo_Client</v>
          </cell>
          <cell r="L303" t="str">
            <v>Chat_User</v>
          </cell>
          <cell r="M303" t="str">
            <v>Chat_User</v>
          </cell>
          <cell r="N303" t="str">
            <v>Glovo_Multiskill</v>
          </cell>
          <cell r="P303" t="str">
            <v>Chat_User</v>
          </cell>
          <cell r="Q303" t="str">
            <v>Glovo_LiveOps</v>
          </cell>
          <cell r="T303" t="str">
            <v>CR_Cleanup</v>
          </cell>
          <cell r="Y303" t="str">
            <v>Glover&amp;Clients</v>
          </cell>
          <cell r="Z303" t="str">
            <v>Glovo_User</v>
          </cell>
          <cell r="AA303">
            <v>45552</v>
          </cell>
        </row>
        <row r="304">
          <cell r="D304" t="str">
            <v>Yanina Trofymova</v>
          </cell>
          <cell r="E304" t="str">
            <v>Трофимова Яніна Ігорівна</v>
          </cell>
          <cell r="F304">
            <v>18834</v>
          </cell>
          <cell r="G304" t="str">
            <v>Serhii Mushtat</v>
          </cell>
          <cell r="H304" t="str">
            <v>Part-time</v>
          </cell>
          <cell r="I304" t="str">
            <v>Kyiv</v>
          </cell>
          <cell r="J304" t="str">
            <v>inbound</v>
          </cell>
          <cell r="K304" t="str">
            <v>Glovo_LiveOps</v>
          </cell>
          <cell r="L304" t="str">
            <v>Glovo_LiveOps</v>
          </cell>
          <cell r="M304" t="str">
            <v>Glovo_LiveOps</v>
          </cell>
          <cell r="N304">
            <v>0</v>
          </cell>
          <cell r="P304">
            <v>0</v>
          </cell>
          <cell r="T304" t="str">
            <v>CR_Cleanup</v>
          </cell>
          <cell r="Y304" t="str">
            <v>Glover</v>
          </cell>
          <cell r="Z304" t="str">
            <v>Glovo_Glover</v>
          </cell>
          <cell r="AA304">
            <v>45552</v>
          </cell>
        </row>
        <row r="305">
          <cell r="D305" t="str">
            <v>Timur Bova</v>
          </cell>
          <cell r="E305" t="str">
            <v>Бова Тімур Олександрович</v>
          </cell>
          <cell r="F305">
            <v>18820</v>
          </cell>
          <cell r="G305" t="str">
            <v>Dmytro Fursov</v>
          </cell>
          <cell r="H305" t="str">
            <v>Part-time</v>
          </cell>
          <cell r="I305" t="str">
            <v>Kyiv</v>
          </cell>
          <cell r="J305" t="str">
            <v>inbound</v>
          </cell>
          <cell r="K305" t="str">
            <v>lifecell_Inb</v>
          </cell>
          <cell r="L305" t="str">
            <v>Segment_B</v>
          </cell>
          <cell r="M305" t="str">
            <v>Segment_B</v>
          </cell>
          <cell r="N305" t="str">
            <v>Corporate</v>
          </cell>
          <cell r="O305" t="str">
            <v>Segment_F</v>
          </cell>
          <cell r="Y305" t="str">
            <v>Corporate</v>
          </cell>
          <cell r="Z305" t="str">
            <v>lifecell PrePaid</v>
          </cell>
          <cell r="AA305">
            <v>45553</v>
          </cell>
        </row>
        <row r="306">
          <cell r="D306" t="str">
            <v>Andrii Tereshchuk2</v>
          </cell>
          <cell r="E306" t="str">
            <v>Терещук Андрій Олександрович</v>
          </cell>
          <cell r="F306">
            <v>99917219</v>
          </cell>
          <cell r="G306" t="str">
            <v>Anna Romasenko</v>
          </cell>
          <cell r="H306" t="str">
            <v>Part-time</v>
          </cell>
          <cell r="I306" t="str">
            <v>Kyiv</v>
          </cell>
          <cell r="J306" t="str">
            <v>inbound</v>
          </cell>
          <cell r="K306" t="str">
            <v>lifecell_Inb</v>
          </cell>
          <cell r="L306" t="str">
            <v>Web_chat</v>
          </cell>
          <cell r="M306" t="str">
            <v>Web_chat</v>
          </cell>
          <cell r="N306" t="str">
            <v>Corporate</v>
          </cell>
          <cell r="O306" t="str">
            <v>Individual</v>
          </cell>
          <cell r="Q306" t="str">
            <v>Segment_B</v>
          </cell>
          <cell r="R306" t="str">
            <v>SN</v>
          </cell>
          <cell r="Y306" t="str">
            <v>Corp_Ind</v>
          </cell>
          <cell r="Z306" t="str">
            <v>lifecell Web_chat</v>
          </cell>
          <cell r="AA306">
            <v>45005</v>
          </cell>
        </row>
        <row r="307">
          <cell r="D307" t="str">
            <v>Valentyn Ivasyshyn</v>
          </cell>
          <cell r="E307" t="str">
            <v>Івасишин Валентин Валерійович</v>
          </cell>
          <cell r="F307">
            <v>17535</v>
          </cell>
          <cell r="G307" t="str">
            <v>Anastasiya Polishchuk</v>
          </cell>
          <cell r="H307" t="str">
            <v>Part-time</v>
          </cell>
          <cell r="I307" t="str">
            <v>Kyiv</v>
          </cell>
          <cell r="J307" t="str">
            <v>inbound</v>
          </cell>
          <cell r="K307" t="str">
            <v>Glovo_Client</v>
          </cell>
          <cell r="L307" t="str">
            <v>Chat_User</v>
          </cell>
          <cell r="M307" t="str">
            <v>Chat_User</v>
          </cell>
          <cell r="N307" t="str">
            <v>Glovo_Multiskill</v>
          </cell>
          <cell r="P307" t="str">
            <v>Chat_User</v>
          </cell>
          <cell r="Q307" t="str">
            <v>Glovo_LiveOps</v>
          </cell>
          <cell r="T307" t="str">
            <v>CR_Cleanup</v>
          </cell>
          <cell r="Y307" t="str">
            <v>Glover&amp;Clients</v>
          </cell>
          <cell r="Z307" t="str">
            <v>Glovo_User</v>
          </cell>
          <cell r="AA307">
            <v>45128</v>
          </cell>
        </row>
        <row r="308">
          <cell r="D308" t="str">
            <v>Valentyna Smilianets</v>
          </cell>
          <cell r="E308" t="str">
            <v>Смілянець Валентина Валеріївна</v>
          </cell>
          <cell r="F308">
            <v>18850</v>
          </cell>
          <cell r="G308" t="str">
            <v>Kateryna Androshchuk</v>
          </cell>
          <cell r="H308" t="str">
            <v>Part-time</v>
          </cell>
          <cell r="I308" t="str">
            <v>Kyiv</v>
          </cell>
          <cell r="J308" t="str">
            <v>outbound</v>
          </cell>
          <cell r="K308" t="str">
            <v>lifecell_TS</v>
          </cell>
          <cell r="L308" t="str">
            <v>Telesales</v>
          </cell>
          <cell r="M308" t="str">
            <v>Telesales</v>
          </cell>
          <cell r="Z308" t="str">
            <v>lifecell TS</v>
          </cell>
          <cell r="AA308">
            <v>45559</v>
          </cell>
        </row>
        <row r="309">
          <cell r="D309" t="str">
            <v>Tetiana Honcharenko</v>
          </cell>
          <cell r="E309" t="str">
            <v>Гончаренко Тетяна Валеріївна</v>
          </cell>
          <cell r="F309">
            <v>18855</v>
          </cell>
          <cell r="G309" t="str">
            <v>Kateryna Androshchuk</v>
          </cell>
          <cell r="H309" t="str">
            <v>Part-time</v>
          </cell>
          <cell r="I309" t="str">
            <v>Kyiv</v>
          </cell>
          <cell r="J309" t="str">
            <v>outbound</v>
          </cell>
          <cell r="K309" t="str">
            <v>lifecell_TS</v>
          </cell>
          <cell r="L309" t="str">
            <v>Telesales</v>
          </cell>
          <cell r="M309" t="str">
            <v>Telesales</v>
          </cell>
          <cell r="Z309" t="str">
            <v>lifecell TS</v>
          </cell>
          <cell r="AA309">
            <v>45559</v>
          </cell>
        </row>
        <row r="310">
          <cell r="D310" t="str">
            <v>Hanna Shevchenko</v>
          </cell>
          <cell r="E310" t="str">
            <v>Шевченко Ганна Валерїївна</v>
          </cell>
          <cell r="F310">
            <v>18842</v>
          </cell>
          <cell r="G310" t="str">
            <v>Volodymyr Skrypnyk</v>
          </cell>
          <cell r="H310" t="str">
            <v>Part-time</v>
          </cell>
          <cell r="I310" t="str">
            <v>Kyiv</v>
          </cell>
          <cell r="J310" t="str">
            <v>outbound</v>
          </cell>
          <cell r="K310" t="str">
            <v>lifecell_OB</v>
          </cell>
          <cell r="L310" t="str">
            <v>Survey</v>
          </cell>
          <cell r="M310" t="str">
            <v>Segment_F</v>
          </cell>
          <cell r="N310" t="str">
            <v>Segment_B</v>
          </cell>
          <cell r="Z310" t="str">
            <v>lifecell_OB</v>
          </cell>
          <cell r="AA310">
            <v>45560</v>
          </cell>
        </row>
        <row r="311">
          <cell r="D311" t="str">
            <v>Yuliia Lohvynenko</v>
          </cell>
          <cell r="E311" t="str">
            <v>Логвиненко Юлія Миколаївна</v>
          </cell>
          <cell r="F311">
            <v>18843</v>
          </cell>
          <cell r="G311" t="str">
            <v>Dmytro Fursov</v>
          </cell>
          <cell r="H311" t="str">
            <v>Part-time</v>
          </cell>
          <cell r="I311" t="str">
            <v>Kyiv</v>
          </cell>
          <cell r="J311" t="str">
            <v>inbound</v>
          </cell>
          <cell r="K311" t="str">
            <v>lifecell_Inb</v>
          </cell>
          <cell r="L311" t="str">
            <v>Segment_F</v>
          </cell>
          <cell r="M311" t="str">
            <v>Segment_F</v>
          </cell>
          <cell r="N311" t="str">
            <v>Segment_B</v>
          </cell>
          <cell r="Z311" t="str">
            <v>lifecell PrePaid</v>
          </cell>
          <cell r="AA311">
            <v>45560</v>
          </cell>
        </row>
        <row r="312">
          <cell r="D312" t="str">
            <v>Anna Devetiarova</v>
          </cell>
          <cell r="E312" t="str">
            <v>Девет'ярова Анна Андріївна</v>
          </cell>
          <cell r="F312">
            <v>18879</v>
          </cell>
          <cell r="G312" t="str">
            <v>Kateryna Androshchuk</v>
          </cell>
          <cell r="H312" t="str">
            <v>Part-time</v>
          </cell>
          <cell r="I312" t="str">
            <v>Kyiv</v>
          </cell>
          <cell r="J312" t="str">
            <v>outbound</v>
          </cell>
          <cell r="K312" t="str">
            <v>lifecell_TS</v>
          </cell>
          <cell r="L312" t="str">
            <v>Telesales</v>
          </cell>
          <cell r="M312" t="str">
            <v>Telesales</v>
          </cell>
          <cell r="Z312" t="str">
            <v>lifecell TS</v>
          </cell>
          <cell r="AA312">
            <v>45562</v>
          </cell>
        </row>
        <row r="313">
          <cell r="D313" t="str">
            <v>Oleksandra Vavryniuk</v>
          </cell>
          <cell r="E313" t="str">
            <v>Вавринюк Олександра Вікторівна</v>
          </cell>
          <cell r="F313">
            <v>18857</v>
          </cell>
          <cell r="G313" t="str">
            <v>Bohdan Dzys</v>
          </cell>
          <cell r="H313" t="str">
            <v>Part-time</v>
          </cell>
          <cell r="I313" t="str">
            <v>Kyiv</v>
          </cell>
          <cell r="J313" t="str">
            <v>inbound</v>
          </cell>
          <cell r="K313" t="str">
            <v>Glovo_Client</v>
          </cell>
          <cell r="L313" t="str">
            <v>Chat_User</v>
          </cell>
          <cell r="M313" t="str">
            <v>Chat_User</v>
          </cell>
          <cell r="N313" t="str">
            <v>Glovo_Multiskill</v>
          </cell>
          <cell r="P313" t="str">
            <v>Chat_User</v>
          </cell>
          <cell r="Q313" t="str">
            <v>Glovo_LiveOps</v>
          </cell>
          <cell r="R313">
            <v>0</v>
          </cell>
          <cell r="T313" t="str">
            <v>CR_Cleanup</v>
          </cell>
          <cell r="Y313" t="str">
            <v>Glover&amp;Clients</v>
          </cell>
          <cell r="Z313" t="str">
            <v>Glovo_User</v>
          </cell>
          <cell r="AA313">
            <v>45561</v>
          </cell>
        </row>
        <row r="314">
          <cell r="D314" t="str">
            <v>Vladyslav Hopka</v>
          </cell>
          <cell r="E314" t="str">
            <v>Гопка Владислав Володимирович</v>
          </cell>
          <cell r="F314">
            <v>18859</v>
          </cell>
          <cell r="G314" t="str">
            <v>Dmytro Trukhin</v>
          </cell>
          <cell r="H314" t="str">
            <v>Part-time</v>
          </cell>
          <cell r="I314" t="str">
            <v>Kyiv</v>
          </cell>
          <cell r="J314" t="str">
            <v>inbound</v>
          </cell>
          <cell r="K314" t="str">
            <v>Glovo_Client</v>
          </cell>
          <cell r="L314" t="str">
            <v>Chat_User</v>
          </cell>
          <cell r="M314" t="str">
            <v>Chat_User</v>
          </cell>
          <cell r="N314" t="str">
            <v>Glovo_Multiskill</v>
          </cell>
          <cell r="P314" t="str">
            <v>Chat_User</v>
          </cell>
          <cell r="Q314" t="str">
            <v>Glovo_LiveOps</v>
          </cell>
          <cell r="R314">
            <v>0</v>
          </cell>
          <cell r="T314" t="str">
            <v>CR_Cleanup</v>
          </cell>
          <cell r="Y314" t="str">
            <v>Glover&amp;Clients</v>
          </cell>
          <cell r="Z314" t="str">
            <v>Glovo_User</v>
          </cell>
          <cell r="AA314">
            <v>45561</v>
          </cell>
        </row>
        <row r="315">
          <cell r="D315" t="str">
            <v>Oleksandr Matviienko</v>
          </cell>
          <cell r="E315" t="str">
            <v>Матвієнко Олександр Миколайович</v>
          </cell>
          <cell r="F315">
            <v>18861</v>
          </cell>
          <cell r="G315" t="str">
            <v>Nazarii Stadnik</v>
          </cell>
          <cell r="H315" t="str">
            <v>Part-time</v>
          </cell>
          <cell r="I315" t="str">
            <v>Kyiv</v>
          </cell>
          <cell r="J315" t="str">
            <v>inbound</v>
          </cell>
          <cell r="K315" t="str">
            <v>Glovo_Client</v>
          </cell>
          <cell r="L315" t="str">
            <v>Chat_User</v>
          </cell>
          <cell r="M315" t="str">
            <v>Chat_User</v>
          </cell>
          <cell r="N315" t="str">
            <v>Glovo_Multiskill</v>
          </cell>
          <cell r="P315" t="str">
            <v>Chat_User</v>
          </cell>
          <cell r="Q315" t="str">
            <v>Glovo_LiveOps</v>
          </cell>
          <cell r="R315">
            <v>0</v>
          </cell>
          <cell r="T315" t="str">
            <v>CR_Cleanup</v>
          </cell>
          <cell r="Y315" t="str">
            <v>Glover&amp;Clients</v>
          </cell>
          <cell r="Z315" t="str">
            <v>Glovo_User</v>
          </cell>
          <cell r="AA315">
            <v>45561</v>
          </cell>
        </row>
        <row r="316">
          <cell r="D316" t="str">
            <v>Yuliia Nedashkivska</v>
          </cell>
          <cell r="E316" t="str">
            <v>Недашківська Юлія Олександрівна</v>
          </cell>
          <cell r="F316">
            <v>18832</v>
          </cell>
          <cell r="G316" t="str">
            <v>Anastasiya Polishchuk</v>
          </cell>
          <cell r="H316" t="str">
            <v>Part-time</v>
          </cell>
          <cell r="I316" t="str">
            <v>Kyiv</v>
          </cell>
          <cell r="J316" t="str">
            <v>inbound</v>
          </cell>
          <cell r="K316" t="str">
            <v>Glovo_Client</v>
          </cell>
          <cell r="L316" t="str">
            <v>Chat_User</v>
          </cell>
          <cell r="M316" t="str">
            <v>Chat_User</v>
          </cell>
          <cell r="N316" t="str">
            <v>Glovo_Multiskill</v>
          </cell>
          <cell r="P316" t="str">
            <v>Chat_User</v>
          </cell>
          <cell r="Q316" t="str">
            <v>Glovo_LiveOps</v>
          </cell>
          <cell r="T316" t="str">
            <v>CR_Cleanup</v>
          </cell>
          <cell r="Y316" t="str">
            <v>Glover&amp;Clients</v>
          </cell>
          <cell r="Z316" t="str">
            <v>Glovo_User</v>
          </cell>
          <cell r="AA316">
            <v>45561</v>
          </cell>
        </row>
        <row r="317">
          <cell r="D317" t="str">
            <v>Illia Hrebinichenko</v>
          </cell>
          <cell r="E317" t="str">
            <v>Гребініченко Ілля Русланович</v>
          </cell>
          <cell r="F317">
            <v>18863</v>
          </cell>
          <cell r="G317" t="str">
            <v>Dzvenymyra Dovhaliuk</v>
          </cell>
          <cell r="H317" t="str">
            <v>Part-time</v>
          </cell>
          <cell r="I317" t="str">
            <v>Kyiv</v>
          </cell>
          <cell r="J317" t="str">
            <v>inbound</v>
          </cell>
          <cell r="K317" t="str">
            <v>Glovo_LiveOps</v>
          </cell>
          <cell r="L317" t="str">
            <v>LiveOps_Poland</v>
          </cell>
          <cell r="M317" t="str">
            <v>LiveOps_Poland</v>
          </cell>
          <cell r="N317" t="str">
            <v>Glovo_Multiskill</v>
          </cell>
          <cell r="O317" t="str">
            <v>Multi_Poland</v>
          </cell>
          <cell r="P317" t="str">
            <v>Chat_User</v>
          </cell>
          <cell r="Q317" t="str">
            <v>Glovo_LiveOps</v>
          </cell>
          <cell r="R317" t="str">
            <v>LiveOps_Poland</v>
          </cell>
          <cell r="S317" t="str">
            <v>Chat_User_Poland</v>
          </cell>
          <cell r="T317" t="str">
            <v>CR_Cleanup</v>
          </cell>
          <cell r="Y317" t="str">
            <v>Glover&amp;Clients</v>
          </cell>
          <cell r="Z317" t="str">
            <v>Glovo_Glover</v>
          </cell>
          <cell r="AA317">
            <v>45561</v>
          </cell>
        </row>
        <row r="318">
          <cell r="D318" t="str">
            <v>Anastasiia Perepelytsia</v>
          </cell>
          <cell r="E318" t="str">
            <v>Перепелиця Анастасія Сергіївна</v>
          </cell>
          <cell r="F318">
            <v>18866</v>
          </cell>
          <cell r="G318" t="str">
            <v>Anastasiya Polishchuk</v>
          </cell>
          <cell r="H318" t="str">
            <v>Part-time</v>
          </cell>
          <cell r="I318" t="str">
            <v>Kyiv</v>
          </cell>
          <cell r="J318" t="str">
            <v>inbound</v>
          </cell>
          <cell r="K318" t="str">
            <v>Glovo_LiveOps</v>
          </cell>
          <cell r="L318" t="str">
            <v>LiveOps_Poland</v>
          </cell>
          <cell r="M318" t="str">
            <v>LiveOps_Poland</v>
          </cell>
          <cell r="N318" t="str">
            <v>Glovo_Multiskill</v>
          </cell>
          <cell r="O318" t="str">
            <v>Multi_Poland</v>
          </cell>
          <cell r="P318" t="str">
            <v>Chat_User</v>
          </cell>
          <cell r="Q318" t="str">
            <v>Glovo_LiveOps</v>
          </cell>
          <cell r="R318" t="str">
            <v>LiveOps_Poland</v>
          </cell>
          <cell r="S318" t="str">
            <v>Chat_User_Poland</v>
          </cell>
          <cell r="T318" t="str">
            <v>CR_Cleanup</v>
          </cell>
          <cell r="Y318" t="str">
            <v>Glover&amp;Clients</v>
          </cell>
          <cell r="Z318" t="str">
            <v>Glovo_Glover</v>
          </cell>
          <cell r="AA318">
            <v>45561</v>
          </cell>
        </row>
        <row r="319">
          <cell r="D319" t="str">
            <v>Yurii Lishchuk</v>
          </cell>
          <cell r="E319" t="str">
            <v>Ліщук Юрій Іванович</v>
          </cell>
          <cell r="F319">
            <v>18882</v>
          </cell>
          <cell r="G319" t="str">
            <v>Ruslana Kalenichenko</v>
          </cell>
          <cell r="H319" t="str">
            <v>Part-time</v>
          </cell>
          <cell r="I319" t="str">
            <v>Kyiv</v>
          </cell>
          <cell r="J319" t="str">
            <v>inbound</v>
          </cell>
          <cell r="K319" t="str">
            <v>Toyota_Hotline</v>
          </cell>
          <cell r="L319" t="str">
            <v>Toyota_Hotline</v>
          </cell>
          <cell r="M319" t="str">
            <v>Toyota_Hotline</v>
          </cell>
          <cell r="Z319" t="str">
            <v>Toyota_Hotline</v>
          </cell>
          <cell r="AA319">
            <v>45567</v>
          </cell>
        </row>
        <row r="320">
          <cell r="D320" t="str">
            <v>Dmytro Horbanenko</v>
          </cell>
          <cell r="E320" t="str">
            <v>Горбаненко Дмитро Валерійович</v>
          </cell>
          <cell r="F320">
            <v>18884</v>
          </cell>
          <cell r="G320" t="str">
            <v>Ruslana Kalenichenko</v>
          </cell>
          <cell r="H320" t="str">
            <v>Part-time</v>
          </cell>
          <cell r="I320" t="str">
            <v>Kyiv</v>
          </cell>
          <cell r="J320" t="str">
            <v>inbound</v>
          </cell>
          <cell r="K320" t="str">
            <v>Toyota_Hotline</v>
          </cell>
          <cell r="L320" t="str">
            <v>Toyota_Hotline</v>
          </cell>
          <cell r="M320" t="str">
            <v>Toyota_Hotline</v>
          </cell>
          <cell r="Z320" t="str">
            <v>Toyota_Hotline</v>
          </cell>
          <cell r="AA320">
            <v>45567</v>
          </cell>
        </row>
        <row r="321">
          <cell r="D321" t="str">
            <v>Nikita Nazemchuk</v>
          </cell>
          <cell r="E321" t="str">
            <v>Наземчук Нікіта Миколайович</v>
          </cell>
          <cell r="F321">
            <v>18885</v>
          </cell>
          <cell r="G321" t="str">
            <v>Ruslana Kalenichenko</v>
          </cell>
          <cell r="H321" t="str">
            <v>Part-time</v>
          </cell>
          <cell r="I321" t="str">
            <v>Kyiv</v>
          </cell>
          <cell r="J321" t="str">
            <v>inbound</v>
          </cell>
          <cell r="K321" t="str">
            <v>Toyota_Hotline</v>
          </cell>
          <cell r="L321" t="str">
            <v>Toyota_Hotline</v>
          </cell>
          <cell r="M321" t="str">
            <v>Toyota_Hotline</v>
          </cell>
          <cell r="Z321" t="str">
            <v>Toyota_Hotline</v>
          </cell>
          <cell r="AA321">
            <v>45567</v>
          </cell>
        </row>
        <row r="322">
          <cell r="D322" t="str">
            <v>Liudmyla Bodaniuk</v>
          </cell>
          <cell r="E322" t="str">
            <v>Боданюк Людмила Василівна</v>
          </cell>
          <cell r="F322">
            <v>18886</v>
          </cell>
          <cell r="G322" t="str">
            <v>Ruslana Kalenichenko</v>
          </cell>
          <cell r="H322" t="str">
            <v>Part-time</v>
          </cell>
          <cell r="I322" t="str">
            <v>Kyiv</v>
          </cell>
          <cell r="J322" t="str">
            <v>inbound</v>
          </cell>
          <cell r="K322" t="str">
            <v>Toyota_Hotline</v>
          </cell>
          <cell r="L322" t="str">
            <v>Toyota_Hotline</v>
          </cell>
          <cell r="M322" t="str">
            <v>Toyota_Hotline</v>
          </cell>
          <cell r="Z322" t="str">
            <v>Toyota_Hotline</v>
          </cell>
          <cell r="AA322">
            <v>45567</v>
          </cell>
        </row>
        <row r="323">
          <cell r="D323" t="str">
            <v>Oleksandr Kuritsyn</v>
          </cell>
          <cell r="E323" t="str">
            <v>Куріцин Олександр Ігорович</v>
          </cell>
          <cell r="F323">
            <v>18871</v>
          </cell>
          <cell r="G323" t="str">
            <v>Yaroslav Kostiuk</v>
          </cell>
          <cell r="H323" t="str">
            <v>Part-time</v>
          </cell>
          <cell r="I323" t="str">
            <v>Kyiv</v>
          </cell>
          <cell r="J323" t="str">
            <v>inbound</v>
          </cell>
          <cell r="K323" t="str">
            <v>lifecell_Inb</v>
          </cell>
          <cell r="L323" t="str">
            <v>Segment_F</v>
          </cell>
          <cell r="M323" t="str">
            <v>Segment_F</v>
          </cell>
          <cell r="N323" t="str">
            <v>Segment_B</v>
          </cell>
          <cell r="Z323" t="str">
            <v>lifecell PrePaid</v>
          </cell>
          <cell r="AA323">
            <v>45567</v>
          </cell>
        </row>
        <row r="324">
          <cell r="D324" t="str">
            <v>Oksana Ponomar</v>
          </cell>
          <cell r="E324" t="str">
            <v>Пономар Оксана Іванівна</v>
          </cell>
          <cell r="F324">
            <v>18874</v>
          </cell>
          <cell r="G324" t="str">
            <v>Yevhen Hertsoh</v>
          </cell>
          <cell r="H324" t="str">
            <v>Part-time</v>
          </cell>
          <cell r="I324" t="str">
            <v>Kyiv</v>
          </cell>
          <cell r="J324" t="str">
            <v>inbound</v>
          </cell>
          <cell r="K324" t="str">
            <v>lifecell_Inb</v>
          </cell>
          <cell r="L324" t="str">
            <v>Segment_F</v>
          </cell>
          <cell r="M324" t="str">
            <v>Segment_F</v>
          </cell>
          <cell r="N324" t="str">
            <v>Segment_B</v>
          </cell>
          <cell r="Z324" t="str">
            <v>lifecell PrePaid</v>
          </cell>
          <cell r="AA324">
            <v>45567</v>
          </cell>
        </row>
        <row r="325">
          <cell r="D325" t="str">
            <v>Dmytro Voroniuk</v>
          </cell>
          <cell r="E325" t="str">
            <v>Воронюк Дмитро Ігорович</v>
          </cell>
          <cell r="F325">
            <v>18890</v>
          </cell>
          <cell r="G325" t="str">
            <v>Anastasiya Polishchuk</v>
          </cell>
          <cell r="H325" t="str">
            <v>Part-time</v>
          </cell>
          <cell r="I325" t="str">
            <v>Kyiv</v>
          </cell>
          <cell r="J325" t="str">
            <v>inbound</v>
          </cell>
          <cell r="K325" t="str">
            <v>Glovo_LiveOps</v>
          </cell>
          <cell r="L325" t="str">
            <v>Glovo_LiveOps</v>
          </cell>
          <cell r="M325" t="str">
            <v>Glovo_LiveOps</v>
          </cell>
          <cell r="N325" t="str">
            <v>Glovo_Multiskill</v>
          </cell>
          <cell r="P325" t="str">
            <v>Chat_User</v>
          </cell>
          <cell r="Q325" t="str">
            <v>Glovo_LiveOps</v>
          </cell>
          <cell r="R325">
            <v>0</v>
          </cell>
          <cell r="T325" t="str">
            <v>CR_Cleanup</v>
          </cell>
          <cell r="Y325" t="str">
            <v>Glover&amp;Clients</v>
          </cell>
          <cell r="Z325" t="str">
            <v>Glovo_Glover</v>
          </cell>
          <cell r="AA325">
            <v>45568</v>
          </cell>
        </row>
        <row r="326">
          <cell r="D326" t="str">
            <v>Yevhenii Pavlenko</v>
          </cell>
          <cell r="E326" t="str">
            <v>Павленко Євгеній Павлович</v>
          </cell>
          <cell r="F326">
            <v>18894</v>
          </cell>
          <cell r="G326" t="str">
            <v>Dmytro Vynohradov</v>
          </cell>
          <cell r="H326" t="str">
            <v>Part-time</v>
          </cell>
          <cell r="I326" t="str">
            <v>Kyiv</v>
          </cell>
          <cell r="J326" t="str">
            <v>inbound</v>
          </cell>
          <cell r="K326" t="str">
            <v>Glovo_LiveOps</v>
          </cell>
          <cell r="L326" t="str">
            <v>Glovo_LiveOps</v>
          </cell>
          <cell r="M326" t="str">
            <v>Glovo_LiveOps</v>
          </cell>
          <cell r="N326">
            <v>0</v>
          </cell>
          <cell r="P326">
            <v>0</v>
          </cell>
          <cell r="Q326">
            <v>0</v>
          </cell>
          <cell r="T326" t="str">
            <v>CR_Cleanup</v>
          </cell>
          <cell r="Y326" t="str">
            <v>Glover</v>
          </cell>
          <cell r="Z326" t="str">
            <v>Glovo_Glover</v>
          </cell>
          <cell r="AA326">
            <v>45568</v>
          </cell>
        </row>
        <row r="327">
          <cell r="D327" t="str">
            <v>Vladyslav Shapoval</v>
          </cell>
          <cell r="E327" t="str">
            <v>Шаповал Владислав Сергійович</v>
          </cell>
          <cell r="F327">
            <v>18232</v>
          </cell>
          <cell r="G327" t="str">
            <v>Nazarii Stadnik</v>
          </cell>
          <cell r="H327" t="str">
            <v>Part-time</v>
          </cell>
          <cell r="I327" t="str">
            <v>Kyiv</v>
          </cell>
          <cell r="J327" t="str">
            <v>inbound</v>
          </cell>
          <cell r="K327" t="str">
            <v>Glovo_LiveOps</v>
          </cell>
          <cell r="L327" t="str">
            <v>Glovo_LiveOps</v>
          </cell>
          <cell r="M327" t="str">
            <v>Glovo_LiveOps</v>
          </cell>
          <cell r="N327" t="str">
            <v>Glovo_Multiskill</v>
          </cell>
          <cell r="P327" t="str">
            <v>Chat_User</v>
          </cell>
          <cell r="Q327" t="str">
            <v>Glovo_LiveOps</v>
          </cell>
          <cell r="T327" t="str">
            <v>CR_Cleanup</v>
          </cell>
          <cell r="Y327" t="str">
            <v>Glover&amp;Clients</v>
          </cell>
          <cell r="Z327" t="str">
            <v>Glovo_Glover</v>
          </cell>
          <cell r="AA327">
            <v>45568</v>
          </cell>
        </row>
        <row r="328">
          <cell r="D328" t="str">
            <v>Yan Tsurkan</v>
          </cell>
          <cell r="E328" t="str">
            <v>Цуркан Ян Сергійович</v>
          </cell>
          <cell r="F328">
            <v>18897</v>
          </cell>
          <cell r="G328" t="str">
            <v>Vladislav Usik</v>
          </cell>
          <cell r="H328" t="str">
            <v>Part-time</v>
          </cell>
          <cell r="I328" t="str">
            <v>Kyiv</v>
          </cell>
          <cell r="J328" t="str">
            <v>inbound</v>
          </cell>
          <cell r="K328" t="str">
            <v>Glovo_Client</v>
          </cell>
          <cell r="L328" t="str">
            <v>Chat_User</v>
          </cell>
          <cell r="M328" t="str">
            <v>Chat_User</v>
          </cell>
          <cell r="N328" t="str">
            <v>Glovo_Multiskill</v>
          </cell>
          <cell r="P328" t="str">
            <v>Chat_User</v>
          </cell>
          <cell r="Q328" t="str">
            <v>Glovo_LiveOps</v>
          </cell>
          <cell r="T328" t="str">
            <v>CR_Cleanup</v>
          </cell>
          <cell r="Y328" t="str">
            <v>Glover&amp;Clients</v>
          </cell>
          <cell r="Z328" t="str">
            <v>Glovo_User</v>
          </cell>
          <cell r="AA328">
            <v>45568</v>
          </cell>
        </row>
        <row r="329">
          <cell r="D329" t="str">
            <v>Ihor Bezuhlov</v>
          </cell>
          <cell r="E329" t="str">
            <v>Безуглов Ігор Валерійович</v>
          </cell>
          <cell r="F329">
            <v>18898</v>
          </cell>
          <cell r="G329" t="str">
            <v>Bohdan Dzys</v>
          </cell>
          <cell r="H329" t="str">
            <v>Part-time</v>
          </cell>
          <cell r="I329" t="str">
            <v>Kyiv</v>
          </cell>
          <cell r="J329" t="str">
            <v>inbound</v>
          </cell>
          <cell r="K329" t="str">
            <v>Glovo_Client</v>
          </cell>
          <cell r="L329" t="str">
            <v>Chat_User</v>
          </cell>
          <cell r="M329" t="str">
            <v>Chat_User</v>
          </cell>
          <cell r="N329" t="str">
            <v>Glovo_Multiskill</v>
          </cell>
          <cell r="P329" t="str">
            <v>Chat_User</v>
          </cell>
          <cell r="Q329" t="str">
            <v>Glovo_LiveOps</v>
          </cell>
          <cell r="T329" t="str">
            <v>CR_Cleanup</v>
          </cell>
          <cell r="Y329" t="str">
            <v>Glover&amp;Clients</v>
          </cell>
          <cell r="Z329" t="str">
            <v>Glovo_User</v>
          </cell>
          <cell r="AA329">
            <v>45568</v>
          </cell>
        </row>
        <row r="330">
          <cell r="D330" t="str">
            <v>Oleksandr VMatviienko</v>
          </cell>
          <cell r="E330" t="str">
            <v>Матвієнко Олександр Вікторович</v>
          </cell>
          <cell r="F330">
            <v>18899</v>
          </cell>
          <cell r="G330" t="str">
            <v>Anastasiya Polishchuk</v>
          </cell>
          <cell r="H330" t="str">
            <v>Part-time</v>
          </cell>
          <cell r="I330" t="str">
            <v>Kyiv</v>
          </cell>
          <cell r="J330" t="str">
            <v>inbound</v>
          </cell>
          <cell r="K330" t="str">
            <v>Glovo_LiveOps</v>
          </cell>
          <cell r="L330" t="str">
            <v>Glovo_LiveOps</v>
          </cell>
          <cell r="M330" t="str">
            <v>Glovo_LiveOps</v>
          </cell>
          <cell r="N330">
            <v>0</v>
          </cell>
          <cell r="P330">
            <v>0</v>
          </cell>
          <cell r="Q330">
            <v>0</v>
          </cell>
          <cell r="R330">
            <v>0</v>
          </cell>
          <cell r="T330" t="str">
            <v>CR_Cleanup</v>
          </cell>
          <cell r="Y330" t="str">
            <v>Glover</v>
          </cell>
          <cell r="Z330" t="str">
            <v>Glovo_Glover</v>
          </cell>
          <cell r="AA330">
            <v>45568</v>
          </cell>
        </row>
        <row r="331">
          <cell r="D331" t="str">
            <v>Denys Diadia</v>
          </cell>
          <cell r="E331" t="str">
            <v>Дядя Денис Володимирович</v>
          </cell>
          <cell r="F331">
            <v>18900</v>
          </cell>
          <cell r="G331" t="str">
            <v>Bohdan Dzys</v>
          </cell>
          <cell r="H331" t="str">
            <v>Part-time</v>
          </cell>
          <cell r="I331" t="str">
            <v>Kyiv</v>
          </cell>
          <cell r="J331" t="str">
            <v>inbound</v>
          </cell>
          <cell r="K331" t="str">
            <v>Glovo_LiveOps</v>
          </cell>
          <cell r="L331" t="str">
            <v>Glovo_LiveOps</v>
          </cell>
          <cell r="M331" t="str">
            <v>Glovo_LiveOps</v>
          </cell>
          <cell r="N331" t="str">
            <v>Glovo_Multiskill</v>
          </cell>
          <cell r="P331" t="str">
            <v>Chat_User</v>
          </cell>
          <cell r="Q331" t="str">
            <v>Glovo_LiveOps</v>
          </cell>
          <cell r="R331">
            <v>0</v>
          </cell>
          <cell r="T331" t="str">
            <v>CR_Cleanup</v>
          </cell>
          <cell r="Y331" t="str">
            <v>Glover&amp;Clients</v>
          </cell>
          <cell r="Z331" t="str">
            <v>Glovo_Glover</v>
          </cell>
          <cell r="AA331">
            <v>45568</v>
          </cell>
        </row>
        <row r="332">
          <cell r="D332" t="str">
            <v>Anatolii Budik</v>
          </cell>
          <cell r="E332" t="str">
            <v>Будік Анатолій Олександрович</v>
          </cell>
          <cell r="F332">
            <v>18902</v>
          </cell>
          <cell r="G332" t="str">
            <v>Valerii Kucherenko</v>
          </cell>
          <cell r="H332" t="str">
            <v>Part-time</v>
          </cell>
          <cell r="I332" t="str">
            <v>Kyiv</v>
          </cell>
          <cell r="J332" t="str">
            <v>inbound</v>
          </cell>
          <cell r="K332" t="str">
            <v>Glovo_Client</v>
          </cell>
          <cell r="L332" t="str">
            <v>Chat_User</v>
          </cell>
          <cell r="M332" t="str">
            <v>Chat_User</v>
          </cell>
          <cell r="N332">
            <v>0</v>
          </cell>
          <cell r="P332">
            <v>0</v>
          </cell>
          <cell r="Q332">
            <v>0</v>
          </cell>
          <cell r="T332" t="str">
            <v>CR_Cleanup</v>
          </cell>
          <cell r="Y332" t="str">
            <v>Clients</v>
          </cell>
          <cell r="Z332" t="str">
            <v>Glovo_User</v>
          </cell>
          <cell r="AA332">
            <v>45568</v>
          </cell>
        </row>
        <row r="333">
          <cell r="D333" t="str">
            <v>Anastasiia Serdiuk</v>
          </cell>
          <cell r="E333" t="str">
            <v>Сердюк Анастасія Володимирівна</v>
          </cell>
          <cell r="F333">
            <v>17006</v>
          </cell>
          <cell r="G333" t="str">
            <v>Kateryna Androshchuk</v>
          </cell>
          <cell r="H333" t="str">
            <v>Part-time</v>
          </cell>
          <cell r="I333" t="str">
            <v>Kyiv</v>
          </cell>
          <cell r="J333" t="str">
            <v>outbound</v>
          </cell>
          <cell r="K333" t="str">
            <v>lifecell_TS</v>
          </cell>
          <cell r="L333" t="str">
            <v>Telesales</v>
          </cell>
          <cell r="M333" t="str">
            <v>Telesales</v>
          </cell>
          <cell r="Z333" t="str">
            <v>lifecell TS</v>
          </cell>
          <cell r="AA333">
            <v>45572</v>
          </cell>
        </row>
        <row r="334">
          <cell r="D334" t="str">
            <v>Uliana Fedoruk</v>
          </cell>
          <cell r="E334" t="str">
            <v>Федорук Уляна Богданівна</v>
          </cell>
          <cell r="F334">
            <v>18839</v>
          </cell>
          <cell r="G334" t="str">
            <v>Inna Matvieienko</v>
          </cell>
          <cell r="H334" t="str">
            <v>Part-time</v>
          </cell>
          <cell r="I334" t="str">
            <v>Kyiv</v>
          </cell>
          <cell r="J334" t="str">
            <v>outbound</v>
          </cell>
          <cell r="K334" t="str">
            <v>Royal_Canin</v>
          </cell>
          <cell r="L334" t="str">
            <v>Royal_Canin</v>
          </cell>
          <cell r="M334" t="str">
            <v>Royal_Canin</v>
          </cell>
          <cell r="Z334" t="str">
            <v>Royal_Canin</v>
          </cell>
          <cell r="AA334">
            <v>45573</v>
          </cell>
        </row>
        <row r="335">
          <cell r="D335" t="str">
            <v>Mykola AKovalenko</v>
          </cell>
          <cell r="E335" t="str">
            <v>Коваленко Микола Анатолійович</v>
          </cell>
          <cell r="F335">
            <v>17403</v>
          </cell>
          <cell r="G335" t="str">
            <v>Yaroslav Kostiuk</v>
          </cell>
          <cell r="H335" t="str">
            <v>Part-time</v>
          </cell>
          <cell r="I335" t="str">
            <v>Kyiv</v>
          </cell>
          <cell r="J335" t="str">
            <v>inbound</v>
          </cell>
          <cell r="K335" t="str">
            <v>lifecell_Inb</v>
          </cell>
          <cell r="L335" t="str">
            <v>Segment_B</v>
          </cell>
          <cell r="M335" t="str">
            <v>Segment_B</v>
          </cell>
          <cell r="O335" t="str">
            <v>Segment_F</v>
          </cell>
          <cell r="P335" t="str">
            <v>Corporate</v>
          </cell>
          <cell r="Q335" t="str">
            <v>Individual</v>
          </cell>
          <cell r="T335" t="str">
            <v>Lifecell_EN</v>
          </cell>
          <cell r="Y335" t="str">
            <v>Corp_Ind</v>
          </cell>
          <cell r="Z335" t="str">
            <v>lifecell PrePaid</v>
          </cell>
          <cell r="AA335">
            <v>45573</v>
          </cell>
        </row>
        <row r="336">
          <cell r="D336" t="str">
            <v>Anastasiia Panina</v>
          </cell>
          <cell r="E336" t="str">
            <v>Паніна Анастасія Олексіївна</v>
          </cell>
          <cell r="F336">
            <v>18924</v>
          </cell>
          <cell r="G336" t="str">
            <v>Anastasiya Polishchuk</v>
          </cell>
          <cell r="H336" t="str">
            <v>Part-time</v>
          </cell>
          <cell r="I336" t="str">
            <v>Kyiv</v>
          </cell>
          <cell r="J336" t="str">
            <v>inbound</v>
          </cell>
          <cell r="K336" t="str">
            <v>Glovo_LiveOps</v>
          </cell>
          <cell r="L336" t="str">
            <v>LiveOps_Poland</v>
          </cell>
          <cell r="M336" t="str">
            <v>LiveOps_Poland</v>
          </cell>
          <cell r="N336" t="str">
            <v>Glovo_Multiskill</v>
          </cell>
          <cell r="O336" t="str">
            <v>Multi_Poland</v>
          </cell>
          <cell r="P336" t="str">
            <v>Chat_User</v>
          </cell>
          <cell r="Q336" t="str">
            <v>Glovo_LiveOps</v>
          </cell>
          <cell r="R336" t="str">
            <v>LiveOps_Poland</v>
          </cell>
          <cell r="S336" t="str">
            <v>Chat_User_Poland</v>
          </cell>
          <cell r="T336" t="str">
            <v>CR_Cleanup</v>
          </cell>
          <cell r="Y336" t="str">
            <v>Glover&amp;Clients</v>
          </cell>
          <cell r="Z336" t="str">
            <v>Glovo_Glover</v>
          </cell>
          <cell r="AA336">
            <v>45575</v>
          </cell>
        </row>
        <row r="337">
          <cell r="D337" t="str">
            <v>Yevhenii Kovalchuk</v>
          </cell>
          <cell r="E337" t="str">
            <v>Ковальчук Євгеній Володимирович</v>
          </cell>
          <cell r="F337">
            <v>18929</v>
          </cell>
          <cell r="G337" t="str">
            <v>Bohdan Dzys</v>
          </cell>
          <cell r="H337" t="str">
            <v>Part-time</v>
          </cell>
          <cell r="I337" t="str">
            <v>Kyiv</v>
          </cell>
          <cell r="J337" t="str">
            <v>inbound</v>
          </cell>
          <cell r="K337" t="str">
            <v>Glovo_LiveOps</v>
          </cell>
          <cell r="L337" t="str">
            <v>Glovo_LiveOps</v>
          </cell>
          <cell r="M337" t="str">
            <v>Glovo_LiveOps</v>
          </cell>
          <cell r="N337" t="str">
            <v>Glovo_Multiskill</v>
          </cell>
          <cell r="P337" t="str">
            <v>Chat_User</v>
          </cell>
          <cell r="Q337" t="str">
            <v>Glovo_LiveOps</v>
          </cell>
          <cell r="T337" t="str">
            <v>CR_Cleanup</v>
          </cell>
          <cell r="Y337" t="str">
            <v>Glover&amp;Clients</v>
          </cell>
          <cell r="Z337" t="str">
            <v>Glovo_Glover</v>
          </cell>
          <cell r="AA337">
            <v>45575</v>
          </cell>
        </row>
        <row r="338">
          <cell r="D338" t="str">
            <v>Yelyzaveta Amelina</v>
          </cell>
          <cell r="E338" t="str">
            <v>Амеліна Єлизавета Андріївна</v>
          </cell>
          <cell r="F338">
            <v>18931</v>
          </cell>
          <cell r="G338" t="str">
            <v>Dzvenymyra Dovhaliuk</v>
          </cell>
          <cell r="H338" t="str">
            <v>Part-time</v>
          </cell>
          <cell r="I338" t="str">
            <v>Kyiv</v>
          </cell>
          <cell r="J338" t="str">
            <v>inbound</v>
          </cell>
          <cell r="K338" t="str">
            <v>Glovo_Client</v>
          </cell>
          <cell r="L338" t="str">
            <v>Chat_User</v>
          </cell>
          <cell r="M338" t="str">
            <v>Chat_User</v>
          </cell>
          <cell r="N338" t="str">
            <v>Glovo_Multiskill</v>
          </cell>
          <cell r="P338" t="str">
            <v>Chat_User</v>
          </cell>
          <cell r="Q338" t="str">
            <v>Glovo_LiveOps</v>
          </cell>
          <cell r="T338" t="str">
            <v>CR_Cleanup</v>
          </cell>
          <cell r="U338" t="str">
            <v>User_mails</v>
          </cell>
          <cell r="Y338" t="str">
            <v>Glover&amp;Clients</v>
          </cell>
          <cell r="Z338" t="str">
            <v>Glovo_User</v>
          </cell>
          <cell r="AA338">
            <v>45575</v>
          </cell>
        </row>
        <row r="339">
          <cell r="D339" t="str">
            <v>Oleksandr Nestoriak</v>
          </cell>
          <cell r="E339" t="str">
            <v>Несторяк Олександр Михайлович</v>
          </cell>
          <cell r="F339">
            <v>18933</v>
          </cell>
          <cell r="G339" t="str">
            <v>Dmytro Vynohradov</v>
          </cell>
          <cell r="H339" t="str">
            <v>Part-time</v>
          </cell>
          <cell r="I339" t="str">
            <v>Kyiv</v>
          </cell>
          <cell r="J339" t="str">
            <v>inbound</v>
          </cell>
          <cell r="K339" t="str">
            <v>Glovo_Client</v>
          </cell>
          <cell r="L339" t="str">
            <v>Chat_User</v>
          </cell>
          <cell r="M339" t="str">
            <v>Chat_User</v>
          </cell>
          <cell r="N339" t="str">
            <v>Glovo_Multiskill</v>
          </cell>
          <cell r="P339" t="str">
            <v>Chat_User</v>
          </cell>
          <cell r="Q339" t="str">
            <v>Glovo_LiveOps</v>
          </cell>
          <cell r="T339" t="str">
            <v>CR_Cleanup</v>
          </cell>
          <cell r="Y339" t="str">
            <v>Glover&amp;Clients</v>
          </cell>
          <cell r="Z339" t="str">
            <v>Glovo_User</v>
          </cell>
          <cell r="AA339">
            <v>45575</v>
          </cell>
        </row>
        <row r="340">
          <cell r="D340" t="str">
            <v>Anastasiia Zhelezniak</v>
          </cell>
          <cell r="E340" t="str">
            <v>Железняк Анастасія Олегівна</v>
          </cell>
          <cell r="F340">
            <v>18908</v>
          </cell>
          <cell r="G340" t="str">
            <v>Anna Zabrodska</v>
          </cell>
          <cell r="H340" t="str">
            <v>Part-time</v>
          </cell>
          <cell r="I340" t="str">
            <v>Kyiv</v>
          </cell>
          <cell r="J340" t="str">
            <v>inbound</v>
          </cell>
          <cell r="K340" t="str">
            <v>lifecell_Inb</v>
          </cell>
          <cell r="L340" t="str">
            <v>Segment_F</v>
          </cell>
          <cell r="M340" t="str">
            <v>Segment_F</v>
          </cell>
          <cell r="N340" t="str">
            <v>Segment_B</v>
          </cell>
          <cell r="Z340" t="str">
            <v>lifecell PrePaid</v>
          </cell>
          <cell r="AA340">
            <v>45579</v>
          </cell>
        </row>
        <row r="341">
          <cell r="D341" t="str">
            <v>Karyna Kominova</v>
          </cell>
          <cell r="E341" t="str">
            <v>Комінова Карина Олексіївна</v>
          </cell>
          <cell r="F341">
            <v>18917</v>
          </cell>
          <cell r="G341" t="str">
            <v>Yevhen Hertsoh</v>
          </cell>
          <cell r="H341" t="str">
            <v>Part-time</v>
          </cell>
          <cell r="I341" t="str">
            <v>Kyiv</v>
          </cell>
          <cell r="J341" t="str">
            <v>inbound</v>
          </cell>
          <cell r="K341" t="str">
            <v>lifecell_Inb</v>
          </cell>
          <cell r="L341" t="str">
            <v>Platinum</v>
          </cell>
          <cell r="M341" t="str">
            <v>Platinum</v>
          </cell>
          <cell r="N341" t="str">
            <v>Corporate</v>
          </cell>
          <cell r="O341">
            <v>0</v>
          </cell>
          <cell r="P341" t="str">
            <v>Segment_B</v>
          </cell>
          <cell r="Y341" t="str">
            <v>Corporate</v>
          </cell>
          <cell r="Z341" t="str">
            <v>lifecell Platinum</v>
          </cell>
          <cell r="AA341">
            <v>45581</v>
          </cell>
        </row>
        <row r="342">
          <cell r="D342" t="str">
            <v>Taras Olkhovyk</v>
          </cell>
          <cell r="E342" t="str">
            <v>Ольховик Тарас Сергійович</v>
          </cell>
          <cell r="F342">
            <v>18947</v>
          </cell>
          <cell r="G342" t="str">
            <v>Artur Grigorenko</v>
          </cell>
          <cell r="H342" t="str">
            <v>Part-time</v>
          </cell>
          <cell r="I342" t="str">
            <v>Kyiv</v>
          </cell>
          <cell r="J342" t="str">
            <v>inbound</v>
          </cell>
          <cell r="K342" t="str">
            <v>Glovo_Client</v>
          </cell>
          <cell r="L342" t="str">
            <v>Chat_User</v>
          </cell>
          <cell r="M342" t="str">
            <v>Chat_User</v>
          </cell>
          <cell r="N342" t="str">
            <v>Glovo_Multiskill</v>
          </cell>
          <cell r="O342">
            <v>0</v>
          </cell>
          <cell r="P342" t="str">
            <v>Chat_User</v>
          </cell>
          <cell r="Q342" t="str">
            <v>Glovo_LiveOps</v>
          </cell>
          <cell r="R342">
            <v>0</v>
          </cell>
          <cell r="T342" t="str">
            <v>CR_Cleanup</v>
          </cell>
          <cell r="Y342" t="str">
            <v>Glover&amp;Clients</v>
          </cell>
          <cell r="Z342" t="str">
            <v>Glovo_User</v>
          </cell>
          <cell r="AA342">
            <v>45582</v>
          </cell>
        </row>
        <row r="343">
          <cell r="D343" t="str">
            <v>Valeriia Poliakova</v>
          </cell>
          <cell r="E343" t="str">
            <v>Полякова Валерія Юріївна</v>
          </cell>
          <cell r="F343">
            <v>16235</v>
          </cell>
          <cell r="G343" t="str">
            <v>Vladislav Usik</v>
          </cell>
          <cell r="H343" t="str">
            <v>Part-time</v>
          </cell>
          <cell r="I343" t="str">
            <v>Kyiv</v>
          </cell>
          <cell r="J343" t="str">
            <v>inbound</v>
          </cell>
          <cell r="K343" t="str">
            <v>Glovo_LiveOps</v>
          </cell>
          <cell r="L343" t="str">
            <v>LiveOps_Poland</v>
          </cell>
          <cell r="M343" t="str">
            <v>LiveOps_Poland</v>
          </cell>
          <cell r="N343">
            <v>0</v>
          </cell>
          <cell r="O343">
            <v>0</v>
          </cell>
          <cell r="P343">
            <v>0</v>
          </cell>
          <cell r="Q343" t="str">
            <v>Glovo_LiveOps</v>
          </cell>
          <cell r="R343" t="str">
            <v>LiveOps_Poland</v>
          </cell>
          <cell r="T343" t="str">
            <v>CR_Cleanup</v>
          </cell>
          <cell r="Y343" t="str">
            <v>Glover</v>
          </cell>
          <cell r="Z343" t="str">
            <v>Glovo_Glover</v>
          </cell>
          <cell r="AA343">
            <v>45582</v>
          </cell>
        </row>
        <row r="344">
          <cell r="D344" t="str">
            <v>Viktoriia Proshchyna</v>
          </cell>
          <cell r="E344" t="str">
            <v>Прощина Вікторія Андріївна</v>
          </cell>
          <cell r="F344">
            <v>18948</v>
          </cell>
          <cell r="G344" t="str">
            <v>Bohdan Dzys</v>
          </cell>
          <cell r="H344" t="str">
            <v>Full-time</v>
          </cell>
          <cell r="I344" t="str">
            <v>Kyiv</v>
          </cell>
          <cell r="J344" t="str">
            <v>inbound</v>
          </cell>
          <cell r="K344" t="str">
            <v>Glovo_Client</v>
          </cell>
          <cell r="L344" t="str">
            <v>Chat_User</v>
          </cell>
          <cell r="M344" t="str">
            <v>Chat_User</v>
          </cell>
          <cell r="N344">
            <v>0</v>
          </cell>
          <cell r="O344">
            <v>0</v>
          </cell>
          <cell r="P344" t="str">
            <v>Chat_User</v>
          </cell>
          <cell r="Q344">
            <v>0</v>
          </cell>
          <cell r="R344">
            <v>0</v>
          </cell>
          <cell r="T344" t="str">
            <v>CR_Cleanup</v>
          </cell>
          <cell r="Y344" t="str">
            <v>Clients</v>
          </cell>
          <cell r="Z344" t="str">
            <v>Glovo_User</v>
          </cell>
          <cell r="AA344">
            <v>45582</v>
          </cell>
        </row>
        <row r="345">
          <cell r="D345" t="str">
            <v>Tetiana Chertkova</v>
          </cell>
          <cell r="E345" t="str">
            <v>Черткова Тетяна Андріївна</v>
          </cell>
          <cell r="F345">
            <v>18951</v>
          </cell>
          <cell r="G345" t="str">
            <v>Rostyslav Vorobets</v>
          </cell>
          <cell r="H345" t="str">
            <v>Part-time</v>
          </cell>
          <cell r="I345" t="str">
            <v>Kyiv</v>
          </cell>
          <cell r="J345" t="str">
            <v>inbound</v>
          </cell>
          <cell r="K345" t="str">
            <v>Glovo_Client</v>
          </cell>
          <cell r="L345" t="str">
            <v>Chat_User</v>
          </cell>
          <cell r="M345" t="str">
            <v>Chat_User</v>
          </cell>
          <cell r="N345" t="str">
            <v>Glovo_Multiskill</v>
          </cell>
          <cell r="O345">
            <v>0</v>
          </cell>
          <cell r="P345" t="str">
            <v>Chat_User</v>
          </cell>
          <cell r="Q345" t="str">
            <v>Glovo_LiveOps</v>
          </cell>
          <cell r="R345">
            <v>0</v>
          </cell>
          <cell r="T345" t="str">
            <v>CR_Cleanup</v>
          </cell>
          <cell r="Y345" t="str">
            <v>Glover&amp;Clients</v>
          </cell>
          <cell r="Z345" t="str">
            <v>Glovo_User</v>
          </cell>
          <cell r="AA345">
            <v>45582</v>
          </cell>
        </row>
        <row r="346">
          <cell r="D346" t="str">
            <v>Pavlo Aspidov</v>
          </cell>
          <cell r="E346" t="str">
            <v>Аспідов Павло Олексійович</v>
          </cell>
          <cell r="F346">
            <v>18953</v>
          </cell>
          <cell r="G346" t="str">
            <v>Anastasiya Polishchuk</v>
          </cell>
          <cell r="H346" t="str">
            <v>Part-time</v>
          </cell>
          <cell r="I346" t="str">
            <v>Kyiv</v>
          </cell>
          <cell r="J346" t="str">
            <v>inbound</v>
          </cell>
          <cell r="K346" t="str">
            <v>Glovo_LiveOps</v>
          </cell>
          <cell r="L346" t="str">
            <v>LiveOps_Poland</v>
          </cell>
          <cell r="M346" t="str">
            <v>LiveOps_Poland</v>
          </cell>
          <cell r="N346" t="str">
            <v>Glovo_Multiskill</v>
          </cell>
          <cell r="O346" t="str">
            <v>Multi_Poland</v>
          </cell>
          <cell r="P346" t="str">
            <v>Chat_User</v>
          </cell>
          <cell r="Q346" t="str">
            <v>Glovo_LiveOps</v>
          </cell>
          <cell r="R346" t="str">
            <v>LiveOps_Poland</v>
          </cell>
          <cell r="S346" t="str">
            <v>Chat_User_Poland</v>
          </cell>
          <cell r="T346" t="str">
            <v>CR_Cleanup</v>
          </cell>
          <cell r="Y346" t="str">
            <v>Glover&amp;Clients</v>
          </cell>
          <cell r="Z346" t="str">
            <v>Glovo_Glover</v>
          </cell>
          <cell r="AA346">
            <v>45582</v>
          </cell>
        </row>
        <row r="347">
          <cell r="D347" t="str">
            <v>Olena Chychkanova</v>
          </cell>
          <cell r="E347" t="str">
            <v>Чичканьова Олена Миколаївна</v>
          </cell>
          <cell r="F347">
            <v>18961</v>
          </cell>
          <cell r="G347" t="str">
            <v>Oleksii Chalyk</v>
          </cell>
          <cell r="H347" t="str">
            <v>Part-time</v>
          </cell>
          <cell r="I347" t="str">
            <v>Kyiv</v>
          </cell>
          <cell r="J347" t="str">
            <v>inbound</v>
          </cell>
          <cell r="K347" t="str">
            <v>lifecell_Inb</v>
          </cell>
          <cell r="L347" t="str">
            <v>Platinum</v>
          </cell>
          <cell r="M347" t="str">
            <v>Platinum</v>
          </cell>
          <cell r="N347" t="str">
            <v>Corporate</v>
          </cell>
          <cell r="P347" t="str">
            <v>Segment_B</v>
          </cell>
          <cell r="Y347" t="str">
            <v>Corporate</v>
          </cell>
          <cell r="Z347" t="str">
            <v>lifecell Platinum</v>
          </cell>
          <cell r="AA347">
            <v>45593</v>
          </cell>
        </row>
        <row r="348">
          <cell r="D348" t="str">
            <v>Svitlana Pohrebniak</v>
          </cell>
          <cell r="E348" t="str">
            <v>Погребняк Світлана Андріївна</v>
          </cell>
          <cell r="F348">
            <v>14378</v>
          </cell>
          <cell r="G348" t="str">
            <v>Maksym AMaksymenko</v>
          </cell>
          <cell r="H348" t="str">
            <v>Part-time</v>
          </cell>
          <cell r="I348" t="str">
            <v>Kyiv</v>
          </cell>
          <cell r="J348" t="str">
            <v>inbound</v>
          </cell>
          <cell r="K348" t="str">
            <v>lifecell_Inb</v>
          </cell>
          <cell r="L348" t="str">
            <v>Segment_B</v>
          </cell>
          <cell r="M348" t="str">
            <v>Segment_B</v>
          </cell>
          <cell r="N348">
            <v>0</v>
          </cell>
          <cell r="O348" t="str">
            <v>Segment_F</v>
          </cell>
          <cell r="Z348" t="str">
            <v>lifecell PrePaid</v>
          </cell>
          <cell r="AA348">
            <v>45593</v>
          </cell>
        </row>
        <row r="349">
          <cell r="D349" t="str">
            <v>Bohdan Dubovyi</v>
          </cell>
          <cell r="E349" t="str">
            <v>Дубовий Богдан Вікторович</v>
          </cell>
          <cell r="F349">
            <v>18966</v>
          </cell>
          <cell r="G349" t="str">
            <v>Bohdan Masenkov</v>
          </cell>
          <cell r="H349" t="str">
            <v>Part-time</v>
          </cell>
          <cell r="I349" t="str">
            <v>Kyiv</v>
          </cell>
          <cell r="J349" t="str">
            <v>inbound</v>
          </cell>
          <cell r="K349" t="str">
            <v>lifecell_Inb</v>
          </cell>
          <cell r="L349" t="str">
            <v>Segment_B</v>
          </cell>
          <cell r="M349" t="str">
            <v>Segment_B</v>
          </cell>
          <cell r="N349">
            <v>0</v>
          </cell>
          <cell r="O349" t="str">
            <v>Segment_F</v>
          </cell>
          <cell r="Z349" t="str">
            <v>lifecell PrePaid</v>
          </cell>
          <cell r="AA349">
            <v>45593</v>
          </cell>
        </row>
        <row r="350">
          <cell r="D350" t="str">
            <v>Oleksandra Krapyvko</v>
          </cell>
          <cell r="E350" t="str">
            <v>Крапивко Олександра Олегівна</v>
          </cell>
          <cell r="F350">
            <v>19010</v>
          </cell>
          <cell r="G350" t="str">
            <v>Mykyta Baranovskyi</v>
          </cell>
          <cell r="H350" t="str">
            <v>Part-time</v>
          </cell>
          <cell r="I350" t="str">
            <v>Kyiv</v>
          </cell>
          <cell r="J350" t="str">
            <v>outbound</v>
          </cell>
          <cell r="K350" t="str">
            <v>lifecell_TS</v>
          </cell>
          <cell r="L350" t="str">
            <v>Telesales</v>
          </cell>
          <cell r="M350" t="str">
            <v>Telesales</v>
          </cell>
          <cell r="Z350" t="str">
            <v>lifecell TS</v>
          </cell>
          <cell r="AA350">
            <v>45595</v>
          </cell>
        </row>
        <row r="351">
          <cell r="D351" t="str">
            <v>Viktoriia Makovii</v>
          </cell>
          <cell r="E351" t="str">
            <v>Маковій Вікторія Павлівна</v>
          </cell>
          <cell r="F351">
            <v>19000</v>
          </cell>
          <cell r="G351" t="str">
            <v>Rostyslav Vorobets</v>
          </cell>
          <cell r="H351" t="str">
            <v>Part-time</v>
          </cell>
          <cell r="I351" t="str">
            <v>Kyiv</v>
          </cell>
          <cell r="J351" t="str">
            <v>inbound</v>
          </cell>
          <cell r="K351" t="str">
            <v>Glovo_Client</v>
          </cell>
          <cell r="L351" t="str">
            <v>Chat_User</v>
          </cell>
          <cell r="M351" t="str">
            <v>Chat_User</v>
          </cell>
          <cell r="N351" t="str">
            <v>Glovo_Multiskill</v>
          </cell>
          <cell r="O351">
            <v>0</v>
          </cell>
          <cell r="P351" t="str">
            <v>Chat_User</v>
          </cell>
          <cell r="Q351" t="str">
            <v>Glovo_LiveOps</v>
          </cell>
          <cell r="R351">
            <v>0</v>
          </cell>
          <cell r="T351" t="str">
            <v>CR_Cleanup</v>
          </cell>
          <cell r="Y351" t="str">
            <v>Glover&amp;Clients</v>
          </cell>
          <cell r="Z351" t="str">
            <v>Glovo_User</v>
          </cell>
          <cell r="AA351">
            <v>45597</v>
          </cell>
        </row>
        <row r="352">
          <cell r="D352" t="str">
            <v>Tetiana Poliushko</v>
          </cell>
          <cell r="E352" t="str">
            <v>Полюшко Тетяна Віталіївна</v>
          </cell>
          <cell r="F352">
            <v>19002</v>
          </cell>
          <cell r="G352" t="str">
            <v>Artur Grigorenko</v>
          </cell>
          <cell r="H352" t="str">
            <v>Part-time</v>
          </cell>
          <cell r="I352" t="str">
            <v>Kyiv</v>
          </cell>
          <cell r="J352" t="str">
            <v>inbound</v>
          </cell>
          <cell r="K352" t="str">
            <v>Glovo_LiveOps</v>
          </cell>
          <cell r="L352" t="str">
            <v>Glovo_LiveOps</v>
          </cell>
          <cell r="M352" t="str">
            <v>Glovo_LiveOps</v>
          </cell>
          <cell r="N352" t="str">
            <v>Glovo_Multiskill</v>
          </cell>
          <cell r="O352">
            <v>0</v>
          </cell>
          <cell r="P352" t="str">
            <v>Chat_User</v>
          </cell>
          <cell r="Q352" t="str">
            <v>Glovo_LiveOps</v>
          </cell>
          <cell r="R352">
            <v>0</v>
          </cell>
          <cell r="T352" t="str">
            <v>CR_Cleanup</v>
          </cell>
          <cell r="Y352" t="str">
            <v>Glover&amp;Clients</v>
          </cell>
          <cell r="Z352" t="str">
            <v>Glovo_Glover</v>
          </cell>
          <cell r="AA352">
            <v>45597</v>
          </cell>
        </row>
        <row r="353">
          <cell r="D353" t="str">
            <v>Alona Kaliuzhna</v>
          </cell>
          <cell r="E353" t="str">
            <v>Калюжна Альона Віталіївна</v>
          </cell>
          <cell r="F353">
            <v>19040</v>
          </cell>
          <cell r="G353" t="str">
            <v>Mykyta Baranovskyi</v>
          </cell>
          <cell r="H353" t="str">
            <v>Part-time</v>
          </cell>
          <cell r="I353" t="str">
            <v>Kyiv</v>
          </cell>
          <cell r="J353" t="str">
            <v>outbound</v>
          </cell>
          <cell r="K353" t="str">
            <v>lifecell_TS</v>
          </cell>
          <cell r="L353" t="str">
            <v>Telesales</v>
          </cell>
          <cell r="M353" t="str">
            <v>Telesales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Z353" t="str">
            <v>lifecell TS</v>
          </cell>
          <cell r="AA353">
            <v>45602</v>
          </cell>
        </row>
        <row r="354">
          <cell r="D354" t="str">
            <v>Larysa Kozachok</v>
          </cell>
          <cell r="E354" t="str">
            <v>Козачок Лариса Сергіївна</v>
          </cell>
          <cell r="F354">
            <v>19041</v>
          </cell>
          <cell r="G354" t="str">
            <v>Anastasiia Yakymovych</v>
          </cell>
          <cell r="H354" t="str">
            <v>Part-time</v>
          </cell>
          <cell r="I354" t="str">
            <v>Kyiv</v>
          </cell>
          <cell r="J354" t="str">
            <v>outbound</v>
          </cell>
          <cell r="K354" t="str">
            <v>lifecell_TS</v>
          </cell>
          <cell r="L354" t="str">
            <v>Telesales</v>
          </cell>
          <cell r="M354" t="str">
            <v>Telesales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Z354" t="str">
            <v>lifecell TS</v>
          </cell>
          <cell r="AA354">
            <v>45602</v>
          </cell>
        </row>
        <row r="355">
          <cell r="D355" t="str">
            <v>Valentyn Yehorchenkov</v>
          </cell>
          <cell r="E355" t="str">
            <v>Єгорченков Валентин Сергійович</v>
          </cell>
          <cell r="F355">
            <v>19015</v>
          </cell>
          <cell r="G355" t="str">
            <v>Dmytro Fursov</v>
          </cell>
          <cell r="H355" t="str">
            <v>Part-time</v>
          </cell>
          <cell r="I355" t="str">
            <v>Kyiv</v>
          </cell>
          <cell r="J355" t="str">
            <v>inbound</v>
          </cell>
          <cell r="K355" t="str">
            <v>lifecell_Inb</v>
          </cell>
          <cell r="L355" t="str">
            <v>Segment_F</v>
          </cell>
          <cell r="M355" t="str">
            <v>Segment_F</v>
          </cell>
          <cell r="N355" t="str">
            <v>Segment_B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Z355" t="str">
            <v>lifecell PrePaid</v>
          </cell>
          <cell r="AA355">
            <v>45602</v>
          </cell>
        </row>
        <row r="356">
          <cell r="D356" t="str">
            <v>Inna Kaminska</v>
          </cell>
          <cell r="E356" t="str">
            <v>Камінська Інна Володимирівна</v>
          </cell>
          <cell r="F356">
            <v>19017</v>
          </cell>
          <cell r="G356" t="str">
            <v>Yehor Perevertailo</v>
          </cell>
          <cell r="H356" t="str">
            <v>Part-time</v>
          </cell>
          <cell r="I356" t="str">
            <v>Kyiv</v>
          </cell>
          <cell r="J356" t="str">
            <v>inbound</v>
          </cell>
          <cell r="K356" t="str">
            <v>lifecell_Inb</v>
          </cell>
          <cell r="L356" t="str">
            <v>FMC</v>
          </cell>
          <cell r="M356" t="str">
            <v>FMC</v>
          </cell>
          <cell r="N356">
            <v>0</v>
          </cell>
          <cell r="O356">
            <v>0</v>
          </cell>
          <cell r="Q356" t="str">
            <v>Segment_B</v>
          </cell>
          <cell r="Z356" t="str">
            <v>lifecell FMC</v>
          </cell>
          <cell r="AA356">
            <v>45602</v>
          </cell>
        </row>
        <row r="357">
          <cell r="D357" t="str">
            <v>Oleksandr Yushchak</v>
          </cell>
          <cell r="E357" t="str">
            <v>Ющак Олександр Ярославович</v>
          </cell>
          <cell r="F357">
            <v>19058</v>
          </cell>
          <cell r="G357" t="str">
            <v>Ruslana Kalenichenko</v>
          </cell>
          <cell r="H357" t="str">
            <v>Part-time</v>
          </cell>
          <cell r="I357" t="str">
            <v>Kyiv</v>
          </cell>
          <cell r="J357" t="str">
            <v>inbound</v>
          </cell>
          <cell r="K357" t="str">
            <v>Toyota_Hotline</v>
          </cell>
          <cell r="L357" t="str">
            <v>Toyota_Hotline</v>
          </cell>
          <cell r="M357" t="str">
            <v>Toyota_Hotline</v>
          </cell>
          <cell r="Z357" t="str">
            <v>Toyota_Hotline</v>
          </cell>
          <cell r="AA357">
            <v>45604</v>
          </cell>
        </row>
        <row r="358">
          <cell r="D358" t="str">
            <v>Svitlana Zanizdra</v>
          </cell>
          <cell r="E358" t="str">
            <v>Заніздра Світлана Василівна</v>
          </cell>
          <cell r="F358">
            <v>19051</v>
          </cell>
          <cell r="G358" t="str">
            <v>Daryna Chernenko</v>
          </cell>
          <cell r="H358" t="str">
            <v>Part-time</v>
          </cell>
          <cell r="I358" t="str">
            <v>Kyiv</v>
          </cell>
          <cell r="J358" t="str">
            <v>outbound</v>
          </cell>
          <cell r="K358" t="str">
            <v>lifecell_TS</v>
          </cell>
          <cell r="L358" t="str">
            <v>Telesales</v>
          </cell>
          <cell r="M358" t="str">
            <v>Telesales</v>
          </cell>
          <cell r="Z358" t="str">
            <v>lifecell TS</v>
          </cell>
          <cell r="AA358">
            <v>45607</v>
          </cell>
        </row>
        <row r="359">
          <cell r="D359" t="str">
            <v>Alla Lburda</v>
          </cell>
          <cell r="E359" t="str">
            <v>Бурда Алла Леонідівна</v>
          </cell>
          <cell r="F359">
            <v>19053</v>
          </cell>
          <cell r="G359" t="str">
            <v>Daryna Chernenko</v>
          </cell>
          <cell r="H359" t="str">
            <v>Part-time</v>
          </cell>
          <cell r="I359" t="str">
            <v>Kyiv</v>
          </cell>
          <cell r="J359" t="str">
            <v>outbound</v>
          </cell>
          <cell r="K359" t="str">
            <v>lifecell_TS</v>
          </cell>
          <cell r="L359" t="str">
            <v>Telesales</v>
          </cell>
          <cell r="M359" t="str">
            <v>Telesales</v>
          </cell>
          <cell r="Z359" t="str">
            <v>lifecell TS</v>
          </cell>
          <cell r="AA359">
            <v>45607</v>
          </cell>
        </row>
        <row r="360">
          <cell r="D360" t="str">
            <v>Oleksandr Kozik</v>
          </cell>
          <cell r="E360" t="str">
            <v>Козік Олександр Андрійович</v>
          </cell>
          <cell r="F360">
            <v>19055</v>
          </cell>
          <cell r="G360" t="str">
            <v>Ruslana Kalenichenko</v>
          </cell>
          <cell r="H360" t="str">
            <v>Part-time</v>
          </cell>
          <cell r="I360" t="str">
            <v>Kyiv</v>
          </cell>
          <cell r="J360" t="str">
            <v>inbound</v>
          </cell>
          <cell r="K360" t="str">
            <v>Toyota_Hotline</v>
          </cell>
          <cell r="L360" t="str">
            <v>Toyota_Hotline</v>
          </cell>
          <cell r="M360" t="str">
            <v>Toyota_Hotline</v>
          </cell>
          <cell r="Z360" t="str">
            <v>Toyota_Hotline</v>
          </cell>
          <cell r="AA360">
            <v>45609</v>
          </cell>
        </row>
        <row r="361">
          <cell r="D361" t="str">
            <v>Vitalii Barash</v>
          </cell>
          <cell r="E361" t="str">
            <v>Бараш Віталій Сергійович</v>
          </cell>
          <cell r="F361">
            <v>18968</v>
          </cell>
          <cell r="G361" t="str">
            <v>Kateryna Bereza</v>
          </cell>
          <cell r="H361" t="str">
            <v>Part-time</v>
          </cell>
          <cell r="I361" t="str">
            <v>Kyiv</v>
          </cell>
          <cell r="J361" t="str">
            <v>inbound</v>
          </cell>
          <cell r="K361" t="str">
            <v>lifecell_Inb</v>
          </cell>
          <cell r="L361" t="str">
            <v>Segment_F</v>
          </cell>
          <cell r="M361" t="str">
            <v>Segment_F</v>
          </cell>
          <cell r="N361" t="str">
            <v>Segment_B</v>
          </cell>
          <cell r="Z361" t="str">
            <v>lifecell PrePaid</v>
          </cell>
          <cell r="AA361">
            <v>45609</v>
          </cell>
        </row>
        <row r="362">
          <cell r="D362" t="str">
            <v>Anastasiia Hrecheniuk</v>
          </cell>
          <cell r="E362" t="str">
            <v>Греченюк Анастасія Сергіївна</v>
          </cell>
          <cell r="F362">
            <v>19070</v>
          </cell>
          <cell r="G362" t="str">
            <v>Serhii Mushtat</v>
          </cell>
          <cell r="H362" t="str">
            <v>Part-time</v>
          </cell>
          <cell r="I362" t="str">
            <v>Kyiv</v>
          </cell>
          <cell r="J362" t="str">
            <v>inbound</v>
          </cell>
          <cell r="K362" t="str">
            <v>Glovo_Client</v>
          </cell>
          <cell r="L362" t="str">
            <v>Chat_User</v>
          </cell>
          <cell r="M362" t="str">
            <v>Chat_User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 t="str">
            <v>CR_Cleanup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 t="str">
            <v>Clients</v>
          </cell>
          <cell r="Z362" t="str">
            <v>Glovo_User</v>
          </cell>
          <cell r="AA362">
            <v>45609</v>
          </cell>
        </row>
        <row r="363">
          <cell r="D363" t="str">
            <v>Yurii Kryvulia</v>
          </cell>
          <cell r="E363" t="str">
            <v>Кривуля Юрій Володимирович</v>
          </cell>
          <cell r="F363">
            <v>19073</v>
          </cell>
          <cell r="G363" t="str">
            <v>Serhii Mushtat</v>
          </cell>
          <cell r="H363" t="str">
            <v>Part-time</v>
          </cell>
          <cell r="I363" t="str">
            <v>Kyiv</v>
          </cell>
          <cell r="J363" t="str">
            <v>inbound</v>
          </cell>
          <cell r="K363" t="str">
            <v>Glovo_LiveOps</v>
          </cell>
          <cell r="L363" t="str">
            <v>Glovo_LiveOps</v>
          </cell>
          <cell r="M363" t="str">
            <v>Glovo_LiveOps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 t="str">
            <v>CR_Cleanup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 t="str">
            <v>Glover</v>
          </cell>
          <cell r="Z363" t="str">
            <v>Glovo_Glover</v>
          </cell>
          <cell r="AA363">
            <v>45609</v>
          </cell>
        </row>
        <row r="364">
          <cell r="D364" t="str">
            <v>Daryna Mosiichuk</v>
          </cell>
          <cell r="E364" t="str">
            <v>Мосійчук Дарина Сергіївна</v>
          </cell>
          <cell r="F364">
            <v>19075</v>
          </cell>
          <cell r="G364" t="str">
            <v>Artur Grigorenko</v>
          </cell>
          <cell r="H364" t="str">
            <v>Part-time</v>
          </cell>
          <cell r="I364" t="str">
            <v>Kyiv</v>
          </cell>
          <cell r="J364" t="str">
            <v>inbound</v>
          </cell>
          <cell r="K364" t="str">
            <v>Glovo_Client</v>
          </cell>
          <cell r="L364" t="str">
            <v>Chat_User_Poland</v>
          </cell>
          <cell r="M364" t="str">
            <v>Chat_User_Poland</v>
          </cell>
          <cell r="N364">
            <v>0</v>
          </cell>
          <cell r="O364">
            <v>0</v>
          </cell>
          <cell r="P364" t="str">
            <v>Chat_User</v>
          </cell>
          <cell r="Q364">
            <v>0</v>
          </cell>
          <cell r="T364" t="str">
            <v>CR_Cleanup</v>
          </cell>
          <cell r="Y364" t="str">
            <v>Clients</v>
          </cell>
          <cell r="Z364" t="str">
            <v>Glovo_User</v>
          </cell>
          <cell r="AA364">
            <v>45609</v>
          </cell>
        </row>
        <row r="365">
          <cell r="D365" t="str">
            <v>Iryna Strembitska</v>
          </cell>
          <cell r="E365" t="str">
            <v>Стрембіцька Ірина Анатоліївна</v>
          </cell>
          <cell r="F365">
            <v>19076</v>
          </cell>
          <cell r="G365" t="str">
            <v>Valerii Kucherenko</v>
          </cell>
          <cell r="H365" t="str">
            <v>Part-time</v>
          </cell>
          <cell r="I365" t="str">
            <v>Kyiv</v>
          </cell>
          <cell r="J365" t="str">
            <v>inbound</v>
          </cell>
          <cell r="K365" t="str">
            <v>Glovo_Client</v>
          </cell>
          <cell r="L365" t="str">
            <v>Chat_User</v>
          </cell>
          <cell r="M365" t="str">
            <v>Chat_User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str">
            <v>CR_Cleanup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 t="str">
            <v>Clients</v>
          </cell>
          <cell r="Z365" t="str">
            <v>Glovo_User</v>
          </cell>
          <cell r="AA365">
            <v>45609</v>
          </cell>
        </row>
        <row r="366">
          <cell r="D366" t="str">
            <v>Veronika Chernikova</v>
          </cell>
          <cell r="E366" t="str">
            <v>Чернікова Вероніка Іванівна</v>
          </cell>
          <cell r="F366">
            <v>19078</v>
          </cell>
          <cell r="G366" t="str">
            <v>Nazarii Stadnik</v>
          </cell>
          <cell r="H366" t="str">
            <v>Part-time</v>
          </cell>
          <cell r="I366" t="str">
            <v>Kyiv</v>
          </cell>
          <cell r="J366" t="str">
            <v>inbound</v>
          </cell>
          <cell r="K366" t="str">
            <v>Glovo_LiveOps</v>
          </cell>
          <cell r="L366" t="str">
            <v>Glovo_LiveOps</v>
          </cell>
          <cell r="M366" t="str">
            <v>Glovo_LiveOps</v>
          </cell>
          <cell r="N366" t="str">
            <v>Glovo_Multiskill</v>
          </cell>
          <cell r="O366">
            <v>0</v>
          </cell>
          <cell r="P366" t="str">
            <v>Chat_User</v>
          </cell>
          <cell r="Q366" t="str">
            <v>Glovo_LiveOps</v>
          </cell>
          <cell r="R366">
            <v>0</v>
          </cell>
          <cell r="S366">
            <v>0</v>
          </cell>
          <cell r="T366" t="str">
            <v>CR_Cleanup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 t="str">
            <v>Glover&amp;Clients</v>
          </cell>
          <cell r="Z366" t="str">
            <v>Glovo_Glover</v>
          </cell>
          <cell r="AA366">
            <v>45609</v>
          </cell>
        </row>
        <row r="367">
          <cell r="D367" t="str">
            <v>Iryna Lisanchuk</v>
          </cell>
          <cell r="E367" t="str">
            <v>Лісанчук Ірина Андріївна</v>
          </cell>
          <cell r="F367">
            <v>18999</v>
          </cell>
          <cell r="G367" t="str">
            <v>Valerii Kucherenko</v>
          </cell>
          <cell r="H367" t="str">
            <v>Part-time</v>
          </cell>
          <cell r="I367" t="str">
            <v>Kyiv</v>
          </cell>
          <cell r="J367" t="str">
            <v>inbound</v>
          </cell>
          <cell r="K367" t="str">
            <v>Glovo_Client</v>
          </cell>
          <cell r="L367" t="str">
            <v>Chat_User</v>
          </cell>
          <cell r="M367" t="str">
            <v>Chat_User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 t="str">
            <v>CR_Cleanup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 t="str">
            <v>Clients</v>
          </cell>
          <cell r="Z367" t="str">
            <v>Glovo_User</v>
          </cell>
          <cell r="AA367">
            <v>45609</v>
          </cell>
        </row>
        <row r="368">
          <cell r="D368" t="str">
            <v>Yaroslava Naumchuk</v>
          </cell>
          <cell r="E368" t="str">
            <v>Наумчук Ярослава Юріївна</v>
          </cell>
          <cell r="F368">
            <v>19081</v>
          </cell>
          <cell r="G368" t="str">
            <v>Artur Grigorenko</v>
          </cell>
          <cell r="H368" t="str">
            <v>Part-time</v>
          </cell>
          <cell r="I368" t="str">
            <v>Kyiv</v>
          </cell>
          <cell r="J368" t="str">
            <v>inbound</v>
          </cell>
          <cell r="K368" t="str">
            <v>Glovo_LiveOps</v>
          </cell>
          <cell r="L368" t="str">
            <v>LiveOps_Poland</v>
          </cell>
          <cell r="M368" t="str">
            <v>LiveOps_Poland</v>
          </cell>
          <cell r="N368" t="str">
            <v>Glovo_Multiskill</v>
          </cell>
          <cell r="O368" t="str">
            <v>Multi_Poland</v>
          </cell>
          <cell r="P368" t="str">
            <v>Chat_User</v>
          </cell>
          <cell r="Q368" t="str">
            <v>Glovo_LiveOps</v>
          </cell>
          <cell r="R368" t="str">
            <v>LiveOps_Poland</v>
          </cell>
          <cell r="S368" t="str">
            <v>Chat_User_Poland</v>
          </cell>
          <cell r="T368" t="str">
            <v>CR_Cleanup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 t="str">
            <v>Glover&amp;Clients</v>
          </cell>
          <cell r="Z368" t="str">
            <v>Glovo_Glover</v>
          </cell>
          <cell r="AA368">
            <v>45609</v>
          </cell>
        </row>
        <row r="369">
          <cell r="D369" t="str">
            <v>Oksana Lystopad</v>
          </cell>
          <cell r="E369" t="str">
            <v>Листопад Оксана Петрівна</v>
          </cell>
          <cell r="F369">
            <v>19064</v>
          </cell>
          <cell r="G369" t="str">
            <v>Dmytro Fursov</v>
          </cell>
          <cell r="H369" t="str">
            <v>Part-time</v>
          </cell>
          <cell r="I369" t="str">
            <v>Kyiv</v>
          </cell>
          <cell r="J369" t="str">
            <v>inbound</v>
          </cell>
          <cell r="K369" t="str">
            <v>lifecell_Inb</v>
          </cell>
          <cell r="L369" t="str">
            <v>Segment_F</v>
          </cell>
          <cell r="M369" t="str">
            <v>Segment_F</v>
          </cell>
          <cell r="N369" t="str">
            <v>Segment_B</v>
          </cell>
          <cell r="Z369" t="str">
            <v>lifecell PrePaid</v>
          </cell>
          <cell r="AA369">
            <v>45614</v>
          </cell>
        </row>
        <row r="370">
          <cell r="D370" t="str">
            <v>Dmytro Korets</v>
          </cell>
          <cell r="E370" t="str">
            <v>Корець Дмитро Васильович</v>
          </cell>
          <cell r="F370">
            <v>19086</v>
          </cell>
          <cell r="G370" t="str">
            <v>Anastasiya Polishchuk</v>
          </cell>
          <cell r="H370" t="str">
            <v>Part-time</v>
          </cell>
          <cell r="I370" t="str">
            <v>Kyiv</v>
          </cell>
          <cell r="J370" t="str">
            <v>inbound</v>
          </cell>
          <cell r="K370" t="str">
            <v>Glovo_Client</v>
          </cell>
          <cell r="L370" t="str">
            <v>Chat_User</v>
          </cell>
          <cell r="M370" t="str">
            <v>Chat_User</v>
          </cell>
          <cell r="N370" t="str">
            <v>Glovo_Multiskill</v>
          </cell>
          <cell r="P370" t="str">
            <v>Chat_User</v>
          </cell>
          <cell r="Q370" t="str">
            <v>Glovo_LiveOps</v>
          </cell>
          <cell r="T370" t="str">
            <v>CR_Cleanup</v>
          </cell>
          <cell r="W370">
            <v>0</v>
          </cell>
          <cell r="X370">
            <v>0</v>
          </cell>
          <cell r="Y370" t="str">
            <v>Glover&amp;Clients</v>
          </cell>
          <cell r="Z370" t="str">
            <v>Glovo_User</v>
          </cell>
          <cell r="AA370">
            <v>45615</v>
          </cell>
        </row>
        <row r="371">
          <cell r="D371" t="str">
            <v>Anton Pekh</v>
          </cell>
          <cell r="E371" t="str">
            <v>Пех Антон Анатолійович</v>
          </cell>
          <cell r="F371">
            <v>19089</v>
          </cell>
          <cell r="G371" t="str">
            <v>Artur Grigorenko</v>
          </cell>
          <cell r="H371" t="str">
            <v>Part-time</v>
          </cell>
          <cell r="I371" t="str">
            <v>Kyiv</v>
          </cell>
          <cell r="J371" t="str">
            <v>inbound</v>
          </cell>
          <cell r="K371" t="str">
            <v>Glovo_Client</v>
          </cell>
          <cell r="L371" t="str">
            <v>Chat_User</v>
          </cell>
          <cell r="M371" t="str">
            <v>Chat_User</v>
          </cell>
          <cell r="N371" t="str">
            <v>Glovo_Multiskill</v>
          </cell>
          <cell r="P371" t="str">
            <v>Chat_User</v>
          </cell>
          <cell r="Q371" t="str">
            <v>Glovo_LiveOps</v>
          </cell>
          <cell r="T371" t="str">
            <v>CR_Cleanup</v>
          </cell>
          <cell r="W371">
            <v>0</v>
          </cell>
          <cell r="X371">
            <v>0</v>
          </cell>
          <cell r="Y371" t="str">
            <v>Glover&amp;Clients</v>
          </cell>
          <cell r="Z371" t="str">
            <v>Glovo_User</v>
          </cell>
          <cell r="AA371">
            <v>45615</v>
          </cell>
        </row>
        <row r="372">
          <cell r="D372" t="str">
            <v>Danylo Smyrnov</v>
          </cell>
          <cell r="E372" t="str">
            <v>Смирнов Данило Сергійович</v>
          </cell>
          <cell r="F372">
            <v>19092</v>
          </cell>
          <cell r="G372" t="str">
            <v>Dzvenymyra Dovhaliuk</v>
          </cell>
          <cell r="H372" t="str">
            <v>Part-time</v>
          </cell>
          <cell r="I372" t="str">
            <v>Kyiv</v>
          </cell>
          <cell r="J372" t="str">
            <v>inbound</v>
          </cell>
          <cell r="K372" t="str">
            <v>Glovo_LiveOps</v>
          </cell>
          <cell r="L372" t="str">
            <v>Glovo_LiveOps</v>
          </cell>
          <cell r="M372" t="str">
            <v>Glovo_LiveOps</v>
          </cell>
          <cell r="N372" t="str">
            <v>Glovo_Multiskill</v>
          </cell>
          <cell r="P372" t="str">
            <v>Chat_User</v>
          </cell>
          <cell r="Q372" t="str">
            <v>Glovo_LiveOps</v>
          </cell>
          <cell r="T372" t="str">
            <v>CR_Cleanup</v>
          </cell>
          <cell r="W372">
            <v>0</v>
          </cell>
          <cell r="X372">
            <v>0</v>
          </cell>
          <cell r="Y372" t="str">
            <v>Glover&amp;Clients</v>
          </cell>
          <cell r="Z372" t="str">
            <v>Glovo_Glover</v>
          </cell>
          <cell r="AA372">
            <v>45615</v>
          </cell>
        </row>
        <row r="373">
          <cell r="D373" t="str">
            <v>Anastasiia Dobrovolska</v>
          </cell>
          <cell r="E373" t="str">
            <v>Добровольська Анастасія Станіславівна</v>
          </cell>
          <cell r="F373">
            <v>19082</v>
          </cell>
          <cell r="G373" t="str">
            <v>Serhii Mushtat</v>
          </cell>
          <cell r="H373" t="str">
            <v>Part-time</v>
          </cell>
          <cell r="I373" t="str">
            <v>Kyiv</v>
          </cell>
          <cell r="J373" t="str">
            <v>inbound</v>
          </cell>
          <cell r="K373" t="str">
            <v>Glovo_Client</v>
          </cell>
          <cell r="L373" t="str">
            <v>Chat_User</v>
          </cell>
          <cell r="M373" t="str">
            <v>Chat_User</v>
          </cell>
          <cell r="N373" t="str">
            <v>Glovo_Multiskill</v>
          </cell>
          <cell r="O373" t="str">
            <v>Multi_Poland</v>
          </cell>
          <cell r="P373" t="str">
            <v>Chat_User</v>
          </cell>
          <cell r="Q373" t="str">
            <v>Glovo_LiveOps</v>
          </cell>
          <cell r="R373" t="str">
            <v>LiveOps_Poland</v>
          </cell>
          <cell r="S373" t="str">
            <v>Chat_User_Poland</v>
          </cell>
          <cell r="T373" t="str">
            <v>CR_Cleanup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 t="str">
            <v>Glover&amp;Clients</v>
          </cell>
          <cell r="Z373" t="str">
            <v>Glovo_User</v>
          </cell>
          <cell r="AA373">
            <v>45615</v>
          </cell>
        </row>
        <row r="374">
          <cell r="D374" t="str">
            <v>Dariia Kovalchuk</v>
          </cell>
          <cell r="E374" t="str">
            <v>Ковальчук Дарія Сергіївна</v>
          </cell>
          <cell r="F374">
            <v>19110</v>
          </cell>
          <cell r="G374" t="str">
            <v>Dmytro Vynohradov</v>
          </cell>
          <cell r="H374" t="str">
            <v>Part-time</v>
          </cell>
          <cell r="I374" t="str">
            <v>Kyiv</v>
          </cell>
          <cell r="J374" t="str">
            <v>inbound</v>
          </cell>
          <cell r="K374" t="str">
            <v>Glovo_LiveOps</v>
          </cell>
          <cell r="L374" t="str">
            <v>LiveOps_Poland</v>
          </cell>
          <cell r="M374" t="str">
            <v>LiveOps_Poland</v>
          </cell>
          <cell r="N374" t="str">
            <v>Glovo_Multiskill</v>
          </cell>
          <cell r="O374" t="str">
            <v>Multi_Poland</v>
          </cell>
          <cell r="P374" t="str">
            <v>Chat_User</v>
          </cell>
          <cell r="Q374" t="str">
            <v>Glovo_LiveOps</v>
          </cell>
          <cell r="R374" t="str">
            <v>LiveOps_Poland</v>
          </cell>
          <cell r="S374" t="str">
            <v>Chat_User_Poland</v>
          </cell>
          <cell r="T374" t="str">
            <v>CR_Cleanup</v>
          </cell>
          <cell r="W374">
            <v>0</v>
          </cell>
          <cell r="X374">
            <v>0</v>
          </cell>
          <cell r="Y374" t="str">
            <v>Glover&amp;Clients</v>
          </cell>
          <cell r="Z374" t="str">
            <v>Glovo_Glover</v>
          </cell>
          <cell r="AA374">
            <v>45622</v>
          </cell>
        </row>
        <row r="375">
          <cell r="D375" t="str">
            <v>Mariia Vozniak</v>
          </cell>
          <cell r="E375" t="str">
            <v>Возняк Марія Володимирівна</v>
          </cell>
          <cell r="F375">
            <v>19112</v>
          </cell>
          <cell r="G375" t="str">
            <v>Valerii Kucherenko</v>
          </cell>
          <cell r="H375" t="str">
            <v>Part-time</v>
          </cell>
          <cell r="I375" t="str">
            <v>Kyiv</v>
          </cell>
          <cell r="J375" t="str">
            <v>inbound</v>
          </cell>
          <cell r="K375" t="str">
            <v>Glovo_Client</v>
          </cell>
          <cell r="L375" t="str">
            <v>Chat_User</v>
          </cell>
          <cell r="M375" t="str">
            <v>Chat_User</v>
          </cell>
          <cell r="N375" t="str">
            <v>Glovo_Multiskill</v>
          </cell>
          <cell r="P375" t="str">
            <v>Chat_User</v>
          </cell>
          <cell r="Q375" t="str">
            <v>Glovo_LiveOps</v>
          </cell>
          <cell r="T375" t="str">
            <v>CR_Cleanup</v>
          </cell>
          <cell r="W375">
            <v>0</v>
          </cell>
          <cell r="X375">
            <v>0</v>
          </cell>
          <cell r="Y375" t="str">
            <v>Glover&amp;Clients</v>
          </cell>
          <cell r="Z375" t="str">
            <v>Glovo_User</v>
          </cell>
          <cell r="AA375">
            <v>45622</v>
          </cell>
        </row>
        <row r="376">
          <cell r="D376" t="str">
            <v>Roman Kushnarov</v>
          </cell>
          <cell r="E376" t="str">
            <v>Кушнарьов Роман Олександрович</v>
          </cell>
          <cell r="F376">
            <v>17762</v>
          </cell>
          <cell r="G376" t="str">
            <v>Dmytro Vynohradov</v>
          </cell>
          <cell r="H376" t="str">
            <v>Part-time</v>
          </cell>
          <cell r="I376" t="str">
            <v>Kyiv</v>
          </cell>
          <cell r="J376" t="str">
            <v>inbound</v>
          </cell>
          <cell r="K376" t="str">
            <v>Glovo_LiveOps</v>
          </cell>
          <cell r="L376" t="str">
            <v>Glovo_LiveOps</v>
          </cell>
          <cell r="M376" t="str">
            <v>Glovo_LiveOps</v>
          </cell>
          <cell r="N376" t="str">
            <v>Glovo_Multiskill</v>
          </cell>
          <cell r="P376" t="str">
            <v>Chat_User</v>
          </cell>
          <cell r="Q376" t="str">
            <v>Glovo_LiveOps</v>
          </cell>
          <cell r="T376" t="str">
            <v>CR_Cleanup</v>
          </cell>
          <cell r="W376">
            <v>0</v>
          </cell>
          <cell r="X376">
            <v>0</v>
          </cell>
          <cell r="Y376" t="str">
            <v>Glover&amp;Clients</v>
          </cell>
          <cell r="Z376" t="str">
            <v>Glovo_Glover</v>
          </cell>
          <cell r="AA376">
            <v>45622</v>
          </cell>
        </row>
        <row r="377">
          <cell r="D377" t="str">
            <v>Danylo Prokofiev</v>
          </cell>
          <cell r="E377" t="str">
            <v>Прокоф'єв Данило Олексійович</v>
          </cell>
          <cell r="F377">
            <v>19116</v>
          </cell>
          <cell r="G377" t="str">
            <v>Bohdan Dzys</v>
          </cell>
          <cell r="H377" t="str">
            <v>Part-time</v>
          </cell>
          <cell r="I377" t="str">
            <v>Kyiv</v>
          </cell>
          <cell r="J377" t="str">
            <v>inbound</v>
          </cell>
          <cell r="K377" t="str">
            <v>Glovo_Client</v>
          </cell>
          <cell r="L377" t="str">
            <v>Chat_User</v>
          </cell>
          <cell r="M377" t="str">
            <v>Chat_User</v>
          </cell>
          <cell r="N377" t="str">
            <v>Glovo_Multiskill</v>
          </cell>
          <cell r="P377" t="str">
            <v>Chat_User</v>
          </cell>
          <cell r="Q377" t="str">
            <v>Glovo_LiveOps</v>
          </cell>
          <cell r="T377" t="str">
            <v>CR_Cleanup</v>
          </cell>
          <cell r="W377">
            <v>0</v>
          </cell>
          <cell r="X377">
            <v>0</v>
          </cell>
          <cell r="Y377" t="str">
            <v>Glover&amp;Clients</v>
          </cell>
          <cell r="Z377" t="str">
            <v>Glovo_User</v>
          </cell>
          <cell r="AA377">
            <v>45622</v>
          </cell>
        </row>
        <row r="378">
          <cell r="D378" t="str">
            <v>Anastasiia Shakhoval</v>
          </cell>
          <cell r="E378" t="str">
            <v>Шаховал Анастасія Петрівна</v>
          </cell>
          <cell r="F378">
            <v>19117</v>
          </cell>
          <cell r="G378" t="str">
            <v>Vladislav Usik</v>
          </cell>
          <cell r="H378" t="str">
            <v>Part-time</v>
          </cell>
          <cell r="I378" t="str">
            <v>Kyiv</v>
          </cell>
          <cell r="J378" t="str">
            <v>inbound</v>
          </cell>
          <cell r="K378" t="str">
            <v>Glovo_LiveOps</v>
          </cell>
          <cell r="L378" t="str">
            <v>Glovo_LiveOps</v>
          </cell>
          <cell r="M378" t="str">
            <v>Glovo_LiveOps</v>
          </cell>
          <cell r="N378" t="str">
            <v>Glovo_Multiskill</v>
          </cell>
          <cell r="P378" t="str">
            <v>Chat_User</v>
          </cell>
          <cell r="Q378" t="str">
            <v>Glovo_LiveOps</v>
          </cell>
          <cell r="T378" t="str">
            <v>CR_Cleanup</v>
          </cell>
          <cell r="W378">
            <v>0</v>
          </cell>
          <cell r="X378">
            <v>0</v>
          </cell>
          <cell r="Y378" t="str">
            <v>Glover&amp;Clients</v>
          </cell>
          <cell r="Z378" t="str">
            <v>Glovo_Glover</v>
          </cell>
          <cell r="AA378">
            <v>45622</v>
          </cell>
        </row>
        <row r="379">
          <cell r="D379" t="str">
            <v>Anna Shvetsova</v>
          </cell>
          <cell r="E379" t="str">
            <v>Швецова Анна Віталіївна</v>
          </cell>
          <cell r="F379">
            <v>19118</v>
          </cell>
          <cell r="G379" t="str">
            <v>Anastasiya Polishchuk</v>
          </cell>
          <cell r="H379" t="str">
            <v>Part-time</v>
          </cell>
          <cell r="I379" t="str">
            <v>Kyiv</v>
          </cell>
          <cell r="J379" t="str">
            <v>inbound</v>
          </cell>
          <cell r="K379" t="str">
            <v>Glovo_Client</v>
          </cell>
          <cell r="L379" t="str">
            <v>Chat_User</v>
          </cell>
          <cell r="M379" t="str">
            <v>Chat_User</v>
          </cell>
          <cell r="N379" t="str">
            <v>Glovo_Multiskill</v>
          </cell>
          <cell r="P379" t="str">
            <v>Chat_User</v>
          </cell>
          <cell r="Q379" t="str">
            <v>Glovo_LiveOps</v>
          </cell>
          <cell r="T379" t="str">
            <v>CR_Cleanup</v>
          </cell>
          <cell r="U379" t="str">
            <v>User_mails</v>
          </cell>
          <cell r="W379">
            <v>0</v>
          </cell>
          <cell r="X379">
            <v>0</v>
          </cell>
          <cell r="Y379" t="str">
            <v>Glover&amp;Clients</v>
          </cell>
          <cell r="Z379" t="str">
            <v>Glovo_User</v>
          </cell>
          <cell r="AA379">
            <v>45622</v>
          </cell>
        </row>
        <row r="380">
          <cell r="D380" t="str">
            <v>Alona Zakhvatkina</v>
          </cell>
          <cell r="E380" t="str">
            <v>Захваткіна Альона Ігорівна</v>
          </cell>
          <cell r="F380">
            <v>18853</v>
          </cell>
          <cell r="G380" t="str">
            <v>Dmytro Trukhin</v>
          </cell>
          <cell r="H380" t="str">
            <v>Part-time</v>
          </cell>
          <cell r="I380" t="str">
            <v>Kyiv</v>
          </cell>
          <cell r="J380" t="str">
            <v>inbound</v>
          </cell>
          <cell r="K380" t="str">
            <v>Glovo_Client</v>
          </cell>
          <cell r="L380" t="str">
            <v>Chat_User</v>
          </cell>
          <cell r="M380" t="str">
            <v>Chat_User</v>
          </cell>
          <cell r="N380" t="str">
            <v>Glovo_Multiskill</v>
          </cell>
          <cell r="P380" t="str">
            <v>Chat_User</v>
          </cell>
          <cell r="Q380" t="str">
            <v>Glovo_LiveOps</v>
          </cell>
          <cell r="T380" t="str">
            <v>CR_Cleanup</v>
          </cell>
          <cell r="U380" t="str">
            <v>User_mails</v>
          </cell>
          <cell r="W380">
            <v>0</v>
          </cell>
          <cell r="X380">
            <v>0</v>
          </cell>
          <cell r="Y380" t="str">
            <v>Glover&amp;Clients</v>
          </cell>
          <cell r="Z380" t="str">
            <v>Glovo_User</v>
          </cell>
          <cell r="AA380">
            <v>45622</v>
          </cell>
        </row>
        <row r="381">
          <cell r="D381" t="str">
            <v>Davyd Frankov</v>
          </cell>
          <cell r="E381" t="str">
            <v>Франков Давид Олегович</v>
          </cell>
          <cell r="F381">
            <v>19106</v>
          </cell>
          <cell r="G381" t="str">
            <v>Kostiantyn Pcholkin</v>
          </cell>
          <cell r="H381" t="str">
            <v>Part-time</v>
          </cell>
          <cell r="I381" t="str">
            <v>Kyiv</v>
          </cell>
          <cell r="J381" t="str">
            <v>inbound</v>
          </cell>
          <cell r="K381" t="str">
            <v>lifecell_Inb</v>
          </cell>
          <cell r="L381" t="str">
            <v>Segment_F</v>
          </cell>
          <cell r="M381" t="str">
            <v>Segment_F</v>
          </cell>
          <cell r="N381" t="str">
            <v>Segment_B</v>
          </cell>
          <cell r="Z381" t="str">
            <v>lifecell PrePaid</v>
          </cell>
          <cell r="AA381">
            <v>45623</v>
          </cell>
        </row>
        <row r="382">
          <cell r="D382" t="str">
            <v>Melani Ritter</v>
          </cell>
          <cell r="E382" t="str">
            <v>Ріттер Мелані Дмитрівна</v>
          </cell>
          <cell r="F382">
            <v>19094</v>
          </cell>
          <cell r="G382" t="str">
            <v>Maksym AMaksymenko</v>
          </cell>
          <cell r="H382" t="str">
            <v>Part-time</v>
          </cell>
          <cell r="I382" t="str">
            <v>Kyiv</v>
          </cell>
          <cell r="J382" t="str">
            <v>inbound</v>
          </cell>
          <cell r="K382" t="str">
            <v>lifecell_Inb</v>
          </cell>
          <cell r="L382" t="str">
            <v>Segment_B</v>
          </cell>
          <cell r="M382" t="str">
            <v>Segment_B</v>
          </cell>
          <cell r="N382">
            <v>0</v>
          </cell>
          <cell r="O382" t="str">
            <v>Segment_F</v>
          </cell>
          <cell r="Z382" t="str">
            <v>lifecell PrePaid</v>
          </cell>
          <cell r="AA382">
            <v>45623</v>
          </cell>
        </row>
        <row r="383">
          <cell r="D383" t="str">
            <v>Volodymyr Kharytonov</v>
          </cell>
          <cell r="E383" t="str">
            <v>Харитонов Володимир Едуардович</v>
          </cell>
          <cell r="F383">
            <v>15693</v>
          </cell>
          <cell r="G383" t="str">
            <v>Antonina Hrytsai</v>
          </cell>
          <cell r="H383" t="str">
            <v>Part-time</v>
          </cell>
          <cell r="I383" t="str">
            <v>Kyiv</v>
          </cell>
          <cell r="J383" t="str">
            <v>inbound</v>
          </cell>
          <cell r="K383" t="str">
            <v>lifecell_Inb</v>
          </cell>
          <cell r="L383" t="str">
            <v>Web_chat</v>
          </cell>
          <cell r="M383" t="str">
            <v>Web_chat</v>
          </cell>
          <cell r="N383" t="str">
            <v>Corporate</v>
          </cell>
          <cell r="O383" t="str">
            <v>Segment_F</v>
          </cell>
          <cell r="R383" t="str">
            <v>Web_chat</v>
          </cell>
          <cell r="Y383" t="str">
            <v>Corporate</v>
          </cell>
          <cell r="Z383" t="str">
            <v>lifecell Web_chat</v>
          </cell>
          <cell r="AA383">
            <v>45625</v>
          </cell>
        </row>
        <row r="384">
          <cell r="D384" t="str">
            <v>Dmytro Brusnik</v>
          </cell>
          <cell r="E384" t="str">
            <v>Бруснік Дмитро Сергійович</v>
          </cell>
          <cell r="F384">
            <v>19140</v>
          </cell>
          <cell r="G384" t="str">
            <v>Daryna Chernenko</v>
          </cell>
          <cell r="H384" t="str">
            <v>Part-time</v>
          </cell>
          <cell r="I384" t="str">
            <v>Kyiv</v>
          </cell>
          <cell r="J384" t="str">
            <v>outbound</v>
          </cell>
          <cell r="K384" t="str">
            <v>lifecell_TS</v>
          </cell>
          <cell r="L384" t="str">
            <v>Telesales</v>
          </cell>
          <cell r="M384" t="str">
            <v>Telesales</v>
          </cell>
          <cell r="Z384" t="str">
            <v>lifecell TS</v>
          </cell>
          <cell r="AA384">
            <v>45629</v>
          </cell>
        </row>
        <row r="385">
          <cell r="D385" t="str">
            <v>Anna Mishchenko</v>
          </cell>
          <cell r="E385" t="str">
            <v>Міщенко Анна Миколаївна</v>
          </cell>
          <cell r="F385">
            <v>19144</v>
          </cell>
          <cell r="G385" t="str">
            <v>Daryna Chernenko</v>
          </cell>
          <cell r="H385" t="str">
            <v>Part-time</v>
          </cell>
          <cell r="I385" t="str">
            <v>Kyiv</v>
          </cell>
          <cell r="J385" t="str">
            <v>outbound</v>
          </cell>
          <cell r="K385" t="str">
            <v>lifecell_TS</v>
          </cell>
          <cell r="L385" t="str">
            <v>Telesales</v>
          </cell>
          <cell r="M385" t="str">
            <v>Telesales</v>
          </cell>
          <cell r="Z385" t="str">
            <v>lifecell TS</v>
          </cell>
          <cell r="AA385">
            <v>45629</v>
          </cell>
        </row>
        <row r="386">
          <cell r="D386" t="str">
            <v>Oksana Vyshnevska</v>
          </cell>
          <cell r="E386" t="str">
            <v>Вишневська Оксана Олександрівна</v>
          </cell>
          <cell r="F386">
            <v>19121</v>
          </cell>
          <cell r="G386" t="str">
            <v>Anna Zabrodska</v>
          </cell>
          <cell r="H386" t="str">
            <v>Part-time</v>
          </cell>
          <cell r="I386" t="str">
            <v>Kyiv</v>
          </cell>
          <cell r="J386" t="str">
            <v>inbound</v>
          </cell>
          <cell r="K386" t="str">
            <v>lifecell_Inb</v>
          </cell>
          <cell r="L386" t="str">
            <v>Segment_B</v>
          </cell>
          <cell r="M386" t="str">
            <v>Segment_B</v>
          </cell>
          <cell r="N386">
            <v>0</v>
          </cell>
          <cell r="O386" t="str">
            <v>Segment_F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Z386" t="str">
            <v>lifecell PrePaid</v>
          </cell>
          <cell r="AA386">
            <v>45630</v>
          </cell>
        </row>
        <row r="387">
          <cell r="D387" t="str">
            <v>Yevhen Mikhnevskyi</v>
          </cell>
          <cell r="E387" t="str">
            <v>Міхневський Євген Володимирович</v>
          </cell>
          <cell r="F387">
            <v>19128</v>
          </cell>
          <cell r="G387" t="str">
            <v>Volodymyr Skrypnyk</v>
          </cell>
          <cell r="H387" t="str">
            <v>Part-time</v>
          </cell>
          <cell r="I387" t="str">
            <v>Kyiv</v>
          </cell>
          <cell r="J387" t="str">
            <v>outbound</v>
          </cell>
          <cell r="K387" t="str">
            <v>lifecell_OB</v>
          </cell>
          <cell r="L387" t="str">
            <v>Survey</v>
          </cell>
          <cell r="M387" t="str">
            <v>Segment_F</v>
          </cell>
          <cell r="N387" t="str">
            <v>Segment_B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Z387" t="str">
            <v>lifecell_OB</v>
          </cell>
          <cell r="AA387">
            <v>45630</v>
          </cell>
        </row>
        <row r="388">
          <cell r="D388" t="str">
            <v>Maryna Anton</v>
          </cell>
          <cell r="E388" t="str">
            <v>Антон Марина Юріївна</v>
          </cell>
          <cell r="F388">
            <v>19155</v>
          </cell>
          <cell r="G388" t="str">
            <v>Kateryna Androshchuk</v>
          </cell>
          <cell r="H388" t="str">
            <v>Part-time</v>
          </cell>
          <cell r="I388" t="str">
            <v>Kyiv</v>
          </cell>
          <cell r="J388" t="str">
            <v>outbound</v>
          </cell>
          <cell r="K388" t="str">
            <v>lifecell_TS</v>
          </cell>
          <cell r="L388" t="str">
            <v>Telesales</v>
          </cell>
          <cell r="M388" t="str">
            <v>Telesales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Z388" t="str">
            <v>lifecell TS</v>
          </cell>
          <cell r="AA388">
            <v>45637</v>
          </cell>
        </row>
        <row r="389">
          <cell r="D389" t="str">
            <v>Oleksandra Syniavska</v>
          </cell>
          <cell r="E389" t="str">
            <v>Синявська Олександра Олександрівна</v>
          </cell>
          <cell r="F389">
            <v>19164</v>
          </cell>
          <cell r="G389" t="str">
            <v>Anastasiia Yakymovych</v>
          </cell>
          <cell r="H389" t="str">
            <v>Part-time</v>
          </cell>
          <cell r="I389" t="str">
            <v>Kyiv</v>
          </cell>
          <cell r="J389" t="str">
            <v>outbound</v>
          </cell>
          <cell r="K389" t="str">
            <v>lifecell_TS</v>
          </cell>
          <cell r="L389" t="str">
            <v>Telesales</v>
          </cell>
          <cell r="M389" t="str">
            <v>Telesales</v>
          </cell>
          <cell r="Z389" t="str">
            <v>lifecell TS</v>
          </cell>
          <cell r="AA389">
            <v>45637</v>
          </cell>
        </row>
        <row r="390">
          <cell r="D390" t="str">
            <v>Anastasiia Vradii</v>
          </cell>
          <cell r="E390" t="str">
            <v>Врадій Анастасія Сергіївна</v>
          </cell>
          <cell r="F390">
            <v>19174</v>
          </cell>
          <cell r="G390" t="str">
            <v>Nazarii Stadnik</v>
          </cell>
          <cell r="H390" t="str">
            <v>Part-time</v>
          </cell>
          <cell r="I390" t="str">
            <v>Kyiv</v>
          </cell>
          <cell r="J390" t="str">
            <v>inbound</v>
          </cell>
          <cell r="K390" t="str">
            <v>Glovo_Client</v>
          </cell>
          <cell r="L390" t="str">
            <v>Chat_User_Poland</v>
          </cell>
          <cell r="M390" t="str">
            <v>Chat_User_Poland</v>
          </cell>
          <cell r="N390" t="str">
            <v>Glovo_Multiskill</v>
          </cell>
          <cell r="O390" t="str">
            <v>Multi_Poland</v>
          </cell>
          <cell r="P390" t="str">
            <v>Chat_User</v>
          </cell>
          <cell r="Q390" t="str">
            <v>Glovo_LiveOps</v>
          </cell>
          <cell r="R390" t="str">
            <v>LiveOps_Poland</v>
          </cell>
          <cell r="S390" t="str">
            <v>Chat_User_Poland</v>
          </cell>
          <cell r="T390" t="str">
            <v>CR_Cleanup</v>
          </cell>
          <cell r="W390">
            <v>0</v>
          </cell>
          <cell r="X390">
            <v>0</v>
          </cell>
          <cell r="Y390" t="str">
            <v>Glover&amp;Clients</v>
          </cell>
          <cell r="Z390" t="str">
            <v>Glovo_User</v>
          </cell>
          <cell r="AA390">
            <v>45638</v>
          </cell>
        </row>
        <row r="391">
          <cell r="D391" t="str">
            <v>Anastasiia Nevmerzhytska</v>
          </cell>
          <cell r="E391" t="str">
            <v>Невмержицька Анастасія Віталіївна</v>
          </cell>
          <cell r="F391">
            <v>19175</v>
          </cell>
          <cell r="G391" t="str">
            <v>Dmytro Vynohradov</v>
          </cell>
          <cell r="H391" t="str">
            <v>Part-time</v>
          </cell>
          <cell r="I391" t="str">
            <v>Kyiv</v>
          </cell>
          <cell r="J391" t="str">
            <v>inbound</v>
          </cell>
          <cell r="K391" t="str">
            <v>Glovo_LiveOps</v>
          </cell>
          <cell r="L391" t="str">
            <v>Glovo_LiveOps</v>
          </cell>
          <cell r="M391" t="str">
            <v>Glovo_LiveOps</v>
          </cell>
          <cell r="N391" t="str">
            <v>Glovo_Multiskill</v>
          </cell>
          <cell r="O391">
            <v>0</v>
          </cell>
          <cell r="P391" t="str">
            <v>Chat_User</v>
          </cell>
          <cell r="Q391" t="str">
            <v>Glovo_LiveOps</v>
          </cell>
          <cell r="R391">
            <v>0</v>
          </cell>
          <cell r="S391">
            <v>0</v>
          </cell>
          <cell r="T391" t="str">
            <v>CR_Cleanup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 t="str">
            <v>Glover&amp;Clients</v>
          </cell>
          <cell r="Z391" t="str">
            <v>Glovo_Glover</v>
          </cell>
          <cell r="AA391">
            <v>45638</v>
          </cell>
        </row>
        <row r="392">
          <cell r="D392" t="str">
            <v>Oleksandr OKovalchuk</v>
          </cell>
          <cell r="E392" t="str">
            <v>Ковальчук Олександр Олександрович</v>
          </cell>
          <cell r="F392">
            <v>19177</v>
          </cell>
          <cell r="G392" t="str">
            <v>Dmytro Vynohradov</v>
          </cell>
          <cell r="H392" t="str">
            <v>Part-time</v>
          </cell>
          <cell r="I392" t="str">
            <v>Kyiv</v>
          </cell>
          <cell r="J392" t="str">
            <v>inbound</v>
          </cell>
          <cell r="K392" t="str">
            <v>Glovo_Client</v>
          </cell>
          <cell r="L392" t="str">
            <v>Chat_User</v>
          </cell>
          <cell r="M392" t="str">
            <v>Chat_User</v>
          </cell>
          <cell r="N392" t="str">
            <v>Glovo_Multiskill</v>
          </cell>
          <cell r="O392">
            <v>0</v>
          </cell>
          <cell r="P392" t="str">
            <v>Chat_User</v>
          </cell>
          <cell r="Q392" t="str">
            <v>Glovo_LiveOps</v>
          </cell>
          <cell r="R392">
            <v>0</v>
          </cell>
          <cell r="S392">
            <v>0</v>
          </cell>
          <cell r="T392" t="str">
            <v>CR_Cleanup</v>
          </cell>
          <cell r="U392" t="str">
            <v>User_mails</v>
          </cell>
          <cell r="V392">
            <v>0</v>
          </cell>
          <cell r="W392">
            <v>0</v>
          </cell>
          <cell r="X392">
            <v>0</v>
          </cell>
          <cell r="Y392" t="str">
            <v>Glover&amp;Clients</v>
          </cell>
          <cell r="Z392" t="str">
            <v>Glovo_User</v>
          </cell>
          <cell r="AA392">
            <v>45638</v>
          </cell>
        </row>
        <row r="393">
          <cell r="D393" t="str">
            <v>Rostyslav Sharchenko</v>
          </cell>
          <cell r="E393" t="str">
            <v>Шарченко Ростислав Костянтинович</v>
          </cell>
          <cell r="F393">
            <v>19179</v>
          </cell>
          <cell r="G393" t="str">
            <v>Anastasiya Polishchuk</v>
          </cell>
          <cell r="H393" t="str">
            <v>Part-time</v>
          </cell>
          <cell r="I393" t="str">
            <v>Kyiv</v>
          </cell>
          <cell r="J393" t="str">
            <v>inbound</v>
          </cell>
          <cell r="K393" t="str">
            <v>Glovo_Client</v>
          </cell>
          <cell r="L393" t="str">
            <v>Chat_User</v>
          </cell>
          <cell r="M393" t="str">
            <v>Chat_User</v>
          </cell>
          <cell r="N393" t="str">
            <v>Glovo_Multiskill</v>
          </cell>
          <cell r="O393">
            <v>0</v>
          </cell>
          <cell r="P393" t="str">
            <v>Chat_User</v>
          </cell>
          <cell r="Q393" t="str">
            <v>Glovo_LiveOps</v>
          </cell>
          <cell r="R393">
            <v>0</v>
          </cell>
          <cell r="S393">
            <v>0</v>
          </cell>
          <cell r="T393" t="str">
            <v>CR_Cleanup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 t="str">
            <v>Glover&amp;Clients</v>
          </cell>
          <cell r="Z393" t="str">
            <v>Glovo_User</v>
          </cell>
          <cell r="AA393">
            <v>45638</v>
          </cell>
        </row>
        <row r="394">
          <cell r="D394" t="str">
            <v>Stella Lysiuk</v>
          </cell>
          <cell r="E394" t="str">
            <v>Лисюк Стелла Володимирівна</v>
          </cell>
          <cell r="F394">
            <v>19183</v>
          </cell>
          <cell r="G394" t="str">
            <v>Dzvenymyra Dovhaliuk</v>
          </cell>
          <cell r="H394" t="str">
            <v>Part-time</v>
          </cell>
          <cell r="I394" t="str">
            <v>Kyiv</v>
          </cell>
          <cell r="J394" t="str">
            <v>inbound</v>
          </cell>
          <cell r="K394" t="str">
            <v>Glovo_Client</v>
          </cell>
          <cell r="L394" t="str">
            <v>Chat_User</v>
          </cell>
          <cell r="M394" t="str">
            <v>Chat_User</v>
          </cell>
          <cell r="N394" t="str">
            <v>Glovo_Multiskill</v>
          </cell>
          <cell r="O394">
            <v>0</v>
          </cell>
          <cell r="P394" t="str">
            <v>Chat_User</v>
          </cell>
          <cell r="Q394" t="str">
            <v>Glovo_LiveOps</v>
          </cell>
          <cell r="R394">
            <v>0</v>
          </cell>
          <cell r="S394">
            <v>0</v>
          </cell>
          <cell r="T394" t="str">
            <v>CR_Cleanup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 t="str">
            <v>Glover&amp;Clients</v>
          </cell>
          <cell r="Z394" t="str">
            <v>Glovo_User</v>
          </cell>
          <cell r="AA394">
            <v>45638</v>
          </cell>
        </row>
        <row r="395">
          <cell r="D395" t="str">
            <v>Kateryna Sochyvets</v>
          </cell>
          <cell r="E395" t="str">
            <v>Сочивець Катерина Олександрівна</v>
          </cell>
          <cell r="F395">
            <v>19105</v>
          </cell>
          <cell r="G395" t="str">
            <v>Inna Matvieienko</v>
          </cell>
          <cell r="H395" t="str">
            <v>Part-time</v>
          </cell>
          <cell r="I395" t="str">
            <v>Kyiv</v>
          </cell>
          <cell r="J395" t="str">
            <v>outbound</v>
          </cell>
          <cell r="K395" t="str">
            <v>Toyota</v>
          </cell>
          <cell r="L395" t="str">
            <v>Toyota</v>
          </cell>
          <cell r="M395" t="str">
            <v>Toyota</v>
          </cell>
          <cell r="Z395" t="str">
            <v>Toyota</v>
          </cell>
          <cell r="AA395">
            <v>45638</v>
          </cell>
        </row>
        <row r="396">
          <cell r="D396" t="str">
            <v>Diana Havryliuk</v>
          </cell>
          <cell r="E396" t="str">
            <v>Гаврилюк Діана Романівна</v>
          </cell>
          <cell r="F396">
            <v>19167</v>
          </cell>
          <cell r="G396" t="str">
            <v>Antonina Hrytsai</v>
          </cell>
          <cell r="H396" t="str">
            <v>Part-time</v>
          </cell>
          <cell r="I396" t="str">
            <v>Kyiv</v>
          </cell>
          <cell r="J396" t="str">
            <v>inbound</v>
          </cell>
          <cell r="K396" t="str">
            <v>lifecell_Inb</v>
          </cell>
          <cell r="L396" t="str">
            <v>Segment_F</v>
          </cell>
          <cell r="M396" t="str">
            <v>Segment_F</v>
          </cell>
          <cell r="N396" t="str">
            <v>Segment_B</v>
          </cell>
          <cell r="Z396" t="str">
            <v>lifecell PrePaid</v>
          </cell>
          <cell r="AA396">
            <v>45644</v>
          </cell>
        </row>
        <row r="397">
          <cell r="D397" t="str">
            <v>Anastasiia Kozachuk</v>
          </cell>
          <cell r="E397" t="str">
            <v>Козачук Анастасія Анатоліївна</v>
          </cell>
          <cell r="F397">
            <v>19173</v>
          </cell>
          <cell r="G397" t="str">
            <v>Bohdan Masenkov</v>
          </cell>
          <cell r="H397" t="str">
            <v>Part-time</v>
          </cell>
          <cell r="I397" t="str">
            <v>Kyiv</v>
          </cell>
          <cell r="J397" t="str">
            <v>inbound</v>
          </cell>
          <cell r="K397" t="str">
            <v>lifecell_Inb</v>
          </cell>
          <cell r="L397" t="str">
            <v>Segment_F</v>
          </cell>
          <cell r="M397" t="str">
            <v>Segment_F</v>
          </cell>
          <cell r="N397" t="str">
            <v>Segment_B</v>
          </cell>
          <cell r="Z397" t="str">
            <v>lifecell PrePaid</v>
          </cell>
          <cell r="AA397">
            <v>45644</v>
          </cell>
        </row>
        <row r="398">
          <cell r="D398" t="str">
            <v>Anna Parpura</v>
          </cell>
          <cell r="E398" t="str">
            <v>Парпура Анна Анатоліївна</v>
          </cell>
          <cell r="F398">
            <v>19199</v>
          </cell>
          <cell r="G398" t="str">
            <v>Nadezhda Poryvay</v>
          </cell>
          <cell r="H398" t="str">
            <v>Part-time</v>
          </cell>
          <cell r="I398" t="str">
            <v>Kyiv</v>
          </cell>
          <cell r="J398" t="str">
            <v>inbound</v>
          </cell>
          <cell r="K398" t="str">
            <v>BAT</v>
          </cell>
          <cell r="L398" t="str">
            <v>BAT_inb</v>
          </cell>
          <cell r="M398" t="str">
            <v>BAT_inb</v>
          </cell>
          <cell r="N398">
            <v>0</v>
          </cell>
          <cell r="O398" t="str">
            <v>BAT_velo</v>
          </cell>
          <cell r="P398" t="str">
            <v>BAT_ogo</v>
          </cell>
          <cell r="Z398" t="str">
            <v>BAT Inbound</v>
          </cell>
          <cell r="AA398">
            <v>45649</v>
          </cell>
        </row>
        <row r="399">
          <cell r="D399" t="str">
            <v>Yurii Lesiuk</v>
          </cell>
          <cell r="E399" t="str">
            <v>Лесюк Юрій Ярославович</v>
          </cell>
          <cell r="F399">
            <v>19218</v>
          </cell>
          <cell r="G399" t="str">
            <v>Inna Matvieienko</v>
          </cell>
          <cell r="H399" t="str">
            <v>Part-time</v>
          </cell>
          <cell r="I399" t="str">
            <v>Kyiv</v>
          </cell>
          <cell r="J399" t="str">
            <v>outbound</v>
          </cell>
          <cell r="K399" t="str">
            <v>Toyota</v>
          </cell>
          <cell r="L399" t="str">
            <v>Toyota</v>
          </cell>
          <cell r="M399" t="str">
            <v>Toyota</v>
          </cell>
          <cell r="N399">
            <v>0</v>
          </cell>
          <cell r="Z399" t="str">
            <v>Toyota</v>
          </cell>
          <cell r="AA399">
            <v>45650</v>
          </cell>
        </row>
        <row r="400">
          <cell r="D400" t="str">
            <v>Myroslav Pulyska</v>
          </cell>
          <cell r="E400" t="str">
            <v>Пулиска Мирослав Михайлович</v>
          </cell>
          <cell r="F400">
            <v>19217</v>
          </cell>
          <cell r="G400" t="str">
            <v>Inna Matvieienko</v>
          </cell>
          <cell r="H400" t="str">
            <v>Part-time</v>
          </cell>
          <cell r="I400" t="str">
            <v>Kyiv</v>
          </cell>
          <cell r="J400" t="str">
            <v>outbound</v>
          </cell>
          <cell r="K400" t="str">
            <v>Toyota</v>
          </cell>
          <cell r="L400" t="str">
            <v>Toyota</v>
          </cell>
          <cell r="M400" t="str">
            <v>Toyota</v>
          </cell>
          <cell r="N400">
            <v>0</v>
          </cell>
          <cell r="Z400" t="str">
            <v>Toyota</v>
          </cell>
          <cell r="AA400">
            <v>45650</v>
          </cell>
        </row>
        <row r="401">
          <cell r="D401" t="str">
            <v>Lesia Krotova</v>
          </cell>
          <cell r="E401" t="str">
            <v>Кротова Леся Петрівна</v>
          </cell>
          <cell r="F401">
            <v>19222</v>
          </cell>
          <cell r="G401" t="str">
            <v>Daryna Chernenko</v>
          </cell>
          <cell r="H401" t="str">
            <v>Part-time</v>
          </cell>
          <cell r="I401" t="str">
            <v>Kyiv</v>
          </cell>
          <cell r="J401" t="str">
            <v>outbound</v>
          </cell>
          <cell r="K401" t="str">
            <v>lifecell_TS</v>
          </cell>
          <cell r="L401" t="str">
            <v>Telesales</v>
          </cell>
          <cell r="M401" t="str">
            <v>Telesales</v>
          </cell>
          <cell r="N401">
            <v>0</v>
          </cell>
          <cell r="Z401" t="str">
            <v>lifecell TS</v>
          </cell>
          <cell r="AA401">
            <v>45650</v>
          </cell>
        </row>
        <row r="402">
          <cell r="D402" t="str">
            <v>Tamara Tomilo</v>
          </cell>
          <cell r="E402" t="str">
            <v>Томіло Тамара Вікторівна</v>
          </cell>
          <cell r="F402">
            <v>19224</v>
          </cell>
          <cell r="G402" t="str">
            <v>Mykyta Baranovskyi</v>
          </cell>
          <cell r="H402" t="str">
            <v>Part-time</v>
          </cell>
          <cell r="I402" t="str">
            <v>Kyiv</v>
          </cell>
          <cell r="J402" t="str">
            <v>outbound</v>
          </cell>
          <cell r="K402" t="str">
            <v>lifecell_TS</v>
          </cell>
          <cell r="L402" t="str">
            <v>Telesales</v>
          </cell>
          <cell r="M402" t="str">
            <v>Telesales</v>
          </cell>
          <cell r="N402">
            <v>0</v>
          </cell>
          <cell r="Z402" t="str">
            <v>lifecell TS</v>
          </cell>
          <cell r="AA402">
            <v>45650</v>
          </cell>
        </row>
        <row r="403">
          <cell r="D403" t="str">
            <v>Yuliia Hrynkiv</v>
          </cell>
          <cell r="E403" t="str">
            <v>Гриньків Юлія Борисівна</v>
          </cell>
          <cell r="F403">
            <v>19203</v>
          </cell>
          <cell r="G403" t="str">
            <v>Serhii Mushtat</v>
          </cell>
          <cell r="H403" t="str">
            <v>Part-time</v>
          </cell>
          <cell r="I403" t="str">
            <v>Kyiv</v>
          </cell>
          <cell r="J403" t="str">
            <v>inbound</v>
          </cell>
          <cell r="K403" t="str">
            <v>Glovo_Client</v>
          </cell>
          <cell r="L403" t="str">
            <v>Chat_User</v>
          </cell>
          <cell r="M403" t="str">
            <v>Chat_User</v>
          </cell>
          <cell r="N403" t="str">
            <v>Glovo_Multiskill</v>
          </cell>
          <cell r="P403" t="str">
            <v>Chat_User</v>
          </cell>
          <cell r="Q403" t="str">
            <v>Glovo_LiveOps</v>
          </cell>
          <cell r="T403" t="str">
            <v>CR_Cleanup</v>
          </cell>
          <cell r="U403" t="str">
            <v>User_mails</v>
          </cell>
          <cell r="W403">
            <v>0</v>
          </cell>
          <cell r="X403">
            <v>0</v>
          </cell>
          <cell r="Y403" t="str">
            <v>Glover&amp;Clients</v>
          </cell>
          <cell r="Z403" t="str">
            <v>Glovo_User</v>
          </cell>
          <cell r="AA403">
            <v>45650</v>
          </cell>
        </row>
        <row r="404">
          <cell r="D404" t="str">
            <v>Dmytro Ilchuk</v>
          </cell>
          <cell r="E404" t="str">
            <v>Ільчук Дмитро Андрійович</v>
          </cell>
          <cell r="F404">
            <v>19204</v>
          </cell>
          <cell r="G404" t="str">
            <v>Bohdan Dzys</v>
          </cell>
          <cell r="H404" t="str">
            <v>Part-time</v>
          </cell>
          <cell r="I404" t="str">
            <v>Kyiv</v>
          </cell>
          <cell r="J404" t="str">
            <v>inbound</v>
          </cell>
          <cell r="K404" t="str">
            <v>Glovo_Client</v>
          </cell>
          <cell r="L404" t="str">
            <v>Chat_User</v>
          </cell>
          <cell r="M404" t="str">
            <v>Chat_User</v>
          </cell>
          <cell r="N404">
            <v>0</v>
          </cell>
          <cell r="P404">
            <v>0</v>
          </cell>
          <cell r="T404" t="str">
            <v>CR_Cleanup</v>
          </cell>
          <cell r="W404">
            <v>0</v>
          </cell>
          <cell r="X404">
            <v>0</v>
          </cell>
          <cell r="Y404" t="str">
            <v>Clients</v>
          </cell>
          <cell r="Z404" t="str">
            <v>Glovo_User</v>
          </cell>
          <cell r="AA404">
            <v>45650</v>
          </cell>
        </row>
        <row r="405">
          <cell r="D405" t="str">
            <v>Denys Kobzii</v>
          </cell>
          <cell r="E405" t="str">
            <v>Кобзій Денис Олегович</v>
          </cell>
          <cell r="F405">
            <v>19206</v>
          </cell>
          <cell r="G405" t="str">
            <v>Rostyslav Vorobets</v>
          </cell>
          <cell r="H405" t="str">
            <v>Part-time</v>
          </cell>
          <cell r="I405" t="str">
            <v>Kyiv</v>
          </cell>
          <cell r="J405" t="str">
            <v>inbound</v>
          </cell>
          <cell r="K405" t="str">
            <v>Glovo_LiveOps</v>
          </cell>
          <cell r="L405" t="str">
            <v>Glovo_LiveOps</v>
          </cell>
          <cell r="M405" t="str">
            <v>Glovo_LiveOps</v>
          </cell>
          <cell r="N405" t="str">
            <v>Glovo_Multiskill</v>
          </cell>
          <cell r="P405" t="str">
            <v>Chat_User</v>
          </cell>
          <cell r="Q405" t="str">
            <v>Glovo_LiveOps</v>
          </cell>
          <cell r="T405" t="str">
            <v>CR_Cleanup</v>
          </cell>
          <cell r="W405">
            <v>0</v>
          </cell>
          <cell r="X405">
            <v>0</v>
          </cell>
          <cell r="Y405" t="str">
            <v>Glover&amp;Clients</v>
          </cell>
          <cell r="Z405" t="str">
            <v>Glovo_Glover</v>
          </cell>
          <cell r="AA405">
            <v>45650</v>
          </cell>
        </row>
        <row r="406">
          <cell r="D406" t="str">
            <v>Derenik Mshetsian</v>
          </cell>
          <cell r="E406" t="str">
            <v>Мшецян Деренік Людвігович</v>
          </cell>
          <cell r="F406">
            <v>19211</v>
          </cell>
          <cell r="G406" t="str">
            <v>Serhii Mushtat</v>
          </cell>
          <cell r="H406" t="str">
            <v>Part-time</v>
          </cell>
          <cell r="I406" t="str">
            <v>Kyiv</v>
          </cell>
          <cell r="J406" t="str">
            <v>inbound</v>
          </cell>
          <cell r="K406" t="str">
            <v>Glovo_LiveOps</v>
          </cell>
          <cell r="L406" t="str">
            <v>Glovo_LiveOps</v>
          </cell>
          <cell r="M406" t="str">
            <v>Glovo_LiveOps</v>
          </cell>
          <cell r="N406" t="str">
            <v>Glovo_Multiskill</v>
          </cell>
          <cell r="P406" t="str">
            <v>Chat_User</v>
          </cell>
          <cell r="Q406" t="str">
            <v>Glovo_LiveOps</v>
          </cell>
          <cell r="T406" t="str">
            <v>CR_Cleanup</v>
          </cell>
          <cell r="W406">
            <v>0</v>
          </cell>
          <cell r="X406">
            <v>0</v>
          </cell>
          <cell r="Y406" t="str">
            <v>Glover&amp;Clients</v>
          </cell>
          <cell r="Z406" t="str">
            <v>Glovo_Glover</v>
          </cell>
          <cell r="AA406">
            <v>45650</v>
          </cell>
        </row>
        <row r="407">
          <cell r="D407" t="str">
            <v>Sofiia Pryz</v>
          </cell>
          <cell r="E407" t="str">
            <v>Приз Софія Василівна</v>
          </cell>
          <cell r="F407">
            <v>19212</v>
          </cell>
          <cell r="G407" t="str">
            <v>Dmytro Vynohradov</v>
          </cell>
          <cell r="H407" t="str">
            <v>Part-time</v>
          </cell>
          <cell r="I407" t="str">
            <v>Kyiv</v>
          </cell>
          <cell r="J407" t="str">
            <v>inbound</v>
          </cell>
          <cell r="K407" t="str">
            <v>Glovo_Client</v>
          </cell>
          <cell r="L407" t="str">
            <v>Chat_User</v>
          </cell>
          <cell r="M407" t="str">
            <v>Chat_User</v>
          </cell>
          <cell r="N407" t="str">
            <v>Glovo_Multiskill</v>
          </cell>
          <cell r="P407" t="str">
            <v>Chat_User</v>
          </cell>
          <cell r="Q407" t="str">
            <v>Glovo_LiveOps</v>
          </cell>
          <cell r="T407" t="str">
            <v>CR_Cleanup</v>
          </cell>
          <cell r="W407">
            <v>0</v>
          </cell>
          <cell r="X407">
            <v>0</v>
          </cell>
          <cell r="Y407" t="str">
            <v>Glover&amp;Clients</v>
          </cell>
          <cell r="Z407" t="str">
            <v>Glovo_User</v>
          </cell>
          <cell r="AA407">
            <v>45650</v>
          </cell>
        </row>
        <row r="408">
          <cell r="D408" t="str">
            <v>Vladyslav Surzhynskyi</v>
          </cell>
          <cell r="E408" t="str">
            <v>Суржинський Владислав Володимирович</v>
          </cell>
          <cell r="F408">
            <v>19213</v>
          </cell>
          <cell r="G408" t="str">
            <v>Bohdan Dzys</v>
          </cell>
          <cell r="H408" t="str">
            <v>Part-time</v>
          </cell>
          <cell r="I408" t="str">
            <v>Kyiv</v>
          </cell>
          <cell r="J408" t="str">
            <v>inbound</v>
          </cell>
          <cell r="K408" t="str">
            <v>Glovo_LiveOps</v>
          </cell>
          <cell r="L408" t="str">
            <v>Glovo_LiveOps</v>
          </cell>
          <cell r="M408" t="str">
            <v>Glovo_LiveOps</v>
          </cell>
          <cell r="N408" t="str">
            <v>Glovo_Multiskill</v>
          </cell>
          <cell r="P408" t="str">
            <v>Chat_User</v>
          </cell>
          <cell r="Q408" t="str">
            <v>Glovo_LiveOps</v>
          </cell>
          <cell r="T408" t="str">
            <v>CR_Cleanup</v>
          </cell>
          <cell r="W408">
            <v>0</v>
          </cell>
          <cell r="X408">
            <v>0</v>
          </cell>
          <cell r="Y408" t="str">
            <v>Glover&amp;Clients</v>
          </cell>
          <cell r="Z408" t="str">
            <v>Glovo_Glover</v>
          </cell>
          <cell r="AA408">
            <v>45650</v>
          </cell>
        </row>
        <row r="409">
          <cell r="D409" t="str">
            <v>Vladyslav Hrytsenko</v>
          </cell>
          <cell r="E409" t="str">
            <v>Гриценко Владислав Анатолійович</v>
          </cell>
          <cell r="F409">
            <v>19187</v>
          </cell>
          <cell r="G409" t="str">
            <v>Kateryna Bereza</v>
          </cell>
          <cell r="H409" t="str">
            <v>Part-time</v>
          </cell>
          <cell r="I409" t="str">
            <v>Kyiv</v>
          </cell>
          <cell r="J409" t="str">
            <v>inbound</v>
          </cell>
          <cell r="K409" t="str">
            <v>lifecell_Inb</v>
          </cell>
          <cell r="L409" t="str">
            <v>Segment_F</v>
          </cell>
          <cell r="M409" t="str">
            <v>Segment_F</v>
          </cell>
          <cell r="N409" t="str">
            <v>Segment_B</v>
          </cell>
          <cell r="Z409" t="str">
            <v>lifecell PrePaid</v>
          </cell>
          <cell r="AA409">
            <v>45651</v>
          </cell>
        </row>
        <row r="410">
          <cell r="D410" t="str">
            <v>Viktoriia Nikolenko</v>
          </cell>
          <cell r="E410" t="str">
            <v>Ніколенко Вікторія Юріївна</v>
          </cell>
          <cell r="F410">
            <v>19190</v>
          </cell>
          <cell r="G410" t="str">
            <v>Yaroslav Kostiuk</v>
          </cell>
          <cell r="H410" t="str">
            <v>Part-time</v>
          </cell>
          <cell r="I410" t="str">
            <v>Kyiv</v>
          </cell>
          <cell r="J410" t="str">
            <v>inbound</v>
          </cell>
          <cell r="K410" t="str">
            <v>lifecell_Inb</v>
          </cell>
          <cell r="L410" t="str">
            <v>Segment_F</v>
          </cell>
          <cell r="M410" t="str">
            <v>Segment_F</v>
          </cell>
          <cell r="N410" t="str">
            <v>Segment_B</v>
          </cell>
          <cell r="Z410" t="str">
            <v>lifecell PrePaid</v>
          </cell>
          <cell r="AA410">
            <v>45651</v>
          </cell>
        </row>
        <row r="411">
          <cell r="D411" t="str">
            <v>Anastasiia Panasiuk</v>
          </cell>
          <cell r="E411" t="str">
            <v>Панасюк Анастасія Валеріївна</v>
          </cell>
          <cell r="F411">
            <v>19191</v>
          </cell>
          <cell r="G411" t="str">
            <v>Vitalii Serhieiev</v>
          </cell>
          <cell r="H411" t="str">
            <v>Part-time</v>
          </cell>
          <cell r="I411" t="str">
            <v>Kyiv</v>
          </cell>
          <cell r="J411" t="str">
            <v>inbound</v>
          </cell>
          <cell r="K411" t="str">
            <v>lifecell_Inb</v>
          </cell>
          <cell r="L411" t="str">
            <v>Segment_F</v>
          </cell>
          <cell r="M411" t="str">
            <v>Segment_F</v>
          </cell>
          <cell r="N411" t="str">
            <v>Segment_B</v>
          </cell>
          <cell r="Z411" t="str">
            <v>lifecell PrePaid</v>
          </cell>
          <cell r="AA411">
            <v>45651</v>
          </cell>
        </row>
        <row r="412">
          <cell r="D412" t="str">
            <v>Yevhen Panchenko</v>
          </cell>
          <cell r="E412" t="str">
            <v>Панченко Євген Ігорович</v>
          </cell>
          <cell r="F412">
            <v>19192</v>
          </cell>
          <cell r="G412" t="str">
            <v>Maksym AMaksymenko</v>
          </cell>
          <cell r="H412" t="str">
            <v>Part-time</v>
          </cell>
          <cell r="I412" t="str">
            <v>Kyiv</v>
          </cell>
          <cell r="J412" t="str">
            <v>inbound</v>
          </cell>
          <cell r="K412" t="str">
            <v>lifecell_Inb</v>
          </cell>
          <cell r="L412" t="str">
            <v>Segment_F</v>
          </cell>
          <cell r="M412" t="str">
            <v>Segment_F</v>
          </cell>
          <cell r="N412" t="str">
            <v>Segment_B</v>
          </cell>
          <cell r="Z412" t="str">
            <v>lifecell PrePaid</v>
          </cell>
          <cell r="AA412">
            <v>45651</v>
          </cell>
        </row>
        <row r="413">
          <cell r="D413" t="str">
            <v>Yuliia Fedotova</v>
          </cell>
          <cell r="E413" t="str">
            <v>Федотова Юлія Андріївна</v>
          </cell>
          <cell r="F413">
            <v>19242</v>
          </cell>
          <cell r="G413" t="str">
            <v>Dmytro Vynohradov</v>
          </cell>
          <cell r="H413" t="str">
            <v>Part-time</v>
          </cell>
          <cell r="I413" t="str">
            <v>Kyiv</v>
          </cell>
          <cell r="J413" t="str">
            <v>inbound</v>
          </cell>
          <cell r="K413" t="str">
            <v>Glovo_Client</v>
          </cell>
          <cell r="L413" t="str">
            <v>Glovo_Call_Partner</v>
          </cell>
          <cell r="M413" t="str">
            <v>Glovo_Call_Partner</v>
          </cell>
          <cell r="N413">
            <v>0</v>
          </cell>
          <cell r="O413" t="str">
            <v>Glovo_SM</v>
          </cell>
          <cell r="P413" t="str">
            <v>Chat_User</v>
          </cell>
          <cell r="R413">
            <v>0</v>
          </cell>
          <cell r="T413" t="str">
            <v>CR_Cleanup</v>
          </cell>
          <cell r="Y413" t="str">
            <v>Clients</v>
          </cell>
          <cell r="Z413" t="str">
            <v>Glovo_CP</v>
          </cell>
          <cell r="AA413">
            <v>45659</v>
          </cell>
        </row>
        <row r="414">
          <cell r="D414" t="str">
            <v>Ruslan Lytvynov</v>
          </cell>
          <cell r="E414" t="str">
            <v>Литвинов Руслан Володимирович</v>
          </cell>
          <cell r="F414">
            <v>19243</v>
          </cell>
          <cell r="G414" t="str">
            <v>Vladislav Usik</v>
          </cell>
          <cell r="H414" t="str">
            <v>Part-time</v>
          </cell>
          <cell r="I414" t="str">
            <v>Kyiv</v>
          </cell>
          <cell r="J414" t="str">
            <v>inbound</v>
          </cell>
          <cell r="K414" t="str">
            <v>Glovo_LiveOps</v>
          </cell>
          <cell r="L414" t="str">
            <v>Glovo_LiveOps</v>
          </cell>
          <cell r="M414" t="str">
            <v>Glovo_LiveOps</v>
          </cell>
          <cell r="N414" t="str">
            <v>Glovo_Multiskill</v>
          </cell>
          <cell r="P414" t="str">
            <v>Chat_User</v>
          </cell>
          <cell r="Q414" t="str">
            <v>Glovo_LiveOps</v>
          </cell>
          <cell r="T414" t="str">
            <v>CR_Cleanup</v>
          </cell>
          <cell r="W414">
            <v>0</v>
          </cell>
          <cell r="X414">
            <v>0</v>
          </cell>
          <cell r="Y414" t="str">
            <v>Glover&amp;Clients</v>
          </cell>
          <cell r="Z414" t="str">
            <v>Glovo_Glover</v>
          </cell>
          <cell r="AA414">
            <v>45659</v>
          </cell>
        </row>
        <row r="415">
          <cell r="D415" t="str">
            <v>Yelyzaveta Danylchuk</v>
          </cell>
          <cell r="E415" t="str">
            <v>Данильчук Єлизавета Анатоліївна</v>
          </cell>
          <cell r="F415">
            <v>19228</v>
          </cell>
          <cell r="G415" t="str">
            <v>Yevhen Hertsoh</v>
          </cell>
          <cell r="H415" t="str">
            <v>Part-time</v>
          </cell>
          <cell r="I415" t="str">
            <v>Kyiv</v>
          </cell>
          <cell r="J415" t="str">
            <v>inbound</v>
          </cell>
          <cell r="K415" t="str">
            <v>lifecell_Inb</v>
          </cell>
          <cell r="L415" t="str">
            <v>Segment_F</v>
          </cell>
          <cell r="M415" t="str">
            <v>Segment_F</v>
          </cell>
          <cell r="N415" t="str">
            <v>Segment_B</v>
          </cell>
          <cell r="Z415" t="str">
            <v>lifecell PrePaid</v>
          </cell>
          <cell r="AA415">
            <v>45659</v>
          </cell>
        </row>
        <row r="416">
          <cell r="D416" t="str">
            <v>Olena Plekh</v>
          </cell>
          <cell r="E416" t="str">
            <v>Плех Олена Олегівна</v>
          </cell>
          <cell r="F416">
            <v>19229</v>
          </cell>
          <cell r="G416" t="str">
            <v>Yaroslav Kostiuk</v>
          </cell>
          <cell r="H416" t="str">
            <v>Part-time</v>
          </cell>
          <cell r="I416" t="str">
            <v>Kyiv</v>
          </cell>
          <cell r="J416" t="str">
            <v>inbound</v>
          </cell>
          <cell r="K416" t="str">
            <v>lifecell_Inb</v>
          </cell>
          <cell r="L416" t="str">
            <v>Segment_F</v>
          </cell>
          <cell r="M416" t="str">
            <v>Segment_F</v>
          </cell>
          <cell r="N416" t="str">
            <v>Segment_B</v>
          </cell>
          <cell r="Z416" t="str">
            <v>lifecell PrePaid</v>
          </cell>
          <cell r="AA416">
            <v>45659</v>
          </cell>
        </row>
        <row r="417">
          <cell r="D417" t="str">
            <v>Yevhenii Tymko</v>
          </cell>
          <cell r="E417" t="str">
            <v>Тимко Євгеній Станіславович</v>
          </cell>
          <cell r="F417">
            <v>19232</v>
          </cell>
          <cell r="G417" t="str">
            <v>Kateryna Bereza</v>
          </cell>
          <cell r="H417" t="str">
            <v>Part-time</v>
          </cell>
          <cell r="I417" t="str">
            <v>Kyiv</v>
          </cell>
          <cell r="J417" t="str">
            <v>inbound</v>
          </cell>
          <cell r="K417" t="str">
            <v>lifecell_Inb</v>
          </cell>
          <cell r="L417" t="str">
            <v>Segment_F</v>
          </cell>
          <cell r="M417" t="str">
            <v>Segment_F</v>
          </cell>
          <cell r="N417" t="str">
            <v>Segment_B</v>
          </cell>
          <cell r="Z417" t="str">
            <v>lifecell PrePaid</v>
          </cell>
          <cell r="AA417">
            <v>45659</v>
          </cell>
        </row>
        <row r="418">
          <cell r="D418" t="str">
            <v>Mykhailo Rozhenko</v>
          </cell>
          <cell r="E418" t="str">
            <v>Роженко Михайло Вадимович</v>
          </cell>
          <cell r="F418">
            <v>19288</v>
          </cell>
          <cell r="G418" t="str">
            <v>Rostyslav Vorobets</v>
          </cell>
          <cell r="H418" t="str">
            <v>Part-time</v>
          </cell>
          <cell r="I418" t="str">
            <v>Kyiv</v>
          </cell>
          <cell r="J418" t="str">
            <v>inbound</v>
          </cell>
          <cell r="K418" t="str">
            <v>Glovo_LiveOps</v>
          </cell>
          <cell r="L418" t="str">
            <v>Glovo_LiveOps</v>
          </cell>
          <cell r="M418" t="str">
            <v>Glovo_LiveOps</v>
          </cell>
          <cell r="N418" t="str">
            <v>Glovo_Multiskill</v>
          </cell>
          <cell r="O418">
            <v>0</v>
          </cell>
          <cell r="P418" t="str">
            <v>Chat_User</v>
          </cell>
          <cell r="Q418" t="str">
            <v>Glovo_LiveOps</v>
          </cell>
          <cell r="R418">
            <v>0</v>
          </cell>
          <cell r="S418">
            <v>0</v>
          </cell>
          <cell r="T418" t="str">
            <v>CR_Cleanup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 t="str">
            <v>Glover&amp;Clients</v>
          </cell>
          <cell r="Z418" t="str">
            <v>Glovo_Glover</v>
          </cell>
          <cell r="AA418">
            <v>45660</v>
          </cell>
        </row>
        <row r="419">
          <cell r="D419" t="str">
            <v>Vadym Pradyshchuk</v>
          </cell>
          <cell r="E419" t="str">
            <v>Прадищук Вадим Михайлович</v>
          </cell>
          <cell r="F419">
            <v>19283</v>
          </cell>
          <cell r="G419" t="str">
            <v>Nazarii Stadnik</v>
          </cell>
          <cell r="H419" t="str">
            <v>Part-time</v>
          </cell>
          <cell r="I419" t="str">
            <v>Kyiv</v>
          </cell>
          <cell r="J419" t="str">
            <v>inbound</v>
          </cell>
          <cell r="K419" t="str">
            <v>Glovo_Client</v>
          </cell>
          <cell r="L419" t="str">
            <v>Chat_User</v>
          </cell>
          <cell r="M419" t="str">
            <v>Chat_User</v>
          </cell>
          <cell r="N419" t="str">
            <v>Glovo_Multiskill</v>
          </cell>
          <cell r="O419">
            <v>0</v>
          </cell>
          <cell r="P419" t="str">
            <v>Chat_User</v>
          </cell>
          <cell r="Q419" t="str">
            <v>Glovo_LiveOps</v>
          </cell>
          <cell r="R419">
            <v>0</v>
          </cell>
          <cell r="S419">
            <v>0</v>
          </cell>
          <cell r="T419" t="str">
            <v>CR_Cleanup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 t="str">
            <v>Glover&amp;Clients</v>
          </cell>
          <cell r="Z419" t="str">
            <v>Glovo_User</v>
          </cell>
          <cell r="AA419">
            <v>45660</v>
          </cell>
        </row>
        <row r="420">
          <cell r="D420" t="str">
            <v>Volodymyr Sharko</v>
          </cell>
          <cell r="E420" t="str">
            <v>Шарко Володимир Віталійович</v>
          </cell>
          <cell r="F420">
            <v>19286</v>
          </cell>
          <cell r="G420" t="str">
            <v>Vladislav Usik</v>
          </cell>
          <cell r="H420" t="str">
            <v>Part-time</v>
          </cell>
          <cell r="I420" t="str">
            <v>Kyiv</v>
          </cell>
          <cell r="J420" t="str">
            <v>inbound</v>
          </cell>
          <cell r="K420" t="str">
            <v>Glovo_Client</v>
          </cell>
          <cell r="L420" t="str">
            <v>Chat_User</v>
          </cell>
          <cell r="M420" t="str">
            <v>Chat_User</v>
          </cell>
          <cell r="N420" t="str">
            <v>Glovo_Multiskill</v>
          </cell>
          <cell r="P420" t="str">
            <v>Chat_User</v>
          </cell>
          <cell r="Q420" t="str">
            <v>Glovo_LiveOps</v>
          </cell>
          <cell r="T420" t="str">
            <v>CR_Cleanup</v>
          </cell>
          <cell r="W420">
            <v>0</v>
          </cell>
          <cell r="X420">
            <v>0</v>
          </cell>
          <cell r="Y420" t="str">
            <v>Glover&amp;Clients</v>
          </cell>
          <cell r="Z420" t="str">
            <v>Glovo_User</v>
          </cell>
          <cell r="AA420">
            <v>45660</v>
          </cell>
        </row>
        <row r="421">
          <cell r="D421" t="str">
            <v>Volodymyr Tsvietkov</v>
          </cell>
          <cell r="E421" t="str">
            <v>Цвєтков Володимир Сергійович</v>
          </cell>
          <cell r="F421">
            <v>19282</v>
          </cell>
          <cell r="G421" t="str">
            <v>Valerii Kucherenko</v>
          </cell>
          <cell r="H421" t="str">
            <v>Part-time</v>
          </cell>
          <cell r="I421" t="str">
            <v>Kyiv</v>
          </cell>
          <cell r="J421" t="str">
            <v>inbound</v>
          </cell>
          <cell r="K421" t="str">
            <v>Glovo_Client</v>
          </cell>
          <cell r="L421" t="str">
            <v>Chat_User</v>
          </cell>
          <cell r="M421" t="str">
            <v>Chat_User</v>
          </cell>
          <cell r="N421" t="str">
            <v>Glovo_Multiskill</v>
          </cell>
          <cell r="P421" t="str">
            <v>Chat_User</v>
          </cell>
          <cell r="Q421" t="str">
            <v>Glovo_LiveOps</v>
          </cell>
          <cell r="T421" t="str">
            <v>CR_Cleanup</v>
          </cell>
          <cell r="W421">
            <v>0</v>
          </cell>
          <cell r="X421">
            <v>0</v>
          </cell>
          <cell r="Y421" t="str">
            <v>Glover&amp;Clients</v>
          </cell>
          <cell r="Z421" t="str">
            <v>Glovo_User</v>
          </cell>
          <cell r="AA421">
            <v>45660</v>
          </cell>
        </row>
        <row r="422">
          <cell r="D422" t="str">
            <v>Liliya Andrienko</v>
          </cell>
          <cell r="E422" t="str">
            <v>Андрієнко Лілія Юріївна</v>
          </cell>
          <cell r="F422">
            <v>9309</v>
          </cell>
          <cell r="G422" t="str">
            <v>Ruslana Kalenichenko</v>
          </cell>
          <cell r="H422" t="str">
            <v>Part-time</v>
          </cell>
          <cell r="I422" t="str">
            <v>Kyiv</v>
          </cell>
          <cell r="J422" t="str">
            <v>inbound</v>
          </cell>
          <cell r="K422" t="str">
            <v>Toyota_Hotline</v>
          </cell>
          <cell r="L422" t="str">
            <v>Toyota_Hotline</v>
          </cell>
          <cell r="M422" t="str">
            <v>Toyota_Hotline</v>
          </cell>
          <cell r="N422">
            <v>0</v>
          </cell>
          <cell r="Z422" t="str">
            <v>Toyota_Hotline</v>
          </cell>
          <cell r="AA422">
            <v>45663</v>
          </cell>
        </row>
        <row r="423">
          <cell r="D423" t="str">
            <v>Andrii Makiienko</v>
          </cell>
          <cell r="E423" t="str">
            <v>Макієнко Андрій Олександрович</v>
          </cell>
          <cell r="F423">
            <v>19265</v>
          </cell>
          <cell r="G423" t="str">
            <v>Yaroslav Kostiuk</v>
          </cell>
          <cell r="H423" t="str">
            <v>Part-time</v>
          </cell>
          <cell r="I423" t="str">
            <v>Kyiv</v>
          </cell>
          <cell r="J423" t="str">
            <v>inbound</v>
          </cell>
          <cell r="K423" t="str">
            <v>lifecell_Inb</v>
          </cell>
          <cell r="L423" t="str">
            <v>Segment_F</v>
          </cell>
          <cell r="M423" t="str">
            <v>Segment_F</v>
          </cell>
          <cell r="N423" t="str">
            <v>Segment_B</v>
          </cell>
          <cell r="Z423" t="str">
            <v>lifecell PrePaid</v>
          </cell>
          <cell r="AA423">
            <v>45666</v>
          </cell>
        </row>
        <row r="424">
          <cell r="D424" t="str">
            <v>Oleksandr Pohrebniak</v>
          </cell>
          <cell r="E424" t="str">
            <v>Погребняк Олександр Миколайович</v>
          </cell>
          <cell r="F424">
            <v>19274</v>
          </cell>
          <cell r="G424" t="str">
            <v>Kostiantyn Pcholkin</v>
          </cell>
          <cell r="H424" t="str">
            <v>Part-time</v>
          </cell>
          <cell r="I424" t="str">
            <v>Kyiv</v>
          </cell>
          <cell r="J424" t="str">
            <v>inbound</v>
          </cell>
          <cell r="K424" t="str">
            <v>lifecell_Inb</v>
          </cell>
          <cell r="L424" t="str">
            <v>Segment_F</v>
          </cell>
          <cell r="M424" t="str">
            <v>Segment_F</v>
          </cell>
          <cell r="N424" t="str">
            <v>Segment_B</v>
          </cell>
          <cell r="Z424" t="str">
            <v>lifecell PrePaid</v>
          </cell>
          <cell r="AA424">
            <v>45666</v>
          </cell>
        </row>
        <row r="425">
          <cell r="D425" t="str">
            <v>Vladyslav Fedenko</v>
          </cell>
          <cell r="E425" t="str">
            <v>Феденко Владислав Сергійович</v>
          </cell>
          <cell r="F425">
            <v>19312</v>
          </cell>
          <cell r="G425" t="str">
            <v>Vladislav Usik</v>
          </cell>
          <cell r="H425" t="str">
            <v>Part-time</v>
          </cell>
          <cell r="I425" t="str">
            <v>Kyiv</v>
          </cell>
          <cell r="J425" t="str">
            <v>inbound</v>
          </cell>
          <cell r="K425" t="str">
            <v>Glovo_OCC</v>
          </cell>
          <cell r="L425" t="str">
            <v>Glovo_OCC</v>
          </cell>
          <cell r="M425" t="str">
            <v>Glovo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Z425" t="str">
            <v>Glovo_OCC</v>
          </cell>
          <cell r="AA425">
            <v>45673</v>
          </cell>
        </row>
        <row r="426">
          <cell r="D426" t="str">
            <v>Oleksandr Prymachenko</v>
          </cell>
          <cell r="E426" t="str">
            <v>Примаченко Олександр Олександрович</v>
          </cell>
          <cell r="F426">
            <v>19313</v>
          </cell>
          <cell r="G426" t="str">
            <v>Vladislav Usik</v>
          </cell>
          <cell r="H426" t="str">
            <v>Part-time</v>
          </cell>
          <cell r="I426" t="str">
            <v>Kyiv</v>
          </cell>
          <cell r="J426" t="str">
            <v>inbound</v>
          </cell>
          <cell r="K426" t="str">
            <v>Glovo_OCC</v>
          </cell>
          <cell r="L426" t="str">
            <v>Glovo_OCC</v>
          </cell>
          <cell r="M426" t="str">
            <v>Glovo</v>
          </cell>
          <cell r="N426">
            <v>0</v>
          </cell>
          <cell r="Z426" t="str">
            <v>Glovo_OCC</v>
          </cell>
          <cell r="AA426">
            <v>45673</v>
          </cell>
        </row>
        <row r="427">
          <cell r="D427" t="str">
            <v>Ihor Dubytskyi</v>
          </cell>
          <cell r="E427" t="str">
            <v>Дубицький Ігор Яремович</v>
          </cell>
          <cell r="F427">
            <v>19292</v>
          </cell>
          <cell r="G427" t="str">
            <v>Kateryna Androshchuk</v>
          </cell>
          <cell r="H427" t="str">
            <v>Part-time</v>
          </cell>
          <cell r="I427" t="str">
            <v>Kyiv</v>
          </cell>
          <cell r="J427" t="str">
            <v>outbound</v>
          </cell>
          <cell r="K427" t="str">
            <v>lifecell_TS</v>
          </cell>
          <cell r="L427" t="str">
            <v>Telesales</v>
          </cell>
          <cell r="M427" t="str">
            <v>Telesales</v>
          </cell>
          <cell r="N427">
            <v>0</v>
          </cell>
          <cell r="Z427" t="str">
            <v>lifecell TS</v>
          </cell>
          <cell r="AA427">
            <v>45679</v>
          </cell>
        </row>
        <row r="428">
          <cell r="D428" t="str">
            <v>Yevheniia Zherebets</v>
          </cell>
          <cell r="E428" t="str">
            <v>Жеребець Євгенія Романівна</v>
          </cell>
          <cell r="F428">
            <v>19294</v>
          </cell>
          <cell r="G428" t="str">
            <v>Daryna Chernenko</v>
          </cell>
          <cell r="H428" t="str">
            <v>Part-time</v>
          </cell>
          <cell r="I428" t="str">
            <v>Kyiv</v>
          </cell>
          <cell r="J428" t="str">
            <v>outbound</v>
          </cell>
          <cell r="K428" t="str">
            <v>lifecell_TS</v>
          </cell>
          <cell r="L428" t="str">
            <v>Telesales</v>
          </cell>
          <cell r="M428" t="str">
            <v>Telesales</v>
          </cell>
          <cell r="N428">
            <v>0</v>
          </cell>
          <cell r="Z428" t="str">
            <v>lifecell TS</v>
          </cell>
          <cell r="AA428">
            <v>45679</v>
          </cell>
        </row>
        <row r="429">
          <cell r="D429" t="str">
            <v>Inna Kachynska</v>
          </cell>
          <cell r="E429" t="str">
            <v>Качинська Інна Олександрівна</v>
          </cell>
          <cell r="F429">
            <v>19298</v>
          </cell>
          <cell r="G429" t="str">
            <v>Daryna Chernenko</v>
          </cell>
          <cell r="H429" t="str">
            <v>Part-time</v>
          </cell>
          <cell r="I429" t="str">
            <v>Kyiv</v>
          </cell>
          <cell r="J429" t="str">
            <v>outbound</v>
          </cell>
          <cell r="K429" t="str">
            <v>lifecell_TS</v>
          </cell>
          <cell r="L429" t="str">
            <v>Telesales</v>
          </cell>
          <cell r="M429" t="str">
            <v>Telesales</v>
          </cell>
          <cell r="N429">
            <v>0</v>
          </cell>
          <cell r="Z429" t="str">
            <v>lifecell TS</v>
          </cell>
          <cell r="AA429">
            <v>45679</v>
          </cell>
        </row>
        <row r="430">
          <cell r="D430" t="str">
            <v>Yevhen Bolotov</v>
          </cell>
          <cell r="E430" t="str">
            <v>Болотов Євген Вікторович</v>
          </cell>
          <cell r="F430">
            <v>19314</v>
          </cell>
          <cell r="G430" t="str">
            <v>Nadezhda Poryvay</v>
          </cell>
          <cell r="H430" t="str">
            <v>Part-time</v>
          </cell>
          <cell r="I430" t="str">
            <v>Kyiv</v>
          </cell>
          <cell r="J430" t="str">
            <v>inbound</v>
          </cell>
          <cell r="K430" t="str">
            <v>BAT</v>
          </cell>
          <cell r="L430" t="str">
            <v>BAT_inb</v>
          </cell>
          <cell r="M430" t="str">
            <v>BAT_inb</v>
          </cell>
          <cell r="N430">
            <v>0</v>
          </cell>
          <cell r="Z430" t="str">
            <v>BAT Inbound</v>
          </cell>
          <cell r="AA430">
            <v>45684</v>
          </cell>
        </row>
        <row r="431">
          <cell r="D431" t="str">
            <v>Elena Leonova</v>
          </cell>
          <cell r="E431" t="str">
            <v>Леонова Олена Віталіївна</v>
          </cell>
          <cell r="F431">
            <v>16626</v>
          </cell>
          <cell r="G431" t="str">
            <v>Nadezhda Poryvay</v>
          </cell>
          <cell r="H431" t="str">
            <v>Part-time</v>
          </cell>
          <cell r="I431" t="str">
            <v>Kyiv</v>
          </cell>
          <cell r="J431" t="str">
            <v>inbound</v>
          </cell>
          <cell r="K431" t="str">
            <v>BAT</v>
          </cell>
          <cell r="L431" t="str">
            <v>BAT_inb</v>
          </cell>
          <cell r="M431" t="str">
            <v>BAT_inb</v>
          </cell>
          <cell r="N431">
            <v>0</v>
          </cell>
          <cell r="Z431" t="str">
            <v>BAT Inbound</v>
          </cell>
          <cell r="AA431">
            <v>45684</v>
          </cell>
        </row>
        <row r="432">
          <cell r="D432" t="str">
            <v>Nikita Kolomiichenko</v>
          </cell>
          <cell r="E432" t="str">
            <v>Коломійченко Нікіта Олегович</v>
          </cell>
          <cell r="F432">
            <v>17416</v>
          </cell>
          <cell r="G432" t="str">
            <v>Oleksii Chalyk</v>
          </cell>
          <cell r="H432" t="str">
            <v>Part-time</v>
          </cell>
          <cell r="I432" t="str">
            <v>Kyiv</v>
          </cell>
          <cell r="J432" t="str">
            <v>inbound</v>
          </cell>
          <cell r="K432" t="str">
            <v>lifecell_Inb</v>
          </cell>
          <cell r="L432" t="str">
            <v>Web_chat</v>
          </cell>
          <cell r="M432" t="str">
            <v>Web_chat</v>
          </cell>
          <cell r="N432">
            <v>0</v>
          </cell>
          <cell r="O432" t="str">
            <v>Individual</v>
          </cell>
          <cell r="P432" t="str">
            <v>Platinum</v>
          </cell>
          <cell r="Q432" t="str">
            <v>Segment_B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Y432" t="str">
            <v>Corp_ind</v>
          </cell>
          <cell r="Z432" t="str">
            <v>lifecell Web_chat</v>
          </cell>
          <cell r="AA432">
            <v>45119</v>
          </cell>
        </row>
        <row r="433">
          <cell r="D433" t="str">
            <v>Vira Pliekhova</v>
          </cell>
          <cell r="E433" t="str">
            <v>Плєхова Віра Денисівна</v>
          </cell>
          <cell r="F433">
            <v>19308</v>
          </cell>
          <cell r="G433" t="str">
            <v>Maksim Yaremchuk</v>
          </cell>
          <cell r="H433" t="str">
            <v>Part-time</v>
          </cell>
          <cell r="I433" t="str">
            <v>Kyiv</v>
          </cell>
          <cell r="J433" t="str">
            <v>inbound</v>
          </cell>
          <cell r="K433" t="str">
            <v>lifecell_Inb</v>
          </cell>
          <cell r="L433" t="str">
            <v>Segment_F</v>
          </cell>
          <cell r="M433" t="str">
            <v>Segment_F</v>
          </cell>
          <cell r="N433" t="str">
            <v>Segment_B</v>
          </cell>
          <cell r="Z433" t="str">
            <v>lifecell PrePaid</v>
          </cell>
          <cell r="AA433">
            <v>45686</v>
          </cell>
        </row>
        <row r="434">
          <cell r="D434" t="str">
            <v>Denys Andrusenko</v>
          </cell>
          <cell r="E434" t="str">
            <v>Андрусенко Денис Валерійович</v>
          </cell>
          <cell r="F434">
            <v>19317</v>
          </cell>
          <cell r="G434" t="str">
            <v>Dmytro Trukhin</v>
          </cell>
          <cell r="H434" t="str">
            <v>Part-time</v>
          </cell>
          <cell r="I434" t="str">
            <v>Kyiv</v>
          </cell>
          <cell r="J434" t="str">
            <v>inbound</v>
          </cell>
          <cell r="K434" t="str">
            <v>Glovo_LiveOps</v>
          </cell>
          <cell r="L434" t="str">
            <v>Glovo_LiveOps</v>
          </cell>
          <cell r="M434" t="str">
            <v>Glovo_LiveOps</v>
          </cell>
          <cell r="N434" t="str">
            <v>Glovo_Multiskill</v>
          </cell>
          <cell r="O434">
            <v>0</v>
          </cell>
          <cell r="P434" t="str">
            <v>Chat_User</v>
          </cell>
          <cell r="Q434" t="str">
            <v>Glovo_LiveOps</v>
          </cell>
          <cell r="R434">
            <v>0</v>
          </cell>
          <cell r="S434">
            <v>0</v>
          </cell>
          <cell r="T434" t="str">
            <v>CR_Cleanup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 t="str">
            <v>Glover&amp;Clients</v>
          </cell>
          <cell r="Z434" t="str">
            <v>Glovo_Glover</v>
          </cell>
          <cell r="AA434">
            <v>45687</v>
          </cell>
        </row>
        <row r="435">
          <cell r="D435" t="str">
            <v>Iryna Korsun</v>
          </cell>
          <cell r="E435" t="str">
            <v>Корсун Ірина Володимирівна</v>
          </cell>
          <cell r="F435">
            <v>19319</v>
          </cell>
          <cell r="G435" t="str">
            <v>Dzvenymyra Dovhaliuk</v>
          </cell>
          <cell r="H435" t="str">
            <v>Part-time</v>
          </cell>
          <cell r="I435" t="str">
            <v>Kyiv</v>
          </cell>
          <cell r="J435" t="str">
            <v>inbound</v>
          </cell>
          <cell r="K435" t="str">
            <v>Glovo_Client</v>
          </cell>
          <cell r="L435" t="str">
            <v>Chat_User</v>
          </cell>
          <cell r="M435" t="str">
            <v>Chat_User</v>
          </cell>
          <cell r="N435" t="str">
            <v>Glovo_Multiskill</v>
          </cell>
          <cell r="O435">
            <v>0</v>
          </cell>
          <cell r="P435" t="str">
            <v>Chat_User</v>
          </cell>
          <cell r="Q435" t="str">
            <v>Glovo_LiveOps</v>
          </cell>
          <cell r="R435">
            <v>0</v>
          </cell>
          <cell r="S435">
            <v>0</v>
          </cell>
          <cell r="T435" t="str">
            <v>CR_Cleanup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 t="str">
            <v>Glover&amp;Clients</v>
          </cell>
          <cell r="Z435" t="str">
            <v>Glovo_User</v>
          </cell>
          <cell r="AA435">
            <v>45687</v>
          </cell>
        </row>
        <row r="436">
          <cell r="D436" t="str">
            <v>Nataliia Lesnik</v>
          </cell>
          <cell r="E436" t="str">
            <v>Леснік Наталія Сергіївна</v>
          </cell>
          <cell r="F436">
            <v>19320</v>
          </cell>
          <cell r="G436" t="str">
            <v>Dmytro Trukhin</v>
          </cell>
          <cell r="H436" t="str">
            <v>Part-time</v>
          </cell>
          <cell r="I436" t="str">
            <v>Kyiv</v>
          </cell>
          <cell r="J436" t="str">
            <v>inbound</v>
          </cell>
          <cell r="K436" t="str">
            <v>Glovo_Client</v>
          </cell>
          <cell r="L436" t="str">
            <v>Chat_User</v>
          </cell>
          <cell r="M436" t="str">
            <v>Chat_User</v>
          </cell>
          <cell r="N436" t="str">
            <v>Glovo_Multiskill</v>
          </cell>
          <cell r="O436">
            <v>0</v>
          </cell>
          <cell r="P436" t="str">
            <v>Chat_User</v>
          </cell>
          <cell r="Q436" t="str">
            <v>Glovo_LiveOps</v>
          </cell>
          <cell r="R436">
            <v>0</v>
          </cell>
          <cell r="S436">
            <v>0</v>
          </cell>
          <cell r="T436" t="str">
            <v>CR_Cleanup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 t="str">
            <v>Glover&amp;Clients</v>
          </cell>
          <cell r="Z436" t="str">
            <v>Glovo_User</v>
          </cell>
          <cell r="AA436">
            <v>45687</v>
          </cell>
        </row>
        <row r="437">
          <cell r="D437" t="str">
            <v>Anastasiia Poliakova</v>
          </cell>
          <cell r="E437" t="str">
            <v>Полякова Анастасія Дмитрівна</v>
          </cell>
          <cell r="F437">
            <v>19321</v>
          </cell>
          <cell r="G437" t="str">
            <v>Dmytro Trukhin</v>
          </cell>
          <cell r="H437" t="str">
            <v>Part-time</v>
          </cell>
          <cell r="I437" t="str">
            <v>Kyiv</v>
          </cell>
          <cell r="J437" t="str">
            <v>inbound</v>
          </cell>
          <cell r="K437" t="str">
            <v>Glovo_Client</v>
          </cell>
          <cell r="L437" t="str">
            <v>Chat_User</v>
          </cell>
          <cell r="M437" t="str">
            <v>Chat_User</v>
          </cell>
          <cell r="N437" t="str">
            <v>Glovo_Multiskill</v>
          </cell>
          <cell r="O437">
            <v>0</v>
          </cell>
          <cell r="P437" t="str">
            <v>Chat_User</v>
          </cell>
          <cell r="Q437" t="str">
            <v>Glovo_LiveOps</v>
          </cell>
          <cell r="R437">
            <v>0</v>
          </cell>
          <cell r="S437">
            <v>0</v>
          </cell>
          <cell r="T437" t="str">
            <v>CR_Cleanup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 t="str">
            <v>Glover&amp;Clients</v>
          </cell>
          <cell r="Z437" t="str">
            <v>Glovo_User</v>
          </cell>
          <cell r="AA437">
            <v>45687</v>
          </cell>
        </row>
        <row r="438">
          <cell r="D438" t="str">
            <v>Oleksandr Protsenko</v>
          </cell>
          <cell r="E438" t="str">
            <v>Проценко Олександр Володимирович</v>
          </cell>
          <cell r="F438">
            <v>19322</v>
          </cell>
          <cell r="G438" t="str">
            <v>Dzvenymyra Dovhaliuk</v>
          </cell>
          <cell r="H438" t="str">
            <v>Part-time</v>
          </cell>
          <cell r="I438" t="str">
            <v>Kyiv</v>
          </cell>
          <cell r="J438" t="str">
            <v>inbound</v>
          </cell>
          <cell r="K438" t="str">
            <v>Glovo_Client</v>
          </cell>
          <cell r="L438" t="str">
            <v>Chat_User</v>
          </cell>
          <cell r="M438" t="str">
            <v>Chat_User</v>
          </cell>
          <cell r="N438" t="str">
            <v>Glovo_Multiskill</v>
          </cell>
          <cell r="O438">
            <v>0</v>
          </cell>
          <cell r="P438" t="str">
            <v>Chat_User</v>
          </cell>
          <cell r="Q438" t="str">
            <v>Glovo_LiveOps</v>
          </cell>
          <cell r="R438">
            <v>0</v>
          </cell>
          <cell r="S438">
            <v>0</v>
          </cell>
          <cell r="T438" t="str">
            <v>CR_Cleanup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 t="str">
            <v>Glover&amp;Clients</v>
          </cell>
          <cell r="Z438" t="str">
            <v>Glovo_User</v>
          </cell>
          <cell r="AA438">
            <v>45687</v>
          </cell>
        </row>
        <row r="439">
          <cell r="D439" t="str">
            <v>Serhii Trokhymchuk</v>
          </cell>
          <cell r="E439" t="str">
            <v>Трохимчук Сергій Олегович</v>
          </cell>
          <cell r="F439">
            <v>19324</v>
          </cell>
          <cell r="G439" t="str">
            <v>Dmytro Trukhin</v>
          </cell>
          <cell r="H439" t="str">
            <v>Part-time</v>
          </cell>
          <cell r="I439" t="str">
            <v>Kyiv</v>
          </cell>
          <cell r="J439" t="str">
            <v>inbound</v>
          </cell>
          <cell r="K439" t="str">
            <v>Glovo_Client</v>
          </cell>
          <cell r="L439" t="str">
            <v>Chat_User</v>
          </cell>
          <cell r="M439" t="str">
            <v>Chat_User</v>
          </cell>
          <cell r="N439" t="str">
            <v>Glovo_Multiskill</v>
          </cell>
          <cell r="O439">
            <v>0</v>
          </cell>
          <cell r="P439" t="str">
            <v>Chat_User</v>
          </cell>
          <cell r="Q439" t="str">
            <v>Glovo_LiveOps</v>
          </cell>
          <cell r="R439">
            <v>0</v>
          </cell>
          <cell r="S439">
            <v>0</v>
          </cell>
          <cell r="T439" t="str">
            <v>CR_Cleanup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 t="str">
            <v>Glover&amp;Clients</v>
          </cell>
          <cell r="Z439" t="str">
            <v>Glovo_User</v>
          </cell>
          <cell r="AA439">
            <v>45687</v>
          </cell>
        </row>
        <row r="440">
          <cell r="D440" t="str">
            <v>Maksym Plakhotniuk</v>
          </cell>
          <cell r="E440" t="str">
            <v>Плахотнюк Максим Валерійович</v>
          </cell>
          <cell r="F440">
            <v>17822</v>
          </cell>
          <cell r="G440" t="str">
            <v>Nazarii Stadnik</v>
          </cell>
          <cell r="H440" t="str">
            <v>Part-time</v>
          </cell>
          <cell r="I440" t="str">
            <v>Kyiv</v>
          </cell>
          <cell r="J440" t="str">
            <v>inbound</v>
          </cell>
          <cell r="K440" t="str">
            <v>Glovo_Client</v>
          </cell>
          <cell r="L440" t="str">
            <v>Chat_User</v>
          </cell>
          <cell r="M440" t="str">
            <v>Chat_User</v>
          </cell>
          <cell r="N440" t="str">
            <v>Glovo_Multiskill</v>
          </cell>
          <cell r="O440">
            <v>0</v>
          </cell>
          <cell r="P440" t="str">
            <v>Chat_User</v>
          </cell>
          <cell r="Q440" t="str">
            <v>Glovo_LiveOps</v>
          </cell>
          <cell r="R440">
            <v>0</v>
          </cell>
          <cell r="S440">
            <v>0</v>
          </cell>
          <cell r="T440" t="str">
            <v>CR_Cleanup</v>
          </cell>
          <cell r="U440" t="str">
            <v>User_mails</v>
          </cell>
          <cell r="V440">
            <v>0</v>
          </cell>
          <cell r="W440">
            <v>0</v>
          </cell>
          <cell r="X440">
            <v>0</v>
          </cell>
          <cell r="Y440" t="str">
            <v>Glover&amp;Clients</v>
          </cell>
          <cell r="Z440" t="str">
            <v>Glovo_User</v>
          </cell>
          <cell r="AA440">
            <v>45687</v>
          </cell>
        </row>
        <row r="441">
          <cell r="D441" t="str">
            <v>Liliia Danyliuk</v>
          </cell>
          <cell r="E441" t="str">
            <v>Данилюк Лілія Іванівна</v>
          </cell>
          <cell r="F441">
            <v>18055</v>
          </cell>
          <cell r="G441" t="str">
            <v>Vladislav Usik</v>
          </cell>
          <cell r="H441" t="str">
            <v>Part-time</v>
          </cell>
          <cell r="I441" t="str">
            <v>Kyiv</v>
          </cell>
          <cell r="J441" t="str">
            <v>inbound</v>
          </cell>
          <cell r="K441" t="str">
            <v>Glovo_LiveOps</v>
          </cell>
          <cell r="L441" t="str">
            <v>LiveOps_Poland</v>
          </cell>
          <cell r="M441" t="str">
            <v>LiveOps_Poland</v>
          </cell>
          <cell r="N441" t="str">
            <v>Glovo_Multiskill</v>
          </cell>
          <cell r="O441" t="str">
            <v>Multi_Poland</v>
          </cell>
          <cell r="P441" t="str">
            <v>Chat_User</v>
          </cell>
          <cell r="Q441" t="str">
            <v>Glovo_LiveOps</v>
          </cell>
          <cell r="R441" t="str">
            <v>LiveOps_Poland</v>
          </cell>
          <cell r="S441" t="str">
            <v>Chat_User_Poland</v>
          </cell>
          <cell r="T441" t="str">
            <v>CR_Cleanup</v>
          </cell>
          <cell r="W441">
            <v>0</v>
          </cell>
          <cell r="X441">
            <v>0</v>
          </cell>
          <cell r="Y441" t="str">
            <v>Glover&amp;Clients</v>
          </cell>
          <cell r="Z441" t="str">
            <v>Glovo_Glover</v>
          </cell>
          <cell r="AA441">
            <v>45687</v>
          </cell>
        </row>
        <row r="442">
          <cell r="D442" t="str">
            <v>Olena Tiahulska</v>
          </cell>
          <cell r="E442" t="str">
            <v>Тягульська Олена Олександрівна</v>
          </cell>
          <cell r="F442">
            <v>19328</v>
          </cell>
          <cell r="G442" t="str">
            <v>Dmytro Trukhin</v>
          </cell>
          <cell r="H442" t="str">
            <v>Part-time</v>
          </cell>
          <cell r="I442" t="str">
            <v>Kyiv</v>
          </cell>
          <cell r="J442" t="str">
            <v>inbound</v>
          </cell>
          <cell r="K442" t="str">
            <v>Glovo_Client</v>
          </cell>
          <cell r="L442" t="str">
            <v>Chat_User_Poland</v>
          </cell>
          <cell r="M442" t="str">
            <v>Chat_User_Poland</v>
          </cell>
          <cell r="N442" t="str">
            <v>Glovo_Multiskill</v>
          </cell>
          <cell r="O442" t="str">
            <v>Multi_Poland</v>
          </cell>
          <cell r="P442" t="str">
            <v>Chat_User</v>
          </cell>
          <cell r="Q442" t="str">
            <v>Glovo_LiveOps</v>
          </cell>
          <cell r="R442" t="str">
            <v>LiveOps_Poland</v>
          </cell>
          <cell r="S442" t="str">
            <v>Chat_User_Poland</v>
          </cell>
          <cell r="T442" t="str">
            <v>CR_Cleanup</v>
          </cell>
          <cell r="W442">
            <v>0</v>
          </cell>
          <cell r="X442">
            <v>0</v>
          </cell>
          <cell r="Y442" t="str">
            <v>Glover&amp;Clients</v>
          </cell>
          <cell r="Z442" t="str">
            <v>Glovo_User</v>
          </cell>
          <cell r="AA442">
            <v>45687</v>
          </cell>
        </row>
        <row r="443">
          <cell r="D443" t="str">
            <v>Vladyslav Heliuta</v>
          </cell>
          <cell r="E443" t="str">
            <v>Гелюта Владислав Юрійович</v>
          </cell>
          <cell r="F443">
            <v>19329</v>
          </cell>
          <cell r="G443" t="str">
            <v>Dmytro Trukhin</v>
          </cell>
          <cell r="H443" t="str">
            <v>Part-time</v>
          </cell>
          <cell r="I443" t="str">
            <v>Kyiv</v>
          </cell>
          <cell r="J443" t="str">
            <v>inbound</v>
          </cell>
          <cell r="K443" t="str">
            <v>Glovo_LiveOps</v>
          </cell>
          <cell r="L443" t="str">
            <v>Glovo_LiveOps</v>
          </cell>
          <cell r="M443" t="str">
            <v>Glovo_LiveOps</v>
          </cell>
          <cell r="N443" t="str">
            <v>Glovo_Multiskill</v>
          </cell>
          <cell r="P443" t="str">
            <v>Chat_User</v>
          </cell>
          <cell r="Q443" t="str">
            <v>Glovo_LiveOps</v>
          </cell>
          <cell r="T443" t="str">
            <v>CR_Cleanup</v>
          </cell>
          <cell r="W443">
            <v>0</v>
          </cell>
          <cell r="X443">
            <v>0</v>
          </cell>
          <cell r="Y443" t="str">
            <v>Glover&amp;Clients</v>
          </cell>
          <cell r="Z443" t="str">
            <v>Glovo_Glover</v>
          </cell>
          <cell r="AA443">
            <v>45687</v>
          </cell>
        </row>
        <row r="444">
          <cell r="D444" t="str">
            <v>Dariia Kremzer</v>
          </cell>
          <cell r="E444" t="str">
            <v>Кремзер Дарія Олександрівна</v>
          </cell>
          <cell r="F444">
            <v>19331</v>
          </cell>
          <cell r="G444" t="str">
            <v>Dzvenymyra Dovhaliuk</v>
          </cell>
          <cell r="H444" t="str">
            <v>Part-time</v>
          </cell>
          <cell r="I444" t="str">
            <v>Kyiv</v>
          </cell>
          <cell r="J444" t="str">
            <v>inbound</v>
          </cell>
          <cell r="K444" t="str">
            <v>Glovo_Client</v>
          </cell>
          <cell r="L444" t="str">
            <v>Chat_User</v>
          </cell>
          <cell r="M444" t="str">
            <v>Chat_User</v>
          </cell>
          <cell r="N444" t="str">
            <v>Glovo_Multiskill</v>
          </cell>
          <cell r="P444" t="str">
            <v>Chat_User</v>
          </cell>
          <cell r="Q444" t="str">
            <v>Glovo_LiveOps</v>
          </cell>
          <cell r="T444" t="str">
            <v>CR_Cleanup</v>
          </cell>
          <cell r="W444">
            <v>0</v>
          </cell>
          <cell r="X444">
            <v>0</v>
          </cell>
          <cell r="Y444" t="str">
            <v>Glover&amp;Clients</v>
          </cell>
          <cell r="Z444" t="str">
            <v>Glovo_User</v>
          </cell>
          <cell r="AA444">
            <v>45687</v>
          </cell>
        </row>
        <row r="445">
          <cell r="D445" t="str">
            <v>Artem Skorinov</v>
          </cell>
          <cell r="E445" t="str">
            <v>Скорінов Артем Сергійович</v>
          </cell>
          <cell r="F445">
            <v>19334</v>
          </cell>
          <cell r="G445" t="str">
            <v>Dzvenymyra Dovhaliuk</v>
          </cell>
          <cell r="H445" t="str">
            <v>Part-time</v>
          </cell>
          <cell r="I445" t="str">
            <v>Kyiv</v>
          </cell>
          <cell r="J445" t="str">
            <v>inbound</v>
          </cell>
          <cell r="K445" t="str">
            <v>Glovo_LiveOps</v>
          </cell>
          <cell r="L445" t="str">
            <v>Glovo_LiveOps</v>
          </cell>
          <cell r="M445" t="str">
            <v>Glovo_LiveOps</v>
          </cell>
          <cell r="N445" t="str">
            <v>Glovo_Multiskill</v>
          </cell>
          <cell r="P445" t="str">
            <v>Chat_User</v>
          </cell>
          <cell r="Q445" t="str">
            <v>Glovo_LiveOps</v>
          </cell>
          <cell r="T445" t="str">
            <v>CR_Cleanup</v>
          </cell>
          <cell r="W445">
            <v>0</v>
          </cell>
          <cell r="X445">
            <v>0</v>
          </cell>
          <cell r="Y445" t="str">
            <v>Glover&amp;Clients</v>
          </cell>
          <cell r="Z445" t="str">
            <v>Glovo_Glover</v>
          </cell>
          <cell r="AA445">
            <v>45687</v>
          </cell>
        </row>
        <row r="446">
          <cell r="D446" t="str">
            <v>Ivan Stepaniuk</v>
          </cell>
          <cell r="E446" t="str">
            <v>Степанюк Іван Олегович</v>
          </cell>
          <cell r="F446">
            <v>19335</v>
          </cell>
          <cell r="G446" t="str">
            <v>Dzvenymyra Dovhaliuk</v>
          </cell>
          <cell r="H446" t="str">
            <v>Part-time</v>
          </cell>
          <cell r="I446" t="str">
            <v>Kyiv</v>
          </cell>
          <cell r="J446" t="str">
            <v>inbound</v>
          </cell>
          <cell r="K446" t="str">
            <v>Glovo_Client</v>
          </cell>
          <cell r="L446" t="str">
            <v>Chat_User</v>
          </cell>
          <cell r="M446" t="str">
            <v>Chat_User</v>
          </cell>
          <cell r="N446" t="str">
            <v>Glovo_Multiskill</v>
          </cell>
          <cell r="P446" t="str">
            <v>Chat_User</v>
          </cell>
          <cell r="Q446" t="str">
            <v>Glovo_LiveOps</v>
          </cell>
          <cell r="T446" t="str">
            <v>CR_Cleanup</v>
          </cell>
          <cell r="W446">
            <v>0</v>
          </cell>
          <cell r="X446">
            <v>0</v>
          </cell>
          <cell r="Y446" t="str">
            <v>Glover&amp;Clients</v>
          </cell>
          <cell r="Z446" t="str">
            <v>Glovo_User</v>
          </cell>
          <cell r="AA446">
            <v>45687</v>
          </cell>
        </row>
        <row r="447">
          <cell r="D447" t="str">
            <v>Dmytro Tsekhmistro</v>
          </cell>
          <cell r="E447" t="str">
            <v>Цехмістро Дмитро Геннадійович</v>
          </cell>
          <cell r="F447">
            <v>19336</v>
          </cell>
          <cell r="G447" t="str">
            <v>Dmytro Trukhin</v>
          </cell>
          <cell r="H447" t="str">
            <v>Part-time</v>
          </cell>
          <cell r="I447" t="str">
            <v>Kyiv</v>
          </cell>
          <cell r="J447" t="str">
            <v>inbound</v>
          </cell>
          <cell r="K447" t="str">
            <v>Glovo_LiveOps</v>
          </cell>
          <cell r="L447" t="str">
            <v>Glovo_LiveOps</v>
          </cell>
          <cell r="M447" t="str">
            <v>Glovo_LiveOps</v>
          </cell>
          <cell r="N447" t="str">
            <v>Glovo_Multiskill</v>
          </cell>
          <cell r="P447" t="str">
            <v>Chat_User</v>
          </cell>
          <cell r="Q447" t="str">
            <v>Glovo_LiveOps</v>
          </cell>
          <cell r="T447" t="str">
            <v>CR_Cleanup</v>
          </cell>
          <cell r="W447">
            <v>0</v>
          </cell>
          <cell r="X447">
            <v>0</v>
          </cell>
          <cell r="Y447" t="str">
            <v>Glover&amp;Clients</v>
          </cell>
          <cell r="Z447" t="str">
            <v>Glovo_Glover</v>
          </cell>
          <cell r="AA447">
            <v>45687</v>
          </cell>
        </row>
        <row r="448">
          <cell r="D448" t="str">
            <v>Volodymyr Skrypnyk2</v>
          </cell>
          <cell r="E448" t="str">
            <v>Скрипник Володимир Андрійович</v>
          </cell>
          <cell r="F448">
            <v>99912604</v>
          </cell>
          <cell r="G448" t="str">
            <v>Volodymyr Skrypnyk</v>
          </cell>
          <cell r="H448" t="str">
            <v>Part-time</v>
          </cell>
          <cell r="I448" t="str">
            <v>Sumy</v>
          </cell>
          <cell r="J448" t="str">
            <v>outbound</v>
          </cell>
          <cell r="K448" t="str">
            <v>lifecell_OB</v>
          </cell>
          <cell r="L448" t="str">
            <v>Survey</v>
          </cell>
          <cell r="M448" t="str">
            <v>Survey</v>
          </cell>
          <cell r="N448" t="str">
            <v>Corporate</v>
          </cell>
          <cell r="O448" t="str">
            <v>Individual</v>
          </cell>
          <cell r="P448" t="str">
            <v>Platinum</v>
          </cell>
          <cell r="Q448" t="str">
            <v>Segment_B</v>
          </cell>
          <cell r="R448" t="str">
            <v>Web_chat</v>
          </cell>
          <cell r="Y448" t="str">
            <v>Corp_Ind</v>
          </cell>
          <cell r="Z448" t="str">
            <v>lifecell_OB</v>
          </cell>
          <cell r="AA448">
            <v>43563</v>
          </cell>
        </row>
        <row r="449">
          <cell r="D449" t="str">
            <v>Oleksandr Zabrodskyi</v>
          </cell>
          <cell r="E449" t="str">
            <v>Забродський Олександр Петрович</v>
          </cell>
          <cell r="F449">
            <v>19340</v>
          </cell>
          <cell r="G449" t="str">
            <v>Yevhen Hertsoh</v>
          </cell>
          <cell r="H449" t="str">
            <v>Part-time</v>
          </cell>
          <cell r="I449" t="str">
            <v>Kyiv</v>
          </cell>
          <cell r="J449" t="str">
            <v>inbound</v>
          </cell>
          <cell r="K449" t="str">
            <v>lifecell_Inb</v>
          </cell>
          <cell r="L449" t="str">
            <v>Segment_F</v>
          </cell>
          <cell r="M449" t="str">
            <v>Segment_F</v>
          </cell>
          <cell r="N449" t="str">
            <v>Segment_B</v>
          </cell>
          <cell r="Z449" t="str">
            <v>lifecell PrePaid</v>
          </cell>
          <cell r="AA449">
            <v>45693</v>
          </cell>
        </row>
        <row r="450">
          <cell r="D450" t="str">
            <v>Maksym Chepur</v>
          </cell>
          <cell r="E450" t="str">
            <v>Чепур Максим Олегович</v>
          </cell>
          <cell r="F450">
            <v>19344</v>
          </cell>
          <cell r="G450" t="str">
            <v>Yaroslav Kostiuk</v>
          </cell>
          <cell r="H450" t="str">
            <v>Part-time</v>
          </cell>
          <cell r="I450" t="str">
            <v>Kyiv</v>
          </cell>
          <cell r="J450" t="str">
            <v>inbound</v>
          </cell>
          <cell r="K450" t="str">
            <v>lifecell_Inb</v>
          </cell>
          <cell r="L450" t="str">
            <v>Segment_F</v>
          </cell>
          <cell r="M450" t="str">
            <v>Segment_F</v>
          </cell>
          <cell r="N450" t="str">
            <v>Segment_B</v>
          </cell>
          <cell r="Z450" t="str">
            <v>lifecell PrePaid</v>
          </cell>
          <cell r="AA450">
            <v>45693</v>
          </cell>
        </row>
        <row r="451">
          <cell r="D451" t="str">
            <v>Anastasiia Kushnarova</v>
          </cell>
          <cell r="E451" t="str">
            <v>Кушнарьова Анастасія Олегівна</v>
          </cell>
          <cell r="F451">
            <v>19345</v>
          </cell>
          <cell r="G451" t="str">
            <v>Kostiantyn Pcholkin</v>
          </cell>
          <cell r="H451" t="str">
            <v>Part-time</v>
          </cell>
          <cell r="I451" t="str">
            <v>Kyiv</v>
          </cell>
          <cell r="J451" t="str">
            <v>inbound</v>
          </cell>
          <cell r="K451" t="str">
            <v>lifecell_Inb</v>
          </cell>
          <cell r="L451" t="str">
            <v>Segment_F</v>
          </cell>
          <cell r="M451" t="str">
            <v>Segment_F</v>
          </cell>
          <cell r="N451" t="str">
            <v>Segment_B</v>
          </cell>
          <cell r="Z451" t="str">
            <v>lifecell PrePaid</v>
          </cell>
          <cell r="AA451">
            <v>45693</v>
          </cell>
        </row>
        <row r="452">
          <cell r="D452" t="str">
            <v>Serhii Vodopian</v>
          </cell>
          <cell r="E452" t="str">
            <v>Водоп'ян Сергій Миколайович</v>
          </cell>
          <cell r="F452">
            <v>19374</v>
          </cell>
          <cell r="G452" t="str">
            <v>Kateryna Androshchuk</v>
          </cell>
          <cell r="H452" t="str">
            <v>Part-time</v>
          </cell>
          <cell r="I452" t="str">
            <v>Kyiv</v>
          </cell>
          <cell r="J452" t="str">
            <v>outbound</v>
          </cell>
          <cell r="K452" t="str">
            <v>lifecell_TS</v>
          </cell>
          <cell r="L452" t="str">
            <v>Telesales</v>
          </cell>
          <cell r="M452" t="str">
            <v>Telesales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 t="str">
            <v>lifecell TS</v>
          </cell>
          <cell r="AA452">
            <v>45698</v>
          </cell>
        </row>
        <row r="453">
          <cell r="D453" t="str">
            <v>Maksym Nadiak</v>
          </cell>
          <cell r="E453" t="str">
            <v>Надяк Максим Ярославович</v>
          </cell>
          <cell r="F453">
            <v>19379</v>
          </cell>
          <cell r="G453" t="str">
            <v>Daryna Chernenko</v>
          </cell>
          <cell r="H453" t="str">
            <v>Part-time</v>
          </cell>
          <cell r="I453" t="str">
            <v>Kyiv</v>
          </cell>
          <cell r="J453" t="str">
            <v>outbound</v>
          </cell>
          <cell r="K453" t="str">
            <v>lifecell_TS</v>
          </cell>
          <cell r="L453" t="str">
            <v>Telesales</v>
          </cell>
          <cell r="M453" t="str">
            <v>Telesales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 t="str">
            <v>lifecell TS</v>
          </cell>
          <cell r="AA453">
            <v>45698</v>
          </cell>
        </row>
        <row r="454">
          <cell r="D454" t="str">
            <v>Vladyslav Nankov</v>
          </cell>
          <cell r="E454" t="str">
            <v>Нанков Владислав Євгенійович</v>
          </cell>
          <cell r="F454">
            <v>19380</v>
          </cell>
          <cell r="G454" t="str">
            <v>Daryna Chernenko</v>
          </cell>
          <cell r="H454" t="str">
            <v>Part-time</v>
          </cell>
          <cell r="I454" t="str">
            <v>Kyiv</v>
          </cell>
          <cell r="J454" t="str">
            <v>outbound</v>
          </cell>
          <cell r="K454" t="str">
            <v>lifecell_TS</v>
          </cell>
          <cell r="L454" t="str">
            <v>Telesales</v>
          </cell>
          <cell r="M454" t="str">
            <v>Telesales</v>
          </cell>
          <cell r="Z454" t="str">
            <v>lifecell TS</v>
          </cell>
          <cell r="AA454">
            <v>45698</v>
          </cell>
        </row>
        <row r="455">
          <cell r="D455" t="str">
            <v>Daria Udovichenko</v>
          </cell>
          <cell r="E455" t="str">
            <v>Удовіченко Дар'я Геннадіївна</v>
          </cell>
          <cell r="F455">
            <v>19348</v>
          </cell>
          <cell r="G455" t="str">
            <v>Yevhen Hertsoh</v>
          </cell>
          <cell r="H455" t="str">
            <v>Part-time</v>
          </cell>
          <cell r="I455" t="str">
            <v>Kyiv</v>
          </cell>
          <cell r="J455" t="str">
            <v>inbound</v>
          </cell>
          <cell r="K455" t="str">
            <v>lifecell_Inb</v>
          </cell>
          <cell r="L455" t="str">
            <v>Segment_F</v>
          </cell>
          <cell r="M455" t="str">
            <v>Segment_F</v>
          </cell>
          <cell r="N455" t="str">
            <v>Segment_B</v>
          </cell>
          <cell r="Z455" t="str">
            <v>lifecell PrePaid</v>
          </cell>
          <cell r="AA455">
            <v>45698</v>
          </cell>
        </row>
        <row r="456">
          <cell r="D456" t="str">
            <v>Kateryna Novakova</v>
          </cell>
          <cell r="E456" t="str">
            <v>Новакова Катерина Дмитрівна</v>
          </cell>
          <cell r="F456">
            <v>19354</v>
          </cell>
          <cell r="G456" t="str">
            <v>Oleksii Chalyk</v>
          </cell>
          <cell r="H456" t="str">
            <v>Part-time</v>
          </cell>
          <cell r="I456" t="str">
            <v>Kyiv</v>
          </cell>
          <cell r="J456" t="str">
            <v>inbound</v>
          </cell>
          <cell r="K456" t="str">
            <v>lifecell_Inb</v>
          </cell>
          <cell r="L456" t="str">
            <v>Segment_F</v>
          </cell>
          <cell r="M456" t="str">
            <v>Segment_F</v>
          </cell>
          <cell r="N456" t="str">
            <v>Segment_B</v>
          </cell>
          <cell r="Z456" t="str">
            <v>lifecell PrePaid</v>
          </cell>
          <cell r="AA456">
            <v>45698</v>
          </cell>
        </row>
        <row r="457">
          <cell r="D457" t="str">
            <v>Olha Pitulai</v>
          </cell>
          <cell r="E457" t="str">
            <v>Пітулай Ольга Сергіївна</v>
          </cell>
          <cell r="F457">
            <v>16191</v>
          </cell>
          <cell r="G457" t="str">
            <v>Oleksii Chalyk</v>
          </cell>
          <cell r="H457" t="str">
            <v>Full-time</v>
          </cell>
          <cell r="I457" t="str">
            <v>Kyiv</v>
          </cell>
          <cell r="J457" t="str">
            <v>inbound</v>
          </cell>
          <cell r="K457" t="str">
            <v>lifecell_Inb</v>
          </cell>
          <cell r="L457" t="str">
            <v>Platinum</v>
          </cell>
          <cell r="M457" t="str">
            <v>Platinum</v>
          </cell>
          <cell r="O457" t="str">
            <v>Individual</v>
          </cell>
          <cell r="P457" t="str">
            <v>Segment_B</v>
          </cell>
          <cell r="Y457" t="str">
            <v>Corp_ind</v>
          </cell>
          <cell r="Z457" t="str">
            <v>lifecell Platinum</v>
          </cell>
          <cell r="AA457">
            <v>44658</v>
          </cell>
        </row>
        <row r="458">
          <cell r="D458" t="str">
            <v>Artem Zavalnyi</v>
          </cell>
          <cell r="E458" t="str">
            <v>Завальний Артем Миколайович</v>
          </cell>
          <cell r="F458">
            <v>19365</v>
          </cell>
          <cell r="G458" t="str">
            <v>Maksym AMaksymenko</v>
          </cell>
          <cell r="H458" t="str">
            <v>Part-time</v>
          </cell>
          <cell r="I458" t="str">
            <v>Kyiv</v>
          </cell>
          <cell r="J458" t="str">
            <v>inbound</v>
          </cell>
          <cell r="K458" t="str">
            <v>lifecell_Inb</v>
          </cell>
          <cell r="L458" t="str">
            <v>Segment_F</v>
          </cell>
          <cell r="M458" t="str">
            <v>Segment_F</v>
          </cell>
          <cell r="N458" t="str">
            <v>Segment_B</v>
          </cell>
          <cell r="Z458" t="str">
            <v>lifecell PrePaid</v>
          </cell>
          <cell r="AA458">
            <v>45700</v>
          </cell>
        </row>
        <row r="459">
          <cell r="D459" t="str">
            <v>Ruslan Kasem</v>
          </cell>
          <cell r="E459" t="str">
            <v>Касем Руслан Імадович</v>
          </cell>
          <cell r="F459">
            <v>19366</v>
          </cell>
          <cell r="G459" t="str">
            <v>Antonina Hrytsai</v>
          </cell>
          <cell r="H459" t="str">
            <v>Part-time</v>
          </cell>
          <cell r="I459" t="str">
            <v>Kyiv</v>
          </cell>
          <cell r="J459" t="str">
            <v>inbound</v>
          </cell>
          <cell r="K459" t="str">
            <v>lifecell_Inb</v>
          </cell>
          <cell r="L459" t="str">
            <v>Segment_F</v>
          </cell>
          <cell r="M459" t="str">
            <v>Segment_F</v>
          </cell>
          <cell r="N459" t="str">
            <v>Segment_B</v>
          </cell>
          <cell r="Z459" t="str">
            <v>lifecell PrePaid</v>
          </cell>
          <cell r="AA459">
            <v>45700</v>
          </cell>
        </row>
        <row r="460">
          <cell r="D460" t="str">
            <v>Ihor Tienihin</v>
          </cell>
          <cell r="E460" t="str">
            <v>Тєнігін Ігор Анатолійович</v>
          </cell>
          <cell r="F460">
            <v>19371</v>
          </cell>
          <cell r="G460" t="str">
            <v>Yevhen Hertsoh</v>
          </cell>
          <cell r="H460" t="str">
            <v>Part-time</v>
          </cell>
          <cell r="I460" t="str">
            <v>Kyiv</v>
          </cell>
          <cell r="J460" t="str">
            <v>inbound</v>
          </cell>
          <cell r="K460" t="str">
            <v>lifecell_Inb</v>
          </cell>
          <cell r="L460" t="str">
            <v>Segment_F</v>
          </cell>
          <cell r="M460" t="str">
            <v>Segment_F</v>
          </cell>
          <cell r="N460" t="str">
            <v>Segment_B</v>
          </cell>
          <cell r="Z460" t="str">
            <v>lifecell PrePaid</v>
          </cell>
          <cell r="AA460">
            <v>45700</v>
          </cell>
        </row>
        <row r="461">
          <cell r="D461" t="str">
            <v>Andrii Ochkai</v>
          </cell>
          <cell r="E461" t="str">
            <v>Очкай Андрій Іванович</v>
          </cell>
          <cell r="F461">
            <v>19360</v>
          </cell>
          <cell r="G461" t="str">
            <v>Volodymyr Skrypnyk</v>
          </cell>
          <cell r="H461" t="str">
            <v>Part-time</v>
          </cell>
          <cell r="I461" t="str">
            <v>Kyiv</v>
          </cell>
          <cell r="J461" t="str">
            <v>outbound</v>
          </cell>
          <cell r="K461" t="str">
            <v>lifecell_OB</v>
          </cell>
          <cell r="L461" t="str">
            <v>Survey</v>
          </cell>
          <cell r="M461" t="str">
            <v>Survey</v>
          </cell>
          <cell r="N461" t="str">
            <v>Segment_B</v>
          </cell>
          <cell r="Z461" t="str">
            <v>lifecell_OB</v>
          </cell>
          <cell r="AA461">
            <v>45700</v>
          </cell>
        </row>
        <row r="462">
          <cell r="D462" t="str">
            <v>Kseniia Hotvianska</v>
          </cell>
          <cell r="E462" t="str">
            <v>Готвянська Ксенія Вадимівна</v>
          </cell>
          <cell r="F462">
            <v>19385</v>
          </cell>
          <cell r="G462" t="str">
            <v>Kostiantyn Pcholkin</v>
          </cell>
          <cell r="H462" t="str">
            <v>Part-time</v>
          </cell>
          <cell r="I462" t="str">
            <v>Kyiv</v>
          </cell>
          <cell r="J462" t="str">
            <v>inbound</v>
          </cell>
          <cell r="K462" t="str">
            <v>lifecell_Inb</v>
          </cell>
          <cell r="L462" t="str">
            <v>Segment_F</v>
          </cell>
          <cell r="M462" t="str">
            <v>Segment_F</v>
          </cell>
          <cell r="N462" t="str">
            <v>Segment_B</v>
          </cell>
          <cell r="Z462" t="str">
            <v>lifecell PrePaid</v>
          </cell>
          <cell r="AA462">
            <v>45707</v>
          </cell>
        </row>
        <row r="463">
          <cell r="D463" t="str">
            <v>Vitalii Katushka</v>
          </cell>
          <cell r="E463" t="str">
            <v>Катушка Віталій Віталійович</v>
          </cell>
          <cell r="F463">
            <v>19386</v>
          </cell>
          <cell r="G463" t="str">
            <v>Dmytro Fursov</v>
          </cell>
          <cell r="H463" t="str">
            <v>Part-time</v>
          </cell>
          <cell r="I463" t="str">
            <v>Kyiv</v>
          </cell>
          <cell r="J463" t="str">
            <v>inbound</v>
          </cell>
          <cell r="K463" t="str">
            <v>lifecell_Inb</v>
          </cell>
          <cell r="L463" t="str">
            <v>Segment_F</v>
          </cell>
          <cell r="M463" t="str">
            <v>Segment_F</v>
          </cell>
          <cell r="N463" t="str">
            <v>Segment_B</v>
          </cell>
          <cell r="Z463" t="str">
            <v>lifecell PrePaid</v>
          </cell>
          <cell r="AA463">
            <v>45707</v>
          </cell>
        </row>
        <row r="464">
          <cell r="D464" t="str">
            <v>Maksym Mamonov</v>
          </cell>
          <cell r="E464" t="str">
            <v>Мамонов Максим Сергійович</v>
          </cell>
          <cell r="F464">
            <v>19388</v>
          </cell>
          <cell r="G464" t="str">
            <v>Yehor Perevertailo</v>
          </cell>
          <cell r="H464" t="str">
            <v>Part-time</v>
          </cell>
          <cell r="I464" t="str">
            <v>Kyiv</v>
          </cell>
          <cell r="J464" t="str">
            <v>inbound</v>
          </cell>
          <cell r="K464" t="str">
            <v>lifecell_Inb</v>
          </cell>
          <cell r="L464" t="str">
            <v>Segment_F</v>
          </cell>
          <cell r="M464" t="str">
            <v>Segment_F</v>
          </cell>
          <cell r="N464" t="str">
            <v>Segment_B</v>
          </cell>
          <cell r="Z464" t="str">
            <v>lifecell PrePaid</v>
          </cell>
          <cell r="AA464">
            <v>45707</v>
          </cell>
        </row>
        <row r="465">
          <cell r="D465" t="str">
            <v>Oleksii Lohvynenko</v>
          </cell>
          <cell r="E465" t="str">
            <v>Логвиненко Олексій Леонідович</v>
          </cell>
          <cell r="F465">
            <v>19393</v>
          </cell>
          <cell r="G465" t="str">
            <v>Maksim Yaremchuk</v>
          </cell>
          <cell r="H465" t="str">
            <v>Part-time</v>
          </cell>
          <cell r="I465" t="str">
            <v>Kyiv</v>
          </cell>
          <cell r="J465" t="str">
            <v>inbound</v>
          </cell>
          <cell r="K465" t="str">
            <v>lifecell_Inb</v>
          </cell>
          <cell r="L465" t="str">
            <v>Segment_F</v>
          </cell>
          <cell r="M465" t="str">
            <v>Segment_F</v>
          </cell>
          <cell r="N465" t="str">
            <v>Segment_B</v>
          </cell>
          <cell r="Z465" t="str">
            <v>lifecell PrePaid</v>
          </cell>
          <cell r="AA465">
            <v>45707</v>
          </cell>
        </row>
        <row r="466">
          <cell r="D466" t="str">
            <v>Roman Burdiad</v>
          </cell>
          <cell r="E466" t="str">
            <v>Бурдядь Роман Миколайович</v>
          </cell>
          <cell r="F466">
            <v>18889</v>
          </cell>
          <cell r="G466" t="str">
            <v>Valerii Kucherenko</v>
          </cell>
          <cell r="H466" t="str">
            <v>Part-time</v>
          </cell>
          <cell r="I466" t="str">
            <v>Kyiv</v>
          </cell>
          <cell r="J466" t="str">
            <v>inbound</v>
          </cell>
          <cell r="K466" t="str">
            <v>Glovo_Client</v>
          </cell>
          <cell r="L466" t="str">
            <v>Chat_User_Poland</v>
          </cell>
          <cell r="M466" t="str">
            <v>Chat_User_Poland</v>
          </cell>
          <cell r="N466" t="str">
            <v>Glovo_Multiskill</v>
          </cell>
          <cell r="O466" t="str">
            <v>Multi_Poland</v>
          </cell>
          <cell r="P466" t="str">
            <v>Chat_User</v>
          </cell>
          <cell r="Q466" t="str">
            <v>Glovo_LiveOps</v>
          </cell>
          <cell r="R466" t="str">
            <v>LiveOps_Poland</v>
          </cell>
          <cell r="S466" t="str">
            <v>Chat_User_Poland</v>
          </cell>
          <cell r="T466" t="str">
            <v>CR_Cleanup</v>
          </cell>
          <cell r="Y466" t="str">
            <v>Glover&amp;Clients</v>
          </cell>
          <cell r="Z466" t="str">
            <v>Glovo_User</v>
          </cell>
          <cell r="AA466">
            <v>45713</v>
          </cell>
        </row>
        <row r="467">
          <cell r="D467" t="str">
            <v>Dmytro Kalinichenko</v>
          </cell>
          <cell r="E467" t="str">
            <v>Калініченко Дмитро Валерійович</v>
          </cell>
          <cell r="F467">
            <v>19399</v>
          </cell>
          <cell r="G467" t="str">
            <v>Maksym AMaksymenko</v>
          </cell>
          <cell r="H467" t="str">
            <v>Part-time</v>
          </cell>
          <cell r="I467" t="str">
            <v>Kyiv</v>
          </cell>
          <cell r="J467" t="str">
            <v>inbound</v>
          </cell>
          <cell r="K467" t="str">
            <v>lifecell_Inb</v>
          </cell>
          <cell r="L467" t="str">
            <v>Segment_F</v>
          </cell>
          <cell r="M467" t="str">
            <v>Segment_F</v>
          </cell>
          <cell r="N467" t="str">
            <v>Segment_B</v>
          </cell>
          <cell r="Z467" t="str">
            <v>lifecell PrePaid</v>
          </cell>
          <cell r="AA467">
            <v>45714</v>
          </cell>
        </row>
        <row r="468">
          <cell r="D468" t="str">
            <v>Anna YPavlovska</v>
          </cell>
          <cell r="E468" t="str">
            <v>Павловська Анна Юріївна</v>
          </cell>
          <cell r="F468">
            <v>19402</v>
          </cell>
          <cell r="G468" t="str">
            <v>Kateryna Bereza</v>
          </cell>
          <cell r="H468" t="str">
            <v>Part-time</v>
          </cell>
          <cell r="I468" t="str">
            <v>Kyiv</v>
          </cell>
          <cell r="J468" t="str">
            <v>inbound</v>
          </cell>
          <cell r="K468" t="str">
            <v>lifecell_Inb</v>
          </cell>
          <cell r="L468" t="str">
            <v>Segment_F</v>
          </cell>
          <cell r="M468" t="str">
            <v>Segment_F</v>
          </cell>
          <cell r="N468" t="str">
            <v>Segment_B</v>
          </cell>
          <cell r="Z468" t="str">
            <v>lifecell PrePaid</v>
          </cell>
          <cell r="AA468">
            <v>45714</v>
          </cell>
        </row>
        <row r="469">
          <cell r="D469" t="str">
            <v>Vadym Skorobahatko</v>
          </cell>
          <cell r="E469" t="str">
            <v>Скоробагатько Вадим Володимирович</v>
          </cell>
          <cell r="F469">
            <v>19404</v>
          </cell>
          <cell r="G469" t="str">
            <v>Oleksii Chalyk</v>
          </cell>
          <cell r="H469" t="str">
            <v>Part-time</v>
          </cell>
          <cell r="I469" t="str">
            <v>Kyiv</v>
          </cell>
          <cell r="J469" t="str">
            <v>inbound</v>
          </cell>
          <cell r="K469" t="str">
            <v>lifecell_Inb</v>
          </cell>
          <cell r="L469" t="str">
            <v>Segment_F</v>
          </cell>
          <cell r="M469" t="str">
            <v>Segment_F</v>
          </cell>
          <cell r="N469" t="str">
            <v>Segment_B</v>
          </cell>
          <cell r="Z469" t="str">
            <v>lifecell PrePaid</v>
          </cell>
          <cell r="AA469">
            <v>45714</v>
          </cell>
        </row>
        <row r="470">
          <cell r="D470" t="str">
            <v>Andrii Fediv</v>
          </cell>
          <cell r="E470" t="str">
            <v>Федів Андрій Петрович</v>
          </cell>
          <cell r="F470">
            <v>19405</v>
          </cell>
          <cell r="G470" t="str">
            <v>Oleksii Chalyk</v>
          </cell>
          <cell r="H470" t="str">
            <v>Part-time</v>
          </cell>
          <cell r="I470" t="str">
            <v>Kyiv</v>
          </cell>
          <cell r="J470" t="str">
            <v>inbound</v>
          </cell>
          <cell r="K470" t="str">
            <v>lifecell_Inb</v>
          </cell>
          <cell r="L470" t="str">
            <v>Segment_F</v>
          </cell>
          <cell r="M470" t="str">
            <v>Segment_F</v>
          </cell>
          <cell r="N470" t="str">
            <v>Segment_B</v>
          </cell>
          <cell r="Z470" t="str">
            <v>lifecell PrePaid</v>
          </cell>
          <cell r="AA470">
            <v>45714</v>
          </cell>
        </row>
        <row r="471">
          <cell r="D471" t="str">
            <v>Danylo Yasinskyi</v>
          </cell>
          <cell r="E471" t="str">
            <v>Ясінський Данило Михайлович</v>
          </cell>
          <cell r="F471">
            <v>19406</v>
          </cell>
          <cell r="G471" t="str">
            <v>Yevhen Hertsoh</v>
          </cell>
          <cell r="H471" t="str">
            <v>Part-time</v>
          </cell>
          <cell r="I471" t="str">
            <v>Kyiv</v>
          </cell>
          <cell r="J471" t="str">
            <v>inbound</v>
          </cell>
          <cell r="K471" t="str">
            <v>lifecell_Inb</v>
          </cell>
          <cell r="L471" t="str">
            <v>Segment_F</v>
          </cell>
          <cell r="M471" t="str">
            <v>Segment_F</v>
          </cell>
          <cell r="N471" t="str">
            <v>Segment_B</v>
          </cell>
          <cell r="T471" t="str">
            <v>Lifecell_EN</v>
          </cell>
          <cell r="Z471" t="str">
            <v>lifecell PrePaid</v>
          </cell>
          <cell r="AA471">
            <v>45714</v>
          </cell>
        </row>
        <row r="472">
          <cell r="D472" t="str">
            <v>Andrii Bobyr</v>
          </cell>
          <cell r="E472" t="str">
            <v>Бобир Андрій Юрійович</v>
          </cell>
          <cell r="F472">
            <v>19407</v>
          </cell>
          <cell r="G472" t="str">
            <v>Yaroslav Kostiuk</v>
          </cell>
          <cell r="H472" t="str">
            <v>Part-time</v>
          </cell>
          <cell r="I472" t="str">
            <v>Kyiv</v>
          </cell>
          <cell r="J472" t="str">
            <v>inbound</v>
          </cell>
          <cell r="K472" t="str">
            <v>lifecell_Inb</v>
          </cell>
          <cell r="L472" t="str">
            <v>Segment_F</v>
          </cell>
          <cell r="M472" t="str">
            <v>Segment_F</v>
          </cell>
          <cell r="N472" t="str">
            <v>Segment_B</v>
          </cell>
          <cell r="Z472" t="str">
            <v>lifecell PrePaid</v>
          </cell>
          <cell r="AA472">
            <v>45714</v>
          </cell>
        </row>
        <row r="473">
          <cell r="D473" t="str">
            <v>Viktoriia Polishchenko</v>
          </cell>
          <cell r="E473" t="str">
            <v>Поліщенко Вікторія Валентинівна</v>
          </cell>
          <cell r="F473">
            <v>19162</v>
          </cell>
          <cell r="G473" t="str">
            <v>Daryna Chernenko</v>
          </cell>
          <cell r="H473" t="str">
            <v>Part-time</v>
          </cell>
          <cell r="I473" t="str">
            <v>Kyiv</v>
          </cell>
          <cell r="J473" t="str">
            <v>outbound</v>
          </cell>
          <cell r="K473" t="str">
            <v>lifecell_TS</v>
          </cell>
          <cell r="L473" t="str">
            <v>Telesales</v>
          </cell>
          <cell r="M473" t="str">
            <v>Telesales</v>
          </cell>
          <cell r="Z473" t="str">
            <v>lifecell TS</v>
          </cell>
          <cell r="AA473">
            <v>45637</v>
          </cell>
        </row>
        <row r="474">
          <cell r="D474" t="str">
            <v>Svyatoslav OPetrenko</v>
          </cell>
          <cell r="E474" t="str">
            <v>Петренко Святослав Олегович</v>
          </cell>
          <cell r="F474">
            <v>11822</v>
          </cell>
          <cell r="G474" t="str">
            <v>Anastasiya Logvinyuk</v>
          </cell>
          <cell r="H474" t="str">
            <v>Part-time</v>
          </cell>
          <cell r="I474" t="str">
            <v>Kyiv</v>
          </cell>
          <cell r="J474" t="str">
            <v>outbound</v>
          </cell>
          <cell r="K474" t="str">
            <v>BAT</v>
          </cell>
          <cell r="L474" t="str">
            <v>BAT_out</v>
          </cell>
          <cell r="M474" t="str">
            <v>BAT_out</v>
          </cell>
          <cell r="Z474" t="str">
            <v>BAT Outbound</v>
          </cell>
          <cell r="AA474">
            <v>45719</v>
          </cell>
        </row>
        <row r="475">
          <cell r="D475" t="str">
            <v>Oksana Lebid</v>
          </cell>
          <cell r="E475" t="str">
            <v>Лебідь Оксана Олександрівна</v>
          </cell>
          <cell r="F475">
            <v>19412</v>
          </cell>
          <cell r="G475" t="str">
            <v>Oleksii Chalyk</v>
          </cell>
          <cell r="H475" t="str">
            <v>Part-time</v>
          </cell>
          <cell r="I475" t="str">
            <v>Kyiv</v>
          </cell>
          <cell r="J475" t="str">
            <v>inbound</v>
          </cell>
          <cell r="K475" t="str">
            <v>lifecell_Inb</v>
          </cell>
          <cell r="L475" t="str">
            <v>Segment_F</v>
          </cell>
          <cell r="M475" t="str">
            <v>Segment_F</v>
          </cell>
          <cell r="N475" t="str">
            <v>Segment_B</v>
          </cell>
          <cell r="Z475" t="str">
            <v>lifecell PrePaid</v>
          </cell>
          <cell r="AA475">
            <v>45719</v>
          </cell>
        </row>
        <row r="476">
          <cell r="D476" t="str">
            <v>Kseniia Sydoruk</v>
          </cell>
          <cell r="E476" t="str">
            <v>Сидорук Ксенія Дмитрівна</v>
          </cell>
          <cell r="F476">
            <v>19413</v>
          </cell>
          <cell r="G476" t="str">
            <v>Anna Romasenko</v>
          </cell>
          <cell r="H476" t="str">
            <v>Part-time</v>
          </cell>
          <cell r="I476" t="str">
            <v>Kyiv</v>
          </cell>
          <cell r="J476" t="str">
            <v>inbound</v>
          </cell>
          <cell r="K476" t="str">
            <v>lifecell_Inb</v>
          </cell>
          <cell r="L476" t="str">
            <v>Segment_F</v>
          </cell>
          <cell r="M476" t="str">
            <v>Segment_F</v>
          </cell>
          <cell r="N476" t="str">
            <v>Segment_B</v>
          </cell>
          <cell r="Z476" t="str">
            <v>lifecell PrePaid</v>
          </cell>
          <cell r="AA476">
            <v>45719</v>
          </cell>
        </row>
        <row r="477">
          <cell r="D477" t="str">
            <v>Pavlo Bukalinko</v>
          </cell>
          <cell r="E477" t="str">
            <v>Букалінко Павло Миколайович</v>
          </cell>
          <cell r="F477">
            <v>19443</v>
          </cell>
          <cell r="G477" t="str">
            <v>Daryna Chernenko</v>
          </cell>
          <cell r="H477" t="str">
            <v>Part-time</v>
          </cell>
          <cell r="I477" t="str">
            <v>Kyiv</v>
          </cell>
          <cell r="J477" t="str">
            <v>outbound</v>
          </cell>
          <cell r="K477" t="str">
            <v>lifecell_TS</v>
          </cell>
          <cell r="L477" t="str">
            <v>Telesales</v>
          </cell>
          <cell r="M477" t="str">
            <v>Telesales</v>
          </cell>
          <cell r="Z477" t="str">
            <v>lifecell TS</v>
          </cell>
          <cell r="AA477">
            <v>45721</v>
          </cell>
        </row>
        <row r="478">
          <cell r="D478" t="str">
            <v>Yana Dilai</v>
          </cell>
          <cell r="E478" t="str">
            <v>Ділай Яна Йосипівна</v>
          </cell>
          <cell r="F478">
            <v>19455</v>
          </cell>
          <cell r="G478" t="str">
            <v>Mykyta Baranovskyi</v>
          </cell>
          <cell r="H478" t="str">
            <v>Part-time</v>
          </cell>
          <cell r="I478" t="str">
            <v>Kyiv</v>
          </cell>
          <cell r="J478" t="str">
            <v>outbound</v>
          </cell>
          <cell r="K478" t="str">
            <v>lifecell_TS</v>
          </cell>
          <cell r="L478" t="str">
            <v>Telesales</v>
          </cell>
          <cell r="M478" t="str">
            <v>Telesales</v>
          </cell>
          <cell r="Z478" t="str">
            <v>lifecell TS</v>
          </cell>
          <cell r="AA478">
            <v>45721</v>
          </cell>
        </row>
        <row r="479">
          <cell r="D479" t="str">
            <v>Olha Hykava</v>
          </cell>
          <cell r="E479" t="str">
            <v>Гикава Ольга Юріївна</v>
          </cell>
          <cell r="F479">
            <v>19423</v>
          </cell>
          <cell r="G479" t="str">
            <v>Bohdan Masenkov</v>
          </cell>
          <cell r="H479" t="str">
            <v>Part-time</v>
          </cell>
          <cell r="I479" t="str">
            <v>Kyiv</v>
          </cell>
          <cell r="J479" t="str">
            <v>inbound</v>
          </cell>
          <cell r="K479" t="str">
            <v>lifecell_Inb</v>
          </cell>
          <cell r="L479" t="str">
            <v>Segment_F</v>
          </cell>
          <cell r="M479" t="str">
            <v>Segment_F</v>
          </cell>
          <cell r="N479" t="str">
            <v>Segment_B</v>
          </cell>
          <cell r="Z479" t="str">
            <v>lifecell PrePaid</v>
          </cell>
          <cell r="AA479">
            <v>45721</v>
          </cell>
        </row>
        <row r="480">
          <cell r="D480" t="str">
            <v>Yelizaveta Zahyka</v>
          </cell>
          <cell r="E480" t="str">
            <v>Загика Єлізавета Станіславівна</v>
          </cell>
          <cell r="F480">
            <v>19425</v>
          </cell>
          <cell r="G480" t="str">
            <v>Maksim Yaremchuk</v>
          </cell>
          <cell r="H480" t="str">
            <v>Part-time</v>
          </cell>
          <cell r="I480" t="str">
            <v>Kyiv</v>
          </cell>
          <cell r="J480" t="str">
            <v>inbound</v>
          </cell>
          <cell r="K480" t="str">
            <v>lifecell_Inb</v>
          </cell>
          <cell r="L480" t="str">
            <v>Segment_F</v>
          </cell>
          <cell r="M480" t="str">
            <v>Segment_F</v>
          </cell>
          <cell r="N480" t="str">
            <v>Segment_B</v>
          </cell>
          <cell r="Z480" t="str">
            <v>lifecell PrePaid</v>
          </cell>
          <cell r="AA480">
            <v>45721</v>
          </cell>
        </row>
        <row r="481">
          <cell r="D481" t="str">
            <v>Vladyslav Mykhanko</v>
          </cell>
          <cell r="E481" t="str">
            <v>Миханько Владислав Миколайович</v>
          </cell>
          <cell r="F481">
            <v>19426</v>
          </cell>
          <cell r="G481" t="str">
            <v>Vitalii Serhieiev</v>
          </cell>
          <cell r="H481" t="str">
            <v>Part-time</v>
          </cell>
          <cell r="I481" t="str">
            <v>Kyiv</v>
          </cell>
          <cell r="J481" t="str">
            <v>inbound</v>
          </cell>
          <cell r="K481" t="str">
            <v>lifecell_Inb</v>
          </cell>
          <cell r="L481" t="str">
            <v>Web_chat</v>
          </cell>
          <cell r="M481" t="str">
            <v>Web_chat</v>
          </cell>
          <cell r="N481" t="str">
            <v>Segment_B</v>
          </cell>
          <cell r="Z481" t="str">
            <v>lifecell Web_chat</v>
          </cell>
          <cell r="AA481">
            <v>45721</v>
          </cell>
        </row>
        <row r="482">
          <cell r="D482" t="str">
            <v>Olha Moiseieva</v>
          </cell>
          <cell r="E482" t="str">
            <v>Моісеєва Ольга Олександрівна</v>
          </cell>
          <cell r="F482">
            <v>19427</v>
          </cell>
          <cell r="G482" t="str">
            <v>Anna Zabrodska</v>
          </cell>
          <cell r="H482" t="str">
            <v>Part-time</v>
          </cell>
          <cell r="I482" t="str">
            <v>Kyiv</v>
          </cell>
          <cell r="J482" t="str">
            <v>inbound</v>
          </cell>
          <cell r="K482" t="str">
            <v>lifecell_Inb</v>
          </cell>
          <cell r="L482" t="str">
            <v>Segment_F</v>
          </cell>
          <cell r="M482" t="str">
            <v>Segment_F</v>
          </cell>
          <cell r="N482" t="str">
            <v>Segment_B</v>
          </cell>
          <cell r="Z482" t="str">
            <v>lifecell PrePaid</v>
          </cell>
          <cell r="AA482">
            <v>45721</v>
          </cell>
        </row>
        <row r="483">
          <cell r="D483" t="str">
            <v>Anastasiia Shelikhova</v>
          </cell>
          <cell r="E483" t="str">
            <v>Шеліхова Анастасія Іванівна</v>
          </cell>
          <cell r="F483">
            <v>19430</v>
          </cell>
          <cell r="G483" t="str">
            <v>Yehor Perevertailo</v>
          </cell>
          <cell r="H483" t="str">
            <v>Part-time</v>
          </cell>
          <cell r="I483" t="str">
            <v>Kyiv</v>
          </cell>
          <cell r="J483" t="str">
            <v>inbound</v>
          </cell>
          <cell r="K483" t="str">
            <v>lifecell_Inb</v>
          </cell>
          <cell r="L483" t="str">
            <v>Segment_F</v>
          </cell>
          <cell r="M483" t="str">
            <v>Segment_F</v>
          </cell>
          <cell r="N483" t="str">
            <v>Segment_B</v>
          </cell>
          <cell r="Z483" t="str">
            <v>lifecell PrePaid</v>
          </cell>
          <cell r="AA483">
            <v>45721</v>
          </cell>
        </row>
        <row r="484">
          <cell r="D484" t="str">
            <v>Yevhenii Losiev</v>
          </cell>
          <cell r="E484" t="str">
            <v>Лосєв Євгеній Сергійович</v>
          </cell>
          <cell r="F484">
            <v>19457</v>
          </cell>
          <cell r="G484" t="str">
            <v>Anastasiya Logvinyuk</v>
          </cell>
          <cell r="H484" t="str">
            <v>Part-time</v>
          </cell>
          <cell r="I484" t="str">
            <v>Kyiv</v>
          </cell>
          <cell r="J484" t="str">
            <v>outbound</v>
          </cell>
          <cell r="K484" t="str">
            <v>BAT</v>
          </cell>
          <cell r="L484" t="str">
            <v>BAT_out</v>
          </cell>
          <cell r="M484" t="str">
            <v>BAT_out</v>
          </cell>
          <cell r="Z484" t="str">
            <v>BAT Outbound</v>
          </cell>
          <cell r="AA484">
            <v>45722</v>
          </cell>
        </row>
        <row r="485">
          <cell r="D485" t="str">
            <v>Matvii Kolodiazhnyi</v>
          </cell>
          <cell r="E485" t="str">
            <v>Колодяжний Матвій Миколайович</v>
          </cell>
          <cell r="F485">
            <v>19435</v>
          </cell>
          <cell r="G485" t="str">
            <v>Yaroslav Kostiuk</v>
          </cell>
          <cell r="H485" t="str">
            <v>Part-time</v>
          </cell>
          <cell r="I485" t="str">
            <v>Kyiv</v>
          </cell>
          <cell r="J485" t="str">
            <v>inbound</v>
          </cell>
          <cell r="K485" t="str">
            <v>lifecell_Inb</v>
          </cell>
          <cell r="L485" t="str">
            <v>Segment_F</v>
          </cell>
          <cell r="M485" t="str">
            <v>Segment_F</v>
          </cell>
          <cell r="N485" t="str">
            <v>Segment_B</v>
          </cell>
          <cell r="Z485" t="str">
            <v>lifecell PrePaid</v>
          </cell>
          <cell r="AA485">
            <v>45728</v>
          </cell>
        </row>
        <row r="486">
          <cell r="D486" t="str">
            <v>Oleh Petrenko</v>
          </cell>
          <cell r="E486" t="str">
            <v>Петренко Олег Сергійович</v>
          </cell>
          <cell r="F486">
            <v>19437</v>
          </cell>
          <cell r="G486" t="str">
            <v>Maksim Yaremchuk</v>
          </cell>
          <cell r="H486" t="str">
            <v>Part-time</v>
          </cell>
          <cell r="I486" t="str">
            <v>Kyiv</v>
          </cell>
          <cell r="J486" t="str">
            <v>inbound</v>
          </cell>
          <cell r="K486" t="str">
            <v>lifecell_Inb</v>
          </cell>
          <cell r="L486" t="str">
            <v>Segment_F</v>
          </cell>
          <cell r="M486" t="str">
            <v>Segment_F</v>
          </cell>
          <cell r="N486" t="str">
            <v>Segment_B</v>
          </cell>
          <cell r="Z486" t="str">
            <v>lifecell PrePaid</v>
          </cell>
          <cell r="AA486">
            <v>45728</v>
          </cell>
        </row>
        <row r="487">
          <cell r="D487" t="str">
            <v>Halyna Filippova</v>
          </cell>
          <cell r="E487" t="str">
            <v>Філіппова Галина Валеріївна</v>
          </cell>
          <cell r="F487">
            <v>19440</v>
          </cell>
          <cell r="G487" t="str">
            <v>Kateryna Bereza</v>
          </cell>
          <cell r="H487" t="str">
            <v>Part-time</v>
          </cell>
          <cell r="I487" t="str">
            <v>Kyiv</v>
          </cell>
          <cell r="J487" t="str">
            <v>inbound</v>
          </cell>
          <cell r="K487" t="str">
            <v>lifecell_Inb</v>
          </cell>
          <cell r="L487" t="str">
            <v>Segment_F</v>
          </cell>
          <cell r="M487" t="str">
            <v>Segment_F</v>
          </cell>
          <cell r="N487" t="str">
            <v>Segment_B</v>
          </cell>
          <cell r="Z487" t="str">
            <v>lifecell PrePaid</v>
          </cell>
          <cell r="AA487">
            <v>45728</v>
          </cell>
        </row>
        <row r="488">
          <cell r="D488" t="str">
            <v>Viktoriia Ovchinnikova</v>
          </cell>
          <cell r="E488" t="str">
            <v>Овчіннікова Вікторія Андріївна</v>
          </cell>
          <cell r="F488">
            <v>19471</v>
          </cell>
          <cell r="G488" t="str">
            <v>Dmytro Fursov</v>
          </cell>
          <cell r="H488" t="str">
            <v>Part-time</v>
          </cell>
          <cell r="I488" t="str">
            <v>Kyiv</v>
          </cell>
          <cell r="J488" t="str">
            <v>inbound</v>
          </cell>
          <cell r="K488" t="str">
            <v>lifecell_Inb</v>
          </cell>
          <cell r="L488" t="str">
            <v>Segment_F</v>
          </cell>
          <cell r="M488" t="str">
            <v>Segment_F</v>
          </cell>
          <cell r="N488" t="str">
            <v>Segment_B</v>
          </cell>
          <cell r="Z488" t="str">
            <v>lifecell PrePaid</v>
          </cell>
          <cell r="AA488">
            <v>45735</v>
          </cell>
        </row>
        <row r="489">
          <cell r="D489" t="str">
            <v>Kseniia Kipych</v>
          </cell>
          <cell r="E489" t="str">
            <v>Кіпич Ксенія Андріївна</v>
          </cell>
          <cell r="F489">
            <v>19459</v>
          </cell>
          <cell r="G489" t="str">
            <v>Yehor Perevertailo</v>
          </cell>
          <cell r="H489" t="str">
            <v>Part-time</v>
          </cell>
          <cell r="I489" t="str">
            <v>Kyiv</v>
          </cell>
          <cell r="J489" t="str">
            <v>inbound</v>
          </cell>
          <cell r="K489" t="str">
            <v>lifecell_Inb</v>
          </cell>
          <cell r="L489" t="str">
            <v>Segment_F</v>
          </cell>
          <cell r="M489" t="str">
            <v>Segment_F</v>
          </cell>
          <cell r="N489" t="str">
            <v>Segment_B</v>
          </cell>
          <cell r="Z489" t="str">
            <v>lifecell PrePaid</v>
          </cell>
          <cell r="AA489">
            <v>45735</v>
          </cell>
        </row>
        <row r="490">
          <cell r="D490" t="str">
            <v>Dmytro VKostenko</v>
          </cell>
          <cell r="E490" t="str">
            <v>Костенко Дмитро Вікторович</v>
          </cell>
          <cell r="F490">
            <v>19356</v>
          </cell>
          <cell r="G490" t="str">
            <v>Oleksii Chalyk</v>
          </cell>
          <cell r="H490" t="str">
            <v>Part-time</v>
          </cell>
          <cell r="I490" t="str">
            <v>Kyiv</v>
          </cell>
          <cell r="J490" t="str">
            <v>inbound</v>
          </cell>
          <cell r="K490" t="str">
            <v>lifecell_Inb</v>
          </cell>
          <cell r="L490" t="str">
            <v>Segment_F</v>
          </cell>
          <cell r="M490" t="str">
            <v>Segment_F</v>
          </cell>
          <cell r="N490" t="str">
            <v>Segment_B</v>
          </cell>
          <cell r="Z490" t="str">
            <v>lifecell PrePaid</v>
          </cell>
          <cell r="AA490">
            <v>45735</v>
          </cell>
        </row>
        <row r="491">
          <cell r="D491" t="str">
            <v>Vasyl Osidach</v>
          </cell>
          <cell r="E491" t="str">
            <v>Осідач Василь Євстахійович</v>
          </cell>
          <cell r="F491">
            <v>19464</v>
          </cell>
          <cell r="G491" t="str">
            <v>Vitalii Serhieiev</v>
          </cell>
          <cell r="H491" t="str">
            <v>Part-time</v>
          </cell>
          <cell r="I491" t="str">
            <v>Kyiv</v>
          </cell>
          <cell r="J491" t="str">
            <v>inbound</v>
          </cell>
          <cell r="K491" t="str">
            <v>lifecell_Inb</v>
          </cell>
          <cell r="L491" t="str">
            <v>Segment_F</v>
          </cell>
          <cell r="M491" t="str">
            <v>Segment_F</v>
          </cell>
          <cell r="N491" t="str">
            <v>Segment_B</v>
          </cell>
          <cell r="Z491" t="str">
            <v>lifecell PrePaid</v>
          </cell>
          <cell r="AA491">
            <v>45735</v>
          </cell>
        </row>
        <row r="492">
          <cell r="D492" t="str">
            <v>Leonid Kibets</v>
          </cell>
          <cell r="E492" t="str">
            <v>Кібець Леонід Євгенійович</v>
          </cell>
          <cell r="F492">
            <v>19465</v>
          </cell>
          <cell r="G492" t="str">
            <v>Kostiantyn Pcholkin</v>
          </cell>
          <cell r="H492" t="str">
            <v>Part-time</v>
          </cell>
          <cell r="I492" t="str">
            <v>Kyiv</v>
          </cell>
          <cell r="J492" t="str">
            <v>inbound</v>
          </cell>
          <cell r="K492" t="str">
            <v>lifecell_Inb</v>
          </cell>
          <cell r="L492" t="str">
            <v>Segment_F</v>
          </cell>
          <cell r="M492" t="str">
            <v>Segment_F</v>
          </cell>
          <cell r="N492" t="str">
            <v>Segment_B</v>
          </cell>
          <cell r="Z492" t="str">
            <v>lifecell PrePaid</v>
          </cell>
          <cell r="AA492">
            <v>45735</v>
          </cell>
        </row>
        <row r="493">
          <cell r="D493" t="str">
            <v>Karina Korzh</v>
          </cell>
          <cell r="E493" t="str">
            <v>Корж Каріна Сергіївна</v>
          </cell>
          <cell r="F493">
            <v>19466</v>
          </cell>
          <cell r="G493" t="str">
            <v>Kateryna Bereza</v>
          </cell>
          <cell r="H493" t="str">
            <v>Part-time</v>
          </cell>
          <cell r="I493" t="str">
            <v>Kyiv</v>
          </cell>
          <cell r="J493" t="str">
            <v>inbound</v>
          </cell>
          <cell r="K493" t="str">
            <v>lifecell_Inb</v>
          </cell>
          <cell r="L493" t="str">
            <v>Segment_F</v>
          </cell>
          <cell r="M493" t="str">
            <v>Segment_F</v>
          </cell>
          <cell r="N493" t="str">
            <v>Segment_B</v>
          </cell>
          <cell r="Z493" t="str">
            <v>lifecell PrePaid</v>
          </cell>
          <cell r="AA493">
            <v>45735</v>
          </cell>
        </row>
        <row r="494">
          <cell r="D494" t="str">
            <v>Kateryna Hudym</v>
          </cell>
          <cell r="E494" t="str">
            <v>Гудим Катерина Олександрівна</v>
          </cell>
          <cell r="F494">
            <v>19467</v>
          </cell>
          <cell r="G494" t="str">
            <v>Yevhen Hertsoh</v>
          </cell>
          <cell r="H494" t="str">
            <v>Part-time</v>
          </cell>
          <cell r="I494" t="str">
            <v>Kyiv</v>
          </cell>
          <cell r="J494" t="str">
            <v>inbound</v>
          </cell>
          <cell r="K494" t="str">
            <v>lifecell_Inb</v>
          </cell>
          <cell r="L494" t="str">
            <v>Segment_F</v>
          </cell>
          <cell r="M494" t="str">
            <v>Segment_F</v>
          </cell>
          <cell r="N494" t="str">
            <v>Segment_B</v>
          </cell>
          <cell r="Z494" t="str">
            <v>lifecell PrePaid</v>
          </cell>
          <cell r="AA494">
            <v>45735</v>
          </cell>
        </row>
        <row r="495">
          <cell r="D495" t="str">
            <v>Snizhana Stoliarova</v>
          </cell>
          <cell r="E495" t="str">
            <v>Столярова Сніжана Олександрівна</v>
          </cell>
          <cell r="F495">
            <v>19468</v>
          </cell>
          <cell r="G495" t="str">
            <v>Maksym AMaksymenko</v>
          </cell>
          <cell r="H495" t="str">
            <v>Part-time</v>
          </cell>
          <cell r="I495" t="str">
            <v>Kyiv</v>
          </cell>
          <cell r="J495" t="str">
            <v>inbound</v>
          </cell>
          <cell r="K495" t="str">
            <v>lifecell_Inb</v>
          </cell>
          <cell r="L495" t="str">
            <v>Segment_F</v>
          </cell>
          <cell r="M495" t="str">
            <v>Segment_F</v>
          </cell>
          <cell r="N495" t="str">
            <v>Segment_B</v>
          </cell>
          <cell r="Z495" t="str">
            <v>lifecell PrePaid</v>
          </cell>
          <cell r="AA495">
            <v>45735</v>
          </cell>
        </row>
        <row r="496">
          <cell r="D496" t="str">
            <v>Denys Matvieienko</v>
          </cell>
          <cell r="E496" t="str">
            <v>Матвєєнко Денис Станіславович</v>
          </cell>
          <cell r="F496">
            <v>19500</v>
          </cell>
          <cell r="G496" t="str">
            <v>Ruslana Kalenichenko</v>
          </cell>
          <cell r="H496" t="str">
            <v>Part-time</v>
          </cell>
          <cell r="I496" t="str">
            <v>Kyiv</v>
          </cell>
          <cell r="J496" t="str">
            <v>inbound</v>
          </cell>
          <cell r="K496" t="str">
            <v>Toyota_Hotline</v>
          </cell>
          <cell r="L496" t="str">
            <v>Toyota_Hotline</v>
          </cell>
          <cell r="M496" t="str">
            <v>Toyota_Hotline</v>
          </cell>
          <cell r="Z496" t="str">
            <v>Toyota_Hotline</v>
          </cell>
          <cell r="AA496">
            <v>45737</v>
          </cell>
        </row>
        <row r="497">
          <cell r="D497" t="str">
            <v>Olena Antonova</v>
          </cell>
          <cell r="E497" t="str">
            <v>Антонова Олена Сергіївна</v>
          </cell>
          <cell r="F497">
            <v>19472</v>
          </cell>
          <cell r="G497" t="str">
            <v>Anna Romasenko</v>
          </cell>
          <cell r="H497" t="str">
            <v>Part-time</v>
          </cell>
          <cell r="I497" t="str">
            <v>Kyiv</v>
          </cell>
          <cell r="J497" t="str">
            <v>inbound</v>
          </cell>
          <cell r="K497" t="str">
            <v>lifecell_Inb</v>
          </cell>
          <cell r="L497" t="str">
            <v>Segment_F</v>
          </cell>
          <cell r="M497" t="str">
            <v>Segment_F</v>
          </cell>
          <cell r="N497" t="str">
            <v>Segment_B</v>
          </cell>
          <cell r="Z497" t="str">
            <v>lifecell PrePaid</v>
          </cell>
          <cell r="AA497">
            <v>45740</v>
          </cell>
        </row>
        <row r="498">
          <cell r="D498" t="str">
            <v>Maksym Hutsuliak</v>
          </cell>
          <cell r="E498" t="str">
            <v>Гуцуляк Максим Максимович</v>
          </cell>
          <cell r="F498">
            <v>19475</v>
          </cell>
          <cell r="G498" t="str">
            <v>Yehor Perevertailo</v>
          </cell>
          <cell r="H498" t="str">
            <v>Part-time</v>
          </cell>
          <cell r="I498" t="str">
            <v>Kyiv</v>
          </cell>
          <cell r="J498" t="str">
            <v>inbound</v>
          </cell>
          <cell r="K498" t="str">
            <v>lifecell_Inb</v>
          </cell>
          <cell r="L498" t="str">
            <v>Segment_F</v>
          </cell>
          <cell r="M498" t="str">
            <v>Segment_F</v>
          </cell>
          <cell r="N498" t="str">
            <v>Segment_B</v>
          </cell>
          <cell r="Z498" t="str">
            <v>lifecell PrePaid</v>
          </cell>
          <cell r="AA498">
            <v>45740</v>
          </cell>
        </row>
        <row r="499">
          <cell r="D499" t="str">
            <v>Bohdan Dehtiarenko</v>
          </cell>
          <cell r="E499" t="str">
            <v>Дегтяренко Богдан Сергійович</v>
          </cell>
          <cell r="F499">
            <v>19476</v>
          </cell>
          <cell r="G499" t="str">
            <v>Maksym AMaksymenko</v>
          </cell>
          <cell r="H499" t="str">
            <v>Part-time</v>
          </cell>
          <cell r="I499" t="str">
            <v>Kyiv</v>
          </cell>
          <cell r="J499" t="str">
            <v>inbound</v>
          </cell>
          <cell r="K499" t="str">
            <v>lifecell_Inb</v>
          </cell>
          <cell r="L499" t="str">
            <v>Segment_F</v>
          </cell>
          <cell r="M499" t="str">
            <v>Segment_F</v>
          </cell>
          <cell r="N499" t="str">
            <v>Segment_B</v>
          </cell>
          <cell r="Z499" t="str">
            <v>lifecell PrePaid</v>
          </cell>
          <cell r="AA499">
            <v>45740</v>
          </cell>
        </row>
        <row r="500">
          <cell r="D500" t="str">
            <v>Ihor Zaiets</v>
          </cell>
          <cell r="E500" t="str">
            <v>Заєць Ігор Сергійович</v>
          </cell>
          <cell r="F500">
            <v>16381</v>
          </cell>
          <cell r="G500" t="str">
            <v>Anna Zabrodska</v>
          </cell>
          <cell r="H500" t="str">
            <v>Part-time</v>
          </cell>
          <cell r="I500" t="str">
            <v>Kyiv</v>
          </cell>
          <cell r="J500" t="str">
            <v>inbound</v>
          </cell>
          <cell r="K500" t="str">
            <v>lifecell_Inb</v>
          </cell>
          <cell r="L500" t="str">
            <v>Segment_F</v>
          </cell>
          <cell r="M500" t="str">
            <v>Segment_F</v>
          </cell>
          <cell r="N500" t="str">
            <v>Segment_B</v>
          </cell>
          <cell r="Z500" t="str">
            <v>lifecell PrePaid</v>
          </cell>
          <cell r="AA500">
            <v>45740</v>
          </cell>
        </row>
        <row r="501">
          <cell r="D501" t="str">
            <v>Aleksey Kozlenko</v>
          </cell>
          <cell r="E501" t="str">
            <v>Козленко Олексій Віталійович</v>
          </cell>
          <cell r="F501">
            <v>9052</v>
          </cell>
          <cell r="G501" t="str">
            <v>Kateryna Bereza</v>
          </cell>
          <cell r="H501" t="str">
            <v>Part-time</v>
          </cell>
          <cell r="I501" t="str">
            <v>Kyiv</v>
          </cell>
          <cell r="J501" t="str">
            <v>inbound</v>
          </cell>
          <cell r="K501" t="str">
            <v>lifecell_Inb</v>
          </cell>
          <cell r="L501" t="str">
            <v>Segment_F</v>
          </cell>
          <cell r="M501" t="str">
            <v>Segment_F</v>
          </cell>
          <cell r="N501" t="str">
            <v>Segment_B</v>
          </cell>
          <cell r="Z501" t="str">
            <v>lifecell PrePaid</v>
          </cell>
          <cell r="AA501">
            <v>45740</v>
          </cell>
        </row>
        <row r="502">
          <cell r="D502" t="str">
            <v>Volodymyr Maniak</v>
          </cell>
          <cell r="E502" t="str">
            <v>Маняк Володимир Едуардович</v>
          </cell>
          <cell r="F502">
            <v>19477</v>
          </cell>
          <cell r="G502" t="str">
            <v>Yaroslav Kostiuk</v>
          </cell>
          <cell r="H502" t="str">
            <v>Part-time</v>
          </cell>
          <cell r="I502" t="str">
            <v>Kyiv</v>
          </cell>
          <cell r="J502" t="str">
            <v>inbound</v>
          </cell>
          <cell r="K502" t="str">
            <v>lifecell_Inb</v>
          </cell>
          <cell r="L502" t="str">
            <v>Segment_F</v>
          </cell>
          <cell r="M502" t="str">
            <v>Segment_F</v>
          </cell>
          <cell r="N502" t="str">
            <v>Segment_B</v>
          </cell>
          <cell r="Z502" t="str">
            <v>lifecell PrePaid</v>
          </cell>
          <cell r="AA502">
            <v>45740</v>
          </cell>
        </row>
        <row r="503">
          <cell r="D503" t="str">
            <v>Dmytro Mikhutov</v>
          </cell>
          <cell r="E503" t="str">
            <v>Міхутов Дмитро Владиславович</v>
          </cell>
          <cell r="F503">
            <v>19478</v>
          </cell>
          <cell r="G503" t="str">
            <v>Kostiantyn Pcholkin</v>
          </cell>
          <cell r="H503" t="str">
            <v>Part-time</v>
          </cell>
          <cell r="I503" t="str">
            <v>Kyiv</v>
          </cell>
          <cell r="J503" t="str">
            <v>inbound</v>
          </cell>
          <cell r="K503" t="str">
            <v>lifecell_Inb</v>
          </cell>
          <cell r="L503" t="str">
            <v>Segment_F</v>
          </cell>
          <cell r="M503" t="str">
            <v>Segment_F</v>
          </cell>
          <cell r="N503" t="str">
            <v>Segment_B</v>
          </cell>
          <cell r="Z503" t="str">
            <v>lifecell PrePaid</v>
          </cell>
          <cell r="AA503">
            <v>45740</v>
          </cell>
        </row>
        <row r="504">
          <cell r="D504" t="str">
            <v>Vadym Nazarenko</v>
          </cell>
          <cell r="E504" t="str">
            <v>Назаренко Вадим Андрійович</v>
          </cell>
          <cell r="F504">
            <v>19479</v>
          </cell>
          <cell r="G504" t="str">
            <v>Yevhen Hertsoh</v>
          </cell>
          <cell r="H504" t="str">
            <v>Part-time</v>
          </cell>
          <cell r="I504" t="str">
            <v>Kyiv</v>
          </cell>
          <cell r="J504" t="str">
            <v>inbound</v>
          </cell>
          <cell r="K504" t="str">
            <v>lifecell_Inb</v>
          </cell>
          <cell r="L504" t="str">
            <v>Segment_F</v>
          </cell>
          <cell r="M504" t="str">
            <v>Segment_F</v>
          </cell>
          <cell r="N504" t="str">
            <v>Segment_B</v>
          </cell>
          <cell r="Z504" t="str">
            <v>lifecell PrePaid</v>
          </cell>
          <cell r="AA504">
            <v>45740</v>
          </cell>
        </row>
        <row r="505">
          <cell r="D505" t="str">
            <v>Ivan Tiperchuk</v>
          </cell>
          <cell r="E505" t="str">
            <v>Тіперчук Іван Михайлович</v>
          </cell>
          <cell r="F505">
            <v>19481</v>
          </cell>
          <cell r="G505" t="str">
            <v>Vitalii Serhieiev</v>
          </cell>
          <cell r="H505" t="str">
            <v>Part-time</v>
          </cell>
          <cell r="I505" t="str">
            <v>Kyiv</v>
          </cell>
          <cell r="J505" t="str">
            <v>inbound</v>
          </cell>
          <cell r="K505" t="str">
            <v>lifecell_Inb</v>
          </cell>
          <cell r="L505" t="str">
            <v>Segment_F</v>
          </cell>
          <cell r="M505" t="str">
            <v>Segment_F</v>
          </cell>
          <cell r="N505" t="str">
            <v>Segment_B</v>
          </cell>
          <cell r="Z505" t="str">
            <v>lifecell PrePaid</v>
          </cell>
          <cell r="AA505">
            <v>45740</v>
          </cell>
        </row>
        <row r="506">
          <cell r="D506" t="str">
            <v>Maksym Yanovych</v>
          </cell>
          <cell r="E506" t="str">
            <v>Янович Максим Андрійович</v>
          </cell>
          <cell r="F506">
            <v>19482</v>
          </cell>
          <cell r="G506" t="str">
            <v>Dmytro Fursov</v>
          </cell>
          <cell r="H506" t="str">
            <v>Part-time</v>
          </cell>
          <cell r="I506" t="str">
            <v>Kyiv</v>
          </cell>
          <cell r="J506" t="str">
            <v>inbound</v>
          </cell>
          <cell r="K506" t="str">
            <v>lifecell_Inb</v>
          </cell>
          <cell r="L506" t="str">
            <v>Segment_F</v>
          </cell>
          <cell r="M506" t="str">
            <v>Segment_F</v>
          </cell>
          <cell r="N506" t="str">
            <v>Segment_B</v>
          </cell>
          <cell r="Z506" t="str">
            <v>lifecell PrePaid</v>
          </cell>
          <cell r="AA506">
            <v>45740</v>
          </cell>
        </row>
        <row r="507">
          <cell r="D507" t="str">
            <v>Oleksandr Zlenko</v>
          </cell>
          <cell r="E507" t="str">
            <v>Зленко Олександр Олександрович</v>
          </cell>
          <cell r="F507">
            <v>19486</v>
          </cell>
          <cell r="G507" t="str">
            <v>Maksim Yaremchuk</v>
          </cell>
          <cell r="H507" t="str">
            <v>Part-time</v>
          </cell>
          <cell r="I507" t="str">
            <v>Kyiv</v>
          </cell>
          <cell r="J507" t="str">
            <v>inbound</v>
          </cell>
          <cell r="K507" t="str">
            <v>lifecell_Inb</v>
          </cell>
          <cell r="L507" t="str">
            <v>Segment_F</v>
          </cell>
          <cell r="M507" t="str">
            <v>Segment_F</v>
          </cell>
          <cell r="N507" t="str">
            <v>Segment_B</v>
          </cell>
          <cell r="Z507" t="str">
            <v>lifecell PrePaid</v>
          </cell>
          <cell r="AA507">
            <v>45742</v>
          </cell>
        </row>
        <row r="508">
          <cell r="D508" t="str">
            <v>Vitalii Kahanets</v>
          </cell>
          <cell r="E508" t="str">
            <v>Каганець Віталій Васильович</v>
          </cell>
          <cell r="F508">
            <v>19487</v>
          </cell>
          <cell r="G508" t="str">
            <v>Maksim Yaremchuk</v>
          </cell>
          <cell r="H508" t="str">
            <v>Part-time</v>
          </cell>
          <cell r="I508" t="str">
            <v>Kyiv</v>
          </cell>
          <cell r="J508" t="str">
            <v>inbound</v>
          </cell>
          <cell r="K508" t="str">
            <v>lifecell_Inb</v>
          </cell>
          <cell r="L508" t="str">
            <v>Segment_F</v>
          </cell>
          <cell r="M508" t="str">
            <v>Segment_F</v>
          </cell>
          <cell r="N508" t="str">
            <v>Segment_B</v>
          </cell>
          <cell r="Z508" t="str">
            <v>lifecell PrePaid</v>
          </cell>
          <cell r="AA508">
            <v>45742</v>
          </cell>
        </row>
        <row r="509">
          <cell r="D509" t="str">
            <v>Anastasiia Leonova</v>
          </cell>
          <cell r="E509" t="str">
            <v>Леонова Анастасія Олександрівна</v>
          </cell>
          <cell r="F509">
            <v>19488</v>
          </cell>
          <cell r="G509" t="str">
            <v>Oleksii Chalyk</v>
          </cell>
          <cell r="H509" t="str">
            <v>Part-time</v>
          </cell>
          <cell r="I509" t="str">
            <v>Kyiv</v>
          </cell>
          <cell r="J509" t="str">
            <v>inbound</v>
          </cell>
          <cell r="K509" t="str">
            <v>lifecell_Inb</v>
          </cell>
          <cell r="L509" t="str">
            <v>Segment_F</v>
          </cell>
          <cell r="M509" t="str">
            <v>Segment_F</v>
          </cell>
          <cell r="N509" t="str">
            <v>Segment_B</v>
          </cell>
          <cell r="Z509" t="str">
            <v>lifecell PrePaid</v>
          </cell>
          <cell r="AA509">
            <v>45742</v>
          </cell>
        </row>
        <row r="510">
          <cell r="D510" t="str">
            <v>Oksana Sira</v>
          </cell>
          <cell r="E510" t="str">
            <v>Сіра Оксана Володимирівна</v>
          </cell>
          <cell r="F510">
            <v>19491</v>
          </cell>
          <cell r="G510" t="str">
            <v>Kateryna Bereza</v>
          </cell>
          <cell r="H510" t="str">
            <v>Part-time</v>
          </cell>
          <cell r="I510" t="str">
            <v>Kyiv</v>
          </cell>
          <cell r="J510" t="str">
            <v>inbound</v>
          </cell>
          <cell r="K510" t="str">
            <v>lifecell_Inb</v>
          </cell>
          <cell r="L510" t="str">
            <v>Segment_F</v>
          </cell>
          <cell r="M510" t="str">
            <v>Segment_F</v>
          </cell>
          <cell r="N510" t="str">
            <v>Segment_B</v>
          </cell>
          <cell r="Z510" t="str">
            <v>lifecell PrePaid</v>
          </cell>
          <cell r="AA510">
            <v>45742</v>
          </cell>
        </row>
        <row r="511">
          <cell r="D511" t="str">
            <v>Daiana Strutynska</v>
          </cell>
          <cell r="E511" t="str">
            <v>Струтинська Даяна Вікторівна</v>
          </cell>
          <cell r="F511">
            <v>19512</v>
          </cell>
          <cell r="G511" t="str">
            <v>Nadezhda Poryvay</v>
          </cell>
          <cell r="H511" t="str">
            <v>Part-time</v>
          </cell>
          <cell r="I511" t="str">
            <v>Kyiv</v>
          </cell>
          <cell r="J511" t="str">
            <v>inbound</v>
          </cell>
          <cell r="K511" t="str">
            <v>BAT</v>
          </cell>
          <cell r="L511" t="str">
            <v>BAT_inb</v>
          </cell>
          <cell r="M511" t="str">
            <v>BAT_inb</v>
          </cell>
          <cell r="Z511" t="str">
            <v>BAT Inbound</v>
          </cell>
          <cell r="AA511">
            <v>45742</v>
          </cell>
        </row>
        <row r="512">
          <cell r="D512" t="str">
            <v>Valentyn Hora</v>
          </cell>
          <cell r="E512" t="str">
            <v>Гора Валентин Володимирович</v>
          </cell>
          <cell r="F512">
            <v>19494</v>
          </cell>
          <cell r="G512" t="str">
            <v>Nadezhda Poryvay</v>
          </cell>
          <cell r="H512" t="str">
            <v>Part-time</v>
          </cell>
          <cell r="I512" t="str">
            <v>Kyiv</v>
          </cell>
          <cell r="J512" t="str">
            <v>inbound</v>
          </cell>
          <cell r="K512" t="str">
            <v>BAT</v>
          </cell>
          <cell r="L512" t="str">
            <v>BAT_inb</v>
          </cell>
          <cell r="M512" t="str">
            <v>BAT_inb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Z512" t="str">
            <v>BAT Inbound</v>
          </cell>
          <cell r="AA512">
            <v>45729</v>
          </cell>
        </row>
        <row r="513">
          <cell r="D513" t="str">
            <v>Yaroslav Polino</v>
          </cell>
          <cell r="E513" t="str">
            <v>Поліно Ярослав Андрійович</v>
          </cell>
          <cell r="F513">
            <v>19514</v>
          </cell>
          <cell r="G513" t="str">
            <v>Dmytro Trukhin</v>
          </cell>
          <cell r="H513" t="str">
            <v>Part-time</v>
          </cell>
          <cell r="I513" t="str">
            <v>Kyiv</v>
          </cell>
          <cell r="J513" t="str">
            <v>inbound</v>
          </cell>
          <cell r="K513" t="str">
            <v>Glovo_Client</v>
          </cell>
          <cell r="L513" t="str">
            <v>Chat_User</v>
          </cell>
          <cell r="M513" t="str">
            <v>Chat_User</v>
          </cell>
          <cell r="P513" t="str">
            <v>Chat_User</v>
          </cell>
          <cell r="T513" t="str">
            <v>CR_Cleanup</v>
          </cell>
          <cell r="Y513" t="str">
            <v>Clients</v>
          </cell>
          <cell r="Z513" t="str">
            <v>Glovo_User</v>
          </cell>
          <cell r="AA513">
            <v>45748</v>
          </cell>
        </row>
        <row r="514">
          <cell r="D514" t="str">
            <v>Serhii Honta</v>
          </cell>
          <cell r="E514" t="str">
            <v>Гонта Сергій Сергійович</v>
          </cell>
          <cell r="F514">
            <v>19518</v>
          </cell>
          <cell r="G514" t="str">
            <v>Dmytro Trukhin</v>
          </cell>
          <cell r="H514" t="str">
            <v>Part-time</v>
          </cell>
          <cell r="I514" t="str">
            <v>Kyiv</v>
          </cell>
          <cell r="J514" t="str">
            <v>inbound</v>
          </cell>
          <cell r="K514" t="str">
            <v>Glovo_Client</v>
          </cell>
          <cell r="L514" t="str">
            <v>Chat_User</v>
          </cell>
          <cell r="M514" t="str">
            <v>Chat_User</v>
          </cell>
          <cell r="P514" t="str">
            <v>Chat_User</v>
          </cell>
          <cell r="T514" t="str">
            <v>CR_Cleanup</v>
          </cell>
          <cell r="Y514" t="str">
            <v>Clients</v>
          </cell>
          <cell r="Z514" t="str">
            <v>Glovo_User</v>
          </cell>
          <cell r="AA514">
            <v>45748</v>
          </cell>
        </row>
        <row r="515">
          <cell r="D515" t="str">
            <v>Yevheniia Hrynenko</v>
          </cell>
          <cell r="E515" t="str">
            <v>Гриненко Євгенія Олександрівна</v>
          </cell>
          <cell r="F515">
            <v>19519</v>
          </cell>
          <cell r="G515" t="str">
            <v>Serhii Mushtat</v>
          </cell>
          <cell r="H515" t="str">
            <v>Part-time</v>
          </cell>
          <cell r="I515" t="str">
            <v>Kyiv</v>
          </cell>
          <cell r="J515" t="str">
            <v>inbound</v>
          </cell>
          <cell r="K515" t="str">
            <v>Glovo_Client</v>
          </cell>
          <cell r="L515" t="str">
            <v>Chat_User</v>
          </cell>
          <cell r="M515" t="str">
            <v>Chat_User</v>
          </cell>
          <cell r="P515" t="str">
            <v>Chat_User</v>
          </cell>
          <cell r="T515" t="str">
            <v>CR_Cleanup</v>
          </cell>
          <cell r="Y515" t="str">
            <v>Clients</v>
          </cell>
          <cell r="Z515" t="str">
            <v>Glovo_User</v>
          </cell>
          <cell r="AA515">
            <v>45748</v>
          </cell>
        </row>
        <row r="516">
          <cell r="D516" t="str">
            <v>Oleksandr Dymytrashchuk</v>
          </cell>
          <cell r="E516" t="str">
            <v>Димитращук Олександр Володимирович</v>
          </cell>
          <cell r="F516">
            <v>19520</v>
          </cell>
          <cell r="G516" t="str">
            <v>Dzvenymyra Dovhaliuk</v>
          </cell>
          <cell r="H516" t="str">
            <v>Part-time</v>
          </cell>
          <cell r="I516" t="str">
            <v>Kyiv</v>
          </cell>
          <cell r="J516" t="str">
            <v>inbound</v>
          </cell>
          <cell r="K516" t="str">
            <v>Glovo_Client</v>
          </cell>
          <cell r="L516" t="str">
            <v>Chat_User</v>
          </cell>
          <cell r="M516" t="str">
            <v>Chat_User</v>
          </cell>
          <cell r="P516" t="str">
            <v>Chat_User</v>
          </cell>
          <cell r="T516" t="str">
            <v>CR_Cleanup</v>
          </cell>
          <cell r="Y516" t="str">
            <v>Clients</v>
          </cell>
          <cell r="Z516" t="str">
            <v>Glovo_User</v>
          </cell>
          <cell r="AA516">
            <v>45748</v>
          </cell>
        </row>
        <row r="517">
          <cell r="D517" t="str">
            <v>Sviatoslav Korablov</v>
          </cell>
          <cell r="E517" t="str">
            <v>Корабльов Святослав Миколайович</v>
          </cell>
          <cell r="F517">
            <v>18752</v>
          </cell>
          <cell r="G517" t="str">
            <v>Nazarii Stadnik</v>
          </cell>
          <cell r="H517" t="str">
            <v>Part-time</v>
          </cell>
          <cell r="I517" t="str">
            <v>Kyiv</v>
          </cell>
          <cell r="J517" t="str">
            <v>inbound</v>
          </cell>
          <cell r="K517" t="str">
            <v>Glovo_Client</v>
          </cell>
          <cell r="L517" t="str">
            <v>Chat_User</v>
          </cell>
          <cell r="M517" t="str">
            <v>Chat_User</v>
          </cell>
          <cell r="P517" t="str">
            <v>Chat_User</v>
          </cell>
          <cell r="T517" t="str">
            <v>CR_Cleanup</v>
          </cell>
          <cell r="Y517" t="str">
            <v>Clients</v>
          </cell>
          <cell r="Z517" t="str">
            <v>Glovo_User</v>
          </cell>
          <cell r="AA517">
            <v>45748</v>
          </cell>
        </row>
        <row r="518">
          <cell r="D518" t="str">
            <v>Yurii Kravtsov</v>
          </cell>
          <cell r="E518" t="str">
            <v>Кравцов Юрій Геннадійович</v>
          </cell>
          <cell r="F518">
            <v>19521</v>
          </cell>
          <cell r="G518" t="str">
            <v>Bohdan Dzys</v>
          </cell>
          <cell r="H518" t="str">
            <v>Part-time</v>
          </cell>
          <cell r="I518" t="str">
            <v>Kyiv</v>
          </cell>
          <cell r="J518" t="str">
            <v>inbound</v>
          </cell>
          <cell r="K518" t="str">
            <v>Glovo_Client</v>
          </cell>
          <cell r="L518" t="str">
            <v>Chat_User</v>
          </cell>
          <cell r="M518" t="str">
            <v>Chat_User</v>
          </cell>
          <cell r="P518" t="str">
            <v>Chat_User</v>
          </cell>
          <cell r="T518" t="str">
            <v>CR_Cleanup</v>
          </cell>
          <cell r="Y518" t="str">
            <v>Clients</v>
          </cell>
          <cell r="Z518" t="str">
            <v>Glovo_User</v>
          </cell>
          <cell r="AA518">
            <v>45748</v>
          </cell>
        </row>
        <row r="519">
          <cell r="D519" t="str">
            <v>Mykhailo Kurdiumov</v>
          </cell>
          <cell r="E519" t="str">
            <v>Курдюмов Михайло Олександрович</v>
          </cell>
          <cell r="F519">
            <v>17561</v>
          </cell>
          <cell r="G519" t="str">
            <v>Serhii Mushtat</v>
          </cell>
          <cell r="H519" t="str">
            <v>Part-time</v>
          </cell>
          <cell r="I519" t="str">
            <v>Kyiv</v>
          </cell>
          <cell r="J519" t="str">
            <v>inbound</v>
          </cell>
          <cell r="K519" t="str">
            <v>Glovo_Client</v>
          </cell>
          <cell r="L519" t="str">
            <v>Chat_User</v>
          </cell>
          <cell r="M519" t="str">
            <v>Chat_User</v>
          </cell>
          <cell r="P519" t="str">
            <v>Chat_User</v>
          </cell>
          <cell r="T519" t="str">
            <v>CR_Cleanup</v>
          </cell>
          <cell r="Y519" t="str">
            <v>Clients</v>
          </cell>
          <cell r="Z519" t="str">
            <v>Glovo_User</v>
          </cell>
          <cell r="AA519">
            <v>45748</v>
          </cell>
        </row>
        <row r="520">
          <cell r="D520" t="str">
            <v>Oleksandr Tyshchenko</v>
          </cell>
          <cell r="E520" t="str">
            <v>Тищенко Олександр Сергійович</v>
          </cell>
          <cell r="F520">
            <v>17622</v>
          </cell>
          <cell r="G520" t="str">
            <v>Artur Grigorenko</v>
          </cell>
          <cell r="H520" t="str">
            <v>Part-time</v>
          </cell>
          <cell r="I520" t="str">
            <v>Kyiv</v>
          </cell>
          <cell r="J520" t="str">
            <v>inbound</v>
          </cell>
          <cell r="K520" t="str">
            <v>Glovo_Client</v>
          </cell>
          <cell r="L520" t="str">
            <v>Chat_User</v>
          </cell>
          <cell r="M520" t="str">
            <v>Chat_User</v>
          </cell>
          <cell r="N520" t="str">
            <v>Glovo_Multiskill</v>
          </cell>
          <cell r="P520" t="str">
            <v>Chat_User</v>
          </cell>
          <cell r="Q520" t="str">
            <v>Glovo_LiveOps</v>
          </cell>
          <cell r="T520" t="str">
            <v>CR_Cleanup</v>
          </cell>
          <cell r="W520">
            <v>0</v>
          </cell>
          <cell r="X520">
            <v>0</v>
          </cell>
          <cell r="Y520" t="str">
            <v>Glover&amp;Clients</v>
          </cell>
          <cell r="Z520" t="str">
            <v>Glovo_User</v>
          </cell>
          <cell r="AA520">
            <v>45748</v>
          </cell>
        </row>
        <row r="521">
          <cell r="D521" t="str">
            <v>Valentyna Tsvietkova</v>
          </cell>
          <cell r="E521" t="str">
            <v>Цвєткова Валентина Сергіївна</v>
          </cell>
          <cell r="F521">
            <v>19523</v>
          </cell>
          <cell r="G521" t="str">
            <v>Dzvenymyra Dovhaliuk</v>
          </cell>
          <cell r="H521" t="str">
            <v>Part-time</v>
          </cell>
          <cell r="I521" t="str">
            <v>Kyiv</v>
          </cell>
          <cell r="J521" t="str">
            <v>inbound</v>
          </cell>
          <cell r="K521" t="str">
            <v>Glovo_Client</v>
          </cell>
          <cell r="L521" t="str">
            <v>Chat_User</v>
          </cell>
          <cell r="M521" t="str">
            <v>Chat_User</v>
          </cell>
          <cell r="P521" t="str">
            <v>Chat_User</v>
          </cell>
          <cell r="T521" t="str">
            <v>CR_Cleanup</v>
          </cell>
          <cell r="Y521" t="str">
            <v>Clients</v>
          </cell>
          <cell r="Z521" t="str">
            <v>Glovo_User</v>
          </cell>
          <cell r="AA521">
            <v>45748</v>
          </cell>
        </row>
        <row r="522">
          <cell r="D522" t="str">
            <v>Vladyslav Derkach</v>
          </cell>
          <cell r="E522" t="str">
            <v>Деркач Владислав Олегович</v>
          </cell>
          <cell r="F522">
            <v>19501</v>
          </cell>
          <cell r="G522" t="str">
            <v>Yaroslav Kostiuk</v>
          </cell>
          <cell r="H522" t="str">
            <v>Part-time</v>
          </cell>
          <cell r="I522" t="str">
            <v>Kyiv</v>
          </cell>
          <cell r="J522" t="str">
            <v>inbound</v>
          </cell>
          <cell r="K522" t="str">
            <v>lifecell_Inb</v>
          </cell>
          <cell r="L522" t="str">
            <v>Segment_F</v>
          </cell>
          <cell r="M522" t="str">
            <v>Segment_F</v>
          </cell>
          <cell r="N522" t="str">
            <v>Segment_B</v>
          </cell>
          <cell r="Z522" t="str">
            <v>lifecell PrePaid</v>
          </cell>
          <cell r="AA522">
            <v>45749</v>
          </cell>
        </row>
        <row r="523">
          <cell r="D523" t="str">
            <v>Volodymyr Zhukinskyi</v>
          </cell>
          <cell r="E523" t="str">
            <v>Жукінський Володимир Федорович</v>
          </cell>
          <cell r="F523">
            <v>19398</v>
          </cell>
          <cell r="G523" t="str">
            <v>Yaroslav Kostiuk</v>
          </cell>
          <cell r="H523" t="str">
            <v>Part-time</v>
          </cell>
          <cell r="I523" t="str">
            <v>Kyiv</v>
          </cell>
          <cell r="J523" t="str">
            <v>inbound</v>
          </cell>
          <cell r="K523" t="str">
            <v>lifecell_Inb</v>
          </cell>
          <cell r="L523" t="str">
            <v>Segment_F</v>
          </cell>
          <cell r="M523" t="str">
            <v>Segment_F</v>
          </cell>
          <cell r="N523" t="str">
            <v>Segment_B</v>
          </cell>
          <cell r="Z523" t="str">
            <v>lifecell PrePaid</v>
          </cell>
          <cell r="AA523">
            <v>45749</v>
          </cell>
        </row>
        <row r="524">
          <cell r="D524" t="str">
            <v>Svitlana Stavnichuk</v>
          </cell>
          <cell r="E524" t="str">
            <v>Ставнічук Світлана Миколаївна</v>
          </cell>
          <cell r="F524">
            <v>19511</v>
          </cell>
          <cell r="G524" t="str">
            <v>Maksim Yaremchuk</v>
          </cell>
          <cell r="H524" t="str">
            <v>Part-time</v>
          </cell>
          <cell r="I524" t="str">
            <v>Kyiv</v>
          </cell>
          <cell r="J524" t="str">
            <v>inbound</v>
          </cell>
          <cell r="K524" t="str">
            <v>lifecell_Inb</v>
          </cell>
          <cell r="L524" t="str">
            <v>Segment_F</v>
          </cell>
          <cell r="M524" t="str">
            <v>Segment_F</v>
          </cell>
          <cell r="N524" t="str">
            <v>Segment_B</v>
          </cell>
          <cell r="Z524" t="str">
            <v>lifecell PrePaid</v>
          </cell>
          <cell r="AA524">
            <v>45749</v>
          </cell>
        </row>
        <row r="525">
          <cell r="D525" t="str">
            <v>Iryna Selehen</v>
          </cell>
          <cell r="E525" t="str">
            <v>Селегень Ірина Дмитрівна</v>
          </cell>
          <cell r="F525">
            <v>19536</v>
          </cell>
          <cell r="G525" t="str">
            <v>Mykyta Baranovskyi</v>
          </cell>
          <cell r="H525" t="str">
            <v>Part-time</v>
          </cell>
          <cell r="I525" t="str">
            <v>Kyiv</v>
          </cell>
          <cell r="J525" t="str">
            <v>outbound</v>
          </cell>
          <cell r="K525" t="str">
            <v>lifecell_TS</v>
          </cell>
          <cell r="L525" t="str">
            <v>Telesales</v>
          </cell>
          <cell r="M525" t="str">
            <v>Telesales</v>
          </cell>
          <cell r="Z525" t="str">
            <v>lifecell TS</v>
          </cell>
          <cell r="AA525">
            <v>45749</v>
          </cell>
        </row>
        <row r="526">
          <cell r="D526" t="str">
            <v>Daria Hurenko</v>
          </cell>
          <cell r="E526" t="str">
            <v>Гуренко Дар'я Максимівна</v>
          </cell>
          <cell r="F526">
            <v>19538</v>
          </cell>
          <cell r="G526" t="str">
            <v>Kateryna Androshchuk</v>
          </cell>
          <cell r="H526" t="str">
            <v>Part-time</v>
          </cell>
          <cell r="I526" t="str">
            <v>Kyiv</v>
          </cell>
          <cell r="J526" t="str">
            <v>outbound</v>
          </cell>
          <cell r="K526" t="str">
            <v>lifecell_TS</v>
          </cell>
          <cell r="L526" t="str">
            <v>Telesales</v>
          </cell>
          <cell r="M526" t="str">
            <v>Telesales</v>
          </cell>
          <cell r="Z526" t="str">
            <v>lifecell TS</v>
          </cell>
          <cell r="AA526">
            <v>45749</v>
          </cell>
        </row>
        <row r="527">
          <cell r="D527" t="str">
            <v>Viktoriia Diachenko</v>
          </cell>
          <cell r="E527" t="str">
            <v>Дяченко Вікторія Олександрівна</v>
          </cell>
          <cell r="F527">
            <v>19539</v>
          </cell>
          <cell r="G527" t="str">
            <v>Daryna Chernenko</v>
          </cell>
          <cell r="H527" t="str">
            <v>Part-time</v>
          </cell>
          <cell r="I527" t="str">
            <v>Kyiv</v>
          </cell>
          <cell r="J527" t="str">
            <v>outbound</v>
          </cell>
          <cell r="K527" t="str">
            <v>lifecell_TS</v>
          </cell>
          <cell r="L527" t="str">
            <v>Telesales</v>
          </cell>
          <cell r="M527" t="str">
            <v>Telesales</v>
          </cell>
          <cell r="Z527" t="str">
            <v>lifecell TS</v>
          </cell>
          <cell r="AA527">
            <v>45749</v>
          </cell>
        </row>
        <row r="528">
          <cell r="D528" t="str">
            <v>Danylo Kim</v>
          </cell>
          <cell r="E528" t="str">
            <v>Кім Данило Іларіонович</v>
          </cell>
          <cell r="F528">
            <v>19541</v>
          </cell>
          <cell r="G528" t="str">
            <v>Daryna Chernenko</v>
          </cell>
          <cell r="H528" t="str">
            <v>Part-time</v>
          </cell>
          <cell r="I528" t="str">
            <v>Kyiv</v>
          </cell>
          <cell r="J528" t="str">
            <v>outbound</v>
          </cell>
          <cell r="K528" t="str">
            <v>lifecell_TS</v>
          </cell>
          <cell r="L528" t="str">
            <v>Telesales</v>
          </cell>
          <cell r="M528" t="str">
            <v>Telesales</v>
          </cell>
          <cell r="Z528" t="str">
            <v>lifecell TS</v>
          </cell>
          <cell r="AA528">
            <v>45749</v>
          </cell>
        </row>
        <row r="529">
          <cell r="D529" t="str">
            <v>Alina Bondarets</v>
          </cell>
          <cell r="E529" t="str">
            <v>Бондарець Аліна Євгенівна</v>
          </cell>
          <cell r="F529">
            <v>19545</v>
          </cell>
          <cell r="G529" t="str">
            <v>Kateryna Androshchuk</v>
          </cell>
          <cell r="H529" t="str">
            <v>Part-time</v>
          </cell>
          <cell r="I529" t="str">
            <v>Kyiv</v>
          </cell>
          <cell r="J529" t="str">
            <v>outbound</v>
          </cell>
          <cell r="K529" t="str">
            <v>lifecell_TS</v>
          </cell>
          <cell r="L529" t="str">
            <v>Telesales</v>
          </cell>
          <cell r="M529" t="str">
            <v>Telesales</v>
          </cell>
          <cell r="Z529" t="str">
            <v>lifecell TS</v>
          </cell>
          <cell r="AA529">
            <v>45749</v>
          </cell>
        </row>
        <row r="530">
          <cell r="D530" t="str">
            <v>Uliana Botiuk</v>
          </cell>
          <cell r="E530" t="str">
            <v>Ботюк Уляна Миколаївна</v>
          </cell>
          <cell r="F530">
            <v>19553</v>
          </cell>
          <cell r="G530" t="str">
            <v>Mykyta Baranovskyi</v>
          </cell>
          <cell r="H530" t="str">
            <v>Part-time</v>
          </cell>
          <cell r="I530" t="str">
            <v>Kyiv</v>
          </cell>
          <cell r="J530" t="str">
            <v>outbound</v>
          </cell>
          <cell r="K530" t="str">
            <v>lifecell_TS</v>
          </cell>
          <cell r="L530" t="str">
            <v>Telesales</v>
          </cell>
          <cell r="M530" t="str">
            <v>Telesales</v>
          </cell>
          <cell r="Z530" t="str">
            <v>lifecell TS</v>
          </cell>
          <cell r="AA530">
            <v>45756</v>
          </cell>
        </row>
        <row r="531">
          <cell r="D531" t="str">
            <v>Anastasiia Panchenko</v>
          </cell>
          <cell r="E531" t="str">
            <v>Панченко Анастасія Євгенівна</v>
          </cell>
          <cell r="F531">
            <v>19389</v>
          </cell>
          <cell r="G531" t="str">
            <v>Kateryna Androshchuk</v>
          </cell>
          <cell r="H531" t="str">
            <v>Part-time</v>
          </cell>
          <cell r="I531" t="str">
            <v>Kyiv</v>
          </cell>
          <cell r="J531" t="str">
            <v>outbound</v>
          </cell>
          <cell r="K531" t="str">
            <v>lifecell_TS</v>
          </cell>
          <cell r="L531" t="str">
            <v>Telesales</v>
          </cell>
          <cell r="M531" t="str">
            <v>Telesales</v>
          </cell>
          <cell r="Z531" t="str">
            <v>lifecell TS</v>
          </cell>
          <cell r="AA531">
            <v>45756</v>
          </cell>
        </row>
        <row r="532">
          <cell r="D532" t="str">
            <v>Daria Horbachova</v>
          </cell>
          <cell r="E532" t="str">
            <v>Горбачова Дар'я Олексіївна</v>
          </cell>
          <cell r="F532">
            <v>19554</v>
          </cell>
          <cell r="G532" t="str">
            <v>Anastasiia Yakymovych</v>
          </cell>
          <cell r="H532" t="str">
            <v>Part-time</v>
          </cell>
          <cell r="I532" t="str">
            <v>Kyiv</v>
          </cell>
          <cell r="J532" t="str">
            <v>outbound</v>
          </cell>
          <cell r="K532" t="str">
            <v>lifecell_TS</v>
          </cell>
          <cell r="L532" t="str">
            <v>Telesales</v>
          </cell>
          <cell r="M532" t="str">
            <v>Telesales</v>
          </cell>
          <cell r="Z532" t="str">
            <v>lifecell TS</v>
          </cell>
          <cell r="AA532">
            <v>45756</v>
          </cell>
        </row>
        <row r="533">
          <cell r="D533" t="str">
            <v>Anastasiia Hazie</v>
          </cell>
          <cell r="E533" t="str">
            <v>Газє Анастасія Олексіївна</v>
          </cell>
          <cell r="F533">
            <v>19525</v>
          </cell>
          <cell r="G533" t="str">
            <v>Yaroslav Kostiuk</v>
          </cell>
          <cell r="H533" t="str">
            <v>Part-time</v>
          </cell>
          <cell r="I533" t="str">
            <v>Kyiv</v>
          </cell>
          <cell r="J533" t="str">
            <v>inbound</v>
          </cell>
          <cell r="K533" t="str">
            <v>lifecell_Inb</v>
          </cell>
          <cell r="L533" t="str">
            <v>Segment_F</v>
          </cell>
          <cell r="M533" t="str">
            <v>Segment_F</v>
          </cell>
          <cell r="N533" t="str">
            <v>Segment_B</v>
          </cell>
          <cell r="Z533" t="str">
            <v>lifecell PrePaid</v>
          </cell>
          <cell r="AA533">
            <v>45756</v>
          </cell>
        </row>
        <row r="534">
          <cell r="D534" t="str">
            <v>Nataliia Homoliako</v>
          </cell>
          <cell r="E534" t="str">
            <v>Гомоляко Наталія Олегівна</v>
          </cell>
          <cell r="F534">
            <v>19526</v>
          </cell>
          <cell r="G534" t="str">
            <v>Kostiantyn Pcholkin</v>
          </cell>
          <cell r="H534" t="str">
            <v>Part-time</v>
          </cell>
          <cell r="I534" t="str">
            <v>Kyiv</v>
          </cell>
          <cell r="J534" t="str">
            <v>inbound</v>
          </cell>
          <cell r="K534" t="str">
            <v>lifecell_Inb</v>
          </cell>
          <cell r="L534" t="str">
            <v>Segment_F</v>
          </cell>
          <cell r="M534" t="str">
            <v>Segment_F</v>
          </cell>
          <cell r="N534" t="str">
            <v>Segment_B</v>
          </cell>
          <cell r="Z534" t="str">
            <v>lifecell PrePaid</v>
          </cell>
          <cell r="AA534">
            <v>45756</v>
          </cell>
        </row>
        <row r="535">
          <cell r="D535" t="str">
            <v>Serhii Kovalenko</v>
          </cell>
          <cell r="E535" t="str">
            <v>Коваленко Сергій Сергійович</v>
          </cell>
          <cell r="F535">
            <v>19527</v>
          </cell>
          <cell r="G535" t="str">
            <v>Vitalii Serhieiev</v>
          </cell>
          <cell r="H535" t="str">
            <v>Part-time</v>
          </cell>
          <cell r="I535" t="str">
            <v>Kyiv</v>
          </cell>
          <cell r="J535" t="str">
            <v>inbound</v>
          </cell>
          <cell r="K535" t="str">
            <v>lifecell_Inb</v>
          </cell>
          <cell r="L535" t="str">
            <v>Segment_F</v>
          </cell>
          <cell r="M535" t="str">
            <v>Segment_F</v>
          </cell>
          <cell r="N535" t="str">
            <v>Segment_B</v>
          </cell>
          <cell r="Z535" t="str">
            <v>lifecell PrePaid</v>
          </cell>
          <cell r="AA535">
            <v>45756</v>
          </cell>
        </row>
        <row r="536">
          <cell r="D536" t="str">
            <v>Oleksii Riabov</v>
          </cell>
          <cell r="E536" t="str">
            <v>Рябов Олексій Володимирович</v>
          </cell>
          <cell r="F536">
            <v>19532</v>
          </cell>
          <cell r="G536" t="str">
            <v>Maksim Yaremchuk</v>
          </cell>
          <cell r="H536" t="str">
            <v>Part-time</v>
          </cell>
          <cell r="I536" t="str">
            <v>Kyiv</v>
          </cell>
          <cell r="J536" t="str">
            <v>inbound</v>
          </cell>
          <cell r="K536" t="str">
            <v>lifecell_Inb</v>
          </cell>
          <cell r="L536" t="str">
            <v>Segment_F</v>
          </cell>
          <cell r="M536" t="str">
            <v>Segment_F</v>
          </cell>
          <cell r="N536" t="str">
            <v>Segment_B</v>
          </cell>
          <cell r="Z536" t="str">
            <v>lifecell PrePaid</v>
          </cell>
          <cell r="AA536">
            <v>45756</v>
          </cell>
        </row>
        <row r="537">
          <cell r="D537" t="str">
            <v>Alina Sluzhenko</v>
          </cell>
          <cell r="E537" t="str">
            <v>Служенко Аліна Олександрівна</v>
          </cell>
          <cell r="F537">
            <v>19533</v>
          </cell>
          <cell r="G537" t="str">
            <v>Yehor Perevertailo</v>
          </cell>
          <cell r="H537" t="str">
            <v>Part-time</v>
          </cell>
          <cell r="I537" t="str">
            <v>Kyiv</v>
          </cell>
          <cell r="J537" t="str">
            <v>inbound</v>
          </cell>
          <cell r="K537" t="str">
            <v>lifecell_Inb</v>
          </cell>
          <cell r="L537" t="str">
            <v>Segment_F</v>
          </cell>
          <cell r="M537" t="str">
            <v>Segment_F</v>
          </cell>
          <cell r="N537" t="str">
            <v>Segment_B</v>
          </cell>
          <cell r="Z537" t="str">
            <v>lifecell PrePaid</v>
          </cell>
          <cell r="AA537">
            <v>45756</v>
          </cell>
        </row>
        <row r="538">
          <cell r="D538" t="str">
            <v>Serhii Serdiuchenko2</v>
          </cell>
          <cell r="E538" t="str">
            <v>Сердюченко Сергій Вікторович</v>
          </cell>
          <cell r="F538">
            <v>5981</v>
          </cell>
          <cell r="G538" t="str">
            <v>Nadezhda Poryvay</v>
          </cell>
          <cell r="H538" t="str">
            <v>Part-time</v>
          </cell>
          <cell r="I538" t="str">
            <v>Kyiv</v>
          </cell>
          <cell r="J538" t="str">
            <v>inbound</v>
          </cell>
          <cell r="K538" t="str">
            <v>BAT</v>
          </cell>
          <cell r="L538" t="str">
            <v>BAT_inb</v>
          </cell>
          <cell r="M538" t="str">
            <v>BAT_inb</v>
          </cell>
          <cell r="Z538" t="str">
            <v>BAT Inbound</v>
          </cell>
          <cell r="AA538">
            <v>41880</v>
          </cell>
        </row>
        <row r="539">
          <cell r="D539" t="str">
            <v>Bohdan Burko</v>
          </cell>
          <cell r="E539" t="str">
            <v>Бурко Богдан Вікторович</v>
          </cell>
          <cell r="F539">
            <v>17675</v>
          </cell>
          <cell r="G539" t="str">
            <v>Volodymyr Skrypnyk</v>
          </cell>
          <cell r="H539" t="str">
            <v>Part-time</v>
          </cell>
          <cell r="I539" t="str">
            <v>Kyiv</v>
          </cell>
          <cell r="J539" t="str">
            <v>outbound</v>
          </cell>
          <cell r="K539" t="str">
            <v>lifecell_OB</v>
          </cell>
          <cell r="L539" t="str">
            <v>Survey</v>
          </cell>
          <cell r="M539" t="str">
            <v>Survey</v>
          </cell>
          <cell r="Z539" t="str">
            <v>lifecell_OB</v>
          </cell>
          <cell r="AA539">
            <v>45758</v>
          </cell>
        </row>
        <row r="540">
          <cell r="D540" t="str">
            <v>Andrii Zadorozhnii</v>
          </cell>
          <cell r="E540" t="str">
            <v>Задорожній Андрій Сергійович</v>
          </cell>
          <cell r="F540">
            <v>19572</v>
          </cell>
          <cell r="G540" t="str">
            <v>Dmytro Vynohradov</v>
          </cell>
          <cell r="H540" t="str">
            <v>Part-time</v>
          </cell>
          <cell r="I540" t="str">
            <v>Kyiv</v>
          </cell>
          <cell r="J540" t="str">
            <v>inbound</v>
          </cell>
          <cell r="K540" t="str">
            <v>Glovo_Client</v>
          </cell>
          <cell r="L540" t="str">
            <v>Chat_User_Poland</v>
          </cell>
          <cell r="M540" t="str">
            <v>Chat_User_Poland</v>
          </cell>
          <cell r="P540" t="str">
            <v>Chat_User</v>
          </cell>
          <cell r="S540" t="str">
            <v>Chat_User</v>
          </cell>
          <cell r="T540" t="str">
            <v>CR_Cleanup</v>
          </cell>
          <cell r="Y540" t="str">
            <v>Clients</v>
          </cell>
          <cell r="Z540" t="str">
            <v>Glovo_User</v>
          </cell>
          <cell r="AA540">
            <v>45762</v>
          </cell>
        </row>
        <row r="541">
          <cell r="D541" t="str">
            <v>Oleksii Molochkov</v>
          </cell>
          <cell r="E541" t="str">
            <v>Молочков Олексій Юрійович</v>
          </cell>
          <cell r="F541">
            <v>19573</v>
          </cell>
          <cell r="G541" t="str">
            <v>Dmytro Trukhin</v>
          </cell>
          <cell r="H541" t="str">
            <v>Part-time</v>
          </cell>
          <cell r="I541" t="str">
            <v>Kyiv</v>
          </cell>
          <cell r="J541" t="str">
            <v>inbound</v>
          </cell>
          <cell r="K541" t="str">
            <v>Glovo_Client</v>
          </cell>
          <cell r="L541" t="str">
            <v>Chat_User_Poland</v>
          </cell>
          <cell r="M541" t="str">
            <v>Chat_User_Poland</v>
          </cell>
          <cell r="P541" t="str">
            <v>Chat_User</v>
          </cell>
          <cell r="S541" t="str">
            <v>Chat_User</v>
          </cell>
          <cell r="T541" t="str">
            <v>CR_Cleanup</v>
          </cell>
          <cell r="Y541" t="str">
            <v>Clients</v>
          </cell>
          <cell r="Z541" t="str">
            <v>Glovo_User</v>
          </cell>
          <cell r="AA541">
            <v>45762</v>
          </cell>
        </row>
        <row r="542">
          <cell r="D542" t="str">
            <v>Mariia Aleksakha</v>
          </cell>
          <cell r="E542" t="str">
            <v>Алексаха Марія Сергіївна</v>
          </cell>
          <cell r="F542">
            <v>19574</v>
          </cell>
          <cell r="G542" t="str">
            <v>Nazarii Stadnik</v>
          </cell>
          <cell r="H542" t="str">
            <v>Part-time</v>
          </cell>
          <cell r="I542" t="str">
            <v>Kyiv</v>
          </cell>
          <cell r="J542" t="str">
            <v>inbound</v>
          </cell>
          <cell r="K542" t="str">
            <v>Glovo_Client</v>
          </cell>
          <cell r="L542" t="str">
            <v>Chat_User</v>
          </cell>
          <cell r="M542" t="str">
            <v>Chat_User</v>
          </cell>
          <cell r="P542" t="str">
            <v>Chat_User</v>
          </cell>
          <cell r="T542" t="str">
            <v>CR_Cleanup</v>
          </cell>
          <cell r="Y542" t="str">
            <v>Clients</v>
          </cell>
          <cell r="Z542" t="str">
            <v>Glovo_User</v>
          </cell>
          <cell r="AA542">
            <v>45762</v>
          </cell>
        </row>
        <row r="543">
          <cell r="D543" t="str">
            <v>Mykola Asiamov</v>
          </cell>
          <cell r="E543" t="str">
            <v>Асямов Микола Андрійович</v>
          </cell>
          <cell r="F543">
            <v>19575</v>
          </cell>
          <cell r="G543" t="str">
            <v>Valerii Kucherenko</v>
          </cell>
          <cell r="H543" t="str">
            <v>Part-time</v>
          </cell>
          <cell r="I543" t="str">
            <v>Kyiv</v>
          </cell>
          <cell r="J543" t="str">
            <v>inbound</v>
          </cell>
          <cell r="K543" t="str">
            <v>Glovo_Client</v>
          </cell>
          <cell r="L543" t="str">
            <v>Chat_User</v>
          </cell>
          <cell r="M543" t="str">
            <v>Chat_User</v>
          </cell>
          <cell r="P543" t="str">
            <v>Chat_User</v>
          </cell>
          <cell r="T543" t="str">
            <v>CR_Cleanup</v>
          </cell>
          <cell r="Y543" t="str">
            <v>Clients</v>
          </cell>
          <cell r="Z543" t="str">
            <v>Glovo_User</v>
          </cell>
          <cell r="AA543">
            <v>45762</v>
          </cell>
        </row>
        <row r="544">
          <cell r="D544" t="str">
            <v>Ivan Vaskul</v>
          </cell>
          <cell r="E544" t="str">
            <v>Васкул Іван Іванович</v>
          </cell>
          <cell r="F544">
            <v>17545</v>
          </cell>
          <cell r="G544" t="str">
            <v>Serhii Mushtat</v>
          </cell>
          <cell r="H544" t="str">
            <v>Part-time</v>
          </cell>
          <cell r="I544" t="str">
            <v>Kyiv</v>
          </cell>
          <cell r="J544" t="str">
            <v>inbound</v>
          </cell>
          <cell r="K544" t="str">
            <v>Glovo_Client</v>
          </cell>
          <cell r="L544" t="str">
            <v>Chat_User</v>
          </cell>
          <cell r="M544" t="str">
            <v>Chat_User</v>
          </cell>
          <cell r="P544" t="str">
            <v>Chat_User</v>
          </cell>
          <cell r="T544" t="str">
            <v>CR_Cleanup</v>
          </cell>
          <cell r="Y544" t="str">
            <v>Clients</v>
          </cell>
          <cell r="Z544" t="str">
            <v>Glovo_User</v>
          </cell>
          <cell r="AA544">
            <v>45762</v>
          </cell>
        </row>
        <row r="545">
          <cell r="D545" t="str">
            <v>Ruslan Hallaiev</v>
          </cell>
          <cell r="E545" t="str">
            <v>Галлаєв Руслан Махмудефєндійович</v>
          </cell>
          <cell r="F545">
            <v>19576</v>
          </cell>
          <cell r="G545" t="str">
            <v>Rostyslav Vorobets</v>
          </cell>
          <cell r="H545" t="str">
            <v>Part-time</v>
          </cell>
          <cell r="I545" t="str">
            <v>Kyiv</v>
          </cell>
          <cell r="J545" t="str">
            <v>inbound</v>
          </cell>
          <cell r="K545" t="str">
            <v>Glovo_Client</v>
          </cell>
          <cell r="L545" t="str">
            <v>Chat_User</v>
          </cell>
          <cell r="M545" t="str">
            <v>Chat_User</v>
          </cell>
          <cell r="P545" t="str">
            <v>Chat_User</v>
          </cell>
          <cell r="T545" t="str">
            <v>CR_Cleanup</v>
          </cell>
          <cell r="Y545" t="str">
            <v>Clients</v>
          </cell>
          <cell r="Z545" t="str">
            <v>Glovo_User</v>
          </cell>
          <cell r="AA545">
            <v>45762</v>
          </cell>
        </row>
        <row r="546">
          <cell r="D546" t="str">
            <v>Yuliia Kostiukevych</v>
          </cell>
          <cell r="E546" t="str">
            <v>Костюкевич Юлія Вікторівна</v>
          </cell>
          <cell r="F546">
            <v>19577</v>
          </cell>
          <cell r="G546" t="str">
            <v>Bohdan Dzys</v>
          </cell>
          <cell r="H546" t="str">
            <v>Part-time</v>
          </cell>
          <cell r="I546" t="str">
            <v>Kyiv</v>
          </cell>
          <cell r="J546" t="str">
            <v>inbound</v>
          </cell>
          <cell r="K546" t="str">
            <v>Glovo_Client</v>
          </cell>
          <cell r="L546" t="str">
            <v>Chat_User</v>
          </cell>
          <cell r="M546" t="str">
            <v>Chat_User</v>
          </cell>
          <cell r="P546" t="str">
            <v>Chat_User</v>
          </cell>
          <cell r="T546" t="str">
            <v>CR_Cleanup</v>
          </cell>
          <cell r="Y546" t="str">
            <v>Clients</v>
          </cell>
          <cell r="Z546" t="str">
            <v>Glovo_User</v>
          </cell>
          <cell r="AA546">
            <v>45762</v>
          </cell>
        </row>
        <row r="547">
          <cell r="D547" t="str">
            <v>Roman Kuznietsov</v>
          </cell>
          <cell r="E547" t="str">
            <v>Кузнєцов Роман Андрійович</v>
          </cell>
          <cell r="F547">
            <v>19579</v>
          </cell>
          <cell r="G547" t="str">
            <v>Dzvenymyra Dovhaliuk</v>
          </cell>
          <cell r="H547" t="str">
            <v>Part-time</v>
          </cell>
          <cell r="I547" t="str">
            <v>Kyiv</v>
          </cell>
          <cell r="J547" t="str">
            <v>inbound</v>
          </cell>
          <cell r="K547" t="str">
            <v>Glovo_Client</v>
          </cell>
          <cell r="L547" t="str">
            <v>Chat_User</v>
          </cell>
          <cell r="M547" t="str">
            <v>Chat_User</v>
          </cell>
          <cell r="P547" t="str">
            <v>Chat_User</v>
          </cell>
          <cell r="T547" t="str">
            <v>CR_Cleanup</v>
          </cell>
          <cell r="Y547" t="str">
            <v>Clients</v>
          </cell>
          <cell r="Z547" t="str">
            <v>Glovo_User</v>
          </cell>
          <cell r="AA547">
            <v>45762</v>
          </cell>
        </row>
        <row r="548">
          <cell r="D548" t="str">
            <v>Vadym Kuzmeniuk</v>
          </cell>
          <cell r="E548" t="str">
            <v>Кузьменюк Вадим Ігорович</v>
          </cell>
          <cell r="F548">
            <v>19580</v>
          </cell>
          <cell r="G548" t="str">
            <v>Vladislav Usik</v>
          </cell>
          <cell r="H548" t="str">
            <v>Part-time</v>
          </cell>
          <cell r="I548" t="str">
            <v>Kyiv</v>
          </cell>
          <cell r="J548" t="str">
            <v>inbound</v>
          </cell>
          <cell r="K548" t="str">
            <v>Glovo_Client</v>
          </cell>
          <cell r="L548" t="str">
            <v>Chat_User</v>
          </cell>
          <cell r="M548" t="str">
            <v>Chat_User</v>
          </cell>
          <cell r="P548" t="str">
            <v>Chat_User</v>
          </cell>
          <cell r="T548" t="str">
            <v>CR_Cleanup</v>
          </cell>
          <cell r="Y548" t="str">
            <v>Clients</v>
          </cell>
          <cell r="Z548" t="str">
            <v>Glovo_User</v>
          </cell>
          <cell r="AA548">
            <v>45762</v>
          </cell>
        </row>
        <row r="549">
          <cell r="D549" t="str">
            <v>Volodymyr Levkun</v>
          </cell>
          <cell r="E549" t="str">
            <v>Левкун Володимир Ярославович</v>
          </cell>
          <cell r="F549">
            <v>19581</v>
          </cell>
          <cell r="G549" t="str">
            <v>Dmytro Vynohradov</v>
          </cell>
          <cell r="H549" t="str">
            <v>Part-time</v>
          </cell>
          <cell r="I549" t="str">
            <v>Kyiv</v>
          </cell>
          <cell r="J549" t="str">
            <v>inbound</v>
          </cell>
          <cell r="K549" t="str">
            <v>Glovo_Client</v>
          </cell>
          <cell r="L549" t="str">
            <v>Chat_User</v>
          </cell>
          <cell r="M549" t="str">
            <v>Chat_User</v>
          </cell>
          <cell r="P549" t="str">
            <v>Chat_User</v>
          </cell>
          <cell r="T549" t="str">
            <v>CR_Cleanup</v>
          </cell>
          <cell r="Y549" t="str">
            <v>Clients</v>
          </cell>
          <cell r="Z549" t="str">
            <v>Glovo_User</v>
          </cell>
          <cell r="AA549">
            <v>45762</v>
          </cell>
        </row>
        <row r="550">
          <cell r="D550" t="str">
            <v>Yehor Lisevych</v>
          </cell>
          <cell r="E550" t="str">
            <v>Лісевич Єгор Вікторович</v>
          </cell>
          <cell r="F550">
            <v>19582</v>
          </cell>
          <cell r="G550" t="str">
            <v>Dzvenymyra Dovhaliuk</v>
          </cell>
          <cell r="H550" t="str">
            <v>Part-time</v>
          </cell>
          <cell r="I550" t="str">
            <v>Kyiv</v>
          </cell>
          <cell r="J550" t="str">
            <v>inbound</v>
          </cell>
          <cell r="K550" t="str">
            <v>Glovo_Client</v>
          </cell>
          <cell r="L550" t="str">
            <v>Chat_User</v>
          </cell>
          <cell r="M550" t="str">
            <v>Chat_User</v>
          </cell>
          <cell r="P550" t="str">
            <v>Chat_User</v>
          </cell>
          <cell r="T550" t="str">
            <v>CR_Cleanup</v>
          </cell>
          <cell r="Y550" t="str">
            <v>Clients</v>
          </cell>
          <cell r="Z550" t="str">
            <v>Glovo_User</v>
          </cell>
          <cell r="AA550">
            <v>45762</v>
          </cell>
        </row>
        <row r="551">
          <cell r="D551" t="str">
            <v>Vitalii Poberezhnyi</v>
          </cell>
          <cell r="E551" t="str">
            <v>Побережний Віталій Олексійович</v>
          </cell>
          <cell r="F551">
            <v>19583</v>
          </cell>
          <cell r="G551" t="str">
            <v>Dzvenymyra Dovhaliuk</v>
          </cell>
          <cell r="H551" t="str">
            <v>Part-time</v>
          </cell>
          <cell r="I551" t="str">
            <v>Kyiv</v>
          </cell>
          <cell r="J551" t="str">
            <v>inbound</v>
          </cell>
          <cell r="K551" t="str">
            <v>Glovo_Client</v>
          </cell>
          <cell r="L551" t="str">
            <v>Chat_User</v>
          </cell>
          <cell r="M551" t="str">
            <v>Chat_User</v>
          </cell>
          <cell r="P551" t="str">
            <v>Chat_User</v>
          </cell>
          <cell r="T551" t="str">
            <v>CR_Cleanup</v>
          </cell>
          <cell r="Y551" t="str">
            <v>Clients</v>
          </cell>
          <cell r="Z551" t="str">
            <v>Glovo_User</v>
          </cell>
          <cell r="AA551">
            <v>45762</v>
          </cell>
        </row>
        <row r="552">
          <cell r="D552" t="str">
            <v>Marta Troian</v>
          </cell>
          <cell r="E552" t="str">
            <v>Троян Марта Олегівна</v>
          </cell>
          <cell r="F552">
            <v>19584</v>
          </cell>
          <cell r="G552" t="str">
            <v>Vladislav Usik</v>
          </cell>
          <cell r="H552" t="str">
            <v>Part-time</v>
          </cell>
          <cell r="I552" t="str">
            <v>Kyiv</v>
          </cell>
          <cell r="J552" t="str">
            <v>inbound</v>
          </cell>
          <cell r="K552" t="str">
            <v>Glovo_Client</v>
          </cell>
          <cell r="L552" t="str">
            <v>Chat_User</v>
          </cell>
          <cell r="M552" t="str">
            <v>Chat_User</v>
          </cell>
          <cell r="P552" t="str">
            <v>Chat_User</v>
          </cell>
          <cell r="T552" t="str">
            <v>CR_Cleanup</v>
          </cell>
          <cell r="Y552" t="str">
            <v>Clients</v>
          </cell>
          <cell r="Z552" t="str">
            <v>Glovo_User</v>
          </cell>
          <cell r="AA552">
            <v>45762</v>
          </cell>
        </row>
        <row r="553">
          <cell r="D553" t="str">
            <v>Daria Trutnieva</v>
          </cell>
          <cell r="E553" t="str">
            <v>Трутнєва Дар'я Володимирівна</v>
          </cell>
          <cell r="F553">
            <v>19585</v>
          </cell>
          <cell r="G553" t="str">
            <v>Dmytro Trukhin</v>
          </cell>
          <cell r="H553" t="str">
            <v>Part-time</v>
          </cell>
          <cell r="I553" t="str">
            <v>Kyiv</v>
          </cell>
          <cell r="J553" t="str">
            <v>inbound</v>
          </cell>
          <cell r="K553" t="str">
            <v>Glovo_Client</v>
          </cell>
          <cell r="L553" t="str">
            <v>Chat_User</v>
          </cell>
          <cell r="M553" t="str">
            <v>Chat_User</v>
          </cell>
          <cell r="P553" t="str">
            <v>Chat_User</v>
          </cell>
          <cell r="T553" t="str">
            <v>CR_Cleanup</v>
          </cell>
          <cell r="Y553" t="str">
            <v>Clients</v>
          </cell>
          <cell r="Z553" t="str">
            <v>Glovo_User</v>
          </cell>
          <cell r="AA553">
            <v>45762</v>
          </cell>
        </row>
        <row r="554">
          <cell r="D554" t="str">
            <v>Yurii Drevlia</v>
          </cell>
          <cell r="E554" t="str">
            <v>Древля Юрій Юрійович</v>
          </cell>
          <cell r="F554">
            <v>19562</v>
          </cell>
          <cell r="G554" t="str">
            <v>Yevhen Hertsoh</v>
          </cell>
          <cell r="H554" t="str">
            <v>Part-time</v>
          </cell>
          <cell r="I554" t="str">
            <v>Kyiv</v>
          </cell>
          <cell r="J554" t="str">
            <v>inbound</v>
          </cell>
          <cell r="K554" t="str">
            <v>lifecell_Inb</v>
          </cell>
          <cell r="L554" t="str">
            <v>Segment_F</v>
          </cell>
          <cell r="M554" t="str">
            <v>Segment_F</v>
          </cell>
          <cell r="N554" t="str">
            <v>Segment_B</v>
          </cell>
          <cell r="Z554" t="str">
            <v>lifecell PrePaid</v>
          </cell>
          <cell r="AA554">
            <v>45763</v>
          </cell>
        </row>
        <row r="555">
          <cell r="D555" t="str">
            <v>Oleksandr Karpov</v>
          </cell>
          <cell r="E555" t="str">
            <v>Карпов Олександр Валерійович</v>
          </cell>
          <cell r="F555">
            <v>19563</v>
          </cell>
          <cell r="G555" t="str">
            <v>Bohdan Masenkov</v>
          </cell>
          <cell r="H555" t="str">
            <v>Part-time</v>
          </cell>
          <cell r="I555" t="str">
            <v>Kyiv</v>
          </cell>
          <cell r="J555" t="str">
            <v>inbound</v>
          </cell>
          <cell r="K555" t="str">
            <v>lifecell_Inb</v>
          </cell>
          <cell r="L555" t="str">
            <v>Segment_F</v>
          </cell>
          <cell r="M555" t="str">
            <v>Segment_F</v>
          </cell>
          <cell r="N555" t="str">
            <v>Segment_B</v>
          </cell>
          <cell r="Z555" t="str">
            <v>lifecell PrePaid</v>
          </cell>
          <cell r="AA555">
            <v>45763</v>
          </cell>
        </row>
        <row r="556">
          <cell r="D556" t="str">
            <v>Nataliia Kolesnichenko</v>
          </cell>
          <cell r="E556" t="str">
            <v>Колесніченко Наталія Валеріївна</v>
          </cell>
          <cell r="F556">
            <v>19564</v>
          </cell>
          <cell r="G556" t="str">
            <v>Antonina Hrytsai</v>
          </cell>
          <cell r="H556" t="str">
            <v>Part-time</v>
          </cell>
          <cell r="I556" t="str">
            <v>Kyiv</v>
          </cell>
          <cell r="J556" t="str">
            <v>inbound</v>
          </cell>
          <cell r="K556" t="str">
            <v>lifecell_Inb</v>
          </cell>
          <cell r="L556" t="str">
            <v>Segment_F</v>
          </cell>
          <cell r="M556" t="str">
            <v>Segment_F</v>
          </cell>
          <cell r="N556" t="str">
            <v>Segment_B</v>
          </cell>
          <cell r="Z556" t="str">
            <v>lifecell PrePaid</v>
          </cell>
          <cell r="AA556">
            <v>45763</v>
          </cell>
        </row>
        <row r="557">
          <cell r="D557" t="str">
            <v>Volodymyr Kochubei</v>
          </cell>
          <cell r="E557" t="str">
            <v>Кочубей Володимир Миколайович</v>
          </cell>
          <cell r="F557">
            <v>19565</v>
          </cell>
          <cell r="G557" t="str">
            <v>Maksim Yaremchuk</v>
          </cell>
          <cell r="H557" t="str">
            <v>Part-time</v>
          </cell>
          <cell r="I557" t="str">
            <v>Kyiv</v>
          </cell>
          <cell r="J557" t="str">
            <v>inbound</v>
          </cell>
          <cell r="K557" t="str">
            <v>lifecell_Inb</v>
          </cell>
          <cell r="L557" t="str">
            <v>Segment_F</v>
          </cell>
          <cell r="M557" t="str">
            <v>Segment_F</v>
          </cell>
          <cell r="N557" t="str">
            <v>Segment_B</v>
          </cell>
          <cell r="Z557" t="str">
            <v>lifecell PrePaid</v>
          </cell>
          <cell r="AA557">
            <v>45763</v>
          </cell>
        </row>
        <row r="558">
          <cell r="D558" t="str">
            <v>Vladyslav Turik</v>
          </cell>
          <cell r="E558" t="str">
            <v>Турік Владислав Вячеславович</v>
          </cell>
          <cell r="F558">
            <v>19570</v>
          </cell>
          <cell r="G558" t="str">
            <v>Yehor Perevertailo</v>
          </cell>
          <cell r="H558" t="str">
            <v>Part-time</v>
          </cell>
          <cell r="I558" t="str">
            <v>Kyiv</v>
          </cell>
          <cell r="J558" t="str">
            <v>inbound</v>
          </cell>
          <cell r="K558" t="str">
            <v>lifecell_Inb</v>
          </cell>
          <cell r="L558" t="str">
            <v>Segment_F</v>
          </cell>
          <cell r="M558" t="str">
            <v>Segment_F</v>
          </cell>
          <cell r="N558" t="str">
            <v>Segment_B</v>
          </cell>
          <cell r="Z558" t="str">
            <v>lifecell PrePaid</v>
          </cell>
          <cell r="AA558">
            <v>45763</v>
          </cell>
        </row>
        <row r="559">
          <cell r="D559" t="str">
            <v>Artem Alekseev</v>
          </cell>
          <cell r="E559" t="str">
            <v>Алексєєв Артем Андрійович</v>
          </cell>
          <cell r="F559">
            <v>17039</v>
          </cell>
          <cell r="G559" t="str">
            <v>Anastasiya Logvinyuk</v>
          </cell>
          <cell r="H559" t="str">
            <v>Part-time2</v>
          </cell>
          <cell r="I559" t="str">
            <v>Kyiv</v>
          </cell>
          <cell r="J559" t="str">
            <v>outbound</v>
          </cell>
          <cell r="K559" t="str">
            <v>BAT</v>
          </cell>
          <cell r="L559" t="str">
            <v>BAT_out</v>
          </cell>
          <cell r="M559" t="str">
            <v>BAT_out</v>
          </cell>
          <cell r="Z559" t="str">
            <v>BAT Outbound</v>
          </cell>
          <cell r="AA559">
            <v>45764</v>
          </cell>
        </row>
        <row r="560">
          <cell r="D560" t="str">
            <v>Yuliia Mylnykova</v>
          </cell>
          <cell r="E560" t="str">
            <v>Мильникова Юлія Володимирівна</v>
          </cell>
          <cell r="F560">
            <v>19496</v>
          </cell>
          <cell r="G560" t="str">
            <v>Anastasiya Logvinyuk</v>
          </cell>
          <cell r="H560" t="str">
            <v>Part-time2</v>
          </cell>
          <cell r="I560" t="str">
            <v>Kyiv</v>
          </cell>
          <cell r="J560" t="str">
            <v>outbound</v>
          </cell>
          <cell r="K560" t="str">
            <v>BAT</v>
          </cell>
          <cell r="L560" t="str">
            <v>BAT_out</v>
          </cell>
          <cell r="M560" t="str">
            <v>BAT_out</v>
          </cell>
          <cell r="Z560" t="str">
            <v>BAT Outbound</v>
          </cell>
          <cell r="AA560">
            <v>45764</v>
          </cell>
        </row>
        <row r="561">
          <cell r="D561" t="str">
            <v>Olha Ostrenko</v>
          </cell>
          <cell r="E561" t="str">
            <v>Остренко Ольга Вікторівна</v>
          </cell>
          <cell r="F561">
            <v>19497</v>
          </cell>
          <cell r="G561" t="str">
            <v>Anastasiya Logvinyuk</v>
          </cell>
          <cell r="H561" t="str">
            <v>Part-time2</v>
          </cell>
          <cell r="I561" t="str">
            <v>Kyiv</v>
          </cell>
          <cell r="J561" t="str">
            <v>outbound</v>
          </cell>
          <cell r="K561" t="str">
            <v>BAT</v>
          </cell>
          <cell r="L561" t="str">
            <v>BAT_out</v>
          </cell>
          <cell r="M561" t="str">
            <v>BAT_out</v>
          </cell>
          <cell r="Z561" t="str">
            <v>BAT Outbound</v>
          </cell>
          <cell r="AA561">
            <v>45764</v>
          </cell>
        </row>
        <row r="562">
          <cell r="D562" t="str">
            <v>Oksana Bondurovska</v>
          </cell>
          <cell r="E562" t="str">
            <v>Бондуровська Оксана Вікторівна</v>
          </cell>
          <cell r="F562">
            <v>19005</v>
          </cell>
          <cell r="G562" t="str">
            <v>Anastasiya Logvinyuk</v>
          </cell>
          <cell r="H562" t="str">
            <v>Part-time2</v>
          </cell>
          <cell r="I562" t="str">
            <v>Kyiv</v>
          </cell>
          <cell r="J562" t="str">
            <v>outbound</v>
          </cell>
          <cell r="K562" t="str">
            <v>BAT</v>
          </cell>
          <cell r="L562" t="str">
            <v>BAT_out</v>
          </cell>
          <cell r="M562" t="str">
            <v>BAT_out</v>
          </cell>
          <cell r="Z562" t="str">
            <v>BAT Outbound</v>
          </cell>
          <cell r="AA562">
            <v>45764</v>
          </cell>
        </row>
        <row r="563">
          <cell r="D563" t="str">
            <v>Mariana Udovichenko</v>
          </cell>
          <cell r="E563" t="str">
            <v>Удовіченко Маріана Валеріївна</v>
          </cell>
          <cell r="F563">
            <v>2980</v>
          </cell>
          <cell r="G563" t="str">
            <v>Anastasiya Logvinyuk</v>
          </cell>
          <cell r="H563" t="str">
            <v>Part-time2</v>
          </cell>
          <cell r="I563" t="str">
            <v>Kyiv</v>
          </cell>
          <cell r="J563" t="str">
            <v>outbound</v>
          </cell>
          <cell r="K563" t="str">
            <v>BAT</v>
          </cell>
          <cell r="L563" t="str">
            <v>BAT_out</v>
          </cell>
          <cell r="M563" t="str">
            <v>BAT_out</v>
          </cell>
          <cell r="Z563" t="str">
            <v>BAT Outbound</v>
          </cell>
          <cell r="AA563">
            <v>45764</v>
          </cell>
        </row>
        <row r="564">
          <cell r="D564" t="str">
            <v>Susanna Osipian</v>
          </cell>
          <cell r="E564" t="str">
            <v>Осіпян Сусанна Едуардівна</v>
          </cell>
          <cell r="F564">
            <v>18007</v>
          </cell>
          <cell r="G564" t="str">
            <v>Anastasiya Logvinyuk</v>
          </cell>
          <cell r="H564" t="str">
            <v>Part-time2</v>
          </cell>
          <cell r="I564" t="str">
            <v>Kyiv</v>
          </cell>
          <cell r="J564" t="str">
            <v>outbound</v>
          </cell>
          <cell r="K564" t="str">
            <v>BAT</v>
          </cell>
          <cell r="L564" t="str">
            <v>BAT_out</v>
          </cell>
          <cell r="M564" t="str">
            <v>BAT_out</v>
          </cell>
          <cell r="Z564" t="str">
            <v>BAT Outbound</v>
          </cell>
          <cell r="AA564">
            <v>45764</v>
          </cell>
        </row>
        <row r="565">
          <cell r="D565" t="str">
            <v>Yurii Alpatov</v>
          </cell>
          <cell r="E565" t="str">
            <v>Алпатов Юрій Сергійович</v>
          </cell>
          <cell r="F565">
            <v>19595</v>
          </cell>
          <cell r="G565" t="str">
            <v>Mykyta Baranovskyi</v>
          </cell>
          <cell r="H565" t="str">
            <v>Part-time</v>
          </cell>
          <cell r="I565" t="str">
            <v>Kyiv</v>
          </cell>
          <cell r="J565" t="str">
            <v>outbound</v>
          </cell>
          <cell r="K565" t="str">
            <v>lifecell_TS</v>
          </cell>
          <cell r="L565" t="str">
            <v>Telesales</v>
          </cell>
          <cell r="M565" t="str">
            <v>Telesales</v>
          </cell>
          <cell r="Z565" t="str">
            <v>lifecell TS</v>
          </cell>
          <cell r="AA565">
            <v>45765</v>
          </cell>
        </row>
        <row r="566">
          <cell r="D566" t="str">
            <v>Kostiantyn Kriachko</v>
          </cell>
          <cell r="E566" t="str">
            <v>Крячко Костянтин Юрійович</v>
          </cell>
          <cell r="F566">
            <v>17919</v>
          </cell>
          <cell r="G566" t="str">
            <v>Daryna Chernenko</v>
          </cell>
          <cell r="H566" t="str">
            <v>Part-time</v>
          </cell>
          <cell r="I566" t="str">
            <v>Kyiv</v>
          </cell>
          <cell r="J566" t="str">
            <v>outbound</v>
          </cell>
          <cell r="K566" t="str">
            <v>lifecell_TS</v>
          </cell>
          <cell r="L566" t="str">
            <v>Telesales</v>
          </cell>
          <cell r="M566" t="str">
            <v>Telesales</v>
          </cell>
          <cell r="Z566" t="str">
            <v>lifecell TS</v>
          </cell>
          <cell r="AA566">
            <v>45765</v>
          </cell>
        </row>
        <row r="567">
          <cell r="D567" t="str">
            <v>Ivanna Marych</v>
          </cell>
          <cell r="E567" t="str">
            <v>Марич Іванна Іванівна</v>
          </cell>
          <cell r="F567">
            <v>17469</v>
          </cell>
          <cell r="G567" t="str">
            <v>Daryna Chernenko</v>
          </cell>
          <cell r="H567" t="str">
            <v>Part-time</v>
          </cell>
          <cell r="I567" t="str">
            <v>Kyiv</v>
          </cell>
          <cell r="J567" t="str">
            <v>outbound</v>
          </cell>
          <cell r="K567" t="str">
            <v>lifecell_TS</v>
          </cell>
          <cell r="L567" t="str">
            <v>Telesales</v>
          </cell>
          <cell r="M567" t="str">
            <v>Telesales</v>
          </cell>
          <cell r="Z567" t="str">
            <v>lifecell TS</v>
          </cell>
          <cell r="AA567">
            <v>45765</v>
          </cell>
        </row>
        <row r="568">
          <cell r="D568" t="str">
            <v>Mykhailo Farafonov</v>
          </cell>
          <cell r="E568" t="str">
            <v>Фарафонов Михайло Сергійович</v>
          </cell>
          <cell r="F568">
            <v>19599</v>
          </cell>
          <cell r="G568" t="str">
            <v>Anastasiia Yakymovych</v>
          </cell>
          <cell r="H568" t="str">
            <v>Part-time</v>
          </cell>
          <cell r="I568" t="str">
            <v>Kyiv</v>
          </cell>
          <cell r="J568" t="str">
            <v>outbound</v>
          </cell>
          <cell r="K568" t="str">
            <v>lifecell_TS</v>
          </cell>
          <cell r="L568" t="str">
            <v>Telesales</v>
          </cell>
          <cell r="M568" t="str">
            <v>Telesales</v>
          </cell>
          <cell r="Z568" t="str">
            <v>lifecell TS</v>
          </cell>
          <cell r="AA568">
            <v>45765</v>
          </cell>
        </row>
        <row r="569">
          <cell r="D569" t="str">
            <v>Oleksii Chernyshov</v>
          </cell>
          <cell r="E569" t="str">
            <v>Чернишов Олексій Віталійович</v>
          </cell>
          <cell r="F569">
            <v>19600</v>
          </cell>
          <cell r="G569" t="str">
            <v>Anastasiia Yakymovych</v>
          </cell>
          <cell r="H569" t="str">
            <v>Part-time</v>
          </cell>
          <cell r="I569" t="str">
            <v>Kyiv</v>
          </cell>
          <cell r="J569" t="str">
            <v>outbound</v>
          </cell>
          <cell r="K569" t="str">
            <v>lifecell_TS</v>
          </cell>
          <cell r="L569" t="str">
            <v>Telesales</v>
          </cell>
          <cell r="M569" t="str">
            <v>Telesales</v>
          </cell>
          <cell r="Z569" t="str">
            <v>lifecell TS</v>
          </cell>
          <cell r="AA569">
            <v>45765</v>
          </cell>
        </row>
        <row r="570">
          <cell r="D570" t="str">
            <v>Anna Zherebets</v>
          </cell>
          <cell r="E570" t="str">
            <v>Жеребець Анна Михайлівна</v>
          </cell>
          <cell r="F570">
            <v>19558</v>
          </cell>
          <cell r="G570" t="str">
            <v>Anastasiia Yakymovych</v>
          </cell>
          <cell r="H570" t="str">
            <v>Part-time</v>
          </cell>
          <cell r="I570" t="str">
            <v>Kyiv</v>
          </cell>
          <cell r="J570" t="str">
            <v>outbound</v>
          </cell>
          <cell r="K570" t="str">
            <v>lifecell_TS</v>
          </cell>
          <cell r="L570" t="str">
            <v>Telesales</v>
          </cell>
          <cell r="M570" t="str">
            <v>Telesales</v>
          </cell>
          <cell r="Z570" t="str">
            <v>lifecell TS</v>
          </cell>
          <cell r="AA570">
            <v>45765</v>
          </cell>
        </row>
        <row r="571">
          <cell r="D571" t="str">
            <v>Maksym Borozna</v>
          </cell>
          <cell r="E571" t="str">
            <v>Борозна Максим Дмитрович</v>
          </cell>
          <cell r="F571">
            <v>19601</v>
          </cell>
          <cell r="G571" t="str">
            <v>Dmytro Vynohradov</v>
          </cell>
          <cell r="H571" t="str">
            <v>Part-time</v>
          </cell>
          <cell r="I571" t="str">
            <v>Kyiv</v>
          </cell>
          <cell r="J571" t="str">
            <v>inbound</v>
          </cell>
          <cell r="K571" t="str">
            <v>Glovo_LiveOps</v>
          </cell>
          <cell r="L571" t="str">
            <v>Glovo_LiveOps</v>
          </cell>
          <cell r="M571" t="str">
            <v>Glovo_LiveOps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 t="str">
            <v>CR_Cleanup</v>
          </cell>
          <cell r="U571">
            <v>0</v>
          </cell>
          <cell r="V571">
            <v>0</v>
          </cell>
          <cell r="Y571" t="str">
            <v>Glover</v>
          </cell>
          <cell r="Z571" t="str">
            <v>Glovo_Glover</v>
          </cell>
          <cell r="AA571">
            <v>45770</v>
          </cell>
        </row>
        <row r="572">
          <cell r="D572" t="str">
            <v>Taras Honcharuk</v>
          </cell>
          <cell r="E572" t="str">
            <v>Гончарук Тарас Володимирович</v>
          </cell>
          <cell r="F572">
            <v>19603</v>
          </cell>
          <cell r="G572" t="str">
            <v>Dzvenymyra Dovhaliuk</v>
          </cell>
          <cell r="H572" t="str">
            <v>Part-time</v>
          </cell>
          <cell r="I572" t="str">
            <v>Kyiv</v>
          </cell>
          <cell r="J572" t="str">
            <v>inbound</v>
          </cell>
          <cell r="K572" t="str">
            <v>Glovo_LiveOps</v>
          </cell>
          <cell r="L572" t="str">
            <v>Glovo_LiveOps</v>
          </cell>
          <cell r="M572" t="str">
            <v>Glovo_LiveOps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 t="str">
            <v>CR_Cleanup</v>
          </cell>
          <cell r="U572">
            <v>0</v>
          </cell>
          <cell r="V572">
            <v>0</v>
          </cell>
          <cell r="Y572" t="str">
            <v>Glover</v>
          </cell>
          <cell r="Z572" t="str">
            <v>Glovo_Glover</v>
          </cell>
          <cell r="AA572">
            <v>45770</v>
          </cell>
        </row>
        <row r="573">
          <cell r="D573" t="str">
            <v>Valeriia Hridina</v>
          </cell>
          <cell r="E573" t="str">
            <v>Грідіна Валерія Ігорівна</v>
          </cell>
          <cell r="F573">
            <v>19604</v>
          </cell>
          <cell r="G573" t="str">
            <v>Dmytro Trukhin</v>
          </cell>
          <cell r="H573" t="str">
            <v>Part-time</v>
          </cell>
          <cell r="I573" t="str">
            <v>Kyiv</v>
          </cell>
          <cell r="J573" t="str">
            <v>inbound</v>
          </cell>
          <cell r="K573" t="str">
            <v>Glovo_LiveOps</v>
          </cell>
          <cell r="L573" t="str">
            <v>Glovo_LiveOps</v>
          </cell>
          <cell r="M573" t="str">
            <v>Glovo_LiveOps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 t="str">
            <v>CR_Cleanup</v>
          </cell>
          <cell r="U573">
            <v>0</v>
          </cell>
          <cell r="V573">
            <v>0</v>
          </cell>
          <cell r="Y573" t="str">
            <v>Glover</v>
          </cell>
          <cell r="Z573" t="str">
            <v>Glovo_Glover</v>
          </cell>
          <cell r="AA573">
            <v>45770</v>
          </cell>
        </row>
        <row r="574">
          <cell r="D574" t="str">
            <v>Vadym Hur</v>
          </cell>
          <cell r="E574" t="str">
            <v>Гур Вадим Миколайович</v>
          </cell>
          <cell r="F574">
            <v>19605</v>
          </cell>
          <cell r="G574" t="str">
            <v>Dzvenymyra Dovhaliuk</v>
          </cell>
          <cell r="H574" t="str">
            <v>Part-time</v>
          </cell>
          <cell r="I574" t="str">
            <v>Kyiv</v>
          </cell>
          <cell r="J574" t="str">
            <v>inbound</v>
          </cell>
          <cell r="K574" t="str">
            <v>Glovo_LiveOps</v>
          </cell>
          <cell r="L574" t="str">
            <v>Glovo_LiveOps</v>
          </cell>
          <cell r="M574" t="str">
            <v>Glovo_LiveOps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 t="str">
            <v>CR_Cleanup</v>
          </cell>
          <cell r="U574">
            <v>0</v>
          </cell>
          <cell r="V574">
            <v>0</v>
          </cell>
          <cell r="Y574" t="str">
            <v>Glover</v>
          </cell>
          <cell r="Z574" t="str">
            <v>Glovo_Glover</v>
          </cell>
          <cell r="AA574">
            <v>45770</v>
          </cell>
        </row>
        <row r="575">
          <cell r="D575" t="str">
            <v>Mariia Dubenko</v>
          </cell>
          <cell r="E575" t="str">
            <v>Дубенко Марія Андріївна</v>
          </cell>
          <cell r="F575">
            <v>19606</v>
          </cell>
          <cell r="G575" t="str">
            <v>Serhii Mushtat</v>
          </cell>
          <cell r="H575" t="str">
            <v>Part-time</v>
          </cell>
          <cell r="I575" t="str">
            <v>Kyiv</v>
          </cell>
          <cell r="J575" t="str">
            <v>inbound</v>
          </cell>
          <cell r="K575" t="str">
            <v>Glovo_LiveOps</v>
          </cell>
          <cell r="L575" t="str">
            <v>Glovo_LiveOps</v>
          </cell>
          <cell r="M575" t="str">
            <v>Glovo_LiveOps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 t="str">
            <v>CR_Cleanup</v>
          </cell>
          <cell r="U575">
            <v>0</v>
          </cell>
          <cell r="V575">
            <v>0</v>
          </cell>
          <cell r="Y575" t="str">
            <v>Glover</v>
          </cell>
          <cell r="Z575" t="str">
            <v>Glovo_Glover</v>
          </cell>
          <cell r="AA575">
            <v>45770</v>
          </cell>
        </row>
        <row r="576">
          <cell r="D576" t="str">
            <v>Ihor Karpomyz</v>
          </cell>
          <cell r="E576" t="str">
            <v>Карпомиз Ігор Миколайович</v>
          </cell>
          <cell r="F576">
            <v>19608</v>
          </cell>
          <cell r="G576" t="str">
            <v>Serhii Mushtat</v>
          </cell>
          <cell r="H576" t="str">
            <v>Part-time</v>
          </cell>
          <cell r="I576" t="str">
            <v>Kyiv</v>
          </cell>
          <cell r="J576" t="str">
            <v>inbound</v>
          </cell>
          <cell r="K576" t="str">
            <v>Glovo_LiveOps</v>
          </cell>
          <cell r="L576" t="str">
            <v>Glovo_LiveOps</v>
          </cell>
          <cell r="M576" t="str">
            <v>Glovo_LiveOps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 t="str">
            <v>CR_Cleanup</v>
          </cell>
          <cell r="U576">
            <v>0</v>
          </cell>
          <cell r="V576">
            <v>0</v>
          </cell>
          <cell r="Y576" t="str">
            <v>Glover</v>
          </cell>
          <cell r="Z576" t="str">
            <v>Glovo_Glover</v>
          </cell>
          <cell r="AA576">
            <v>45770</v>
          </cell>
        </row>
        <row r="577">
          <cell r="D577" t="str">
            <v>Vladyslav YKovalenko</v>
          </cell>
          <cell r="E577" t="str">
            <v>Коваленко Владислав Юрійович</v>
          </cell>
          <cell r="F577">
            <v>19616</v>
          </cell>
          <cell r="G577" t="str">
            <v>Nazarii Stadnik</v>
          </cell>
          <cell r="H577" t="str">
            <v>Part-time</v>
          </cell>
          <cell r="I577" t="str">
            <v>Kyiv</v>
          </cell>
          <cell r="J577" t="str">
            <v>inbound</v>
          </cell>
          <cell r="K577" t="str">
            <v>Glovo_LiveOps</v>
          </cell>
          <cell r="L577" t="str">
            <v>Glovo_LiveOps</v>
          </cell>
          <cell r="M577" t="str">
            <v>Glovo_LiveOps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 t="str">
            <v>CR_Cleanup</v>
          </cell>
          <cell r="U577">
            <v>0</v>
          </cell>
          <cell r="V577">
            <v>0</v>
          </cell>
          <cell r="Y577" t="str">
            <v>Glover</v>
          </cell>
          <cell r="Z577" t="str">
            <v>Glovo_Glover</v>
          </cell>
          <cell r="AA577">
            <v>45770</v>
          </cell>
        </row>
        <row r="578">
          <cell r="D578" t="str">
            <v>Oleksandr Konopatskyi</v>
          </cell>
          <cell r="E578" t="str">
            <v>Конопацький Олександр Сергійович</v>
          </cell>
          <cell r="F578">
            <v>16964</v>
          </cell>
          <cell r="G578" t="str">
            <v>Vladislav Usik</v>
          </cell>
          <cell r="H578" t="str">
            <v>Part-time</v>
          </cell>
          <cell r="I578" t="str">
            <v>Kyiv</v>
          </cell>
          <cell r="J578" t="str">
            <v>inbound</v>
          </cell>
          <cell r="K578" t="str">
            <v>Glovo_LiveOps</v>
          </cell>
          <cell r="L578" t="str">
            <v>Glovo_LiveOps</v>
          </cell>
          <cell r="M578" t="str">
            <v>Glovo_LiveOps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 t="str">
            <v>CR_Cleanup</v>
          </cell>
          <cell r="U578">
            <v>0</v>
          </cell>
          <cell r="V578">
            <v>0</v>
          </cell>
          <cell r="Y578" t="str">
            <v>Glover</v>
          </cell>
          <cell r="Z578" t="str">
            <v>Glovo_Glover</v>
          </cell>
          <cell r="AA578">
            <v>45770</v>
          </cell>
        </row>
        <row r="579">
          <cell r="D579" t="str">
            <v>Mariia Korotchenko</v>
          </cell>
          <cell r="E579" t="str">
            <v>Коротченко Марія Русланівна</v>
          </cell>
          <cell r="F579">
            <v>19610</v>
          </cell>
          <cell r="G579" t="str">
            <v>Rostyslav Vorobets</v>
          </cell>
          <cell r="H579" t="str">
            <v>Part-time</v>
          </cell>
          <cell r="I579" t="str">
            <v>Kyiv</v>
          </cell>
          <cell r="J579" t="str">
            <v>inbound</v>
          </cell>
          <cell r="K579" t="str">
            <v>Glovo_LiveOps</v>
          </cell>
          <cell r="L579" t="str">
            <v>Glovo_LiveOps</v>
          </cell>
          <cell r="M579" t="str">
            <v>Glovo_LiveOps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 t="str">
            <v>CR_Cleanup</v>
          </cell>
          <cell r="U579">
            <v>0</v>
          </cell>
          <cell r="V579">
            <v>0</v>
          </cell>
          <cell r="Y579" t="str">
            <v>Glover</v>
          </cell>
          <cell r="Z579" t="str">
            <v>Glovo_Glover</v>
          </cell>
          <cell r="AA579">
            <v>45770</v>
          </cell>
        </row>
        <row r="580">
          <cell r="D580" t="str">
            <v>Yelyzaveta Kotsur</v>
          </cell>
          <cell r="E580" t="str">
            <v>Коцур Єлизавета Андріївна</v>
          </cell>
          <cell r="F580">
            <v>19611</v>
          </cell>
          <cell r="G580" t="str">
            <v>Bohdan Dzys</v>
          </cell>
          <cell r="H580" t="str">
            <v>Part-time</v>
          </cell>
          <cell r="I580" t="str">
            <v>Kyiv</v>
          </cell>
          <cell r="J580" t="str">
            <v>inbound</v>
          </cell>
          <cell r="K580" t="str">
            <v>Glovo_LiveOps</v>
          </cell>
          <cell r="L580" t="str">
            <v>Glovo_LiveOps</v>
          </cell>
          <cell r="M580" t="str">
            <v>Glovo_LiveOps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 t="str">
            <v>CR_Cleanup</v>
          </cell>
          <cell r="U580">
            <v>0</v>
          </cell>
          <cell r="V580">
            <v>0</v>
          </cell>
          <cell r="Y580" t="str">
            <v>Glover</v>
          </cell>
          <cell r="Z580" t="str">
            <v>Glovo_Glover</v>
          </cell>
          <cell r="AA580">
            <v>45770</v>
          </cell>
        </row>
        <row r="581">
          <cell r="D581" t="str">
            <v>Aura Lazarieva</v>
          </cell>
          <cell r="E581" t="str">
            <v>Лазарєва Аура Колєвна</v>
          </cell>
          <cell r="F581">
            <v>19612</v>
          </cell>
          <cell r="G581" t="str">
            <v>Nazarii Stadnik</v>
          </cell>
          <cell r="H581" t="str">
            <v>Part-time</v>
          </cell>
          <cell r="I581" t="str">
            <v>Kyiv</v>
          </cell>
          <cell r="J581" t="str">
            <v>inbound</v>
          </cell>
          <cell r="K581" t="str">
            <v>Glovo_LiveOps</v>
          </cell>
          <cell r="L581" t="str">
            <v>Glovo_LiveOps</v>
          </cell>
          <cell r="M581" t="str">
            <v>Glovo_LiveOps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 t="str">
            <v>CR_Cleanup</v>
          </cell>
          <cell r="U581">
            <v>0</v>
          </cell>
          <cell r="V581">
            <v>0</v>
          </cell>
          <cell r="Y581" t="str">
            <v>Glover</v>
          </cell>
          <cell r="Z581" t="str">
            <v>Glovo_Glover</v>
          </cell>
          <cell r="AA581">
            <v>45770</v>
          </cell>
        </row>
        <row r="582">
          <cell r="D582" t="str">
            <v>Denys Nazarchuk</v>
          </cell>
          <cell r="E582" t="str">
            <v>Назарчук Денис Андрійович</v>
          </cell>
          <cell r="F582">
            <v>19613</v>
          </cell>
          <cell r="G582" t="str">
            <v>Valerii Kucherenko</v>
          </cell>
          <cell r="H582" t="str">
            <v>Part-time</v>
          </cell>
          <cell r="I582" t="str">
            <v>Kyiv</v>
          </cell>
          <cell r="J582" t="str">
            <v>inbound</v>
          </cell>
          <cell r="K582" t="str">
            <v>Glovo_LiveOps</v>
          </cell>
          <cell r="L582" t="str">
            <v>Glovo_LiveOps</v>
          </cell>
          <cell r="M582" t="str">
            <v>Glovo_LiveOps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 t="str">
            <v>CR_Cleanup</v>
          </cell>
          <cell r="U582">
            <v>0</v>
          </cell>
          <cell r="V582">
            <v>0</v>
          </cell>
          <cell r="Y582" t="str">
            <v>Glover</v>
          </cell>
          <cell r="Z582" t="str">
            <v>Glovo_Glover</v>
          </cell>
          <cell r="AA582">
            <v>45770</v>
          </cell>
        </row>
        <row r="583">
          <cell r="D583" t="str">
            <v>Daria Sakhno</v>
          </cell>
          <cell r="E583" t="str">
            <v>Сахно Дар'я Дмитрівна</v>
          </cell>
          <cell r="F583">
            <v>19614</v>
          </cell>
          <cell r="G583" t="str">
            <v>Dmytro Trukhin</v>
          </cell>
          <cell r="H583" t="str">
            <v>Part-time</v>
          </cell>
          <cell r="I583" t="str">
            <v>Kyiv</v>
          </cell>
          <cell r="J583" t="str">
            <v>inbound</v>
          </cell>
          <cell r="K583" t="str">
            <v>Glovo_LiveOps</v>
          </cell>
          <cell r="L583" t="str">
            <v>Glovo_LiveOps</v>
          </cell>
          <cell r="M583" t="str">
            <v>Glovo_LiveOps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 t="str">
            <v>CR_Cleanup</v>
          </cell>
          <cell r="U583">
            <v>0</v>
          </cell>
          <cell r="V583">
            <v>0</v>
          </cell>
          <cell r="Y583" t="str">
            <v>Glover</v>
          </cell>
          <cell r="Z583" t="str">
            <v>Glovo_Glover</v>
          </cell>
          <cell r="AA583">
            <v>45770</v>
          </cell>
        </row>
        <row r="584">
          <cell r="D584" t="str">
            <v>Vladyslav Shvets</v>
          </cell>
          <cell r="E584" t="str">
            <v>Швець Владислав Миколайович</v>
          </cell>
          <cell r="F584">
            <v>18901</v>
          </cell>
          <cell r="G584" t="str">
            <v>Anastasiya Polishchuk</v>
          </cell>
          <cell r="H584" t="str">
            <v>Part-time</v>
          </cell>
          <cell r="I584" t="str">
            <v>Kyiv</v>
          </cell>
          <cell r="J584" t="str">
            <v>inbound</v>
          </cell>
          <cell r="K584" t="str">
            <v>Glovo_LiveOps</v>
          </cell>
          <cell r="L584" t="str">
            <v>Glovo_LiveOps</v>
          </cell>
          <cell r="M584" t="str">
            <v>Glovo_LiveOps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 t="str">
            <v>CR_Cleanup</v>
          </cell>
          <cell r="U584">
            <v>0</v>
          </cell>
          <cell r="V584">
            <v>0</v>
          </cell>
          <cell r="Y584" t="str">
            <v>Glover</v>
          </cell>
          <cell r="Z584" t="str">
            <v>Glovo_Glover</v>
          </cell>
          <cell r="AA584">
            <v>45770</v>
          </cell>
        </row>
        <row r="585">
          <cell r="D585" t="str">
            <v>Andrii Shelestiuk</v>
          </cell>
          <cell r="E585" t="str">
            <v>Шелестюк Андрій Валерійович</v>
          </cell>
          <cell r="F585">
            <v>19588</v>
          </cell>
          <cell r="G585" t="str">
            <v>Dmytro Fursov</v>
          </cell>
          <cell r="H585" t="str">
            <v>Part-time</v>
          </cell>
          <cell r="I585" t="str">
            <v>Kyiv</v>
          </cell>
          <cell r="J585" t="str">
            <v>inbound</v>
          </cell>
          <cell r="K585" t="str">
            <v>lifecell_Inb</v>
          </cell>
          <cell r="L585" t="str">
            <v>Segment_F</v>
          </cell>
          <cell r="M585" t="str">
            <v>Segment_F</v>
          </cell>
          <cell r="N585" t="str">
            <v>Segment_B</v>
          </cell>
          <cell r="Z585" t="str">
            <v>lifecell PrePaid</v>
          </cell>
          <cell r="AA585">
            <v>45771</v>
          </cell>
        </row>
        <row r="586">
          <cell r="D586" t="str">
            <v>Vladyslava Omelchenko</v>
          </cell>
          <cell r="E586" t="str">
            <v>Омельченко Владислава Євгеніївна</v>
          </cell>
          <cell r="F586">
            <v>19590</v>
          </cell>
          <cell r="G586" t="str">
            <v>Anna Zabrodska</v>
          </cell>
          <cell r="H586" t="str">
            <v>Part-time</v>
          </cell>
          <cell r="I586" t="str">
            <v>Kyiv</v>
          </cell>
          <cell r="J586" t="str">
            <v>inbound</v>
          </cell>
          <cell r="K586" t="str">
            <v>lifecell_Inb</v>
          </cell>
          <cell r="L586" t="str">
            <v>Segment_F</v>
          </cell>
          <cell r="M586" t="str">
            <v>Segment_F</v>
          </cell>
          <cell r="N586" t="str">
            <v>Segment_B</v>
          </cell>
          <cell r="Z586" t="str">
            <v>lifecell PrePaid</v>
          </cell>
          <cell r="AA586">
            <v>45771</v>
          </cell>
        </row>
        <row r="587">
          <cell r="D587" t="str">
            <v>Stanislav Lebedynskyi</v>
          </cell>
          <cell r="E587" t="str">
            <v>Лебединський Станіслав Павлович</v>
          </cell>
          <cell r="F587">
            <v>19591</v>
          </cell>
          <cell r="G587" t="str">
            <v>Vitalii Serhieiev</v>
          </cell>
          <cell r="H587" t="str">
            <v>Part-time</v>
          </cell>
          <cell r="I587" t="str">
            <v>Kyiv</v>
          </cell>
          <cell r="J587" t="str">
            <v>inbound</v>
          </cell>
          <cell r="K587" t="str">
            <v>lifecell_Inb</v>
          </cell>
          <cell r="L587" t="str">
            <v>Segment_F</v>
          </cell>
          <cell r="M587" t="str">
            <v>Segment_F</v>
          </cell>
          <cell r="N587" t="str">
            <v>Segment_B</v>
          </cell>
          <cell r="Z587" t="str">
            <v>lifecell PrePaid</v>
          </cell>
          <cell r="AA587">
            <v>45771</v>
          </cell>
        </row>
        <row r="588">
          <cell r="D588" t="str">
            <v>Serhii Hnatenko</v>
          </cell>
          <cell r="E588" t="str">
            <v>Гнатенко Сергій Юрійович</v>
          </cell>
          <cell r="F588">
            <v>19594</v>
          </cell>
          <cell r="G588" t="str">
            <v>Antonina Hrytsai</v>
          </cell>
          <cell r="H588" t="str">
            <v>Part-time</v>
          </cell>
          <cell r="I588" t="str">
            <v>Kyiv</v>
          </cell>
          <cell r="J588" t="str">
            <v>inbound</v>
          </cell>
          <cell r="K588" t="str">
            <v>lifecell_Inb</v>
          </cell>
          <cell r="L588" t="str">
            <v>Segment_F</v>
          </cell>
          <cell r="M588" t="str">
            <v>Segment_F</v>
          </cell>
          <cell r="N588" t="str">
            <v>Segment_B</v>
          </cell>
          <cell r="Z588" t="str">
            <v>lifecell PrePaid</v>
          </cell>
          <cell r="AA588">
            <v>45771</v>
          </cell>
        </row>
        <row r="589">
          <cell r="D589" t="str">
            <v>Valerii Busha</v>
          </cell>
          <cell r="E589" t="str">
            <v>Буша Валерій Олександрович</v>
          </cell>
          <cell r="F589">
            <v>19620</v>
          </cell>
          <cell r="G589" t="str">
            <v>Anastasiya Polishchuk</v>
          </cell>
          <cell r="H589" t="str">
            <v>Part-time</v>
          </cell>
          <cell r="I589" t="str">
            <v>Kyiv</v>
          </cell>
          <cell r="J589" t="str">
            <v>inbound</v>
          </cell>
          <cell r="K589" t="str">
            <v>Glovo_LiveOps</v>
          </cell>
          <cell r="L589" t="str">
            <v>Glovo_LiveOps</v>
          </cell>
          <cell r="M589" t="str">
            <v>Glovo_LiveOps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 t="str">
            <v>CR_Cleanup</v>
          </cell>
          <cell r="U589">
            <v>0</v>
          </cell>
          <cell r="V589">
            <v>0</v>
          </cell>
          <cell r="Y589" t="str">
            <v>Glover</v>
          </cell>
          <cell r="Z589" t="str">
            <v>Glovo_Glover</v>
          </cell>
          <cell r="AA589">
            <v>45775</v>
          </cell>
        </row>
        <row r="590">
          <cell r="D590" t="str">
            <v>Viktoriia Syvolozhska</v>
          </cell>
          <cell r="E590" t="str">
            <v>Сиволожська Вікторія Вікторівна</v>
          </cell>
          <cell r="F590">
            <v>19621</v>
          </cell>
          <cell r="G590" t="str">
            <v>Vladislav Usik</v>
          </cell>
          <cell r="H590" t="str">
            <v>Part-time</v>
          </cell>
          <cell r="I590" t="str">
            <v>Kyiv</v>
          </cell>
          <cell r="J590" t="str">
            <v>inbound</v>
          </cell>
          <cell r="K590" t="str">
            <v>Glovo_LiveOps</v>
          </cell>
          <cell r="L590" t="str">
            <v>Glovo_LiveOps</v>
          </cell>
          <cell r="M590" t="str">
            <v>Glovo_LiveOps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 t="str">
            <v>CR_Cleanup</v>
          </cell>
          <cell r="U590">
            <v>0</v>
          </cell>
          <cell r="V590">
            <v>0</v>
          </cell>
          <cell r="Y590" t="str">
            <v>Glover</v>
          </cell>
          <cell r="Z590" t="str">
            <v>Glovo_Glover</v>
          </cell>
          <cell r="AA590">
            <v>45775</v>
          </cell>
        </row>
        <row r="591">
          <cell r="D591" t="str">
            <v>Alona Sobachko</v>
          </cell>
          <cell r="E591" t="str">
            <v>Собачко Альона Віталіївна</v>
          </cell>
          <cell r="F591">
            <v>19622</v>
          </cell>
          <cell r="G591" t="str">
            <v>Artur Grigorenko</v>
          </cell>
          <cell r="H591" t="str">
            <v>Part-time</v>
          </cell>
          <cell r="I591" t="str">
            <v>Kyiv</v>
          </cell>
          <cell r="J591" t="str">
            <v>inbound</v>
          </cell>
          <cell r="K591" t="str">
            <v>Glovo_LiveOps</v>
          </cell>
          <cell r="L591" t="str">
            <v>Glovo_LiveOps</v>
          </cell>
          <cell r="M591" t="str">
            <v>Glovo_LiveOps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 t="str">
            <v>CR_Cleanup</v>
          </cell>
          <cell r="U591">
            <v>0</v>
          </cell>
          <cell r="V591">
            <v>0</v>
          </cell>
          <cell r="Y591" t="str">
            <v>Glover</v>
          </cell>
          <cell r="Z591" t="str">
            <v>Glovo_Glover</v>
          </cell>
          <cell r="AA591">
            <v>45775</v>
          </cell>
        </row>
        <row r="592">
          <cell r="D592" t="str">
            <v>Yuliia Fedun</v>
          </cell>
          <cell r="E592" t="str">
            <v>Федун Юлія Олександрівна</v>
          </cell>
          <cell r="F592">
            <v>19623</v>
          </cell>
          <cell r="G592" t="str">
            <v>Nazarii Stadnik</v>
          </cell>
          <cell r="H592" t="str">
            <v>Part-time</v>
          </cell>
          <cell r="I592" t="str">
            <v>Kyiv</v>
          </cell>
          <cell r="J592" t="str">
            <v>inbound</v>
          </cell>
          <cell r="K592" t="str">
            <v>Glovo_LiveOps</v>
          </cell>
          <cell r="L592" t="str">
            <v>Glovo_LiveOps</v>
          </cell>
          <cell r="M592" t="str">
            <v>Glovo_LiveOps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 t="str">
            <v>CR_Cleanup</v>
          </cell>
          <cell r="U592">
            <v>0</v>
          </cell>
          <cell r="V592">
            <v>0</v>
          </cell>
          <cell r="Y592" t="str">
            <v>Glover</v>
          </cell>
          <cell r="Z592" t="str">
            <v>Glovo_Glover</v>
          </cell>
          <cell r="AA592">
            <v>45775</v>
          </cell>
        </row>
        <row r="593">
          <cell r="D593" t="str">
            <v>Tetiana Moroz</v>
          </cell>
          <cell r="E593" t="str">
            <v>Мороз Тетяна Анатоліївна</v>
          </cell>
          <cell r="F593">
            <v>19624</v>
          </cell>
          <cell r="G593" t="str">
            <v>Nazarii Stadnik</v>
          </cell>
          <cell r="H593" t="str">
            <v>Part-time</v>
          </cell>
          <cell r="I593" t="str">
            <v>Kyiv</v>
          </cell>
          <cell r="J593" t="str">
            <v>inbound</v>
          </cell>
          <cell r="K593" t="str">
            <v>Glovo_LiveOps</v>
          </cell>
          <cell r="L593" t="str">
            <v>Glovo_LiveOps</v>
          </cell>
          <cell r="M593" t="str">
            <v>Glovo_LiveOps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 t="str">
            <v>CR_Cleanup</v>
          </cell>
          <cell r="U593">
            <v>0</v>
          </cell>
          <cell r="V593">
            <v>0</v>
          </cell>
          <cell r="Y593" t="str">
            <v>Glover</v>
          </cell>
          <cell r="Z593" t="str">
            <v>Glovo_Glover</v>
          </cell>
          <cell r="AA593">
            <v>45775</v>
          </cell>
        </row>
        <row r="594">
          <cell r="D594" t="str">
            <v>Anastasiia Siera</v>
          </cell>
          <cell r="E594" t="str">
            <v>Сєра Анастасія Олександрівна</v>
          </cell>
          <cell r="F594">
            <v>19625</v>
          </cell>
          <cell r="G594" t="str">
            <v>Serhii Mushtat</v>
          </cell>
          <cell r="H594" t="str">
            <v>Part-time</v>
          </cell>
          <cell r="I594" t="str">
            <v>Kyiv</v>
          </cell>
          <cell r="J594" t="str">
            <v>inbound</v>
          </cell>
          <cell r="K594" t="str">
            <v>Glovo_LiveOps</v>
          </cell>
          <cell r="L594" t="str">
            <v>Glovo_LiveOps</v>
          </cell>
          <cell r="M594" t="str">
            <v>Glovo_LiveOps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 t="str">
            <v>CR_Cleanup</v>
          </cell>
          <cell r="U594">
            <v>0</v>
          </cell>
          <cell r="V594">
            <v>0</v>
          </cell>
          <cell r="Y594" t="str">
            <v>Glover</v>
          </cell>
          <cell r="Z594" t="str">
            <v>Glovo_Glover</v>
          </cell>
          <cell r="AA594">
            <v>45775</v>
          </cell>
        </row>
        <row r="595">
          <cell r="D595" t="str">
            <v>Denys Samoilenko</v>
          </cell>
          <cell r="E595" t="str">
            <v>Самойленко Денис Олегович</v>
          </cell>
          <cell r="F595">
            <v>19627</v>
          </cell>
          <cell r="G595" t="str">
            <v>Valerii Kucherenko</v>
          </cell>
          <cell r="H595" t="str">
            <v>Part-time</v>
          </cell>
          <cell r="I595" t="str">
            <v>Kyiv</v>
          </cell>
          <cell r="J595" t="str">
            <v>inbound</v>
          </cell>
          <cell r="K595" t="str">
            <v>Glovo_LiveOps</v>
          </cell>
          <cell r="L595" t="str">
            <v>Glovo_LiveOps</v>
          </cell>
          <cell r="M595" t="str">
            <v>Glovo_LiveOps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 t="str">
            <v>CR_Cleanup</v>
          </cell>
          <cell r="U595">
            <v>0</v>
          </cell>
          <cell r="V595">
            <v>0</v>
          </cell>
          <cell r="Y595" t="str">
            <v>Glover</v>
          </cell>
          <cell r="Z595" t="str">
            <v>Glovo_Glover</v>
          </cell>
          <cell r="AA595">
            <v>45775</v>
          </cell>
        </row>
        <row r="596">
          <cell r="D596" t="str">
            <v>Taras Pavlenko</v>
          </cell>
          <cell r="E596" t="str">
            <v>Павленко Тарас Андрійович</v>
          </cell>
          <cell r="F596">
            <v>19628</v>
          </cell>
          <cell r="G596" t="str">
            <v>Artur Grigorenko</v>
          </cell>
          <cell r="H596" t="str">
            <v>Part-time</v>
          </cell>
          <cell r="I596" t="str">
            <v>Kyiv</v>
          </cell>
          <cell r="J596" t="str">
            <v>inbound</v>
          </cell>
          <cell r="K596" t="str">
            <v>Glovo_LiveOps</v>
          </cell>
          <cell r="L596" t="str">
            <v>Glovo_LiveOps</v>
          </cell>
          <cell r="M596" t="str">
            <v>Glovo_LiveOps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 t="str">
            <v>CR_Cleanup</v>
          </cell>
          <cell r="U596">
            <v>0</v>
          </cell>
          <cell r="V596">
            <v>0</v>
          </cell>
          <cell r="Y596" t="str">
            <v>Glover</v>
          </cell>
          <cell r="Z596" t="str">
            <v>Glovo_Glover</v>
          </cell>
          <cell r="AA596">
            <v>45775</v>
          </cell>
        </row>
        <row r="597">
          <cell r="D597" t="str">
            <v>Marian Korostenskyi</v>
          </cell>
          <cell r="E597" t="str">
            <v>Коростенський Мар'ян Іванович</v>
          </cell>
          <cell r="F597">
            <v>19157</v>
          </cell>
          <cell r="G597" t="str">
            <v>Dzvenymyra Dovhaliuk</v>
          </cell>
          <cell r="H597" t="str">
            <v>Part-time</v>
          </cell>
          <cell r="I597" t="str">
            <v>Kyiv</v>
          </cell>
          <cell r="J597" t="str">
            <v>inbound</v>
          </cell>
          <cell r="K597" t="str">
            <v>Glovo_LiveOps</v>
          </cell>
          <cell r="L597" t="str">
            <v>Glovo_LiveOps</v>
          </cell>
          <cell r="M597" t="str">
            <v>Glovo_LiveOps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 t="str">
            <v>CR_Cleanup</v>
          </cell>
          <cell r="U597">
            <v>0</v>
          </cell>
          <cell r="V597">
            <v>0</v>
          </cell>
          <cell r="Y597" t="str">
            <v>Glover</v>
          </cell>
          <cell r="Z597" t="str">
            <v>Glovo_Glover</v>
          </cell>
          <cell r="AA597">
            <v>45775</v>
          </cell>
        </row>
        <row r="598">
          <cell r="D598" t="str">
            <v>Olena Volynets</v>
          </cell>
          <cell r="E598" t="str">
            <v>Волинець Олена Корнеліївна</v>
          </cell>
          <cell r="F598">
            <v>19631</v>
          </cell>
          <cell r="G598" t="str">
            <v>Dmytro Vynohradov</v>
          </cell>
          <cell r="H598" t="str">
            <v>Part-time</v>
          </cell>
          <cell r="I598" t="str">
            <v>Kyiv</v>
          </cell>
          <cell r="J598" t="str">
            <v>inbound</v>
          </cell>
          <cell r="K598" t="str">
            <v>Glovo_LiveOps</v>
          </cell>
          <cell r="L598" t="str">
            <v>Glovo_LiveOps</v>
          </cell>
          <cell r="M598" t="str">
            <v>Glovo_LiveOps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 t="str">
            <v>CR_Cleanup</v>
          </cell>
          <cell r="U598">
            <v>0</v>
          </cell>
          <cell r="V598">
            <v>0</v>
          </cell>
          <cell r="Y598" t="str">
            <v>Glover</v>
          </cell>
          <cell r="Z598" t="str">
            <v>Glovo_Glover</v>
          </cell>
          <cell r="AA598">
            <v>45775</v>
          </cell>
        </row>
        <row r="599">
          <cell r="D599" t="str">
            <v>Alina Mamchyk</v>
          </cell>
          <cell r="E599" t="str">
            <v>Мамчик Аліна Русланівна</v>
          </cell>
          <cell r="F599">
            <v>19632</v>
          </cell>
          <cell r="G599" t="str">
            <v>Dmytro Trukhin</v>
          </cell>
          <cell r="H599" t="str">
            <v>Part-time</v>
          </cell>
          <cell r="I599" t="str">
            <v>Kyiv</v>
          </cell>
          <cell r="J599" t="str">
            <v>inbound</v>
          </cell>
          <cell r="K599" t="str">
            <v>Glovo_LiveOps</v>
          </cell>
          <cell r="L599" t="str">
            <v>Glovo_LiveOps</v>
          </cell>
          <cell r="M599" t="str">
            <v>Glovo_LiveOps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 t="str">
            <v>CR_Cleanup</v>
          </cell>
          <cell r="U599">
            <v>0</v>
          </cell>
          <cell r="V599">
            <v>0</v>
          </cell>
          <cell r="Y599" t="str">
            <v>Glover</v>
          </cell>
          <cell r="Z599" t="str">
            <v>Glovo_Glover</v>
          </cell>
          <cell r="AA599">
            <v>45775</v>
          </cell>
        </row>
        <row r="600">
          <cell r="D600" t="str">
            <v>Oleksii MKarpov</v>
          </cell>
          <cell r="E600" t="str">
            <v>Карпов Олексій Миколайович</v>
          </cell>
          <cell r="F600">
            <v>19618</v>
          </cell>
          <cell r="G600" t="str">
            <v>Anastasiya Logvinyuk</v>
          </cell>
          <cell r="H600" t="str">
            <v>Part-time</v>
          </cell>
          <cell r="I600" t="str">
            <v>Kyiv</v>
          </cell>
          <cell r="J600" t="str">
            <v>inbound</v>
          </cell>
          <cell r="K600" t="str">
            <v>BAT</v>
          </cell>
          <cell r="L600" t="str">
            <v>BAT_out</v>
          </cell>
          <cell r="M600" t="str">
            <v>BAT_out</v>
          </cell>
          <cell r="Z600" t="str">
            <v>BAT Outbound</v>
          </cell>
          <cell r="AA600">
            <v>45776</v>
          </cell>
        </row>
        <row r="601">
          <cell r="D601" t="str">
            <v>Svitlana Bezhenar</v>
          </cell>
          <cell r="E601" t="str">
            <v>Беженар Світлана Віталіївна</v>
          </cell>
          <cell r="F601">
            <v>19706</v>
          </cell>
          <cell r="G601" t="str">
            <v>Anastasiya Logvinyuk</v>
          </cell>
          <cell r="H601" t="str">
            <v>Part-time</v>
          </cell>
          <cell r="I601" t="str">
            <v>Kyiv</v>
          </cell>
          <cell r="J601" t="str">
            <v>outbound</v>
          </cell>
          <cell r="K601" t="str">
            <v>BAT</v>
          </cell>
          <cell r="L601" t="str">
            <v>BAT_out</v>
          </cell>
          <cell r="M601" t="str">
            <v>BAT_out</v>
          </cell>
          <cell r="Z601" t="str">
            <v>BAT Outbound</v>
          </cell>
          <cell r="AA601">
            <v>45778</v>
          </cell>
        </row>
        <row r="602">
          <cell r="D602" t="str">
            <v>Oleksandr Storozhev</v>
          </cell>
          <cell r="E602" t="str">
            <v>Сторожев Олександр Олександрович</v>
          </cell>
          <cell r="F602">
            <v>19707</v>
          </cell>
          <cell r="G602" t="str">
            <v>Anastasiya Logvinyuk</v>
          </cell>
          <cell r="H602" t="str">
            <v>Part-time</v>
          </cell>
          <cell r="I602" t="str">
            <v>Kyiv</v>
          </cell>
          <cell r="J602" t="str">
            <v>outbound</v>
          </cell>
          <cell r="K602" t="str">
            <v>BAT</v>
          </cell>
          <cell r="L602" t="str">
            <v>BAT_out</v>
          </cell>
          <cell r="M602" t="str">
            <v>BAT_out</v>
          </cell>
          <cell r="Z602" t="str">
            <v>BAT Outbound</v>
          </cell>
          <cell r="AA602">
            <v>45778</v>
          </cell>
        </row>
        <row r="603">
          <cell r="D603" t="str">
            <v>Maksym VHoncharenko</v>
          </cell>
          <cell r="E603" t="str">
            <v>Гончаренко Максим Вадимович</v>
          </cell>
          <cell r="F603">
            <v>18246</v>
          </cell>
          <cell r="G603" t="str">
            <v>Anastasiya Logvinyuk</v>
          </cell>
          <cell r="H603" t="str">
            <v>Part-time</v>
          </cell>
          <cell r="I603" t="str">
            <v>Kyiv</v>
          </cell>
          <cell r="J603" t="str">
            <v>outbound</v>
          </cell>
          <cell r="K603" t="str">
            <v>BAT</v>
          </cell>
          <cell r="L603" t="str">
            <v>BAT_out</v>
          </cell>
          <cell r="M603" t="str">
            <v>BAT_out</v>
          </cell>
          <cell r="Z603" t="str">
            <v>BAT Outbound</v>
          </cell>
          <cell r="AA603">
            <v>45778</v>
          </cell>
        </row>
        <row r="604">
          <cell r="D604" t="str">
            <v>Natalia Lazarieva</v>
          </cell>
          <cell r="E604" t="str">
            <v>Лазарєва Наталя Вікторівна</v>
          </cell>
          <cell r="F604">
            <v>19708</v>
          </cell>
          <cell r="G604" t="str">
            <v>Anastasiya Logvinyuk</v>
          </cell>
          <cell r="H604" t="str">
            <v>Part-time</v>
          </cell>
          <cell r="I604" t="str">
            <v>Kyiv</v>
          </cell>
          <cell r="J604" t="str">
            <v>outbound</v>
          </cell>
          <cell r="K604" t="str">
            <v>BAT</v>
          </cell>
          <cell r="L604" t="str">
            <v>BAT_out</v>
          </cell>
          <cell r="M604" t="str">
            <v>BAT_out</v>
          </cell>
          <cell r="Z604" t="str">
            <v>BAT Outbound</v>
          </cell>
          <cell r="AA604">
            <v>45778</v>
          </cell>
        </row>
        <row r="605">
          <cell r="D605" t="str">
            <v>Yehor Medentsev</v>
          </cell>
          <cell r="E605" t="str">
            <v>Меденцев Єгор Романович</v>
          </cell>
          <cell r="F605">
            <v>19709</v>
          </cell>
          <cell r="G605" t="str">
            <v>Anastasiya Logvinyuk</v>
          </cell>
          <cell r="H605" t="str">
            <v>Part-time</v>
          </cell>
          <cell r="I605" t="str">
            <v>Kyiv</v>
          </cell>
          <cell r="J605" t="str">
            <v>outbound</v>
          </cell>
          <cell r="K605" t="str">
            <v>BAT</v>
          </cell>
          <cell r="L605" t="str">
            <v>BAT_out</v>
          </cell>
          <cell r="M605" t="str">
            <v>BAT_out</v>
          </cell>
          <cell r="Z605" t="str">
            <v>BAT Outbound</v>
          </cell>
          <cell r="AA605">
            <v>45778</v>
          </cell>
        </row>
        <row r="606">
          <cell r="D606" t="str">
            <v>Daniil Abramenko</v>
          </cell>
          <cell r="E606" t="str">
            <v>Абраменко Данііл Романович</v>
          </cell>
          <cell r="F606">
            <v>15359</v>
          </cell>
          <cell r="G606" t="str">
            <v>Anastasiya Logvinyuk</v>
          </cell>
          <cell r="H606" t="str">
            <v>Part-time</v>
          </cell>
          <cell r="I606" t="str">
            <v>Kyiv</v>
          </cell>
          <cell r="J606" t="str">
            <v>outbound</v>
          </cell>
          <cell r="K606" t="str">
            <v>BAT</v>
          </cell>
          <cell r="L606" t="str">
            <v>BAT_out</v>
          </cell>
          <cell r="M606" t="str">
            <v>BAT_out</v>
          </cell>
          <cell r="Z606" t="str">
            <v>BAT Outbound</v>
          </cell>
          <cell r="AA606">
            <v>45778</v>
          </cell>
        </row>
        <row r="607">
          <cell r="F607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8"/>
  <sheetViews>
    <sheetView workbookViewId="0">
      <selection activeCell="E19" sqref="E19"/>
    </sheetView>
  </sheetViews>
  <sheetFormatPr defaultRowHeight="14.4" x14ac:dyDescent="0.3"/>
  <cols>
    <col min="5" max="5" width="17.6640625" customWidth="1"/>
    <col min="7" max="7" width="21.109375" customWidth="1"/>
    <col min="9" max="9" width="15.88671875" customWidth="1"/>
    <col min="10" max="10" width="17.33203125" customWidth="1"/>
  </cols>
  <sheetData>
    <row r="2" spans="2:17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2:17" ht="18" x14ac:dyDescent="0.35">
      <c r="B3" s="27"/>
      <c r="C3" s="27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7"/>
      <c r="P3" s="27"/>
      <c r="Q3" s="27"/>
    </row>
    <row r="4" spans="2:17" ht="36.75" customHeight="1" x14ac:dyDescent="0.35">
      <c r="B4" s="27"/>
      <c r="C4" s="27"/>
      <c r="D4" s="28"/>
      <c r="E4" s="50" t="s">
        <v>319</v>
      </c>
      <c r="F4" s="50"/>
      <c r="G4" s="50"/>
      <c r="H4" s="50"/>
      <c r="I4" s="50"/>
      <c r="J4" s="50"/>
      <c r="K4" s="50"/>
      <c r="L4" s="50"/>
      <c r="M4" s="50"/>
      <c r="N4" s="28"/>
      <c r="O4" s="27"/>
      <c r="P4" s="27"/>
      <c r="Q4" s="27"/>
    </row>
    <row r="5" spans="2:17" ht="18" x14ac:dyDescent="0.35">
      <c r="B5" s="27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7"/>
      <c r="P5" s="27"/>
      <c r="Q5" s="27"/>
    </row>
    <row r="6" spans="2:17" ht="18" x14ac:dyDescent="0.35">
      <c r="B6" s="27"/>
      <c r="C6" s="27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7"/>
      <c r="P6" s="27"/>
      <c r="Q6" s="27"/>
    </row>
    <row r="7" spans="2:17" ht="18" x14ac:dyDescent="0.35">
      <c r="B7" s="27"/>
      <c r="C7" s="27"/>
      <c r="D7" s="28"/>
      <c r="E7" s="51" t="s">
        <v>320</v>
      </c>
      <c r="F7" s="51"/>
      <c r="G7" s="51"/>
      <c r="H7" s="51"/>
      <c r="I7" s="51"/>
      <c r="J7" s="51"/>
      <c r="K7" s="51"/>
      <c r="L7" s="51"/>
      <c r="M7" s="51"/>
      <c r="N7" s="28"/>
      <c r="O7" s="27"/>
      <c r="P7" s="27"/>
      <c r="Q7" s="27"/>
    </row>
    <row r="8" spans="2:17" ht="18" x14ac:dyDescent="0.35">
      <c r="B8" s="27"/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7"/>
      <c r="P8" s="27"/>
      <c r="Q8" s="27"/>
    </row>
    <row r="9" spans="2:17" ht="18" x14ac:dyDescent="0.35">
      <c r="B9" s="27"/>
      <c r="C9" s="27"/>
      <c r="D9" s="28"/>
      <c r="E9" s="29"/>
      <c r="F9" s="28"/>
      <c r="G9" s="29" t="s">
        <v>321</v>
      </c>
      <c r="H9" s="30"/>
      <c r="I9" s="30"/>
      <c r="J9" s="30" t="s">
        <v>322</v>
      </c>
      <c r="K9" s="30"/>
      <c r="L9" s="30"/>
      <c r="M9" s="28"/>
      <c r="N9" s="28"/>
      <c r="O9" s="27"/>
      <c r="P9" s="27"/>
      <c r="Q9" s="27"/>
    </row>
    <row r="10" spans="2:17" ht="18" x14ac:dyDescent="0.35">
      <c r="B10" s="27"/>
      <c r="C10" s="27"/>
      <c r="D10" s="28"/>
      <c r="E10" s="30"/>
      <c r="F10" s="28"/>
      <c r="G10" s="30" t="s">
        <v>323</v>
      </c>
      <c r="H10" s="30"/>
      <c r="I10" s="30"/>
      <c r="J10" s="30" t="s">
        <v>327</v>
      </c>
      <c r="K10" s="30"/>
      <c r="L10" s="30"/>
      <c r="M10" s="28"/>
      <c r="N10" s="28"/>
      <c r="O10" s="27"/>
      <c r="P10" s="27"/>
      <c r="Q10" s="27"/>
    </row>
    <row r="11" spans="2:17" ht="18" x14ac:dyDescent="0.35">
      <c r="B11" s="27"/>
      <c r="C11" s="27"/>
      <c r="D11" s="28"/>
      <c r="E11" s="30"/>
      <c r="F11" s="28"/>
      <c r="G11" s="30" t="s">
        <v>324</v>
      </c>
      <c r="H11" s="30"/>
      <c r="I11" s="30"/>
      <c r="J11" s="30" t="s">
        <v>328</v>
      </c>
      <c r="K11" s="30"/>
      <c r="L11" s="30"/>
      <c r="M11" s="28"/>
      <c r="N11" s="28"/>
      <c r="O11" s="27"/>
      <c r="P11" s="27"/>
      <c r="Q11" s="27"/>
    </row>
    <row r="12" spans="2:17" ht="18" x14ac:dyDescent="0.35">
      <c r="B12" s="27"/>
      <c r="C12" s="27"/>
      <c r="D12" s="28"/>
      <c r="E12" s="30"/>
      <c r="F12" s="28"/>
      <c r="G12" s="30" t="s">
        <v>325</v>
      </c>
      <c r="H12" s="30"/>
      <c r="I12" s="30"/>
      <c r="J12" s="30" t="s">
        <v>326</v>
      </c>
      <c r="K12" s="30"/>
      <c r="L12" s="30"/>
      <c r="M12" s="28"/>
      <c r="N12" s="28"/>
      <c r="O12" s="27"/>
      <c r="P12" s="27"/>
      <c r="Q12" s="27"/>
    </row>
    <row r="13" spans="2:17" ht="18" x14ac:dyDescent="0.35">
      <c r="B13" s="27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7"/>
      <c r="Q13" s="27"/>
    </row>
    <row r="14" spans="2:17" ht="15" customHeight="1" x14ac:dyDescent="0.35">
      <c r="B14" s="27"/>
      <c r="C14" s="27"/>
      <c r="D14" s="28"/>
      <c r="E14" s="49" t="s">
        <v>329</v>
      </c>
      <c r="F14" s="49"/>
      <c r="G14" s="49"/>
      <c r="H14" s="49"/>
      <c r="I14" s="49"/>
      <c r="J14" s="49"/>
      <c r="K14" s="49"/>
      <c r="L14" s="49"/>
      <c r="M14" s="49"/>
      <c r="N14" s="49"/>
      <c r="O14" s="27"/>
      <c r="P14" s="27"/>
      <c r="Q14" s="27"/>
    </row>
    <row r="15" spans="2:17" ht="18" x14ac:dyDescent="0.35">
      <c r="B15" s="27"/>
      <c r="C15" s="27"/>
      <c r="D15" s="2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27"/>
      <c r="P15" s="27"/>
      <c r="Q15" s="27"/>
    </row>
    <row r="16" spans="2:17" ht="18" x14ac:dyDescent="0.35">
      <c r="B16" s="27"/>
      <c r="C16" s="27"/>
      <c r="D16" s="2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27"/>
      <c r="P16" s="27"/>
      <c r="Q16" s="27"/>
    </row>
    <row r="17" spans="2:17" ht="18" x14ac:dyDescent="0.35">
      <c r="B17" s="27"/>
      <c r="C17" s="27"/>
      <c r="D17" s="2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27"/>
      <c r="P17" s="27"/>
      <c r="Q17" s="27"/>
    </row>
    <row r="18" spans="2:17" ht="18" x14ac:dyDescent="0.35">
      <c r="B18" s="27"/>
      <c r="C18" s="27"/>
      <c r="D18" s="2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27"/>
      <c r="P18" s="27"/>
      <c r="Q18" s="27"/>
    </row>
    <row r="19" spans="2:17" ht="18" x14ac:dyDescent="0.35">
      <c r="B19" s="27"/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7"/>
      <c r="P19" s="27"/>
      <c r="Q19" s="27"/>
    </row>
    <row r="20" spans="2:17" ht="18" x14ac:dyDescent="0.35">
      <c r="B20" s="27"/>
      <c r="C20" s="27"/>
      <c r="D20" s="28"/>
      <c r="E20" s="49" t="s">
        <v>330</v>
      </c>
      <c r="F20" s="49"/>
      <c r="G20" s="49"/>
      <c r="H20" s="49"/>
      <c r="I20" s="49"/>
      <c r="J20" s="49"/>
      <c r="K20" s="49"/>
      <c r="L20" s="49"/>
      <c r="M20" s="49"/>
      <c r="N20" s="49"/>
      <c r="O20" s="27"/>
      <c r="P20" s="27"/>
      <c r="Q20" s="27"/>
    </row>
    <row r="21" spans="2:17" ht="18.75" customHeight="1" x14ac:dyDescent="0.35">
      <c r="B21" s="27"/>
      <c r="C21" s="27"/>
      <c r="D21" s="28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27"/>
      <c r="P21" s="27"/>
      <c r="Q21" s="27"/>
    </row>
    <row r="22" spans="2:17" ht="18" x14ac:dyDescent="0.35">
      <c r="B22" s="27"/>
      <c r="C22" s="27"/>
      <c r="D22" s="28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27"/>
      <c r="P22" s="27"/>
      <c r="Q22" s="27"/>
    </row>
    <row r="23" spans="2:17" ht="18" x14ac:dyDescent="0.35">
      <c r="B23" s="27"/>
      <c r="C23" s="27"/>
      <c r="D23" s="2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27"/>
      <c r="P23" s="27"/>
      <c r="Q23" s="27"/>
    </row>
    <row r="24" spans="2:17" ht="18" x14ac:dyDescent="0.35">
      <c r="B24" s="27"/>
      <c r="C24" s="27"/>
      <c r="D24" s="2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27"/>
      <c r="P24" s="27"/>
      <c r="Q24" s="27"/>
    </row>
    <row r="25" spans="2:17" ht="18" x14ac:dyDescent="0.35">
      <c r="B25" s="27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7"/>
      <c r="P25" s="27"/>
      <c r="Q25" s="27"/>
    </row>
    <row r="26" spans="2:17" x14ac:dyDescent="0.3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2:17" x14ac:dyDescent="0.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2:17" x14ac:dyDescent="0.3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</row>
  </sheetData>
  <mergeCells count="4">
    <mergeCell ref="E20:N24"/>
    <mergeCell ref="E4:M4"/>
    <mergeCell ref="E14:N18"/>
    <mergeCell ref="E7:M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2"/>
  <sheetViews>
    <sheetView workbookViewId="0">
      <selection activeCell="E2" sqref="E2"/>
    </sheetView>
  </sheetViews>
  <sheetFormatPr defaultRowHeight="14.4" x14ac:dyDescent="0.3"/>
  <cols>
    <col min="1" max="1" width="27.44140625" customWidth="1"/>
    <col min="2" max="2" width="21.6640625" style="4" customWidth="1"/>
    <col min="3" max="3" width="18.6640625" customWidth="1"/>
    <col min="5" max="5" width="13.88671875" style="4" customWidth="1"/>
    <col min="6" max="6" width="20" style="4" customWidth="1"/>
    <col min="7" max="7" width="16.109375" style="4" customWidth="1"/>
    <col min="8" max="8" width="21.33203125" style="7" customWidth="1"/>
    <col min="9" max="9" width="17.33203125" style="7" customWidth="1"/>
    <col min="10" max="10" width="9.109375" style="4"/>
  </cols>
  <sheetData>
    <row r="1" spans="1:10" ht="33.75" customHeight="1" thickBot="1" x14ac:dyDescent="0.35">
      <c r="A1" s="14" t="s">
        <v>297</v>
      </c>
      <c r="B1" s="15" t="s">
        <v>295</v>
      </c>
      <c r="C1" s="14" t="s">
        <v>228</v>
      </c>
      <c r="D1" s="14" t="s">
        <v>296</v>
      </c>
      <c r="E1" s="15" t="s">
        <v>306</v>
      </c>
      <c r="F1" s="15" t="s">
        <v>307</v>
      </c>
      <c r="G1" s="15" t="s">
        <v>298</v>
      </c>
      <c r="H1" s="16" t="s">
        <v>227</v>
      </c>
      <c r="I1" s="16" t="s">
        <v>299</v>
      </c>
      <c r="J1" s="15" t="s">
        <v>305</v>
      </c>
    </row>
    <row r="2" spans="1:10" ht="15" thickBot="1" x14ac:dyDescent="0.35">
      <c r="A2" s="10" t="str">
        <f>IF([6]Actual!$K2="lifecell_Inb",[6]Actual!$D2,"")</f>
        <v>Kyrylo Burmystrov</v>
      </c>
      <c r="B2" s="12">
        <f>IFERROR(IF(OR([6]Actual!$L2="Web_chat",[6]Actual!$L2="SN"),VLOOKUP(Дані!A2,[5]Sheet2!$A:$E,5,0),VLOOKUP(Дані!A2,[4]Sheet2!$A$1:$E$209,5,0)),"")</f>
        <v>0.27058823529411802</v>
      </c>
      <c r="C2" s="17" t="str">
        <f>IFERROR(VLOOKUP(A2,[6]Actual!$D:$L,9,0),"")</f>
        <v>Web_chat</v>
      </c>
      <c r="D2" s="11" t="str">
        <f>IF(C2="Web_chat", "chat", IF(A2="","exclude", IF(C2&lt;&gt;"SN", "other", "exclude")))</f>
        <v>chat</v>
      </c>
      <c r="E2" s="12">
        <f>IF(D2="chat", B2, "")</f>
        <v>0.27058823529411802</v>
      </c>
      <c r="F2" s="12" t="str">
        <f>IF(D2="other", B2, "")</f>
        <v/>
      </c>
      <c r="G2" s="12" t="str">
        <f>IFERROR(IF(D2="other",VLOOKUP(A2,Sheet2!A:E,5,0)-B2,""),"")</f>
        <v/>
      </c>
      <c r="H2" s="18" t="str">
        <f>IF(AND(VLOOKUP(A2,[6]Actual!$D:$AA,24,0)&gt;DATE(2025,2,26),D2="other"),"Не приймає", "Приймає")</f>
        <v>Приймає</v>
      </c>
      <c r="I2" s="17">
        <f>VLOOKUP(A2,[6]Actual!$D:$AA,24,0)</f>
        <v>39832</v>
      </c>
      <c r="J2" s="12" t="str">
        <f>IF(AND(D2="other", H2="Приймає"), G2, "")</f>
        <v/>
      </c>
    </row>
    <row r="3" spans="1:10" ht="15" thickBot="1" x14ac:dyDescent="0.35">
      <c r="A3" s="10" t="str">
        <f>IF([6]Actual!$K3="lifecell_Inb",[6]Actual!$D3,"")</f>
        <v>Oksana Kushnerenko</v>
      </c>
      <c r="B3" s="12">
        <f>IFERROR(IF(OR([6]Actual!$L3="Web_chat",[6]Actual!$L3="SN"),VLOOKUP(Дані!A3,[5]Sheet2!$A:$E,5,0),VLOOKUP(Дані!A3,[4]Sheet2!$A$1:$E$209,5,0)),"")</f>
        <v>0.20918367346938799</v>
      </c>
      <c r="C3" s="17" t="str">
        <f>IFERROR(VLOOKUP(A3,[6]Actual!$D:$L,9,0),"")</f>
        <v>Web_chat</v>
      </c>
      <c r="D3" s="11" t="str">
        <f t="shared" ref="D3:D5" si="0">IF(C3="Web_chat", "chat", IF(A3="","exclude", IF(C3&lt;&gt;"SN", "other", "exclude")))</f>
        <v>chat</v>
      </c>
      <c r="E3" s="12">
        <f t="shared" ref="E3:E66" si="1">IF(D3="chat", B3, "")</f>
        <v>0.20918367346938799</v>
      </c>
      <c r="F3" s="12" t="str">
        <f t="shared" ref="F3:F66" si="2">IF(D3="other", B3, "")</f>
        <v/>
      </c>
      <c r="G3" s="12" t="str">
        <f>IFERROR(IF(D3="other",VLOOKUP(A3,Sheet2!A:E,5,0)-B3,""),"")</f>
        <v/>
      </c>
      <c r="H3" s="18" t="str">
        <f>IF(AND(VLOOKUP(A3,[6]Actual!$D:$AA,24,0)&gt;DATE(2025,2,26),D3="other"),"Не приймає", "Приймає")</f>
        <v>Приймає</v>
      </c>
      <c r="I3" s="17">
        <f>VLOOKUP(A3,[6]Actual!$D:$AA,24,0)</f>
        <v>40364</v>
      </c>
      <c r="J3" s="12" t="str">
        <f>IF(AND(D3="other", H3="Приймає"), G3, "")</f>
        <v/>
      </c>
    </row>
    <row r="4" spans="1:10" ht="15" thickBot="1" x14ac:dyDescent="0.35">
      <c r="A4" s="8" t="str">
        <f>IF([6]Actual!$K4="lifecell_Inb",[6]Actual!$D4,"")</f>
        <v/>
      </c>
      <c r="B4" s="9" t="str">
        <f>IFERROR(IF(OR([6]Actual!$L4="Web_chat",[6]Actual!$L4="SN"),VLOOKUP(Дані!A4,[5]Sheet2!$A:$E,5,0),VLOOKUP(Дані!A4,[4]Sheet2!$A$1:$E$209,5,0)),"")</f>
        <v/>
      </c>
      <c r="C4" s="13" t="str">
        <f>IFERROR(VLOOKUP(A4,[6]Actual!$D:$L,9,0),"")</f>
        <v/>
      </c>
      <c r="D4" s="8" t="str">
        <f t="shared" si="0"/>
        <v>exclude</v>
      </c>
      <c r="E4" s="9" t="str">
        <f t="shared" si="1"/>
        <v/>
      </c>
      <c r="F4" s="9" t="str">
        <f t="shared" si="2"/>
        <v/>
      </c>
      <c r="G4" s="9" t="str">
        <f>IFERROR(IF(D4="other",VLOOKUP(A4,Sheet2!A:E,5,0)-B4,""),"")</f>
        <v/>
      </c>
      <c r="H4" s="8"/>
      <c r="I4" s="8"/>
      <c r="J4" s="8"/>
    </row>
    <row r="5" spans="1:10" ht="15" thickBot="1" x14ac:dyDescent="0.35">
      <c r="A5" s="8" t="str">
        <f>IF([6]Actual!$K5="lifecell_Inb",[6]Actual!$D5,"")</f>
        <v/>
      </c>
      <c r="B5" s="9" t="str">
        <f>IFERROR(IF(OR([6]Actual!$L5="Web_chat",[6]Actual!$L5="SN"),VLOOKUP(Дані!A5,[5]Sheet2!$A:$E,5,0),VLOOKUP(Дані!A5,[4]Sheet2!$A$1:$E$209,5,0)),"")</f>
        <v/>
      </c>
      <c r="C5" s="13" t="str">
        <f>IFERROR(VLOOKUP(A5,[6]Actual!$D:$L,9,0),"")</f>
        <v/>
      </c>
      <c r="D5" s="8" t="str">
        <f t="shared" si="0"/>
        <v>exclude</v>
      </c>
      <c r="E5" s="9" t="str">
        <f t="shared" si="1"/>
        <v/>
      </c>
      <c r="F5" s="9" t="str">
        <f t="shared" si="2"/>
        <v/>
      </c>
      <c r="G5" s="9" t="str">
        <f>IFERROR(IF(D5="other",VLOOKUP(A5,Sheet2!A:E,5,0)-B5,""),"")</f>
        <v/>
      </c>
      <c r="H5" s="8"/>
      <c r="I5" s="8"/>
      <c r="J5" s="8"/>
    </row>
    <row r="6" spans="1:10" ht="15" thickBot="1" x14ac:dyDescent="0.35">
      <c r="A6" s="10" t="str">
        <f>IF([6]Actual!$K6="lifecell_Inb",[6]Actual!$D6,"")</f>
        <v>Vita Lozova</v>
      </c>
      <c r="B6" s="12">
        <f>IFERROR(IF(OR([6]Actual!$L6="Web_chat",[6]Actual!$L6="SN"),VLOOKUP(Дані!A6,[5]Sheet2!$A:$E,5,0),VLOOKUP(Дані!A6,[4]Sheet2!$A$1:$E$209,5,0)),"")</f>
        <v>8.2073434125270003E-2</v>
      </c>
      <c r="C6" s="17" t="str">
        <f>IFERROR(VLOOKUP(A6,[6]Actual!$D:$L,9,0),"")</f>
        <v>Corporate</v>
      </c>
      <c r="D6" s="11" t="str">
        <f t="shared" ref="D6:D9" si="3">IF(C6="Web_chat", "chat", IF(C6="0","exclude", IF(C6&lt;&gt;"SN", "other", "exclude")))</f>
        <v>other</v>
      </c>
      <c r="E6" s="12" t="str">
        <f t="shared" si="1"/>
        <v/>
      </c>
      <c r="F6" s="12">
        <f t="shared" si="2"/>
        <v>8.2073434125270003E-2</v>
      </c>
      <c r="G6" s="12">
        <f>IFERROR(IF(D6="other",VLOOKUP(A6,Sheet2!A:E,5,0)-B6,""),"")</f>
        <v>4.6700441413855001E-2</v>
      </c>
      <c r="H6" s="18" t="str">
        <f>IF(AND(VLOOKUP(A6,[6]Actual!$D:$AA,24,0)&gt;DATE(2025,2,26),D6="other"),"Не приймає", "Приймає")</f>
        <v>Приймає</v>
      </c>
      <c r="I6" s="17">
        <f>VLOOKUP(A6,[6]Actual!$D:$AA,24,0)</f>
        <v>41938</v>
      </c>
      <c r="J6" s="12">
        <f>IF(AND(D6="other", H6="Приймає"), G6, "")</f>
        <v>4.6700441413855001E-2</v>
      </c>
    </row>
    <row r="7" spans="1:10" ht="15" thickBot="1" x14ac:dyDescent="0.35">
      <c r="A7" s="10" t="str">
        <f>IF([6]Actual!$K7="lifecell_Inb",[6]Actual!$D7,"")</f>
        <v>Yuliya Podobed</v>
      </c>
      <c r="B7" s="12" t="str">
        <f>IFERROR(IF(OR([6]Actual!$L7="Web_chat",[6]Actual!$L7="SN"),VLOOKUP(Дані!A7,[5]Sheet2!$A:$E,5,0),VLOOKUP(Дані!A7,[4]Sheet2!$A$1:$E$209,5,0)),"")</f>
        <v/>
      </c>
      <c r="C7" s="17" t="str">
        <f>IFERROR(VLOOKUP(A7,[6]Actual!$D:$L,9,0),"")</f>
        <v>Platinum</v>
      </c>
      <c r="D7" s="11" t="str">
        <f t="shared" si="3"/>
        <v>other</v>
      </c>
      <c r="E7" s="12" t="str">
        <f t="shared" si="1"/>
        <v/>
      </c>
      <c r="F7" s="12" t="str">
        <f t="shared" si="2"/>
        <v/>
      </c>
      <c r="G7" s="12" t="str">
        <f>IFERROR(IF(D7="other",VLOOKUP(A7,Sheet2!A:E,5,0)-B7,""),"")</f>
        <v/>
      </c>
      <c r="H7" s="18" t="str">
        <f>IF(AND(VLOOKUP(A7,[6]Actual!$D:$AA,24,0)&gt;DATE(2025,2,26),D7="other"),"Не приймає", "Приймає")</f>
        <v>Приймає</v>
      </c>
      <c r="I7" s="17">
        <f>VLOOKUP(A7,[6]Actual!$D:$AA,24,0)</f>
        <v>42300</v>
      </c>
      <c r="J7" s="12" t="str">
        <f>IF(AND(D7="other", H7="Приймає"), G7, "")</f>
        <v/>
      </c>
    </row>
    <row r="8" spans="1:10" ht="15" thickBot="1" x14ac:dyDescent="0.35">
      <c r="A8" s="8" t="str">
        <f>IF([6]Actual!$K8="lifecell_Inb",[6]Actual!$D8,"")</f>
        <v/>
      </c>
      <c r="B8" s="9" t="str">
        <f>IFERROR(IF(OR([6]Actual!$L8="Web_chat",[6]Actual!$L8="SN"),VLOOKUP(Дані!A8,[5]Sheet2!$A:$E,5,0),VLOOKUP(Дані!A8,[4]Sheet2!$A$1:$E$209,5,0)),"")</f>
        <v/>
      </c>
      <c r="C8" s="13" t="str">
        <f>IFERROR(VLOOKUP(A8,[6]Actual!$D:$L,9,0),"")</f>
        <v/>
      </c>
      <c r="D8" s="8" t="str">
        <f t="shared" si="3"/>
        <v>other</v>
      </c>
      <c r="E8" s="9" t="str">
        <f t="shared" si="1"/>
        <v/>
      </c>
      <c r="F8" s="9" t="str">
        <f t="shared" si="2"/>
        <v/>
      </c>
      <c r="G8" s="9" t="str">
        <f>IFERROR(IF(D8="other",VLOOKUP(A8,Sheet2!A:E,5,0)-B8,""),"")</f>
        <v/>
      </c>
      <c r="H8" s="8"/>
      <c r="I8" s="8"/>
      <c r="J8" s="8"/>
    </row>
    <row r="9" spans="1:10" ht="15" thickBot="1" x14ac:dyDescent="0.35">
      <c r="A9" s="8" t="str">
        <f>IF([6]Actual!$K9="lifecell_Inb",[6]Actual!$D9,"")</f>
        <v/>
      </c>
      <c r="B9" s="9" t="str">
        <f>IFERROR(IF(OR([6]Actual!$L9="Web_chat",[6]Actual!$L9="SN"),VLOOKUP(Дані!A9,[5]Sheet2!$A:$E,5,0),VLOOKUP(Дані!A9,[4]Sheet2!$A$1:$E$209,5,0)),"")</f>
        <v/>
      </c>
      <c r="C9" s="13" t="str">
        <f>IFERROR(VLOOKUP(A9,[6]Actual!$D:$L,9,0),"")</f>
        <v/>
      </c>
      <c r="D9" s="8" t="str">
        <f t="shared" si="3"/>
        <v>other</v>
      </c>
      <c r="E9" s="9" t="str">
        <f t="shared" si="1"/>
        <v/>
      </c>
      <c r="F9" s="9" t="str">
        <f t="shared" si="2"/>
        <v/>
      </c>
      <c r="G9" s="9" t="str">
        <f>IFERROR(IF(D9="other",VLOOKUP(A9,Sheet2!A:E,5,0)-B9,""),"")</f>
        <v/>
      </c>
      <c r="H9" s="8"/>
      <c r="I9" s="8"/>
      <c r="J9" s="8"/>
    </row>
    <row r="10" spans="1:10" ht="15" thickBot="1" x14ac:dyDescent="0.35">
      <c r="A10" s="10" t="str">
        <f>IF([6]Actual!$K10="lifecell_Inb",[6]Actual!$D10,"")</f>
        <v>Oksana Tkachenko</v>
      </c>
      <c r="B10" s="12">
        <f>IFERROR(IF(OR([6]Actual!$L10="Web_chat",[6]Actual!$L10="SN"),VLOOKUP(Дані!A10,[5]Sheet2!$A:$E,5,0),VLOOKUP(Дані!A10,[4]Sheet2!$A$1:$E$209,5,0)),"")</f>
        <v>0.19269102990033199</v>
      </c>
      <c r="C10" s="17" t="str">
        <f>IFERROR(VLOOKUP(A10,[6]Actual!$D:$L,9,0),"")</f>
        <v>Web_chat</v>
      </c>
      <c r="D10" s="11" t="str">
        <f t="shared" ref="D10:D66" si="4">IF(C10="Web_chat", "chat", IF(C10="","exclude", IF(C10&lt;&gt;"SN", "other", "exclude")))</f>
        <v>chat</v>
      </c>
      <c r="E10" s="12">
        <f t="shared" si="1"/>
        <v>0.19269102990033199</v>
      </c>
      <c r="F10" s="12" t="str">
        <f t="shared" si="2"/>
        <v/>
      </c>
      <c r="G10" s="12" t="str">
        <f>IFERROR(IF(D10="other",VLOOKUP(A10,Sheet2!A:E,5,0)-B10,""),"")</f>
        <v/>
      </c>
      <c r="H10" s="18" t="str">
        <f>IF(AND(VLOOKUP(A10,[6]Actual!$D:$AA,24,0)&gt;DATE(2025,2,26),D10="other"),"Не приймає", "Приймає")</f>
        <v>Приймає</v>
      </c>
      <c r="I10" s="17">
        <f>VLOOKUP(A10,[6]Actual!$D:$AA,24,0)</f>
        <v>43206</v>
      </c>
      <c r="J10" s="12" t="str">
        <f t="shared" ref="J10:J13" si="5">IF(AND(D10="other", H10="Приймає"), G10, "")</f>
        <v/>
      </c>
    </row>
    <row r="11" spans="1:10" ht="15" thickBot="1" x14ac:dyDescent="0.35">
      <c r="A11" s="10" t="str">
        <f>IF([6]Actual!$K11="lifecell_Inb",[6]Actual!$D11,"")</f>
        <v>Yuliia Lobanova</v>
      </c>
      <c r="B11" s="12">
        <f>IFERROR(IF(OR([6]Actual!$L11="Web_chat",[6]Actual!$L11="SN"),VLOOKUP(Дані!A11,[5]Sheet2!$A:$E,5,0),VLOOKUP(Дані!A11,[4]Sheet2!$A$1:$E$209,5,0)),"")</f>
        <v>0.234375</v>
      </c>
      <c r="C11" s="17" t="str">
        <f>IFERROR(VLOOKUP(A11,[6]Actual!$D:$L,9,0),"")</f>
        <v>Web_chat</v>
      </c>
      <c r="D11" s="11" t="str">
        <f t="shared" si="4"/>
        <v>chat</v>
      </c>
      <c r="E11" s="12">
        <f t="shared" si="1"/>
        <v>0.234375</v>
      </c>
      <c r="F11" s="12" t="str">
        <f t="shared" si="2"/>
        <v/>
      </c>
      <c r="G11" s="12" t="str">
        <f>IFERROR(IF(D11="other",VLOOKUP(A11,Sheet2!A:E,5,0)-B11,""),"")</f>
        <v/>
      </c>
      <c r="H11" s="18" t="str">
        <f>IF(AND(VLOOKUP(A11,[6]Actual!$D:$AA,24,0)&gt;DATE(2025,2,26),D11="other"),"Не приймає", "Приймає")</f>
        <v>Приймає</v>
      </c>
      <c r="I11" s="17">
        <f>VLOOKUP(A11,[6]Actual!$D:$AA,24,0)</f>
        <v>43242</v>
      </c>
      <c r="J11" s="12" t="str">
        <f t="shared" si="5"/>
        <v/>
      </c>
    </row>
    <row r="12" spans="1:10" ht="15" thickBot="1" x14ac:dyDescent="0.35">
      <c r="A12" s="10" t="str">
        <f>IF([6]Actual!$K12="lifecell_Inb",[6]Actual!$D12,"")</f>
        <v>Olesia Pryimach</v>
      </c>
      <c r="B12" s="12">
        <f>IFERROR(IF(OR([6]Actual!$L12="Web_chat",[6]Actual!$L12="SN"),VLOOKUP(Дані!A12,[5]Sheet2!$A:$E,5,0),VLOOKUP(Дані!A12,[4]Sheet2!$A$1:$E$209,5,0)),"")</f>
        <v>0.22222222222222199</v>
      </c>
      <c r="C12" s="17" t="str">
        <f>IFERROR(VLOOKUP(A12,[6]Actual!$D:$L,9,0),"")</f>
        <v>SN</v>
      </c>
      <c r="D12" s="11" t="str">
        <f t="shared" si="4"/>
        <v>exclude</v>
      </c>
      <c r="E12" s="12" t="str">
        <f t="shared" si="1"/>
        <v/>
      </c>
      <c r="F12" s="12" t="str">
        <f t="shared" si="2"/>
        <v/>
      </c>
      <c r="G12" s="12" t="str">
        <f>IFERROR(IF(D12="other",VLOOKUP(A12,Sheet2!A:E,5,0)-B12,""),"")</f>
        <v/>
      </c>
      <c r="H12" s="18" t="str">
        <f>IF(AND(VLOOKUP(A12,[6]Actual!$D:$AA,24,0)&gt;DATE(2025,2,26),D12="other"),"Не приймає", "Приймає")</f>
        <v>Приймає</v>
      </c>
      <c r="I12" s="17">
        <f>VLOOKUP(A12,[6]Actual!$D:$AA,24,0)</f>
        <v>43258</v>
      </c>
      <c r="J12" s="12" t="str">
        <f t="shared" si="5"/>
        <v/>
      </c>
    </row>
    <row r="13" spans="1:10" ht="15" thickBot="1" x14ac:dyDescent="0.35">
      <c r="A13" s="10" t="str">
        <f>IF([6]Actual!$K13="lifecell_Inb",[6]Actual!$D13,"")</f>
        <v>Larysa Sulaieva</v>
      </c>
      <c r="B13" s="12">
        <f>IFERROR(IF(OR([6]Actual!$L13="Web_chat",[6]Actual!$L13="SN"),VLOOKUP(Дані!A13,[5]Sheet2!$A:$E,5,0),VLOOKUP(Дані!A13,[4]Sheet2!$A$1:$E$209,5,0)),"")</f>
        <v>0.15306122448979601</v>
      </c>
      <c r="C13" s="17" t="str">
        <f>IFERROR(VLOOKUP(A13,[6]Actual!$D:$L,9,0),"")</f>
        <v>Platinum</v>
      </c>
      <c r="D13" s="11" t="str">
        <f t="shared" si="4"/>
        <v>other</v>
      </c>
      <c r="E13" s="12" t="str">
        <f t="shared" si="1"/>
        <v/>
      </c>
      <c r="F13" s="12">
        <f t="shared" si="2"/>
        <v>0.15306122448979601</v>
      </c>
      <c r="G13" s="12">
        <f>IFERROR(IF(D13="other",VLOOKUP(A13,Sheet2!A:E,5,0)-B13,""),"")</f>
        <v>2.1152129309129991E-2</v>
      </c>
      <c r="H13" s="18" t="str">
        <f>IF(AND(VLOOKUP(A13,[6]Actual!$D:$AA,24,0)&gt;DATE(2025,2,26),D13="other"),"Не приймає", "Приймає")</f>
        <v>Приймає</v>
      </c>
      <c r="I13" s="17">
        <f>VLOOKUP(A13,[6]Actual!$D:$AA,24,0)</f>
        <v>43343</v>
      </c>
      <c r="J13" s="12">
        <f t="shared" si="5"/>
        <v>2.1152129309129991E-2</v>
      </c>
    </row>
    <row r="14" spans="1:10" ht="15" thickBot="1" x14ac:dyDescent="0.35">
      <c r="A14" s="8" t="str">
        <f>IF([6]Actual!$K14="lifecell_Inb",[6]Actual!$D14,"")</f>
        <v/>
      </c>
      <c r="B14" s="9" t="str">
        <f>IFERROR(IF(OR([6]Actual!$L14="Web_chat",[6]Actual!$L14="SN"),VLOOKUP(Дані!A14,[5]Sheet2!$A:$E,5,0),VLOOKUP(Дані!A14,[4]Sheet2!$A$1:$E$209,5,0)),"")</f>
        <v/>
      </c>
      <c r="C14" s="13" t="str">
        <f>IFERROR(VLOOKUP(A14,[6]Actual!$D:$L,9,0),"")</f>
        <v/>
      </c>
      <c r="D14" s="8" t="str">
        <f t="shared" si="4"/>
        <v>exclude</v>
      </c>
      <c r="E14" s="9" t="str">
        <f t="shared" si="1"/>
        <v/>
      </c>
      <c r="F14" s="9" t="str">
        <f t="shared" si="2"/>
        <v/>
      </c>
      <c r="G14" s="9" t="str">
        <f>IFERROR(IF(D14="other",VLOOKUP(A14,Sheet2!A:E,5,0)-B14,""),"")</f>
        <v/>
      </c>
      <c r="H14" s="8"/>
      <c r="I14" s="8"/>
      <c r="J14" s="8"/>
    </row>
    <row r="15" spans="1:10" ht="15" thickBot="1" x14ac:dyDescent="0.35">
      <c r="A15" s="10" t="str">
        <f>IF([6]Actual!$K15="lifecell_Inb",[6]Actual!$D15,"")</f>
        <v>Iryna Petriv</v>
      </c>
      <c r="B15" s="12">
        <f>IFERROR(IF(OR([6]Actual!$L15="Web_chat",[6]Actual!$L15="SN"),VLOOKUP(Дані!A15,[5]Sheet2!$A:$E,5,0),VLOOKUP(Дані!A15,[4]Sheet2!$A$1:$E$209,5,0)),"")</f>
        <v>6.2670299727520404E-2</v>
      </c>
      <c r="C15" s="17" t="str">
        <f>IFERROR(VLOOKUP(A15,[6]Actual!$D:$L,9,0),"")</f>
        <v>Corporate</v>
      </c>
      <c r="D15" s="11" t="str">
        <f t="shared" si="4"/>
        <v>other</v>
      </c>
      <c r="E15" s="12" t="str">
        <f t="shared" si="1"/>
        <v/>
      </c>
      <c r="F15" s="12">
        <f t="shared" si="2"/>
        <v>6.2670299727520404E-2</v>
      </c>
      <c r="G15" s="12">
        <f>IFERROR(IF(D15="other",VLOOKUP(A15,Sheet2!A:E,5,0)-B15,""),"")</f>
        <v>7.2828020541236591E-2</v>
      </c>
      <c r="H15" s="18" t="str">
        <f>IF(AND(VLOOKUP(A15,[6]Actual!$D:$AA,24,0)&gt;DATE(2025,2,26),D15="other"),"Не приймає", "Приймає")</f>
        <v>Приймає</v>
      </c>
      <c r="I15" s="17">
        <f>VLOOKUP(A15,[6]Actual!$D:$AA,24,0)</f>
        <v>43395</v>
      </c>
      <c r="J15" s="12">
        <f t="shared" ref="J15:J16" si="6">IF(AND(D15="other", H15="Приймає"), G15, "")</f>
        <v>7.2828020541236591E-2</v>
      </c>
    </row>
    <row r="16" spans="1:10" ht="15" thickBot="1" x14ac:dyDescent="0.35">
      <c r="A16" s="10" t="str">
        <f>IF([6]Actual!$K16="lifecell_Inb",[6]Actual!$D16,"")</f>
        <v>Olena Ivakhnova</v>
      </c>
      <c r="B16" s="12">
        <f>IFERROR(IF(OR([6]Actual!$L16="Web_chat",[6]Actual!$L16="SN"),VLOOKUP(Дані!A16,[5]Sheet2!$A:$E,5,0),VLOOKUP(Дані!A16,[4]Sheet2!$A$1:$E$209,5,0)),"")</f>
        <v>0.2</v>
      </c>
      <c r="C16" s="17" t="str">
        <f>IFERROR(VLOOKUP(A16,[6]Actual!$D:$L,9,0),"")</f>
        <v>Segment_B</v>
      </c>
      <c r="D16" s="11" t="str">
        <f t="shared" si="4"/>
        <v>other</v>
      </c>
      <c r="E16" s="12" t="str">
        <f t="shared" si="1"/>
        <v/>
      </c>
      <c r="F16" s="12">
        <f t="shared" si="2"/>
        <v>0.2</v>
      </c>
      <c r="G16" s="12">
        <f>IFERROR(IF(D16="other",VLOOKUP(A16,Sheet2!A:E,5,0)-B16,""),"")</f>
        <v>9.4240837696339952E-3</v>
      </c>
      <c r="H16" s="18" t="str">
        <f>IF(AND(VLOOKUP(A16,[6]Actual!$D:$AA,24,0)&gt;DATE(2025,2,26),D16="other"),"Не приймає", "Приймає")</f>
        <v>Приймає</v>
      </c>
      <c r="I16" s="17">
        <f>VLOOKUP(A16,[6]Actual!$D:$AA,24,0)</f>
        <v>43396</v>
      </c>
      <c r="J16" s="12">
        <f t="shared" si="6"/>
        <v>9.4240837696339952E-3</v>
      </c>
    </row>
    <row r="17" spans="1:10" ht="15" thickBot="1" x14ac:dyDescent="0.35">
      <c r="A17" s="8" t="str">
        <f>IF([6]Actual!$K17="lifecell_Inb",[6]Actual!$D17,"")</f>
        <v/>
      </c>
      <c r="B17" s="9" t="str">
        <f>IFERROR(IF(OR([6]Actual!$L17="Web_chat",[6]Actual!$L17="SN"),VLOOKUP(Дані!A17,[5]Sheet2!$A:$E,5,0),VLOOKUP(Дані!A17,[4]Sheet2!$A$1:$E$209,5,0)),"")</f>
        <v/>
      </c>
      <c r="C17" s="13" t="str">
        <f>IFERROR(VLOOKUP(A17,[6]Actual!$D:$L,9,0),"")</f>
        <v/>
      </c>
      <c r="D17" s="8" t="str">
        <f t="shared" si="4"/>
        <v>exclude</v>
      </c>
      <c r="E17" s="9" t="str">
        <f t="shared" si="1"/>
        <v/>
      </c>
      <c r="F17" s="9" t="str">
        <f t="shared" si="2"/>
        <v/>
      </c>
      <c r="G17" s="9" t="str">
        <f>IFERROR(IF(D17="other",VLOOKUP(A17,Sheet2!A:E,5,0)-B17,""),"")</f>
        <v/>
      </c>
      <c r="H17" s="8"/>
      <c r="I17" s="8"/>
      <c r="J17" s="8"/>
    </row>
    <row r="18" spans="1:10" ht="15" thickBot="1" x14ac:dyDescent="0.35">
      <c r="A18" s="8" t="str">
        <f>IF([6]Actual!$K18="lifecell_Inb",[6]Actual!$D18,"")</f>
        <v/>
      </c>
      <c r="B18" s="9" t="str">
        <f>IFERROR(IF(OR([6]Actual!$L18="Web_chat",[6]Actual!$L18="SN"),VLOOKUP(Дані!A18,[5]Sheet2!$A:$E,5,0),VLOOKUP(Дані!A18,[4]Sheet2!$A$1:$E$209,5,0)),"")</f>
        <v/>
      </c>
      <c r="C18" s="13" t="str">
        <f>IFERROR(VLOOKUP(A18,[6]Actual!$D:$L,9,0),"")</f>
        <v/>
      </c>
      <c r="D18" s="8" t="str">
        <f t="shared" si="4"/>
        <v>exclude</v>
      </c>
      <c r="E18" s="9" t="str">
        <f t="shared" si="1"/>
        <v/>
      </c>
      <c r="F18" s="9" t="str">
        <f t="shared" si="2"/>
        <v/>
      </c>
      <c r="G18" s="9" t="str">
        <f>IFERROR(IF(D18="other",VLOOKUP(A18,Sheet2!A:E,5,0)-B18,""),"")</f>
        <v/>
      </c>
      <c r="H18" s="8"/>
      <c r="I18" s="8"/>
      <c r="J18" s="8"/>
    </row>
    <row r="19" spans="1:10" ht="15" thickBot="1" x14ac:dyDescent="0.35">
      <c r="A19" s="10" t="str">
        <f>IF([6]Actual!$K19="lifecell_Inb",[6]Actual!$D19,"")</f>
        <v>Maryna Korotenko</v>
      </c>
      <c r="B19" s="12">
        <f>IFERROR(IF(OR([6]Actual!$L19="Web_chat",[6]Actual!$L19="SN"),VLOOKUP(Дані!A19,[5]Sheet2!$A:$E,5,0),VLOOKUP(Дані!A19,[4]Sheet2!$A$1:$E$209,5,0)),"")</f>
        <v>0.160919540229885</v>
      </c>
      <c r="C19" s="17" t="str">
        <f>IFERROR(VLOOKUP(A19,[6]Actual!$D:$L,9,0),"")</f>
        <v>FMC</v>
      </c>
      <c r="D19" s="11" t="str">
        <f t="shared" si="4"/>
        <v>other</v>
      </c>
      <c r="E19" s="12" t="str">
        <f t="shared" si="1"/>
        <v/>
      </c>
      <c r="F19" s="12">
        <f t="shared" si="2"/>
        <v>0.160919540229885</v>
      </c>
      <c r="G19" s="12">
        <f>IFERROR(IF(D19="other",VLOOKUP(A19,Sheet2!A:E,5,0)-B19,""),"")</f>
        <v>-2.2963857599435006E-2</v>
      </c>
      <c r="H19" s="18" t="str">
        <f>IF(AND(VLOOKUP(A19,[6]Actual!$D:$AA,24,0)&gt;DATE(2025,2,26),D19="other"),"Не приймає", "Приймає")</f>
        <v>Приймає</v>
      </c>
      <c r="I19" s="17">
        <f>VLOOKUP(A19,[6]Actual!$D:$AA,24,0)</f>
        <v>43550</v>
      </c>
      <c r="J19" s="12">
        <f>IF(AND(D19="other", H19="Приймає"), G19, "")</f>
        <v>-2.2963857599435006E-2</v>
      </c>
    </row>
    <row r="20" spans="1:10" ht="15" thickBot="1" x14ac:dyDescent="0.35">
      <c r="A20" s="8" t="str">
        <f>IF([6]Actual!$K20="lifecell_Inb",[6]Actual!$D20,"")</f>
        <v/>
      </c>
      <c r="B20" s="9" t="str">
        <f>IFERROR(IF(OR([6]Actual!$L20="Web_chat",[6]Actual!$L20="SN"),VLOOKUP(Дані!A20,[5]Sheet2!$A:$E,5,0),VLOOKUP(Дані!A20,[4]Sheet2!$A$1:$E$209,5,0)),"")</f>
        <v/>
      </c>
      <c r="C20" s="13" t="str">
        <f>IFERROR(VLOOKUP(A20,[6]Actual!$D:$L,9,0),"")</f>
        <v/>
      </c>
      <c r="D20" s="8" t="str">
        <f t="shared" si="4"/>
        <v>exclude</v>
      </c>
      <c r="E20" s="9" t="str">
        <f t="shared" si="1"/>
        <v/>
      </c>
      <c r="F20" s="9" t="str">
        <f t="shared" si="2"/>
        <v/>
      </c>
      <c r="G20" s="9" t="str">
        <f>IFERROR(IF(D20="other",VLOOKUP(A20,Sheet2!A:E,5,0)-B20,""),"")</f>
        <v/>
      </c>
      <c r="H20" s="8"/>
      <c r="I20" s="8"/>
      <c r="J20" s="8"/>
    </row>
    <row r="21" spans="1:10" ht="15" thickBot="1" x14ac:dyDescent="0.35">
      <c r="A21" s="10" t="str">
        <f>IF([6]Actual!$K21="lifecell_Inb",[6]Actual!$D21,"")</f>
        <v>Oksana Kyrychenko</v>
      </c>
      <c r="B21" s="12" t="str">
        <f>IFERROR(IF(OR([6]Actual!$L21="Web_chat",[6]Actual!$L21="SN"),VLOOKUP(Дані!A21,[5]Sheet2!$A:$E,5,0),VLOOKUP(Дані!A21,[4]Sheet2!$A$1:$E$209,5,0)),"")</f>
        <v/>
      </c>
      <c r="C21" s="17" t="str">
        <f>IFERROR(VLOOKUP(A21,[6]Actual!$D:$L,9,0),"")</f>
        <v>Individual</v>
      </c>
      <c r="D21" s="11" t="str">
        <f t="shared" si="4"/>
        <v>other</v>
      </c>
      <c r="E21" s="12" t="str">
        <f t="shared" si="1"/>
        <v/>
      </c>
      <c r="F21" s="12" t="str">
        <f t="shared" si="2"/>
        <v/>
      </c>
      <c r="G21" s="12" t="str">
        <f>IFERROR(IF(D21="other",VLOOKUP(A21,Sheet2!A:E,5,0)-B21,""),"")</f>
        <v/>
      </c>
      <c r="H21" s="18" t="str">
        <f>IF(AND(VLOOKUP(A21,[6]Actual!$D:$AA,24,0)&gt;DATE(2025,2,26),D21="other"),"Не приймає", "Приймає")</f>
        <v>Приймає</v>
      </c>
      <c r="I21" s="17">
        <f>VLOOKUP(A21,[6]Actual!$D:$AA,24,0)</f>
        <v>43664</v>
      </c>
      <c r="J21" s="12" t="str">
        <f t="shared" ref="J21:J26" si="7">IF(AND(D21="other", H21="Приймає"), G21, "")</f>
        <v/>
      </c>
    </row>
    <row r="22" spans="1:10" ht="15" thickBot="1" x14ac:dyDescent="0.35">
      <c r="A22" s="10" t="str">
        <f>IF([6]Actual!$K22="lifecell_Inb",[6]Actual!$D22,"")</f>
        <v>Maryna Bondar</v>
      </c>
      <c r="B22" s="12">
        <f>IFERROR(IF(OR([6]Actual!$L22="Web_chat",[6]Actual!$L22="SN"),VLOOKUP(Дані!A22,[5]Sheet2!$A:$E,5,0),VLOOKUP(Дані!A22,[4]Sheet2!$A$1:$E$209,5,0)),"")</f>
        <v>0.27777777777777801</v>
      </c>
      <c r="C22" s="17" t="str">
        <f>IFERROR(VLOOKUP(A22,[6]Actual!$D:$L,9,0),"")</f>
        <v>Segment_B</v>
      </c>
      <c r="D22" s="11" t="str">
        <f t="shared" si="4"/>
        <v>other</v>
      </c>
      <c r="E22" s="12" t="str">
        <f t="shared" si="1"/>
        <v/>
      </c>
      <c r="F22" s="12">
        <f t="shared" si="2"/>
        <v>0.27777777777777801</v>
      </c>
      <c r="G22" s="12">
        <f>IFERROR(IF(D22="other",VLOOKUP(A22,Sheet2!A:E,5,0)-B22,""),"")</f>
        <v>5.2171460800902014E-2</v>
      </c>
      <c r="H22" s="18" t="str">
        <f>IF(AND(VLOOKUP(A22,[6]Actual!$D:$AA,24,0)&gt;DATE(2025,2,26),D22="other"),"Не приймає", "Приймає")</f>
        <v>Приймає</v>
      </c>
      <c r="I22" s="17">
        <f>VLOOKUP(A22,[6]Actual!$D:$AA,24,0)</f>
        <v>43678</v>
      </c>
      <c r="J22" s="12">
        <f t="shared" si="7"/>
        <v>5.2171460800902014E-2</v>
      </c>
    </row>
    <row r="23" spans="1:10" ht="15" thickBot="1" x14ac:dyDescent="0.35">
      <c r="A23" s="10" t="str">
        <f>IF([6]Actual!$K23="lifecell_Inb",[6]Actual!$D23,"")</f>
        <v>Andrii Dziavun</v>
      </c>
      <c r="B23" s="12">
        <f>IFERROR(IF(OR([6]Actual!$L23="Web_chat",[6]Actual!$L23="SN"),VLOOKUP(Дані!A23,[5]Sheet2!$A:$E,5,0),VLOOKUP(Дані!A23,[4]Sheet2!$A$1:$E$209,5,0)),"")</f>
        <v>0.22689075630252101</v>
      </c>
      <c r="C23" s="17" t="str">
        <f>IFERROR(VLOOKUP(A23,[6]Actual!$D:$L,9,0),"")</f>
        <v>Web_chat</v>
      </c>
      <c r="D23" s="11" t="str">
        <f t="shared" si="4"/>
        <v>chat</v>
      </c>
      <c r="E23" s="12">
        <f t="shared" si="1"/>
        <v>0.22689075630252101</v>
      </c>
      <c r="F23" s="12" t="str">
        <f t="shared" si="2"/>
        <v/>
      </c>
      <c r="G23" s="12" t="str">
        <f>IFERROR(IF(D23="other",VLOOKUP(A23,Sheet2!A:E,5,0)-B23,""),"")</f>
        <v/>
      </c>
      <c r="H23" s="18" t="str">
        <f>IF(AND(VLOOKUP(A23,[6]Actual!$D:$AA,24,0)&gt;DATE(2025,2,26),D23="other"),"Не приймає", "Приймає")</f>
        <v>Приймає</v>
      </c>
      <c r="I23" s="17">
        <f>VLOOKUP(A23,[6]Actual!$D:$AA,24,0)</f>
        <v>43678</v>
      </c>
      <c r="J23" s="12" t="str">
        <f t="shared" si="7"/>
        <v/>
      </c>
    </row>
    <row r="24" spans="1:10" ht="15" thickBot="1" x14ac:dyDescent="0.35">
      <c r="A24" s="10" t="str">
        <f>IF([6]Actual!$K24="lifecell_Inb",[6]Actual!$D24,"")</f>
        <v>Yaroslav Zhyrukhin2</v>
      </c>
      <c r="B24" s="12" t="str">
        <f>IFERROR(IF(OR([6]Actual!$L24="Web_chat",[6]Actual!$L24="SN"),VLOOKUP(Дані!A24,[5]Sheet2!$A:$E,5,0),VLOOKUP(Дані!A24,[4]Sheet2!$A$1:$E$209,5,0)),"")</f>
        <v/>
      </c>
      <c r="C24" s="17" t="str">
        <f>IFERROR(VLOOKUP(A24,[6]Actual!$D:$L,9,0),"")</f>
        <v>Web_chat</v>
      </c>
      <c r="D24" s="11" t="str">
        <f t="shared" si="4"/>
        <v>chat</v>
      </c>
      <c r="E24" s="12" t="str">
        <f t="shared" si="1"/>
        <v/>
      </c>
      <c r="F24" s="12" t="str">
        <f t="shared" si="2"/>
        <v/>
      </c>
      <c r="G24" s="12" t="str">
        <f>IFERROR(IF(D24="other",VLOOKUP(A24,Sheet2!A:E,5,0)-B24,""),"")</f>
        <v/>
      </c>
      <c r="H24" s="18" t="str">
        <f>IF(AND(VLOOKUP(A24,[6]Actual!$D:$AA,24,0)&gt;DATE(2025,2,26),D24="other"),"Не приймає", "Приймає")</f>
        <v>Приймає</v>
      </c>
      <c r="I24" s="17">
        <f>VLOOKUP(A24,[6]Actual!$D:$AA,24,0)</f>
        <v>43683</v>
      </c>
      <c r="J24" s="12" t="str">
        <f t="shared" si="7"/>
        <v/>
      </c>
    </row>
    <row r="25" spans="1:10" ht="15" thickBot="1" x14ac:dyDescent="0.35">
      <c r="A25" s="10" t="str">
        <f>IF([6]Actual!$K25="lifecell_Inb",[6]Actual!$D25,"")</f>
        <v>Sofiia Dmytriieva</v>
      </c>
      <c r="B25" s="12">
        <f>IFERROR(IF(OR([6]Actual!$L25="Web_chat",[6]Actual!$L25="SN"),VLOOKUP(Дані!A25,[5]Sheet2!$A:$E,5,0),VLOOKUP(Дані!A25,[4]Sheet2!$A$1:$E$209,5,0)),"")</f>
        <v>0</v>
      </c>
      <c r="C25" s="17" t="str">
        <f>IFERROR(VLOOKUP(A25,[6]Actual!$D:$L,9,0),"")</f>
        <v>SN</v>
      </c>
      <c r="D25" s="11" t="str">
        <f t="shared" si="4"/>
        <v>exclude</v>
      </c>
      <c r="E25" s="12" t="str">
        <f t="shared" si="1"/>
        <v/>
      </c>
      <c r="F25" s="12" t="str">
        <f t="shared" si="2"/>
        <v/>
      </c>
      <c r="G25" s="12" t="str">
        <f>IFERROR(IF(D25="other",VLOOKUP(A25,Sheet2!A:E,5,0)-B25,""),"")</f>
        <v/>
      </c>
      <c r="H25" s="18" t="str">
        <f>IF(AND(VLOOKUP(A25,[6]Actual!$D:$AA,24,0)&gt;DATE(2025,2,26),D25="other"),"Не приймає", "Приймає")</f>
        <v>Приймає</v>
      </c>
      <c r="I25" s="17">
        <f>VLOOKUP(A25,[6]Actual!$D:$AA,24,0)</f>
        <v>43763</v>
      </c>
      <c r="J25" s="12" t="str">
        <f t="shared" si="7"/>
        <v/>
      </c>
    </row>
    <row r="26" spans="1:10" ht="15" thickBot="1" x14ac:dyDescent="0.35">
      <c r="A26" s="10" t="str">
        <f>IF([6]Actual!$K26="lifecell_Inb",[6]Actual!$D26,"")</f>
        <v>Viktoriya Vronskaya</v>
      </c>
      <c r="B26" s="12">
        <f>IFERROR(IF(OR([6]Actual!$L26="Web_chat",[6]Actual!$L26="SN"),VLOOKUP(Дані!A26,[5]Sheet2!$A:$E,5,0),VLOOKUP(Дані!A26,[4]Sheet2!$A$1:$E$209,5,0)),"")</f>
        <v>0.28095238095238101</v>
      </c>
      <c r="C26" s="17" t="str">
        <f>IFERROR(VLOOKUP(A26,[6]Actual!$D:$L,9,0),"")</f>
        <v>Web_chat</v>
      </c>
      <c r="D26" s="11" t="str">
        <f t="shared" si="4"/>
        <v>chat</v>
      </c>
      <c r="E26" s="12">
        <f t="shared" si="1"/>
        <v>0.28095238095238101</v>
      </c>
      <c r="F26" s="12" t="str">
        <f t="shared" si="2"/>
        <v/>
      </c>
      <c r="G26" s="12" t="str">
        <f>IFERROR(IF(D26="other",VLOOKUP(A26,Sheet2!A:E,5,0)-B26,""),"")</f>
        <v/>
      </c>
      <c r="H26" s="18" t="str">
        <f>IF(AND(VLOOKUP(A26,[6]Actual!$D:$AA,24,0)&gt;DATE(2025,2,26),D26="other"),"Не приймає", "Приймає")</f>
        <v>Приймає</v>
      </c>
      <c r="I26" s="17">
        <f>VLOOKUP(A26,[6]Actual!$D:$AA,24,0)</f>
        <v>43763</v>
      </c>
      <c r="J26" s="12" t="str">
        <f t="shared" si="7"/>
        <v/>
      </c>
    </row>
    <row r="27" spans="1:10" ht="15" thickBot="1" x14ac:dyDescent="0.35">
      <c r="A27" s="8" t="str">
        <f>IF([6]Actual!$K27="lifecell_Inb",[6]Actual!$D27,"")</f>
        <v/>
      </c>
      <c r="B27" s="9" t="str">
        <f>IFERROR(IF(OR([6]Actual!$L27="Web_chat",[6]Actual!$L27="SN"),VLOOKUP(Дані!A27,[5]Sheet2!$A:$E,5,0),VLOOKUP(Дані!A27,[4]Sheet2!$A$1:$E$209,5,0)),"")</f>
        <v/>
      </c>
      <c r="C27" s="13" t="str">
        <f>IFERROR(VLOOKUP(A27,[6]Actual!$D:$L,9,0),"")</f>
        <v/>
      </c>
      <c r="D27" s="8" t="str">
        <f t="shared" si="4"/>
        <v>exclude</v>
      </c>
      <c r="E27" s="9" t="str">
        <f t="shared" si="1"/>
        <v/>
      </c>
      <c r="F27" s="9" t="str">
        <f t="shared" si="2"/>
        <v/>
      </c>
      <c r="G27" s="9" t="str">
        <f>IFERROR(IF(D27="other",VLOOKUP(A27,Sheet2!A:E,5,0)-B27,""),"")</f>
        <v/>
      </c>
      <c r="H27" s="8"/>
      <c r="I27" s="8"/>
      <c r="J27" s="8"/>
    </row>
    <row r="28" spans="1:10" ht="15" thickBot="1" x14ac:dyDescent="0.35">
      <c r="A28" s="8" t="str">
        <f>IF([6]Actual!$K28="lifecell_Inb",[6]Actual!$D28,"")</f>
        <v/>
      </c>
      <c r="B28" s="9" t="str">
        <f>IFERROR(IF(OR([6]Actual!$L28="Web_chat",[6]Actual!$L28="SN"),VLOOKUP(Дані!A28,[5]Sheet2!$A:$E,5,0),VLOOKUP(Дані!A28,[4]Sheet2!$A$1:$E$209,5,0)),"")</f>
        <v/>
      </c>
      <c r="C28" s="13" t="str">
        <f>IFERROR(VLOOKUP(A28,[6]Actual!$D:$L,9,0),"")</f>
        <v/>
      </c>
      <c r="D28" s="8" t="str">
        <f t="shared" si="4"/>
        <v>exclude</v>
      </c>
      <c r="E28" s="9" t="str">
        <f t="shared" si="1"/>
        <v/>
      </c>
      <c r="F28" s="9" t="str">
        <f t="shared" si="2"/>
        <v/>
      </c>
      <c r="G28" s="9" t="str">
        <f>IFERROR(IF(D28="other",VLOOKUP(A28,Sheet2!A:E,5,0)-B28,""),"")</f>
        <v/>
      </c>
      <c r="H28" s="8"/>
      <c r="I28" s="8"/>
      <c r="J28" s="8"/>
    </row>
    <row r="29" spans="1:10" ht="15" thickBot="1" x14ac:dyDescent="0.35">
      <c r="A29" s="8" t="str">
        <f>IF([6]Actual!$K29="lifecell_Inb",[6]Actual!$D29,"")</f>
        <v/>
      </c>
      <c r="B29" s="9" t="str">
        <f>IFERROR(IF(OR([6]Actual!$L29="Web_chat",[6]Actual!$L29="SN"),VLOOKUP(Дані!A29,[5]Sheet2!$A:$E,5,0),VLOOKUP(Дані!A29,[4]Sheet2!$A$1:$E$209,5,0)),"")</f>
        <v/>
      </c>
      <c r="C29" s="13" t="str">
        <f>IFERROR(VLOOKUP(A29,[6]Actual!$D:$L,9,0),"")</f>
        <v/>
      </c>
      <c r="D29" s="8" t="str">
        <f t="shared" si="4"/>
        <v>exclude</v>
      </c>
      <c r="E29" s="9" t="str">
        <f t="shared" si="1"/>
        <v/>
      </c>
      <c r="F29" s="9" t="str">
        <f t="shared" si="2"/>
        <v/>
      </c>
      <c r="G29" s="9" t="str">
        <f>IFERROR(IF(D29="other",VLOOKUP(A29,Sheet2!A:E,5,0)-B29,""),"")</f>
        <v/>
      </c>
      <c r="H29" s="8"/>
      <c r="I29" s="8"/>
      <c r="J29" s="8"/>
    </row>
    <row r="30" spans="1:10" ht="15" thickBot="1" x14ac:dyDescent="0.35">
      <c r="A30" s="10" t="str">
        <f>IF([6]Actual!$K30="lifecell_Inb",[6]Actual!$D30,"")</f>
        <v>Maryna Felsen</v>
      </c>
      <c r="B30" s="12">
        <f>IFERROR(IF(OR([6]Actual!$L30="Web_chat",[6]Actual!$L30="SN"),VLOOKUP(Дані!A30,[5]Sheet2!$A:$E,5,0),VLOOKUP(Дані!A30,[4]Sheet2!$A$1:$E$209,5,0)),"")</f>
        <v>0.152941176470588</v>
      </c>
      <c r="C30" s="17" t="str">
        <f>IFERROR(VLOOKUP(A30,[6]Actual!$D:$L,9,0),"")</f>
        <v>FMC</v>
      </c>
      <c r="D30" s="11" t="str">
        <f t="shared" si="4"/>
        <v>other</v>
      </c>
      <c r="E30" s="12" t="str">
        <f t="shared" si="1"/>
        <v/>
      </c>
      <c r="F30" s="12">
        <f t="shared" si="2"/>
        <v>0.152941176470588</v>
      </c>
      <c r="G30" s="12">
        <f>IFERROR(IF(D30="other",VLOOKUP(A30,Sheet2!A:E,5,0)-B30,""),"")</f>
        <v>-2.6854219948848984E-2</v>
      </c>
      <c r="H30" s="18" t="str">
        <f>IF(AND(VLOOKUP(A30,[6]Actual!$D:$AA,24,0)&gt;DATE(2025,2,26),D30="other"),"Не приймає", "Приймає")</f>
        <v>Приймає</v>
      </c>
      <c r="I30" s="17">
        <f>VLOOKUP(A30,[6]Actual!$D:$AA,24,0)</f>
        <v>43823</v>
      </c>
      <c r="J30" s="12">
        <f t="shared" ref="J30:J31" si="8">IF(AND(D30="other", H30="Приймає"), G30, "")</f>
        <v>-2.6854219948848984E-2</v>
      </c>
    </row>
    <row r="31" spans="1:10" ht="15" thickBot="1" x14ac:dyDescent="0.35">
      <c r="A31" s="10" t="str">
        <f>IF([6]Actual!$K31="lifecell_Inb",[6]Actual!$D31,"")</f>
        <v>Iryna Kudrina</v>
      </c>
      <c r="B31" s="12">
        <f>IFERROR(IF(OR([6]Actual!$L31="Web_chat",[6]Actual!$L31="SN"),VLOOKUP(Дані!A31,[5]Sheet2!$A:$E,5,0),VLOOKUP(Дані!A31,[4]Sheet2!$A$1:$E$209,5,0)),"")</f>
        <v>4.5977011494252901E-2</v>
      </c>
      <c r="C31" s="17" t="str">
        <f>IFERROR(VLOOKUP(A31,[6]Actual!$D:$L,9,0),"")</f>
        <v>Individual</v>
      </c>
      <c r="D31" s="11" t="str">
        <f t="shared" si="4"/>
        <v>other</v>
      </c>
      <c r="E31" s="12" t="str">
        <f t="shared" si="1"/>
        <v/>
      </c>
      <c r="F31" s="12">
        <f t="shared" si="2"/>
        <v>4.5977011494252901E-2</v>
      </c>
      <c r="G31" s="12">
        <f>IFERROR(IF(D31="other",VLOOKUP(A31,Sheet2!A:E,5,0)-B31,""),"")</f>
        <v>8.1363812475784086E-2</v>
      </c>
      <c r="H31" s="18" t="str">
        <f>IF(AND(VLOOKUP(A31,[6]Actual!$D:$AA,24,0)&gt;DATE(2025,2,26),D31="other"),"Не приймає", "Приймає")</f>
        <v>Приймає</v>
      </c>
      <c r="I31" s="17">
        <f>VLOOKUP(A31,[6]Actual!$D:$AA,24,0)</f>
        <v>43862</v>
      </c>
      <c r="J31" s="12">
        <f t="shared" si="8"/>
        <v>8.1363812475784086E-2</v>
      </c>
    </row>
    <row r="32" spans="1:10" ht="15" thickBot="1" x14ac:dyDescent="0.35">
      <c r="A32" s="8" t="str">
        <f>IF([6]Actual!$K32="lifecell_Inb",[6]Actual!$D32,"")</f>
        <v/>
      </c>
      <c r="B32" s="9" t="str">
        <f>IFERROR(IF(OR([6]Actual!$L32="Web_chat",[6]Actual!$L32="SN"),VLOOKUP(Дані!A32,[5]Sheet2!$A:$E,5,0),VLOOKUP(Дані!A32,[4]Sheet2!$A$1:$E$209,5,0)),"")</f>
        <v/>
      </c>
      <c r="C32" s="13" t="str">
        <f>IFERROR(VLOOKUP(A32,[6]Actual!$D:$L,9,0),"")</f>
        <v/>
      </c>
      <c r="D32" s="8" t="str">
        <f t="shared" si="4"/>
        <v>exclude</v>
      </c>
      <c r="E32" s="9" t="str">
        <f t="shared" si="1"/>
        <v/>
      </c>
      <c r="F32" s="9" t="str">
        <f t="shared" si="2"/>
        <v/>
      </c>
      <c r="G32" s="9" t="str">
        <f>IFERROR(IF(D32="other",VLOOKUP(A32,Sheet2!A:E,5,0)-B32,""),"")</f>
        <v/>
      </c>
      <c r="H32" s="8"/>
      <c r="I32" s="8"/>
      <c r="J32" s="8"/>
    </row>
    <row r="33" spans="1:10" ht="15" thickBot="1" x14ac:dyDescent="0.35">
      <c r="A33" s="8" t="str">
        <f>IF([6]Actual!$K33="lifecell_Inb",[6]Actual!$D33,"")</f>
        <v/>
      </c>
      <c r="B33" s="9" t="str">
        <f>IFERROR(IF(OR([6]Actual!$L33="Web_chat",[6]Actual!$L33="SN"),VLOOKUP(Дані!A33,[5]Sheet2!$A:$E,5,0),VLOOKUP(Дані!A33,[4]Sheet2!$A$1:$E$209,5,0)),"")</f>
        <v/>
      </c>
      <c r="C33" s="13" t="str">
        <f>IFERROR(VLOOKUP(A33,[6]Actual!$D:$L,9,0),"")</f>
        <v/>
      </c>
      <c r="D33" s="8" t="str">
        <f t="shared" si="4"/>
        <v>exclude</v>
      </c>
      <c r="E33" s="9" t="str">
        <f t="shared" si="1"/>
        <v/>
      </c>
      <c r="F33" s="9" t="str">
        <f t="shared" si="2"/>
        <v/>
      </c>
      <c r="G33" s="9" t="str">
        <f>IFERROR(IF(D33="other",VLOOKUP(A33,Sheet2!A:E,5,0)-B33,""),"")</f>
        <v/>
      </c>
      <c r="H33" s="8"/>
      <c r="I33" s="8"/>
      <c r="J33" s="8"/>
    </row>
    <row r="34" spans="1:10" ht="15" thickBot="1" x14ac:dyDescent="0.35">
      <c r="A34" s="8" t="str">
        <f>IF([6]Actual!$K34="lifecell_Inb",[6]Actual!$D34,"")</f>
        <v/>
      </c>
      <c r="B34" s="9" t="str">
        <f>IFERROR(IF(OR([6]Actual!$L34="Web_chat",[6]Actual!$L34="SN"),VLOOKUP(Дані!A34,[5]Sheet2!$A:$E,5,0),VLOOKUP(Дані!A34,[4]Sheet2!$A$1:$E$209,5,0)),"")</f>
        <v/>
      </c>
      <c r="C34" s="13" t="str">
        <f>IFERROR(VLOOKUP(A34,[6]Actual!$D:$L,9,0),"")</f>
        <v/>
      </c>
      <c r="D34" s="8" t="str">
        <f t="shared" si="4"/>
        <v>exclude</v>
      </c>
      <c r="E34" s="9" t="str">
        <f t="shared" si="1"/>
        <v/>
      </c>
      <c r="F34" s="9" t="str">
        <f t="shared" si="2"/>
        <v/>
      </c>
      <c r="G34" s="9" t="str">
        <f>IFERROR(IF(D34="other",VLOOKUP(A34,Sheet2!A:E,5,0)-B34,""),"")</f>
        <v/>
      </c>
      <c r="H34" s="8"/>
      <c r="I34" s="8"/>
      <c r="J34" s="8"/>
    </row>
    <row r="35" spans="1:10" ht="15" thickBot="1" x14ac:dyDescent="0.35">
      <c r="A35" s="10" t="str">
        <f>IF([6]Actual!$K35="lifecell_Inb",[6]Actual!$D35,"")</f>
        <v>Halyna Kosharna</v>
      </c>
      <c r="B35" s="12">
        <f>IFERROR(IF(OR([6]Actual!$L35="Web_chat",[6]Actual!$L35="SN"),VLOOKUP(Дані!A35,[5]Sheet2!$A:$E,5,0),VLOOKUP(Дані!A35,[4]Sheet2!$A$1:$E$209,5,0)),"")</f>
        <v>0.17647058823529399</v>
      </c>
      <c r="C35" s="17" t="str">
        <f>IFERROR(VLOOKUP(A35,[6]Actual!$D:$L,9,0),"")</f>
        <v>Web_chat</v>
      </c>
      <c r="D35" s="11" t="str">
        <f t="shared" si="4"/>
        <v>chat</v>
      </c>
      <c r="E35" s="12">
        <f t="shared" si="1"/>
        <v>0.17647058823529399</v>
      </c>
      <c r="F35" s="12" t="str">
        <f t="shared" si="2"/>
        <v/>
      </c>
      <c r="G35" s="12" t="str">
        <f>IFERROR(IF(D35="other",VLOOKUP(A35,Sheet2!A:E,5,0)-B35,""),"")</f>
        <v/>
      </c>
      <c r="H35" s="18" t="str">
        <f>IF(AND(VLOOKUP(A35,[6]Actual!$D:$AA,24,0)&gt;DATE(2025,2,26),D35="other"),"Не приймає", "Приймає")</f>
        <v>Приймає</v>
      </c>
      <c r="I35" s="17">
        <f>VLOOKUP(A35,[6]Actual!$D:$AA,24,0)</f>
        <v>43906</v>
      </c>
      <c r="J35" s="12" t="str">
        <f>IF(AND(D35="other", H35="Приймає"), G35, "")</f>
        <v/>
      </c>
    </row>
    <row r="36" spans="1:10" ht="15" thickBot="1" x14ac:dyDescent="0.35">
      <c r="A36" s="8" t="str">
        <f>IF([6]Actual!$K36="lifecell_Inb",[6]Actual!$D36,"")</f>
        <v/>
      </c>
      <c r="B36" s="9" t="str">
        <f>IFERROR(IF(OR([6]Actual!$L36="Web_chat",[6]Actual!$L36="SN"),VLOOKUP(Дані!A36,[5]Sheet2!$A:$E,5,0),VLOOKUP(Дані!A36,[4]Sheet2!$A$1:$E$209,5,0)),"")</f>
        <v/>
      </c>
      <c r="C36" s="13" t="str">
        <f>IFERROR(VLOOKUP(A36,[6]Actual!$D:$L,9,0),"")</f>
        <v/>
      </c>
      <c r="D36" s="8" t="str">
        <f t="shared" si="4"/>
        <v>exclude</v>
      </c>
      <c r="E36" s="9" t="str">
        <f t="shared" si="1"/>
        <v/>
      </c>
      <c r="F36" s="9" t="str">
        <f t="shared" si="2"/>
        <v/>
      </c>
      <c r="G36" s="9" t="str">
        <f>IFERROR(IF(D36="other",VLOOKUP(A36,Sheet2!A:E,5,0)-B36,""),"")</f>
        <v/>
      </c>
      <c r="H36" s="8"/>
      <c r="I36" s="8"/>
      <c r="J36" s="8"/>
    </row>
    <row r="37" spans="1:10" ht="15" thickBot="1" x14ac:dyDescent="0.35">
      <c r="A37" s="8" t="str">
        <f>IF([6]Actual!$K37="lifecell_Inb",[6]Actual!$D37,"")</f>
        <v/>
      </c>
      <c r="B37" s="9" t="str">
        <f>IFERROR(IF(OR([6]Actual!$L37="Web_chat",[6]Actual!$L37="SN"),VLOOKUP(Дані!A37,[5]Sheet2!$A:$E,5,0),VLOOKUP(Дані!A37,[4]Sheet2!$A$1:$E$209,5,0)),"")</f>
        <v/>
      </c>
      <c r="C37" s="13" t="str">
        <f>IFERROR(VLOOKUP(A37,[6]Actual!$D:$L,9,0),"")</f>
        <v/>
      </c>
      <c r="D37" s="8" t="str">
        <f t="shared" si="4"/>
        <v>exclude</v>
      </c>
      <c r="E37" s="9" t="str">
        <f t="shared" si="1"/>
        <v/>
      </c>
      <c r="F37" s="9" t="str">
        <f t="shared" si="2"/>
        <v/>
      </c>
      <c r="G37" s="9" t="str">
        <f>IFERROR(IF(D37="other",VLOOKUP(A37,Sheet2!A:E,5,0)-B37,""),"")</f>
        <v/>
      </c>
      <c r="H37" s="8"/>
      <c r="I37" s="8"/>
      <c r="J37" s="8"/>
    </row>
    <row r="38" spans="1:10" ht="15" thickBot="1" x14ac:dyDescent="0.35">
      <c r="A38" s="8" t="str">
        <f>IF([6]Actual!$K38="lifecell_Inb",[6]Actual!$D38,"")</f>
        <v/>
      </c>
      <c r="B38" s="9" t="str">
        <f>IFERROR(IF(OR([6]Actual!$L38="Web_chat",[6]Actual!$L38="SN"),VLOOKUP(Дані!A38,[5]Sheet2!$A:$E,5,0),VLOOKUP(Дані!A38,[4]Sheet2!$A$1:$E$209,5,0)),"")</f>
        <v/>
      </c>
      <c r="C38" s="13" t="str">
        <f>IFERROR(VLOOKUP(A38,[6]Actual!$D:$L,9,0),"")</f>
        <v/>
      </c>
      <c r="D38" s="8" t="str">
        <f t="shared" si="4"/>
        <v>exclude</v>
      </c>
      <c r="E38" s="9" t="str">
        <f t="shared" si="1"/>
        <v/>
      </c>
      <c r="F38" s="9" t="str">
        <f t="shared" si="2"/>
        <v/>
      </c>
      <c r="G38" s="9" t="str">
        <f>IFERROR(IF(D38="other",VLOOKUP(A38,Sheet2!A:E,5,0)-B38,""),"")</f>
        <v/>
      </c>
      <c r="H38" s="8"/>
      <c r="I38" s="8"/>
      <c r="J38" s="8"/>
    </row>
    <row r="39" spans="1:10" ht="15" thickBot="1" x14ac:dyDescent="0.35">
      <c r="A39" s="10" t="str">
        <f>IF([6]Actual!$K39="lifecell_Inb",[6]Actual!$D39,"")</f>
        <v>Yelyzaveta Cherednikova</v>
      </c>
      <c r="B39" s="12">
        <f>IFERROR(IF(OR([6]Actual!$L39="Web_chat",[6]Actual!$L39="SN"),VLOOKUP(Дані!A39,[5]Sheet2!$A:$E,5,0),VLOOKUP(Дані!A39,[4]Sheet2!$A$1:$E$209,5,0)),"")</f>
        <v>2.72479564032698E-2</v>
      </c>
      <c r="C39" s="17" t="str">
        <f>IFERROR(VLOOKUP(A39,[6]Actual!$D:$L,9,0),"")</f>
        <v>Corporate</v>
      </c>
      <c r="D39" s="11" t="str">
        <f t="shared" si="4"/>
        <v>other</v>
      </c>
      <c r="E39" s="12" t="str">
        <f t="shared" si="1"/>
        <v/>
      </c>
      <c r="F39" s="12">
        <f t="shared" si="2"/>
        <v>2.72479564032698E-2</v>
      </c>
      <c r="G39" s="12">
        <f>IFERROR(IF(D39="other",VLOOKUP(A39,Sheet2!A:E,5,0)-B39,""),"")</f>
        <v>0.20352127436596121</v>
      </c>
      <c r="H39" s="18" t="str">
        <f>IF(AND(VLOOKUP(A39,[6]Actual!$D:$AA,24,0)&gt;DATE(2025,2,26),D39="other"),"Не приймає", "Приймає")</f>
        <v>Приймає</v>
      </c>
      <c r="I39" s="17">
        <f>VLOOKUP(A39,[6]Actual!$D:$AA,24,0)</f>
        <v>44063</v>
      </c>
      <c r="J39" s="12">
        <f>IF(AND(D39="other", H39="Приймає"), G39, "")</f>
        <v>0.20352127436596121</v>
      </c>
    </row>
    <row r="40" spans="1:10" ht="15" thickBot="1" x14ac:dyDescent="0.35">
      <c r="A40" s="8" t="str">
        <f>IF([6]Actual!$K40="lifecell_Inb",[6]Actual!$D40,"")</f>
        <v/>
      </c>
      <c r="B40" s="9" t="str">
        <f>IFERROR(IF(OR([6]Actual!$L40="Web_chat",[6]Actual!$L40="SN"),VLOOKUP(Дані!A40,[5]Sheet2!$A:$E,5,0),VLOOKUP(Дані!A40,[4]Sheet2!$A$1:$E$209,5,0)),"")</f>
        <v/>
      </c>
      <c r="C40" s="13" t="str">
        <f>IFERROR(VLOOKUP(A40,[6]Actual!$D:$L,9,0),"")</f>
        <v/>
      </c>
      <c r="D40" s="8" t="str">
        <f t="shared" si="4"/>
        <v>exclude</v>
      </c>
      <c r="E40" s="9" t="str">
        <f t="shared" si="1"/>
        <v/>
      </c>
      <c r="F40" s="9" t="str">
        <f t="shared" si="2"/>
        <v/>
      </c>
      <c r="G40" s="9" t="str">
        <f>IFERROR(IF(D40="other",VLOOKUP(A40,Sheet2!A:E,5,0)-B40,""),"")</f>
        <v/>
      </c>
      <c r="H40" s="8"/>
      <c r="I40" s="8"/>
      <c r="J40" s="8"/>
    </row>
    <row r="41" spans="1:10" ht="15" thickBot="1" x14ac:dyDescent="0.35">
      <c r="A41" s="10" t="str">
        <f>IF([6]Actual!$K41="lifecell_Inb",[6]Actual!$D41,"")</f>
        <v>Serhii Adamenko</v>
      </c>
      <c r="B41" s="12">
        <f>IFERROR(IF(OR([6]Actual!$L41="Web_chat",[6]Actual!$L41="SN"),VLOOKUP(Дані!A41,[5]Sheet2!$A:$E,5,0),VLOOKUP(Дані!A41,[4]Sheet2!$A$1:$E$209,5,0)),"")</f>
        <v>0.21978021978022</v>
      </c>
      <c r="C41" s="17" t="str">
        <f>IFERROR(VLOOKUP(A41,[6]Actual!$D:$L,9,0),"")</f>
        <v>Web_chat</v>
      </c>
      <c r="D41" s="11" t="str">
        <f t="shared" si="4"/>
        <v>chat</v>
      </c>
      <c r="E41" s="12">
        <f t="shared" si="1"/>
        <v>0.21978021978022</v>
      </c>
      <c r="F41" s="12" t="str">
        <f t="shared" si="2"/>
        <v/>
      </c>
      <c r="G41" s="12" t="str">
        <f>IFERROR(IF(D41="other",VLOOKUP(A41,Sheet2!A:E,5,0)-B41,""),"")</f>
        <v/>
      </c>
      <c r="H41" s="18" t="str">
        <f>IF(AND(VLOOKUP(A41,[6]Actual!$D:$AA,24,0)&gt;DATE(2025,2,26),D41="other"),"Не приймає", "Приймає")</f>
        <v>Приймає</v>
      </c>
      <c r="I41" s="17">
        <f>VLOOKUP(A41,[6]Actual!$D:$AA,24,0)</f>
        <v>44096</v>
      </c>
      <c r="J41" s="12" t="str">
        <f t="shared" ref="J41:J42" si="9">IF(AND(D41="other", H41="Приймає"), G41, "")</f>
        <v/>
      </c>
    </row>
    <row r="42" spans="1:10" ht="15" thickBot="1" x14ac:dyDescent="0.35">
      <c r="A42" s="10" t="str">
        <f>IF([6]Actual!$K42="lifecell_Inb",[6]Actual!$D42,"")</f>
        <v>Pavlo Burda</v>
      </c>
      <c r="B42" s="12">
        <f>IFERROR(IF(OR([6]Actual!$L42="Web_chat",[6]Actual!$L42="SN"),VLOOKUP(Дані!A42,[5]Sheet2!$A:$E,5,0),VLOOKUP(Дані!A42,[4]Sheet2!$A$1:$E$209,5,0)),"")</f>
        <v>4.8327137546468397E-2</v>
      </c>
      <c r="C42" s="17" t="str">
        <f>IFERROR(VLOOKUP(A42,[6]Actual!$D:$L,9,0),"")</f>
        <v>Corporate</v>
      </c>
      <c r="D42" s="11" t="str">
        <f t="shared" si="4"/>
        <v>other</v>
      </c>
      <c r="E42" s="12" t="str">
        <f t="shared" si="1"/>
        <v/>
      </c>
      <c r="F42" s="12">
        <f t="shared" si="2"/>
        <v>4.8327137546468397E-2</v>
      </c>
      <c r="G42" s="12">
        <f>IFERROR(IF(D42="other",VLOOKUP(A42,Sheet2!A:E,5,0)-B42,""),"")</f>
        <v>0.13827167500654261</v>
      </c>
      <c r="H42" s="18" t="str">
        <f>IF(AND(VLOOKUP(A42,[6]Actual!$D:$AA,24,0)&gt;DATE(2025,2,26),D42="other"),"Не приймає", "Приймає")</f>
        <v>Приймає</v>
      </c>
      <c r="I42" s="17">
        <f>VLOOKUP(A42,[6]Actual!$D:$AA,24,0)</f>
        <v>44096</v>
      </c>
      <c r="J42" s="12">
        <f t="shared" si="9"/>
        <v>0.13827167500654261</v>
      </c>
    </row>
    <row r="43" spans="1:10" ht="15" thickBot="1" x14ac:dyDescent="0.35">
      <c r="A43" s="8" t="str">
        <f>IF([6]Actual!$K43="lifecell_Inb",[6]Actual!$D43,"")</f>
        <v/>
      </c>
      <c r="B43" s="9" t="str">
        <f>IFERROR(IF(OR([6]Actual!$L43="Web_chat",[6]Actual!$L43="SN"),VLOOKUP(Дані!A43,[5]Sheet2!$A:$E,5,0),VLOOKUP(Дані!A43,[4]Sheet2!$A$1:$E$209,5,0)),"")</f>
        <v/>
      </c>
      <c r="C43" s="13" t="str">
        <f>IFERROR(VLOOKUP(A43,[6]Actual!$D:$L,9,0),"")</f>
        <v/>
      </c>
      <c r="D43" s="8" t="str">
        <f t="shared" si="4"/>
        <v>exclude</v>
      </c>
      <c r="E43" s="9" t="str">
        <f t="shared" si="1"/>
        <v/>
      </c>
      <c r="F43" s="9" t="str">
        <f t="shared" si="2"/>
        <v/>
      </c>
      <c r="G43" s="9" t="str">
        <f>IFERROR(IF(D43="other",VLOOKUP(A43,Sheet2!A:E,5,0)-B43,""),"")</f>
        <v/>
      </c>
      <c r="H43" s="8"/>
      <c r="I43" s="8"/>
      <c r="J43" s="8"/>
    </row>
    <row r="44" spans="1:10" ht="15" thickBot="1" x14ac:dyDescent="0.35">
      <c r="A44" s="10" t="str">
        <f>IF([6]Actual!$K44="lifecell_Inb",[6]Actual!$D44,"")</f>
        <v>Svitlana Fesenko</v>
      </c>
      <c r="B44" s="12">
        <f>IFERROR(IF(OR([6]Actual!$L44="Web_chat",[6]Actual!$L44="SN"),VLOOKUP(Дані!A44,[5]Sheet2!$A:$E,5,0),VLOOKUP(Дані!A44,[4]Sheet2!$A$1:$E$209,5,0)),"")</f>
        <v>0.15032679738562099</v>
      </c>
      <c r="C44" s="17" t="str">
        <f>IFERROR(VLOOKUP(A44,[6]Actual!$D:$L,9,0),"")</f>
        <v>Web_chat</v>
      </c>
      <c r="D44" s="11" t="str">
        <f t="shared" si="4"/>
        <v>chat</v>
      </c>
      <c r="E44" s="12">
        <f t="shared" si="1"/>
        <v>0.15032679738562099</v>
      </c>
      <c r="F44" s="12" t="str">
        <f t="shared" si="2"/>
        <v/>
      </c>
      <c r="G44" s="12" t="str">
        <f>IFERROR(IF(D44="other",VLOOKUP(A44,Sheet2!A:E,5,0)-B44,""),"")</f>
        <v/>
      </c>
      <c r="H44" s="18" t="str">
        <f>IF(AND(VLOOKUP(A44,[6]Actual!$D:$AA,24,0)&gt;DATE(2025,2,26),D44="other"),"Не приймає", "Приймає")</f>
        <v>Приймає</v>
      </c>
      <c r="I44" s="17">
        <f>VLOOKUP(A44,[6]Actual!$D:$AA,24,0)</f>
        <v>44133</v>
      </c>
      <c r="J44" s="12" t="str">
        <f>IF(AND(D44="other", H44="Приймає"), G44, "")</f>
        <v/>
      </c>
    </row>
    <row r="45" spans="1:10" ht="15" thickBot="1" x14ac:dyDescent="0.35">
      <c r="A45" s="8" t="str">
        <f>IF([6]Actual!$K45="lifecell_Inb",[6]Actual!$D45,"")</f>
        <v/>
      </c>
      <c r="B45" s="9" t="str">
        <f>IFERROR(IF(OR([6]Actual!$L45="Web_chat",[6]Actual!$L45="SN"),VLOOKUP(Дані!A45,[5]Sheet2!$A:$E,5,0),VLOOKUP(Дані!A45,[4]Sheet2!$A$1:$E$209,5,0)),"")</f>
        <v/>
      </c>
      <c r="C45" s="13" t="str">
        <f>IFERROR(VLOOKUP(A45,[6]Actual!$D:$L,9,0),"")</f>
        <v/>
      </c>
      <c r="D45" s="8" t="str">
        <f t="shared" si="4"/>
        <v>exclude</v>
      </c>
      <c r="E45" s="9" t="str">
        <f t="shared" si="1"/>
        <v/>
      </c>
      <c r="F45" s="9" t="str">
        <f t="shared" si="2"/>
        <v/>
      </c>
      <c r="G45" s="9" t="str">
        <f>IFERROR(IF(D45="other",VLOOKUP(A45,Sheet2!A:E,5,0)-B45,""),"")</f>
        <v/>
      </c>
      <c r="H45" s="8"/>
      <c r="I45" s="8"/>
      <c r="J45" s="8"/>
    </row>
    <row r="46" spans="1:10" ht="15" thickBot="1" x14ac:dyDescent="0.35">
      <c r="A46" s="10" t="str">
        <f>IF([6]Actual!$K46="lifecell_Inb",[6]Actual!$D46,"")</f>
        <v>Vafa Oksenenko</v>
      </c>
      <c r="B46" s="12" t="str">
        <f>IFERROR(IF(OR([6]Actual!$L46="Web_chat",[6]Actual!$L46="SN"),VLOOKUP(Дані!A46,[5]Sheet2!$A:$E,5,0),VLOOKUP(Дані!A46,[4]Sheet2!$A$1:$E$209,5,0)),"")</f>
        <v/>
      </c>
      <c r="C46" s="17" t="str">
        <f>IFERROR(VLOOKUP(A46,[6]Actual!$D:$L,9,0),"")</f>
        <v>Web_chat</v>
      </c>
      <c r="D46" s="11" t="str">
        <f t="shared" si="4"/>
        <v>chat</v>
      </c>
      <c r="E46" s="12" t="str">
        <f t="shared" si="1"/>
        <v/>
      </c>
      <c r="F46" s="12" t="str">
        <f t="shared" si="2"/>
        <v/>
      </c>
      <c r="G46" s="12" t="str">
        <f>IFERROR(IF(D46="other",VLOOKUP(A46,Sheet2!A:E,5,0)-B46,""),"")</f>
        <v/>
      </c>
      <c r="H46" s="18" t="str">
        <f>IF(AND(VLOOKUP(A46,[6]Actual!$D:$AA,24,0)&gt;DATE(2025,2,26),D46="other"),"Не приймає", "Приймає")</f>
        <v>Приймає</v>
      </c>
      <c r="I46" s="17">
        <f>VLOOKUP(A46,[6]Actual!$D:$AA,24,0)</f>
        <v>44147</v>
      </c>
      <c r="J46" s="12" t="str">
        <f t="shared" ref="J46:J49" si="10">IF(AND(D46="other", H46="Приймає"), G46, "")</f>
        <v/>
      </c>
    </row>
    <row r="47" spans="1:10" ht="15" thickBot="1" x14ac:dyDescent="0.35">
      <c r="A47" s="10" t="str">
        <f>IF([6]Actual!$K47="lifecell_Inb",[6]Actual!$D47,"")</f>
        <v>Olena Kulyk</v>
      </c>
      <c r="B47" s="12">
        <f>IFERROR(IF(OR([6]Actual!$L47="Web_chat",[6]Actual!$L47="SN"),VLOOKUP(Дані!A47,[5]Sheet2!$A:$E,5,0),VLOOKUP(Дані!A47,[4]Sheet2!$A$1:$E$209,5,0)),"")</f>
        <v>0.14285714285714299</v>
      </c>
      <c r="C47" s="17" t="str">
        <f>IFERROR(VLOOKUP(A47,[6]Actual!$D:$L,9,0),"")</f>
        <v>FMC</v>
      </c>
      <c r="D47" s="11" t="str">
        <f t="shared" si="4"/>
        <v>other</v>
      </c>
      <c r="E47" s="12" t="str">
        <f t="shared" si="1"/>
        <v/>
      </c>
      <c r="F47" s="12">
        <f t="shared" si="2"/>
        <v>0.14285714285714299</v>
      </c>
      <c r="G47" s="12">
        <f>IFERROR(IF(D47="other",VLOOKUP(A47,Sheet2!A:E,5,0)-B47,""),"")</f>
        <v>-6.6173608407939788E-3</v>
      </c>
      <c r="H47" s="18" t="str">
        <f>IF(AND(VLOOKUP(A47,[6]Actual!$D:$AA,24,0)&gt;DATE(2025,2,26),D47="other"),"Не приймає", "Приймає")</f>
        <v>Приймає</v>
      </c>
      <c r="I47" s="17">
        <f>VLOOKUP(A47,[6]Actual!$D:$AA,24,0)</f>
        <v>44154</v>
      </c>
      <c r="J47" s="12">
        <f t="shared" si="10"/>
        <v>-6.6173608407939788E-3</v>
      </c>
    </row>
    <row r="48" spans="1:10" ht="15" thickBot="1" x14ac:dyDescent="0.35">
      <c r="A48" s="10" t="str">
        <f>IF([6]Actual!$K48="lifecell_Inb",[6]Actual!$D48,"")</f>
        <v>Mariia Biliaieva</v>
      </c>
      <c r="B48" s="12" t="str">
        <f>IFERROR(IF(OR([6]Actual!$L48="Web_chat",[6]Actual!$L48="SN"),VLOOKUP(Дані!A48,[5]Sheet2!$A:$E,5,0),VLOOKUP(Дані!A48,[4]Sheet2!$A$1:$E$209,5,0)),"")</f>
        <v/>
      </c>
      <c r="C48" s="17" t="str">
        <f>IFERROR(VLOOKUP(A48,[6]Actual!$D:$L,9,0),"")</f>
        <v>Web_chat</v>
      </c>
      <c r="D48" s="11" t="str">
        <f t="shared" si="4"/>
        <v>chat</v>
      </c>
      <c r="E48" s="12" t="str">
        <f t="shared" si="1"/>
        <v/>
      </c>
      <c r="F48" s="12" t="str">
        <f t="shared" si="2"/>
        <v/>
      </c>
      <c r="G48" s="12" t="str">
        <f>IFERROR(IF(D48="other",VLOOKUP(A48,Sheet2!A:E,5,0)-B48,""),"")</f>
        <v/>
      </c>
      <c r="H48" s="18" t="str">
        <f>IF(AND(VLOOKUP(A48,[6]Actual!$D:$AA,24,0)&gt;DATE(2025,2,26),D48="other"),"Не приймає", "Приймає")</f>
        <v>Приймає</v>
      </c>
      <c r="I48" s="17">
        <f>VLOOKUP(A48,[6]Actual!$D:$AA,24,0)</f>
        <v>44179</v>
      </c>
      <c r="J48" s="12" t="str">
        <f t="shared" si="10"/>
        <v/>
      </c>
    </row>
    <row r="49" spans="1:10" ht="15" thickBot="1" x14ac:dyDescent="0.35">
      <c r="A49" s="10" t="str">
        <f>IF([6]Actual!$K49="lifecell_Inb",[6]Actual!$D49,"")</f>
        <v>Mariia Havrishyna</v>
      </c>
      <c r="B49" s="12">
        <f>IFERROR(IF(OR([6]Actual!$L49="Web_chat",[6]Actual!$L49="SN"),VLOOKUP(Дані!A49,[5]Sheet2!$A:$E,5,0),VLOOKUP(Дані!A49,[4]Sheet2!$A$1:$E$209,5,0)),"")</f>
        <v>0.18181818181818199</v>
      </c>
      <c r="C49" s="17" t="str">
        <f>IFERROR(VLOOKUP(A49,[6]Actual!$D:$L,9,0),"")</f>
        <v>Platinum</v>
      </c>
      <c r="D49" s="11" t="str">
        <f t="shared" si="4"/>
        <v>other</v>
      </c>
      <c r="E49" s="12" t="str">
        <f t="shared" si="1"/>
        <v/>
      </c>
      <c r="F49" s="12">
        <f t="shared" si="2"/>
        <v>0.18181818181818199</v>
      </c>
      <c r="G49" s="12">
        <f>IFERROR(IF(D49="other",VLOOKUP(A49,Sheet2!A:E,5,0)-B49,""),"")</f>
        <v>-6.2955132722574983E-2</v>
      </c>
      <c r="H49" s="18" t="str">
        <f>IF(AND(VLOOKUP(A49,[6]Actual!$D:$AA,24,0)&gt;DATE(2025,2,26),D49="other"),"Не приймає", "Приймає")</f>
        <v>Приймає</v>
      </c>
      <c r="I49" s="17">
        <f>VLOOKUP(A49,[6]Actual!$D:$AA,24,0)</f>
        <v>44188</v>
      </c>
      <c r="J49" s="12">
        <f t="shared" si="10"/>
        <v>-6.2955132722574983E-2</v>
      </c>
    </row>
    <row r="50" spans="1:10" ht="15" thickBot="1" x14ac:dyDescent="0.35">
      <c r="A50" s="8" t="str">
        <f>IF([6]Actual!$K50="lifecell_Inb",[6]Actual!$D50,"")</f>
        <v/>
      </c>
      <c r="B50" s="9" t="str">
        <f>IFERROR(IF(OR([6]Actual!$L50="Web_chat",[6]Actual!$L50="SN"),VLOOKUP(Дані!A50,[5]Sheet2!$A:$E,5,0),VLOOKUP(Дані!A50,[4]Sheet2!$A$1:$E$209,5,0)),"")</f>
        <v/>
      </c>
      <c r="C50" s="13" t="str">
        <f>IFERROR(VLOOKUP(A50,[6]Actual!$D:$L,9,0),"")</f>
        <v/>
      </c>
      <c r="D50" s="8" t="str">
        <f t="shared" si="4"/>
        <v>exclude</v>
      </c>
      <c r="E50" s="9" t="str">
        <f t="shared" si="1"/>
        <v/>
      </c>
      <c r="F50" s="9" t="str">
        <f t="shared" si="2"/>
        <v/>
      </c>
      <c r="G50" s="9" t="str">
        <f>IFERROR(IF(D50="other",VLOOKUP(A50,Sheet2!A:E,5,0)-B50,""),"")</f>
        <v/>
      </c>
      <c r="H50" s="8"/>
      <c r="I50" s="8"/>
      <c r="J50" s="8"/>
    </row>
    <row r="51" spans="1:10" ht="15" thickBot="1" x14ac:dyDescent="0.35">
      <c r="A51" s="10" t="str">
        <f>IF([6]Actual!$K51="lifecell_Inb",[6]Actual!$D51,"")</f>
        <v>Liliia Nelepa</v>
      </c>
      <c r="B51" s="12">
        <f>IFERROR(IF(OR([6]Actual!$L51="Web_chat",[6]Actual!$L51="SN"),VLOOKUP(Дані!A51,[5]Sheet2!$A:$E,5,0),VLOOKUP(Дані!A51,[4]Sheet2!$A$1:$E$209,5,0)),"")</f>
        <v>6.6282420749279494E-2</v>
      </c>
      <c r="C51" s="17" t="str">
        <f>IFERROR(VLOOKUP(A51,[6]Actual!$D:$L,9,0),"")</f>
        <v>Corporate</v>
      </c>
      <c r="D51" s="11" t="str">
        <f t="shared" si="4"/>
        <v>other</v>
      </c>
      <c r="E51" s="12" t="str">
        <f t="shared" si="1"/>
        <v/>
      </c>
      <c r="F51" s="12">
        <f t="shared" si="2"/>
        <v>6.6282420749279494E-2</v>
      </c>
      <c r="G51" s="12">
        <f>IFERROR(IF(D51="other",VLOOKUP(A51,Sheet2!A:E,5,0)-B51,""),"")</f>
        <v>7.7503119461930517E-2</v>
      </c>
      <c r="H51" s="18" t="str">
        <f>IF(AND(VLOOKUP(A51,[6]Actual!$D:$AA,24,0)&gt;DATE(2025,2,26),D51="other"),"Не приймає", "Приймає")</f>
        <v>Приймає</v>
      </c>
      <c r="I51" s="17">
        <f>VLOOKUP(A51,[6]Actual!$D:$AA,24,0)</f>
        <v>44265</v>
      </c>
      <c r="J51" s="12">
        <f>IF(AND(D51="other", H51="Приймає"), G51, "")</f>
        <v>7.7503119461930517E-2</v>
      </c>
    </row>
    <row r="52" spans="1:10" ht="15" thickBot="1" x14ac:dyDescent="0.35">
      <c r="A52" s="8" t="str">
        <f>IF([6]Actual!$K52="lifecell_Inb",[6]Actual!$D52,"")</f>
        <v/>
      </c>
      <c r="B52" s="9" t="str">
        <f>IFERROR(IF(OR([6]Actual!$L52="Web_chat",[6]Actual!$L52="SN"),VLOOKUP(Дані!A52,[5]Sheet2!$A:$E,5,0),VLOOKUP(Дані!A52,[4]Sheet2!$A$1:$E$209,5,0)),"")</f>
        <v/>
      </c>
      <c r="C52" s="13" t="str">
        <f>IFERROR(VLOOKUP(A52,[6]Actual!$D:$L,9,0),"")</f>
        <v/>
      </c>
      <c r="D52" s="8" t="str">
        <f t="shared" si="4"/>
        <v>exclude</v>
      </c>
      <c r="E52" s="9" t="str">
        <f t="shared" si="1"/>
        <v/>
      </c>
      <c r="F52" s="9" t="str">
        <f t="shared" si="2"/>
        <v/>
      </c>
      <c r="G52" s="9" t="str">
        <f>IFERROR(IF(D52="other",VLOOKUP(A52,Sheet2!A:E,5,0)-B52,""),"")</f>
        <v/>
      </c>
      <c r="H52" s="8"/>
      <c r="I52" s="8"/>
      <c r="J52" s="8"/>
    </row>
    <row r="53" spans="1:10" ht="15" thickBot="1" x14ac:dyDescent="0.35">
      <c r="A53" s="8" t="str">
        <f>IF([6]Actual!$K53="lifecell_Inb",[6]Actual!$D53,"")</f>
        <v/>
      </c>
      <c r="B53" s="9" t="str">
        <f>IFERROR(IF(OR([6]Actual!$L53="Web_chat",[6]Actual!$L53="SN"),VLOOKUP(Дані!A53,[5]Sheet2!$A:$E,5,0),VLOOKUP(Дані!A53,[4]Sheet2!$A$1:$E$209,5,0)),"")</f>
        <v/>
      </c>
      <c r="C53" s="13" t="str">
        <f>IFERROR(VLOOKUP(A53,[6]Actual!$D:$L,9,0),"")</f>
        <v/>
      </c>
      <c r="D53" s="8" t="str">
        <f t="shared" si="4"/>
        <v>exclude</v>
      </c>
      <c r="E53" s="9" t="str">
        <f t="shared" si="1"/>
        <v/>
      </c>
      <c r="F53" s="9" t="str">
        <f t="shared" si="2"/>
        <v/>
      </c>
      <c r="G53" s="9" t="str">
        <f>IFERROR(IF(D53="other",VLOOKUP(A53,Sheet2!A:E,5,0)-B53,""),"")</f>
        <v/>
      </c>
      <c r="H53" s="8"/>
      <c r="I53" s="8"/>
      <c r="J53" s="8"/>
    </row>
    <row r="54" spans="1:10" ht="15" thickBot="1" x14ac:dyDescent="0.35">
      <c r="A54" s="8" t="str">
        <f>IF([6]Actual!$K54="lifecell_Inb",[6]Actual!$D54,"")</f>
        <v/>
      </c>
      <c r="B54" s="9" t="str">
        <f>IFERROR(IF(OR([6]Actual!$L54="Web_chat",[6]Actual!$L54="SN"),VLOOKUP(Дані!A54,[5]Sheet2!$A:$E,5,0),VLOOKUP(Дані!A54,[4]Sheet2!$A$1:$E$209,5,0)),"")</f>
        <v/>
      </c>
      <c r="C54" s="13" t="str">
        <f>IFERROR(VLOOKUP(A54,[6]Actual!$D:$L,9,0),"")</f>
        <v/>
      </c>
      <c r="D54" s="8" t="str">
        <f t="shared" si="4"/>
        <v>exclude</v>
      </c>
      <c r="E54" s="9" t="str">
        <f t="shared" si="1"/>
        <v/>
      </c>
      <c r="F54" s="9" t="str">
        <f t="shared" si="2"/>
        <v/>
      </c>
      <c r="G54" s="9" t="str">
        <f>IFERROR(IF(D54="other",VLOOKUP(A54,Sheet2!A:E,5,0)-B54,""),"")</f>
        <v/>
      </c>
      <c r="H54" s="8"/>
      <c r="I54" s="8"/>
      <c r="J54" s="8"/>
    </row>
    <row r="55" spans="1:10" ht="15" thickBot="1" x14ac:dyDescent="0.35">
      <c r="A55" s="10" t="str">
        <f>IF([6]Actual!$K55="lifecell_Inb",[6]Actual!$D55,"")</f>
        <v>Andrii Tokmak</v>
      </c>
      <c r="B55" s="12">
        <f>IFERROR(IF(OR([6]Actual!$L55="Web_chat",[6]Actual!$L55="SN"),VLOOKUP(Дані!A55,[5]Sheet2!$A:$E,5,0),VLOOKUP(Дані!A55,[4]Sheet2!$A$1:$E$209,5,0)),"")</f>
        <v>0.21212121212121199</v>
      </c>
      <c r="C55" s="17" t="str">
        <f>IFERROR(VLOOKUP(A55,[6]Actual!$D:$L,9,0),"")</f>
        <v>Web_chat</v>
      </c>
      <c r="D55" s="11" t="str">
        <f t="shared" si="4"/>
        <v>chat</v>
      </c>
      <c r="E55" s="12">
        <f t="shared" si="1"/>
        <v>0.21212121212121199</v>
      </c>
      <c r="F55" s="12" t="str">
        <f t="shared" si="2"/>
        <v/>
      </c>
      <c r="G55" s="12" t="str">
        <f>IFERROR(IF(D55="other",VLOOKUP(A55,Sheet2!A:E,5,0)-B55,""),"")</f>
        <v/>
      </c>
      <c r="H55" s="18" t="str">
        <f>IF(AND(VLOOKUP(A55,[6]Actual!$D:$AA,24,0)&gt;DATE(2025,2,26),D55="other"),"Не приймає", "Приймає")</f>
        <v>Приймає</v>
      </c>
      <c r="I55" s="17">
        <f>VLOOKUP(A55,[6]Actual!$D:$AA,24,0)</f>
        <v>44329</v>
      </c>
      <c r="J55" s="12" t="str">
        <f t="shared" ref="J55:J63" si="11">IF(AND(D55="other", H55="Приймає"), G55, "")</f>
        <v/>
      </c>
    </row>
    <row r="56" spans="1:10" ht="15" thickBot="1" x14ac:dyDescent="0.35">
      <c r="A56" s="10" t="str">
        <f>IF([6]Actual!$K56="lifecell_Inb",[6]Actual!$D56,"")</f>
        <v>Denys Semeshchenko</v>
      </c>
      <c r="B56" s="12">
        <f>IFERROR(IF(OR([6]Actual!$L56="Web_chat",[6]Actual!$L56="SN"),VLOOKUP(Дані!A56,[5]Sheet2!$A:$E,5,0),VLOOKUP(Дані!A56,[4]Sheet2!$A$1:$E$209,5,0)),"")</f>
        <v>8.5106382978723402E-2</v>
      </c>
      <c r="C56" s="17" t="str">
        <f>IFERROR(VLOOKUP(A56,[6]Actual!$D:$L,9,0),"")</f>
        <v>Corporate</v>
      </c>
      <c r="D56" s="11" t="str">
        <f t="shared" si="4"/>
        <v>other</v>
      </c>
      <c r="E56" s="12" t="str">
        <f t="shared" si="1"/>
        <v/>
      </c>
      <c r="F56" s="12">
        <f t="shared" si="2"/>
        <v>8.5106382978723402E-2</v>
      </c>
      <c r="G56" s="12">
        <f>IFERROR(IF(D56="other",VLOOKUP(A56,Sheet2!A:E,5,0)-B56,""),"")</f>
        <v>0.1089446085226926</v>
      </c>
      <c r="H56" s="18" t="str">
        <f>IF(AND(VLOOKUP(A56,[6]Actual!$D:$AA,24,0)&gt;DATE(2025,2,26),D56="other"),"Не приймає", "Приймає")</f>
        <v>Приймає</v>
      </c>
      <c r="I56" s="17">
        <f>VLOOKUP(A56,[6]Actual!$D:$AA,24,0)</f>
        <v>44329</v>
      </c>
      <c r="J56" s="12">
        <f t="shared" si="11"/>
        <v>0.1089446085226926</v>
      </c>
    </row>
    <row r="57" spans="1:10" ht="15" thickBot="1" x14ac:dyDescent="0.35">
      <c r="A57" s="10" t="str">
        <f>IF([6]Actual!$K57="lifecell_Inb",[6]Actual!$D57,"")</f>
        <v>Yuliia Sushytska</v>
      </c>
      <c r="B57" s="12">
        <f>IFERROR(IF(OR([6]Actual!$L57="Web_chat",[6]Actual!$L57="SN"),VLOOKUP(Дані!A57,[5]Sheet2!$A:$E,5,0),VLOOKUP(Дані!A57,[4]Sheet2!$A$1:$E$209,5,0)),"")</f>
        <v>0.183673469387755</v>
      </c>
      <c r="C57" s="17" t="str">
        <f>IFERROR(VLOOKUP(A57,[6]Actual!$D:$L,9,0),"")</f>
        <v>Web_chat</v>
      </c>
      <c r="D57" s="11" t="str">
        <f t="shared" si="4"/>
        <v>chat</v>
      </c>
      <c r="E57" s="12">
        <f t="shared" si="1"/>
        <v>0.183673469387755</v>
      </c>
      <c r="F57" s="12" t="str">
        <f t="shared" si="2"/>
        <v/>
      </c>
      <c r="G57" s="12" t="str">
        <f>IFERROR(IF(D57="other",VLOOKUP(A57,Sheet2!A:E,5,0)-B57,""),"")</f>
        <v/>
      </c>
      <c r="H57" s="18" t="str">
        <f>IF(AND(VLOOKUP(A57,[6]Actual!$D:$AA,24,0)&gt;DATE(2025,2,26),D57="other"),"Не приймає", "Приймає")</f>
        <v>Приймає</v>
      </c>
      <c r="I57" s="17">
        <f>VLOOKUP(A57,[6]Actual!$D:$AA,24,0)</f>
        <v>44361</v>
      </c>
      <c r="J57" s="12" t="str">
        <f t="shared" si="11"/>
        <v/>
      </c>
    </row>
    <row r="58" spans="1:10" ht="15" thickBot="1" x14ac:dyDescent="0.35">
      <c r="A58" s="10" t="str">
        <f>IF([6]Actual!$K58="lifecell_Inb",[6]Actual!$D58,"")</f>
        <v>Kateryna Starikova</v>
      </c>
      <c r="B58" s="12" t="str">
        <f>IFERROR(IF(OR([6]Actual!$L58="Web_chat",[6]Actual!$L58="SN"),VLOOKUP(Дані!A58,[5]Sheet2!$A:$E,5,0),VLOOKUP(Дані!A58,[4]Sheet2!$A$1:$E$209,5,0)),"")</f>
        <v/>
      </c>
      <c r="C58" s="17" t="str">
        <f>IFERROR(VLOOKUP(A58,[6]Actual!$D:$L,9,0),"")</f>
        <v>Platinum</v>
      </c>
      <c r="D58" s="11" t="str">
        <f t="shared" si="4"/>
        <v>other</v>
      </c>
      <c r="E58" s="12" t="str">
        <f t="shared" si="1"/>
        <v/>
      </c>
      <c r="F58" s="12" t="str">
        <f t="shared" si="2"/>
        <v/>
      </c>
      <c r="G58" s="12" t="str">
        <f>IFERROR(IF(D58="other",VLOOKUP(A58,Sheet2!A:E,5,0)-B58,""),"")</f>
        <v/>
      </c>
      <c r="H58" s="18" t="str">
        <f>IF(AND(VLOOKUP(A58,[6]Actual!$D:$AA,24,0)&gt;DATE(2025,2,26),D58="other"),"Не приймає", "Приймає")</f>
        <v>Приймає</v>
      </c>
      <c r="I58" s="17">
        <f>VLOOKUP(A58,[6]Actual!$D:$AA,24,0)</f>
        <v>44361</v>
      </c>
      <c r="J58" s="12" t="str">
        <f t="shared" si="11"/>
        <v/>
      </c>
    </row>
    <row r="59" spans="1:10" ht="15" thickBot="1" x14ac:dyDescent="0.35">
      <c r="A59" s="10" t="str">
        <f>IF([6]Actual!$K59="lifecell_Inb",[6]Actual!$D59,"")</f>
        <v>Oksana Kolomiichenko</v>
      </c>
      <c r="B59" s="12">
        <f>IFERROR(IF(OR([6]Actual!$L59="Web_chat",[6]Actual!$L59="SN"),VLOOKUP(Дані!A59,[5]Sheet2!$A:$E,5,0),VLOOKUP(Дані!A59,[4]Sheet2!$A$1:$E$209,5,0)),"")</f>
        <v>7.69230769230769E-2</v>
      </c>
      <c r="C59" s="17" t="str">
        <f>IFERROR(VLOOKUP(A59,[6]Actual!$D:$L,9,0),"")</f>
        <v>FMC</v>
      </c>
      <c r="D59" s="11" t="str">
        <f t="shared" si="4"/>
        <v>other</v>
      </c>
      <c r="E59" s="12" t="str">
        <f t="shared" si="1"/>
        <v/>
      </c>
      <c r="F59" s="12">
        <f t="shared" si="2"/>
        <v>7.69230769230769E-2</v>
      </c>
      <c r="G59" s="12">
        <f>IFERROR(IF(D59="other",VLOOKUP(A59,Sheet2!A:E,5,0)-B59,""),"")</f>
        <v>5.6283393105467094E-2</v>
      </c>
      <c r="H59" s="18" t="str">
        <f>IF(AND(VLOOKUP(A59,[6]Actual!$D:$AA,24,0)&gt;DATE(2025,2,26),D59="other"),"Не приймає", "Приймає")</f>
        <v>Приймає</v>
      </c>
      <c r="I59" s="17">
        <f>VLOOKUP(A59,[6]Actual!$D:$AA,24,0)</f>
        <v>44372</v>
      </c>
      <c r="J59" s="12">
        <f t="shared" si="11"/>
        <v>5.6283393105467094E-2</v>
      </c>
    </row>
    <row r="60" spans="1:10" ht="15" thickBot="1" x14ac:dyDescent="0.35">
      <c r="A60" s="10" t="str">
        <f>IF([6]Actual!$K60="lifecell_Inb",[6]Actual!$D60,"")</f>
        <v>Olena Yuzheka</v>
      </c>
      <c r="B60" s="12">
        <f>IFERROR(IF(OR([6]Actual!$L60="Web_chat",[6]Actual!$L60="SN"),VLOOKUP(Дані!A60,[5]Sheet2!$A:$E,5,0),VLOOKUP(Дані!A60,[4]Sheet2!$A$1:$E$209,5,0)),"")</f>
        <v>0.13300000000000001</v>
      </c>
      <c r="C60" s="17" t="str">
        <f>IFERROR(VLOOKUP(A60,[6]Actual!$D:$L,9,0),"")</f>
        <v>Platinum</v>
      </c>
      <c r="D60" s="11" t="str">
        <f t="shared" si="4"/>
        <v>other</v>
      </c>
      <c r="E60" s="12" t="str">
        <f t="shared" si="1"/>
        <v/>
      </c>
      <c r="F60" s="12">
        <f t="shared" si="2"/>
        <v>0.13300000000000001</v>
      </c>
      <c r="G60" s="12">
        <f>IFERROR(IF(D60="other",VLOOKUP(A60,Sheet2!A:E,5,0)-B60,""),"")</f>
        <v>3.4152103559871E-2</v>
      </c>
      <c r="H60" s="18" t="str">
        <f>IF(AND(VLOOKUP(A60,[6]Actual!$D:$AA,24,0)&gt;DATE(2025,2,26),D60="other"),"Не приймає", "Приймає")</f>
        <v>Приймає</v>
      </c>
      <c r="I60" s="17">
        <f>VLOOKUP(A60,[6]Actual!$D:$AA,24,0)</f>
        <v>44382</v>
      </c>
      <c r="J60" s="12">
        <f t="shared" si="11"/>
        <v>3.4152103559871E-2</v>
      </c>
    </row>
    <row r="61" spans="1:10" ht="15" thickBot="1" x14ac:dyDescent="0.35">
      <c r="A61" s="10" t="str">
        <f>IF([6]Actual!$K61="lifecell_Inb",[6]Actual!$D61,"")</f>
        <v>Yevheniia Kryvynska</v>
      </c>
      <c r="B61" s="12">
        <f>IFERROR(IF(OR([6]Actual!$L61="Web_chat",[6]Actual!$L61="SN"),VLOOKUP(Дані!A61,[5]Sheet2!$A:$E,5,0),VLOOKUP(Дані!A61,[4]Sheet2!$A$1:$E$209,5,0)),"")</f>
        <v>7.0945945945945901E-2</v>
      </c>
      <c r="C61" s="17" t="str">
        <f>IFERROR(VLOOKUP(A61,[6]Actual!$D:$L,9,0),"")</f>
        <v>Platinum</v>
      </c>
      <c r="D61" s="11" t="str">
        <f t="shared" si="4"/>
        <v>other</v>
      </c>
      <c r="E61" s="12" t="str">
        <f t="shared" si="1"/>
        <v/>
      </c>
      <c r="F61" s="12">
        <f t="shared" si="2"/>
        <v>7.0945945945945901E-2</v>
      </c>
      <c r="G61" s="12">
        <f>IFERROR(IF(D61="other",VLOOKUP(A61,Sheet2!A:E,5,0)-B61,""),"")</f>
        <v>7.8510575793184087E-2</v>
      </c>
      <c r="H61" s="18" t="str">
        <f>IF(AND(VLOOKUP(A61,[6]Actual!$D:$AA,24,0)&gt;DATE(2025,2,26),D61="other"),"Не приймає", "Приймає")</f>
        <v>Приймає</v>
      </c>
      <c r="I61" s="17">
        <f>VLOOKUP(A61,[6]Actual!$D:$AA,24,0)</f>
        <v>44390</v>
      </c>
      <c r="J61" s="12">
        <f t="shared" si="11"/>
        <v>7.8510575793184087E-2</v>
      </c>
    </row>
    <row r="62" spans="1:10" ht="15" thickBot="1" x14ac:dyDescent="0.35">
      <c r="A62" s="10" t="str">
        <f>IF([6]Actual!$K62="lifecell_Inb",[6]Actual!$D62,"")</f>
        <v>Natalia Horyslavets</v>
      </c>
      <c r="B62" s="12">
        <f>IFERROR(IF(OR([6]Actual!$L62="Web_chat",[6]Actual!$L62="SN"),VLOOKUP(Дані!A62,[5]Sheet2!$A:$E,5,0),VLOOKUP(Дані!A62,[4]Sheet2!$A$1:$E$209,5,0)),"")</f>
        <v>7.69230769230769E-2</v>
      </c>
      <c r="C62" s="17" t="str">
        <f>IFERROR(VLOOKUP(A62,[6]Actual!$D:$L,9,0),"")</f>
        <v>SN</v>
      </c>
      <c r="D62" s="11" t="str">
        <f t="shared" si="4"/>
        <v>exclude</v>
      </c>
      <c r="E62" s="12" t="str">
        <f t="shared" si="1"/>
        <v/>
      </c>
      <c r="F62" s="12" t="str">
        <f t="shared" si="2"/>
        <v/>
      </c>
      <c r="G62" s="12" t="str">
        <f>IFERROR(IF(D62="other",VLOOKUP(A62,Sheet2!A:E,5,0)-B62,""),"")</f>
        <v/>
      </c>
      <c r="H62" s="18" t="str">
        <f>IF(AND(VLOOKUP(A62,[6]Actual!$D:$AA,24,0)&gt;DATE(2025,2,26),D62="other"),"Не приймає", "Приймає")</f>
        <v>Приймає</v>
      </c>
      <c r="I62" s="17">
        <f>VLOOKUP(A62,[6]Actual!$D:$AA,24,0)</f>
        <v>44403</v>
      </c>
      <c r="J62" s="12" t="str">
        <f t="shared" si="11"/>
        <v/>
      </c>
    </row>
    <row r="63" spans="1:10" ht="15" thickBot="1" x14ac:dyDescent="0.35">
      <c r="A63" s="10" t="str">
        <f>IF([6]Actual!$K63="lifecell_Inb",[6]Actual!$D63,"")</f>
        <v>Mariia Maryniak</v>
      </c>
      <c r="B63" s="12">
        <f>IFERROR(IF(OR([6]Actual!$L63="Web_chat",[6]Actual!$L63="SN"),VLOOKUP(Дані!A63,[5]Sheet2!$A:$E,5,0),VLOOKUP(Дані!A63,[4]Sheet2!$A$1:$E$209,5,0)),"")</f>
        <v>8.0229226361031497E-2</v>
      </c>
      <c r="C63" s="17" t="str">
        <f>IFERROR(VLOOKUP(A63,[6]Actual!$D:$L,9,0),"")</f>
        <v>Corporate</v>
      </c>
      <c r="D63" s="11" t="str">
        <f t="shared" si="4"/>
        <v>other</v>
      </c>
      <c r="E63" s="12" t="str">
        <f t="shared" si="1"/>
        <v/>
      </c>
      <c r="F63" s="12">
        <f t="shared" si="2"/>
        <v>8.0229226361031497E-2</v>
      </c>
      <c r="G63" s="12">
        <f>IFERROR(IF(D63="other",VLOOKUP(A63,Sheet2!A:E,5,0)-B63,""),"")</f>
        <v>7.1258600510023501E-2</v>
      </c>
      <c r="H63" s="18" t="str">
        <f>IF(AND(VLOOKUP(A63,[6]Actual!$D:$AA,24,0)&gt;DATE(2025,2,26),D63="other"),"Не приймає", "Приймає")</f>
        <v>Приймає</v>
      </c>
      <c r="I63" s="17">
        <f>VLOOKUP(A63,[6]Actual!$D:$AA,24,0)</f>
        <v>44403</v>
      </c>
      <c r="J63" s="12">
        <f t="shared" si="11"/>
        <v>7.1258600510023501E-2</v>
      </c>
    </row>
    <row r="64" spans="1:10" ht="15" thickBot="1" x14ac:dyDescent="0.35">
      <c r="A64" s="8" t="str">
        <f>IF([6]Actual!$K64="lifecell_Inb",[6]Actual!$D64,"")</f>
        <v/>
      </c>
      <c r="B64" s="9" t="str">
        <f>IFERROR(IF(OR([6]Actual!$L64="Web_chat",[6]Actual!$L64="SN"),VLOOKUP(Дані!A64,[5]Sheet2!$A:$E,5,0),VLOOKUP(Дані!A64,[4]Sheet2!$A$1:$E$209,5,0)),"")</f>
        <v/>
      </c>
      <c r="C64" s="13" t="str">
        <f>IFERROR(VLOOKUP(A64,[6]Actual!$D:$L,9,0),"")</f>
        <v/>
      </c>
      <c r="D64" s="8" t="str">
        <f t="shared" si="4"/>
        <v>exclude</v>
      </c>
      <c r="E64" s="9" t="str">
        <f t="shared" si="1"/>
        <v/>
      </c>
      <c r="F64" s="9" t="str">
        <f t="shared" si="2"/>
        <v/>
      </c>
      <c r="G64" s="9" t="str">
        <f>IFERROR(IF(D64="other",VLOOKUP(A64,Sheet2!A:E,5,0)-B64,""),"")</f>
        <v/>
      </c>
      <c r="H64" s="8"/>
      <c r="I64" s="8"/>
      <c r="J64" s="8"/>
    </row>
    <row r="65" spans="1:10" ht="15" thickBot="1" x14ac:dyDescent="0.35">
      <c r="A65" s="8" t="str">
        <f>IF([6]Actual!$K65="lifecell_Inb",[6]Actual!$D65,"")</f>
        <v/>
      </c>
      <c r="B65" s="9" t="str">
        <f>IFERROR(IF(OR([6]Actual!$L65="Web_chat",[6]Actual!$L65="SN"),VLOOKUP(Дані!A65,[5]Sheet2!$A:$E,5,0),VLOOKUP(Дані!A65,[4]Sheet2!$A$1:$E$209,5,0)),"")</f>
        <v/>
      </c>
      <c r="C65" s="13" t="str">
        <f>IFERROR(VLOOKUP(A65,[6]Actual!$D:$L,9,0),"")</f>
        <v/>
      </c>
      <c r="D65" s="8" t="str">
        <f t="shared" si="4"/>
        <v>exclude</v>
      </c>
      <c r="E65" s="9" t="str">
        <f t="shared" si="1"/>
        <v/>
      </c>
      <c r="F65" s="9" t="str">
        <f t="shared" si="2"/>
        <v/>
      </c>
      <c r="G65" s="9" t="str">
        <f>IFERROR(IF(D65="other",VLOOKUP(A65,Sheet2!A:E,5,0)-B65,""),"")</f>
        <v/>
      </c>
      <c r="H65" s="8"/>
      <c r="I65" s="8"/>
      <c r="J65" s="8"/>
    </row>
    <row r="66" spans="1:10" ht="15" thickBot="1" x14ac:dyDescent="0.35">
      <c r="A66" s="8" t="str">
        <f>IF([6]Actual!$K66="lifecell_Inb",[6]Actual!$D66,"")</f>
        <v/>
      </c>
      <c r="B66" s="9" t="str">
        <f>IFERROR(IF(OR([6]Actual!$L66="Web_chat",[6]Actual!$L66="SN"),VLOOKUP(Дані!A66,[5]Sheet2!$A:$E,5,0),VLOOKUP(Дані!A66,[4]Sheet2!$A$1:$E$209,5,0)),"")</f>
        <v/>
      </c>
      <c r="C66" s="13" t="str">
        <f>IFERROR(VLOOKUP(A66,[6]Actual!$D:$L,9,0),"")</f>
        <v/>
      </c>
      <c r="D66" s="8" t="str">
        <f t="shared" si="4"/>
        <v>exclude</v>
      </c>
      <c r="E66" s="9" t="str">
        <f t="shared" si="1"/>
        <v/>
      </c>
      <c r="F66" s="9" t="str">
        <f t="shared" si="2"/>
        <v/>
      </c>
      <c r="G66" s="9" t="str">
        <f>IFERROR(IF(D66="other",VLOOKUP(A66,Sheet2!A:E,5,0)-B66,""),"")</f>
        <v/>
      </c>
      <c r="H66" s="8"/>
      <c r="I66" s="8"/>
      <c r="J66" s="8"/>
    </row>
    <row r="67" spans="1:10" ht="15" thickBot="1" x14ac:dyDescent="0.35">
      <c r="A67" s="10" t="str">
        <f>IF([6]Actual!$K67="lifecell_Inb",[6]Actual!$D67,"")</f>
        <v>Dana Dikhtiarenko</v>
      </c>
      <c r="B67" s="12">
        <f>IFERROR(IF(OR([6]Actual!$L67="Web_chat",[6]Actual!$L67="SN"),VLOOKUP(Дані!A67,[5]Sheet2!$A:$E,5,0),VLOOKUP(Дані!A67,[4]Sheet2!$A$1:$E$209,5,0)),"")</f>
        <v>8.6705202312138699E-2</v>
      </c>
      <c r="C67" s="17" t="str">
        <f>IFERROR(VLOOKUP(A67,[6]Actual!$D:$L,9,0),"")</f>
        <v>Segment_B</v>
      </c>
      <c r="D67" s="11" t="str">
        <f t="shared" ref="D67:D130" si="12">IF(C67="Web_chat", "chat", IF(C67="","exclude", IF(C67&lt;&gt;"SN", "other", "exclude")))</f>
        <v>other</v>
      </c>
      <c r="E67" s="12" t="str">
        <f t="shared" ref="E67:E130" si="13">IF(D67="chat", B67, "")</f>
        <v/>
      </c>
      <c r="F67" s="12">
        <f t="shared" ref="F67:F130" si="14">IF(D67="other", B67, "")</f>
        <v>8.6705202312138699E-2</v>
      </c>
      <c r="G67" s="12">
        <f>IFERROR(IF(D67="other",VLOOKUP(A67,Sheet2!A:E,5,0)-B67,""),"")</f>
        <v>6.3390399982316312E-2</v>
      </c>
      <c r="H67" s="18" t="str">
        <f>IF(AND(VLOOKUP(A67,[6]Actual!$D:$AA,24,0)&gt;DATE(2025,2,26),D67="other"),"Не приймає", "Приймає")</f>
        <v>Приймає</v>
      </c>
      <c r="I67" s="17">
        <f>VLOOKUP(A67,[6]Actual!$D:$AA,24,0)</f>
        <v>44508</v>
      </c>
      <c r="J67" s="12">
        <f t="shared" ref="J67:J69" si="15">IF(AND(D67="other", H67="Приймає"), G67, "")</f>
        <v>6.3390399982316312E-2</v>
      </c>
    </row>
    <row r="68" spans="1:10" ht="15" thickBot="1" x14ac:dyDescent="0.35">
      <c r="A68" s="10" t="str">
        <f>IF([6]Actual!$K68="lifecell_Inb",[6]Actual!$D68,"")</f>
        <v>Hanna Pidlipska</v>
      </c>
      <c r="B68" s="12">
        <f>IFERROR(IF(OR([6]Actual!$L68="Web_chat",[6]Actual!$L68="SN"),VLOOKUP(Дані!A68,[5]Sheet2!$A:$E,5,0),VLOOKUP(Дані!A68,[4]Sheet2!$A$1:$E$209,5,0)),"")</f>
        <v>0.05</v>
      </c>
      <c r="C68" s="17" t="str">
        <f>IFERROR(VLOOKUP(A68,[6]Actual!$D:$L,9,0),"")</f>
        <v>Corporate</v>
      </c>
      <c r="D68" s="11" t="str">
        <f t="shared" si="12"/>
        <v>other</v>
      </c>
      <c r="E68" s="12" t="str">
        <f t="shared" si="13"/>
        <v/>
      </c>
      <c r="F68" s="12">
        <f t="shared" si="14"/>
        <v>0.05</v>
      </c>
      <c r="G68" s="12">
        <f>IFERROR(IF(D68="other",VLOOKUP(A68,Sheet2!A:E,5,0)-B68,""),"")</f>
        <v>0.11055846422338599</v>
      </c>
      <c r="H68" s="18" t="str">
        <f>IF(AND(VLOOKUP(A68,[6]Actual!$D:$AA,24,0)&gt;DATE(2025,2,26),D68="other"),"Не приймає", "Приймає")</f>
        <v>Приймає</v>
      </c>
      <c r="I68" s="17">
        <f>VLOOKUP(A68,[6]Actual!$D:$AA,24,0)</f>
        <v>44532</v>
      </c>
      <c r="J68" s="12">
        <f t="shared" si="15"/>
        <v>0.11055846422338599</v>
      </c>
    </row>
    <row r="69" spans="1:10" ht="15" thickBot="1" x14ac:dyDescent="0.35">
      <c r="A69" s="10" t="str">
        <f>IF([6]Actual!$K69="lifecell_Inb",[6]Actual!$D69,"")</f>
        <v>Oleksandra Mirskova</v>
      </c>
      <c r="B69" s="12">
        <f>IFERROR(IF(OR([6]Actual!$L69="Web_chat",[6]Actual!$L69="SN"),VLOOKUP(Дані!A69,[5]Sheet2!$A:$E,5,0),VLOOKUP(Дані!A69,[4]Sheet2!$A$1:$E$209,5,0)),"")</f>
        <v>0.20833333333333301</v>
      </c>
      <c r="C69" s="17" t="str">
        <f>IFERROR(VLOOKUP(A69,[6]Actual!$D:$L,9,0),"")</f>
        <v>Web_chat</v>
      </c>
      <c r="D69" s="11" t="str">
        <f t="shared" si="12"/>
        <v>chat</v>
      </c>
      <c r="E69" s="12">
        <f t="shared" si="13"/>
        <v>0.20833333333333301</v>
      </c>
      <c r="F69" s="12" t="str">
        <f t="shared" si="14"/>
        <v/>
      </c>
      <c r="G69" s="12" t="str">
        <f>IFERROR(IF(D69="other",VLOOKUP(A69,Sheet2!A:E,5,0)-B69,""),"")</f>
        <v/>
      </c>
      <c r="H69" s="18" t="str">
        <f>IF(AND(VLOOKUP(A69,[6]Actual!$D:$AA,24,0)&gt;DATE(2025,2,26),D69="other"),"Не приймає", "Приймає")</f>
        <v>Приймає</v>
      </c>
      <c r="I69" s="17">
        <f>VLOOKUP(A69,[6]Actual!$D:$AA,24,0)</f>
        <v>44536</v>
      </c>
      <c r="J69" s="12" t="str">
        <f t="shared" si="15"/>
        <v/>
      </c>
    </row>
    <row r="70" spans="1:10" ht="15" thickBot="1" x14ac:dyDescent="0.35">
      <c r="A70" s="8" t="str">
        <f>IF([6]Actual!$K70="lifecell_Inb",[6]Actual!$D70,"")</f>
        <v/>
      </c>
      <c r="B70" s="9" t="str">
        <f>IFERROR(IF(OR([6]Actual!$L70="Web_chat",[6]Actual!$L70="SN"),VLOOKUP(Дані!A70,[5]Sheet2!$A:$E,5,0),VLOOKUP(Дані!A70,[4]Sheet2!$A$1:$E$209,5,0)),"")</f>
        <v/>
      </c>
      <c r="C70" s="13" t="str">
        <f>IFERROR(VLOOKUP(A70,[6]Actual!$D:$L,9,0),"")</f>
        <v/>
      </c>
      <c r="D70" s="8" t="str">
        <f t="shared" si="12"/>
        <v>exclude</v>
      </c>
      <c r="E70" s="9" t="str">
        <f t="shared" si="13"/>
        <v/>
      </c>
      <c r="F70" s="9" t="str">
        <f t="shared" si="14"/>
        <v/>
      </c>
      <c r="G70" s="9" t="str">
        <f>IFERROR(IF(D70="other",VLOOKUP(A70,Sheet2!A:E,5,0)-B70,""),"")</f>
        <v/>
      </c>
      <c r="H70" s="8"/>
      <c r="I70" s="8"/>
      <c r="J70" s="8"/>
    </row>
    <row r="71" spans="1:10" ht="15" thickBot="1" x14ac:dyDescent="0.35">
      <c r="A71" s="10" t="str">
        <f>IF([6]Actual!$K71="lifecell_Inb",[6]Actual!$D71,"")</f>
        <v>Roman Bizhko</v>
      </c>
      <c r="B71" s="12">
        <f>IFERROR(IF(OR([6]Actual!$L71="Web_chat",[6]Actual!$L71="SN"),VLOOKUP(Дані!A71,[5]Sheet2!$A:$E,5,0),VLOOKUP(Дані!A71,[4]Sheet2!$A$1:$E$209,5,0)),"")</f>
        <v>0.16346153846153799</v>
      </c>
      <c r="C71" s="17" t="str">
        <f>IFERROR(VLOOKUP(A71,[6]Actual!$D:$L,9,0),"")</f>
        <v>Web_chat</v>
      </c>
      <c r="D71" s="11" t="str">
        <f t="shared" si="12"/>
        <v>chat</v>
      </c>
      <c r="E71" s="12">
        <f t="shared" si="13"/>
        <v>0.16346153846153799</v>
      </c>
      <c r="F71" s="12" t="str">
        <f t="shared" si="14"/>
        <v/>
      </c>
      <c r="G71" s="12" t="str">
        <f>IFERROR(IF(D71="other",VLOOKUP(A71,Sheet2!A:E,5,0)-B71,""),"")</f>
        <v/>
      </c>
      <c r="H71" s="18" t="str">
        <f>IF(AND(VLOOKUP(A71,[6]Actual!$D:$AA,24,0)&gt;DATE(2025,2,26),D71="other"),"Не приймає", "Приймає")</f>
        <v>Приймає</v>
      </c>
      <c r="I71" s="17">
        <f>VLOOKUP(A71,[6]Actual!$D:$AA,24,0)</f>
        <v>44553</v>
      </c>
      <c r="J71" s="12" t="str">
        <f>IF(AND(D71="other", H71="Приймає"), G71, "")</f>
        <v/>
      </c>
    </row>
    <row r="72" spans="1:10" ht="15" thickBot="1" x14ac:dyDescent="0.35">
      <c r="A72" s="8" t="str">
        <f>IF([6]Actual!$K72="lifecell_Inb",[6]Actual!$D72,"")</f>
        <v/>
      </c>
      <c r="B72" s="9" t="str">
        <f>IFERROR(IF(OR([6]Actual!$L72="Web_chat",[6]Actual!$L72="SN"),VLOOKUP(Дані!A72,[5]Sheet2!$A:$E,5,0),VLOOKUP(Дані!A72,[4]Sheet2!$A$1:$E$209,5,0)),"")</f>
        <v/>
      </c>
      <c r="C72" s="13" t="str">
        <f>IFERROR(VLOOKUP(A72,[6]Actual!$D:$L,9,0),"")</f>
        <v/>
      </c>
      <c r="D72" s="8" t="str">
        <f t="shared" si="12"/>
        <v>exclude</v>
      </c>
      <c r="E72" s="9" t="str">
        <f t="shared" si="13"/>
        <v/>
      </c>
      <c r="F72" s="9" t="str">
        <f t="shared" si="14"/>
        <v/>
      </c>
      <c r="G72" s="9" t="str">
        <f>IFERROR(IF(D72="other",VLOOKUP(A72,Sheet2!A:E,5,0)-B72,""),"")</f>
        <v/>
      </c>
      <c r="H72" s="8"/>
      <c r="I72" s="8"/>
      <c r="J72" s="8"/>
    </row>
    <row r="73" spans="1:10" ht="15" thickBot="1" x14ac:dyDescent="0.35">
      <c r="A73" s="10" t="str">
        <f>IF([6]Actual!$K73="lifecell_Inb",[6]Actual!$D73,"")</f>
        <v>Nina Lahunina</v>
      </c>
      <c r="B73" s="12">
        <f>IFERROR(IF(OR([6]Actual!$L73="Web_chat",[6]Actual!$L73="SN"),VLOOKUP(Дані!A73,[5]Sheet2!$A:$E,5,0),VLOOKUP(Дані!A73,[4]Sheet2!$A$1:$E$209,5,0)),"")</f>
        <v>0.27777777777777801</v>
      </c>
      <c r="C73" s="17" t="str">
        <f>IFERROR(VLOOKUP(A73,[6]Actual!$D:$L,9,0),"")</f>
        <v>Web_chat</v>
      </c>
      <c r="D73" s="11" t="str">
        <f t="shared" si="12"/>
        <v>chat</v>
      </c>
      <c r="E73" s="12">
        <f t="shared" si="13"/>
        <v>0.27777777777777801</v>
      </c>
      <c r="F73" s="12" t="str">
        <f t="shared" si="14"/>
        <v/>
      </c>
      <c r="G73" s="12" t="str">
        <f>IFERROR(IF(D73="other",VLOOKUP(A73,Sheet2!A:E,5,0)-B73,""),"")</f>
        <v/>
      </c>
      <c r="H73" s="18" t="str">
        <f>IF(AND(VLOOKUP(A73,[6]Actual!$D:$AA,24,0)&gt;DATE(2025,2,26),D73="other"),"Не приймає", "Приймає")</f>
        <v>Приймає</v>
      </c>
      <c r="I73" s="17">
        <f>VLOOKUP(A73,[6]Actual!$D:$AA,24,0)</f>
        <v>44595</v>
      </c>
      <c r="J73" s="12" t="str">
        <f t="shared" ref="J73:J80" si="16">IF(AND(D73="other", H73="Приймає"), G73, "")</f>
        <v/>
      </c>
    </row>
    <row r="74" spans="1:10" ht="15" thickBot="1" x14ac:dyDescent="0.35">
      <c r="A74" s="10" t="str">
        <f>IF([6]Actual!$K74="lifecell_Inb",[6]Actual!$D74,"")</f>
        <v>Oleksii Zelikson</v>
      </c>
      <c r="B74" s="12">
        <f>IFERROR(IF(OR([6]Actual!$L74="Web_chat",[6]Actual!$L74="SN"),VLOOKUP(Дані!A74,[5]Sheet2!$A:$E,5,0),VLOOKUP(Дані!A74,[4]Sheet2!$A$1:$E$209,5,0)),"")</f>
        <v>0.154929577464789</v>
      </c>
      <c r="C74" s="17" t="str">
        <f>IFERROR(VLOOKUP(A74,[6]Actual!$D:$L,9,0),"")</f>
        <v>FMC</v>
      </c>
      <c r="D74" s="11" t="str">
        <f t="shared" si="12"/>
        <v>other</v>
      </c>
      <c r="E74" s="12" t="str">
        <f t="shared" si="13"/>
        <v/>
      </c>
      <c r="F74" s="12">
        <f t="shared" si="14"/>
        <v>0.154929577464789</v>
      </c>
      <c r="G74" s="12">
        <f>IFERROR(IF(D74="other",VLOOKUP(A74,Sheet2!A:E,5,0)-B74,""),"")</f>
        <v>-1.1337194551767987E-2</v>
      </c>
      <c r="H74" s="18" t="str">
        <f>IF(AND(VLOOKUP(A74,[6]Actual!$D:$AA,24,0)&gt;DATE(2025,2,26),D74="other"),"Не приймає", "Приймає")</f>
        <v>Приймає</v>
      </c>
      <c r="I74" s="17">
        <f>VLOOKUP(A74,[6]Actual!$D:$AA,24,0)</f>
        <v>44595</v>
      </c>
      <c r="J74" s="12">
        <f t="shared" si="16"/>
        <v>-1.1337194551767987E-2</v>
      </c>
    </row>
    <row r="75" spans="1:10" ht="15" thickBot="1" x14ac:dyDescent="0.35">
      <c r="A75" s="10" t="str">
        <f>IF([6]Actual!$K75="lifecell_Inb",[6]Actual!$D75,"")</f>
        <v>Oksana Kysla</v>
      </c>
      <c r="B75" s="12">
        <f>IFERROR(IF(OR([6]Actual!$L75="Web_chat",[6]Actual!$L75="SN"),VLOOKUP(Дані!A75,[5]Sheet2!$A:$E,5,0),VLOOKUP(Дані!A75,[4]Sheet2!$A$1:$E$209,5,0)),"")</f>
        <v>0.145454545454545</v>
      </c>
      <c r="C75" s="17" t="str">
        <f>IFERROR(VLOOKUP(A75,[6]Actual!$D:$L,9,0),"")</f>
        <v>Individual</v>
      </c>
      <c r="D75" s="11" t="str">
        <f t="shared" si="12"/>
        <v>other</v>
      </c>
      <c r="E75" s="12" t="str">
        <f t="shared" si="13"/>
        <v/>
      </c>
      <c r="F75" s="12">
        <f t="shared" si="14"/>
        <v>0.145454545454545</v>
      </c>
      <c r="G75" s="12">
        <f>IFERROR(IF(D75="other",VLOOKUP(A75,Sheet2!A:E,5,0)-B75,""),"")</f>
        <v>-1.2374697545800006E-2</v>
      </c>
      <c r="H75" s="18" t="str">
        <f>IF(AND(VLOOKUP(A75,[6]Actual!$D:$AA,24,0)&gt;DATE(2025,2,26),D75="other"),"Не приймає", "Приймає")</f>
        <v>Приймає</v>
      </c>
      <c r="I75" s="17">
        <f>VLOOKUP(A75,[6]Actual!$D:$AA,24,0)</f>
        <v>44606</v>
      </c>
      <c r="J75" s="12">
        <f t="shared" si="16"/>
        <v>-1.2374697545800006E-2</v>
      </c>
    </row>
    <row r="76" spans="1:10" ht="15" thickBot="1" x14ac:dyDescent="0.35">
      <c r="A76" s="10" t="str">
        <f>IF([6]Actual!$K76="lifecell_Inb",[6]Actual!$D76,"")</f>
        <v>Mykhailo Tesliuk</v>
      </c>
      <c r="B76" s="12">
        <f>IFERROR(IF(OR([6]Actual!$L76="Web_chat",[6]Actual!$L76="SN"),VLOOKUP(Дані!A76,[5]Sheet2!$A:$E,5,0),VLOOKUP(Дані!A76,[4]Sheet2!$A$1:$E$209,5,0)),"")</f>
        <v>0.23206751054852301</v>
      </c>
      <c r="C76" s="17" t="str">
        <f>IFERROR(VLOOKUP(A76,[6]Actual!$D:$L,9,0),"")</f>
        <v>Web_chat</v>
      </c>
      <c r="D76" s="11" t="str">
        <f t="shared" si="12"/>
        <v>chat</v>
      </c>
      <c r="E76" s="12">
        <f t="shared" si="13"/>
        <v>0.23206751054852301</v>
      </c>
      <c r="F76" s="12" t="str">
        <f t="shared" si="14"/>
        <v/>
      </c>
      <c r="G76" s="12" t="str">
        <f>IFERROR(IF(D76="other",VLOOKUP(A76,Sheet2!A:E,5,0)-B76,""),"")</f>
        <v/>
      </c>
      <c r="H76" s="18" t="str">
        <f>IF(AND(VLOOKUP(A76,[6]Actual!$D:$AA,24,0)&gt;DATE(2025,2,26),D76="other"),"Не приймає", "Приймає")</f>
        <v>Приймає</v>
      </c>
      <c r="I76" s="17">
        <f>VLOOKUP(A76,[6]Actual!$D:$AA,24,0)</f>
        <v>44663</v>
      </c>
      <c r="J76" s="12" t="str">
        <f t="shared" si="16"/>
        <v/>
      </c>
    </row>
    <row r="77" spans="1:10" ht="15" thickBot="1" x14ac:dyDescent="0.35">
      <c r="A77" s="10" t="str">
        <f>IF([6]Actual!$K77="lifecell_Inb",[6]Actual!$D77,"")</f>
        <v>Denys Smelnytskyi</v>
      </c>
      <c r="B77" s="12">
        <f>IFERROR(IF(OR([6]Actual!$L77="Web_chat",[6]Actual!$L77="SN"),VLOOKUP(Дані!A77,[5]Sheet2!$A:$E,5,0),VLOOKUP(Дані!A77,[4]Sheet2!$A$1:$E$209,5,0)),"")</f>
        <v>0.28070175438596501</v>
      </c>
      <c r="C77" s="17" t="str">
        <f>IFERROR(VLOOKUP(A77,[6]Actual!$D:$L,9,0),"")</f>
        <v>Web_chat</v>
      </c>
      <c r="D77" s="11" t="str">
        <f t="shared" si="12"/>
        <v>chat</v>
      </c>
      <c r="E77" s="12">
        <f t="shared" si="13"/>
        <v>0.28070175438596501</v>
      </c>
      <c r="F77" s="12" t="str">
        <f t="shared" si="14"/>
        <v/>
      </c>
      <c r="G77" s="12" t="str">
        <f>IFERROR(IF(D77="other",VLOOKUP(A77,Sheet2!A:E,5,0)-B77,""),"")</f>
        <v/>
      </c>
      <c r="H77" s="18" t="str">
        <f>IF(AND(VLOOKUP(A77,[6]Actual!$D:$AA,24,0)&gt;DATE(2025,2,26),D77="other"),"Не приймає", "Приймає")</f>
        <v>Приймає</v>
      </c>
      <c r="I77" s="17">
        <f>VLOOKUP(A77,[6]Actual!$D:$AA,24,0)</f>
        <v>44663</v>
      </c>
      <c r="J77" s="12" t="str">
        <f t="shared" si="16"/>
        <v/>
      </c>
    </row>
    <row r="78" spans="1:10" ht="15" thickBot="1" x14ac:dyDescent="0.35">
      <c r="A78" s="10" t="str">
        <f>IF([6]Actual!$K78="lifecell_Inb",[6]Actual!$D78,"")</f>
        <v>Vitalii Voskoboinyk2</v>
      </c>
      <c r="B78" s="12">
        <f>IFERROR(IF(OR([6]Actual!$L78="Web_chat",[6]Actual!$L78="SN"),VLOOKUP(Дані!A78,[5]Sheet2!$A:$E,5,0),VLOOKUP(Дані!A78,[4]Sheet2!$A$1:$E$209,5,0)),"")</f>
        <v>0.2</v>
      </c>
      <c r="C78" s="17" t="str">
        <f>IFERROR(VLOOKUP(A78,[6]Actual!$D:$L,9,0),"")</f>
        <v>Corporate</v>
      </c>
      <c r="D78" s="11" t="str">
        <f t="shared" si="12"/>
        <v>other</v>
      </c>
      <c r="E78" s="12" t="str">
        <f t="shared" si="13"/>
        <v/>
      </c>
      <c r="F78" s="12">
        <f t="shared" si="14"/>
        <v>0.2</v>
      </c>
      <c r="G78" s="12">
        <f>IFERROR(IF(D78="other",VLOOKUP(A78,Sheet2!A:E,5,0)-B78,""),"")</f>
        <v>-1.0810810810811006E-2</v>
      </c>
      <c r="H78" s="18" t="str">
        <f>IF(AND(VLOOKUP(A78,[6]Actual!$D:$AA,24,0)&gt;DATE(2025,2,26),D78="other"),"Не приймає", "Приймає")</f>
        <v>Приймає</v>
      </c>
      <c r="I78" s="17">
        <f>VLOOKUP(A78,[6]Actual!$D:$AA,24,0)</f>
        <v>44671</v>
      </c>
      <c r="J78" s="12">
        <f t="shared" si="16"/>
        <v>-1.0810810810811006E-2</v>
      </c>
    </row>
    <row r="79" spans="1:10" ht="15" thickBot="1" x14ac:dyDescent="0.35">
      <c r="A79" s="10" t="str">
        <f>IF([6]Actual!$K79="lifecell_Inb",[6]Actual!$D79,"")</f>
        <v>Vitalii Ivaniuchenko</v>
      </c>
      <c r="B79" s="12">
        <f>IFERROR(IF(OR([6]Actual!$L79="Web_chat",[6]Actual!$L79="SN"),VLOOKUP(Дані!A79,[5]Sheet2!$A:$E,5,0),VLOOKUP(Дані!A79,[4]Sheet2!$A$1:$E$209,5,0)),"")</f>
        <v>0.14176245210728</v>
      </c>
      <c r="C79" s="17" t="str">
        <f>IFERROR(VLOOKUP(A79,[6]Actual!$D:$L,9,0),"")</f>
        <v>Corporate</v>
      </c>
      <c r="D79" s="11" t="str">
        <f t="shared" si="12"/>
        <v>other</v>
      </c>
      <c r="E79" s="12" t="str">
        <f t="shared" si="13"/>
        <v/>
      </c>
      <c r="F79" s="12">
        <f t="shared" si="14"/>
        <v>0.14176245210728</v>
      </c>
      <c r="G79" s="12">
        <f>IFERROR(IF(D79="other",VLOOKUP(A79,Sheet2!A:E,5,0)-B79,""),"")</f>
        <v>3.0793012149088E-2</v>
      </c>
      <c r="H79" s="18" t="str">
        <f>IF(AND(VLOOKUP(A79,[6]Actual!$D:$AA,24,0)&gt;DATE(2025,2,26),D79="other"),"Не приймає", "Приймає")</f>
        <v>Приймає</v>
      </c>
      <c r="I79" s="17">
        <f>VLOOKUP(A79,[6]Actual!$D:$AA,24,0)</f>
        <v>44699</v>
      </c>
      <c r="J79" s="12">
        <f t="shared" si="16"/>
        <v>3.0793012149088E-2</v>
      </c>
    </row>
    <row r="80" spans="1:10" ht="15" thickBot="1" x14ac:dyDescent="0.35">
      <c r="A80" s="10" t="str">
        <f>IF([6]Actual!$K80="lifecell_Inb",[6]Actual!$D80,"")</f>
        <v>Roman Hladchuk</v>
      </c>
      <c r="B80" s="12">
        <f>IFERROR(IF(OR([6]Actual!$L80="Web_chat",[6]Actual!$L80="SN"),VLOOKUP(Дані!A80,[5]Sheet2!$A:$E,5,0),VLOOKUP(Дані!A80,[4]Sheet2!$A$1:$E$209,5,0)),"")</f>
        <v>0.25</v>
      </c>
      <c r="C80" s="17" t="str">
        <f>IFERROR(VLOOKUP(A80,[6]Actual!$D:$L,9,0),"")</f>
        <v>Platinum</v>
      </c>
      <c r="D80" s="11" t="str">
        <f t="shared" si="12"/>
        <v>other</v>
      </c>
      <c r="E80" s="12" t="str">
        <f t="shared" si="13"/>
        <v/>
      </c>
      <c r="F80" s="12">
        <f t="shared" si="14"/>
        <v>0.25</v>
      </c>
      <c r="G80" s="12">
        <f>IFERROR(IF(D80="other",VLOOKUP(A80,Sheet2!A:E,5,0)-B80,""),"")</f>
        <v>-5.3652968036529997E-2</v>
      </c>
      <c r="H80" s="18" t="str">
        <f>IF(AND(VLOOKUP(A80,[6]Actual!$D:$AA,24,0)&gt;DATE(2025,2,26),D80="other"),"Не приймає", "Приймає")</f>
        <v>Приймає</v>
      </c>
      <c r="I80" s="17">
        <f>VLOOKUP(A80,[6]Actual!$D:$AA,24,0)</f>
        <v>44700</v>
      </c>
      <c r="J80" s="12">
        <f t="shared" si="16"/>
        <v>-5.3652968036529997E-2</v>
      </c>
    </row>
    <row r="81" spans="1:10" ht="15" thickBot="1" x14ac:dyDescent="0.35">
      <c r="A81" s="8" t="str">
        <f>IF([6]Actual!$K81="lifecell_Inb",[6]Actual!$D81,"")</f>
        <v/>
      </c>
      <c r="B81" s="9" t="str">
        <f>IFERROR(IF(OR([6]Actual!$L81="Web_chat",[6]Actual!$L81="SN"),VLOOKUP(Дані!A81,[5]Sheet2!$A:$E,5,0),VLOOKUP(Дані!A81,[4]Sheet2!$A$1:$E$209,5,0)),"")</f>
        <v/>
      </c>
      <c r="C81" s="13" t="str">
        <f>IFERROR(VLOOKUP(A81,[6]Actual!$D:$L,9,0),"")</f>
        <v/>
      </c>
      <c r="D81" s="8" t="str">
        <f t="shared" si="12"/>
        <v>exclude</v>
      </c>
      <c r="E81" s="9" t="str">
        <f t="shared" si="13"/>
        <v/>
      </c>
      <c r="F81" s="9" t="str">
        <f t="shared" si="14"/>
        <v/>
      </c>
      <c r="G81" s="9" t="str">
        <f>IFERROR(IF(D81="other",VLOOKUP(A81,Sheet2!A:E,5,0)-B81,""),"")</f>
        <v/>
      </c>
      <c r="H81" s="8"/>
      <c r="I81" s="8"/>
      <c r="J81" s="8"/>
    </row>
    <row r="82" spans="1:10" ht="15" thickBot="1" x14ac:dyDescent="0.35">
      <c r="A82" s="8" t="str">
        <f>IF([6]Actual!$K82="lifecell_Inb",[6]Actual!$D82,"")</f>
        <v/>
      </c>
      <c r="B82" s="9" t="str">
        <f>IFERROR(IF(OR([6]Actual!$L82="Web_chat",[6]Actual!$L82="SN"),VLOOKUP(Дані!A82,[5]Sheet2!$A:$E,5,0),VLOOKUP(Дані!A82,[4]Sheet2!$A$1:$E$209,5,0)),"")</f>
        <v/>
      </c>
      <c r="C82" s="13" t="str">
        <f>IFERROR(VLOOKUP(A82,[6]Actual!$D:$L,9,0),"")</f>
        <v/>
      </c>
      <c r="D82" s="8" t="str">
        <f t="shared" si="12"/>
        <v>exclude</v>
      </c>
      <c r="E82" s="9" t="str">
        <f t="shared" si="13"/>
        <v/>
      </c>
      <c r="F82" s="9" t="str">
        <f t="shared" si="14"/>
        <v/>
      </c>
      <c r="G82" s="9" t="str">
        <f>IFERROR(IF(D82="other",VLOOKUP(A82,Sheet2!A:E,5,0)-B82,""),"")</f>
        <v/>
      </c>
      <c r="H82" s="8"/>
      <c r="I82" s="8"/>
      <c r="J82" s="8"/>
    </row>
    <row r="83" spans="1:10" ht="15" thickBot="1" x14ac:dyDescent="0.35">
      <c r="A83" s="8" t="str">
        <f>IF([6]Actual!$K83="lifecell_Inb",[6]Actual!$D83,"")</f>
        <v/>
      </c>
      <c r="B83" s="9" t="str">
        <f>IFERROR(IF(OR([6]Actual!$L83="Web_chat",[6]Actual!$L83="SN"),VLOOKUP(Дані!A83,[5]Sheet2!$A:$E,5,0),VLOOKUP(Дані!A83,[4]Sheet2!$A$1:$E$209,5,0)),"")</f>
        <v/>
      </c>
      <c r="C83" s="13" t="str">
        <f>IFERROR(VLOOKUP(A83,[6]Actual!$D:$L,9,0),"")</f>
        <v/>
      </c>
      <c r="D83" s="8" t="str">
        <f t="shared" si="12"/>
        <v>exclude</v>
      </c>
      <c r="E83" s="9" t="str">
        <f t="shared" si="13"/>
        <v/>
      </c>
      <c r="F83" s="9" t="str">
        <f t="shared" si="14"/>
        <v/>
      </c>
      <c r="G83" s="9" t="str">
        <f>IFERROR(IF(D83="other",VLOOKUP(A83,Sheet2!A:E,5,0)-B83,""),"")</f>
        <v/>
      </c>
      <c r="H83" s="8"/>
      <c r="I83" s="8"/>
      <c r="J83" s="8"/>
    </row>
    <row r="84" spans="1:10" ht="15" thickBot="1" x14ac:dyDescent="0.35">
      <c r="A84" s="8" t="str">
        <f>IF([6]Actual!$K84="lifecell_Inb",[6]Actual!$D84,"")</f>
        <v/>
      </c>
      <c r="B84" s="9" t="str">
        <f>IFERROR(IF(OR([6]Actual!$L84="Web_chat",[6]Actual!$L84="SN"),VLOOKUP(Дані!A84,[5]Sheet2!$A:$E,5,0),VLOOKUP(Дані!A84,[4]Sheet2!$A$1:$E$209,5,0)),"")</f>
        <v/>
      </c>
      <c r="C84" s="13" t="str">
        <f>IFERROR(VLOOKUP(A84,[6]Actual!$D:$L,9,0),"")</f>
        <v/>
      </c>
      <c r="D84" s="8" t="str">
        <f t="shared" si="12"/>
        <v>exclude</v>
      </c>
      <c r="E84" s="9" t="str">
        <f t="shared" si="13"/>
        <v/>
      </c>
      <c r="F84" s="9" t="str">
        <f t="shared" si="14"/>
        <v/>
      </c>
      <c r="G84" s="9" t="str">
        <f>IFERROR(IF(D84="other",VLOOKUP(A84,Sheet2!A:E,5,0)-B84,""),"")</f>
        <v/>
      </c>
      <c r="H84" s="8"/>
      <c r="I84" s="8"/>
      <c r="J84" s="8"/>
    </row>
    <row r="85" spans="1:10" ht="15" thickBot="1" x14ac:dyDescent="0.35">
      <c r="A85" s="8" t="str">
        <f>IF([6]Actual!$K85="lifecell_Inb",[6]Actual!$D85,"")</f>
        <v/>
      </c>
      <c r="B85" s="9" t="str">
        <f>IFERROR(IF(OR([6]Actual!$L85="Web_chat",[6]Actual!$L85="SN"),VLOOKUP(Дані!A85,[5]Sheet2!$A:$E,5,0),VLOOKUP(Дані!A85,[4]Sheet2!$A$1:$E$209,5,0)),"")</f>
        <v/>
      </c>
      <c r="C85" s="13" t="str">
        <f>IFERROR(VLOOKUP(A85,[6]Actual!$D:$L,9,0),"")</f>
        <v/>
      </c>
      <c r="D85" s="8" t="str">
        <f t="shared" si="12"/>
        <v>exclude</v>
      </c>
      <c r="E85" s="9" t="str">
        <f t="shared" si="13"/>
        <v/>
      </c>
      <c r="F85" s="9" t="str">
        <f t="shared" si="14"/>
        <v/>
      </c>
      <c r="G85" s="9" t="str">
        <f>IFERROR(IF(D85="other",VLOOKUP(A85,Sheet2!A:E,5,0)-B85,""),"")</f>
        <v/>
      </c>
      <c r="H85" s="8"/>
      <c r="I85" s="8"/>
      <c r="J85" s="8"/>
    </row>
    <row r="86" spans="1:10" ht="15" thickBot="1" x14ac:dyDescent="0.35">
      <c r="A86" s="8" t="str">
        <f>IF([6]Actual!$K86="lifecell_Inb",[6]Actual!$D86,"")</f>
        <v/>
      </c>
      <c r="B86" s="9" t="str">
        <f>IFERROR(IF(OR([6]Actual!$L86="Web_chat",[6]Actual!$L86="SN"),VLOOKUP(Дані!A86,[5]Sheet2!$A:$E,5,0),VLOOKUP(Дані!A86,[4]Sheet2!$A$1:$E$209,5,0)),"")</f>
        <v/>
      </c>
      <c r="C86" s="13" t="str">
        <f>IFERROR(VLOOKUP(A86,[6]Actual!$D:$L,9,0),"")</f>
        <v/>
      </c>
      <c r="D86" s="8" t="str">
        <f t="shared" si="12"/>
        <v>exclude</v>
      </c>
      <c r="E86" s="9" t="str">
        <f t="shared" si="13"/>
        <v/>
      </c>
      <c r="F86" s="9" t="str">
        <f t="shared" si="14"/>
        <v/>
      </c>
      <c r="G86" s="9" t="str">
        <f>IFERROR(IF(D86="other",VLOOKUP(A86,Sheet2!A:E,5,0)-B86,""),"")</f>
        <v/>
      </c>
      <c r="H86" s="8"/>
      <c r="I86" s="8"/>
      <c r="J86" s="8"/>
    </row>
    <row r="87" spans="1:10" ht="15" thickBot="1" x14ac:dyDescent="0.35">
      <c r="A87" s="10" t="str">
        <f>IF([6]Actual!$K87="lifecell_Inb",[6]Actual!$D87,"")</f>
        <v>Nataliia Podobid</v>
      </c>
      <c r="B87" s="12">
        <f>IFERROR(IF(OR([6]Actual!$L87="Web_chat",[6]Actual!$L87="SN"),VLOOKUP(Дані!A87,[5]Sheet2!$A:$E,5,0),VLOOKUP(Дані!A87,[4]Sheet2!$A$1:$E$209,5,0)),"")</f>
        <v>0.15580736543909299</v>
      </c>
      <c r="C87" s="17" t="str">
        <f>IFERROR(VLOOKUP(A87,[6]Actual!$D:$L,9,0),"")</f>
        <v>Platinum</v>
      </c>
      <c r="D87" s="11" t="str">
        <f t="shared" si="12"/>
        <v>other</v>
      </c>
      <c r="E87" s="12" t="str">
        <f t="shared" si="13"/>
        <v/>
      </c>
      <c r="F87" s="12">
        <f t="shared" si="14"/>
        <v>0.15580736543909299</v>
      </c>
      <c r="G87" s="12">
        <f>IFERROR(IF(D87="other",VLOOKUP(A87,Sheet2!A:E,5,0)-B87,""),"")</f>
        <v>7.0562968541190152E-3</v>
      </c>
      <c r="H87" s="18" t="str">
        <f>IF(AND(VLOOKUP(A87,[6]Actual!$D:$AA,24,0)&gt;DATE(2025,2,26),D87="other"),"Не приймає", "Приймає")</f>
        <v>Приймає</v>
      </c>
      <c r="I87" s="17">
        <f>VLOOKUP(A87,[6]Actual!$D:$AA,24,0)</f>
        <v>44757</v>
      </c>
      <c r="J87" s="12">
        <f t="shared" ref="J87:J88" si="17">IF(AND(D87="other", H87="Приймає"), G87, "")</f>
        <v>7.0562968541190152E-3</v>
      </c>
    </row>
    <row r="88" spans="1:10" ht="15" thickBot="1" x14ac:dyDescent="0.35">
      <c r="A88" s="10" t="str">
        <f>IF([6]Actual!$K88="lifecell_Inb",[6]Actual!$D88,"")</f>
        <v>Oleksandr Hulko</v>
      </c>
      <c r="B88" s="12">
        <f>IFERROR(IF(OR([6]Actual!$L88="Web_chat",[6]Actual!$L88="SN"),VLOOKUP(Дані!A88,[5]Sheet2!$A:$E,5,0),VLOOKUP(Дані!A88,[4]Sheet2!$A$1:$E$209,5,0)),"")</f>
        <v>0.23888888888888901</v>
      </c>
      <c r="C88" s="17" t="str">
        <f>IFERROR(VLOOKUP(A88,[6]Actual!$D:$L,9,0),"")</f>
        <v>Web_chat</v>
      </c>
      <c r="D88" s="11" t="str">
        <f t="shared" si="12"/>
        <v>chat</v>
      </c>
      <c r="E88" s="12">
        <f t="shared" si="13"/>
        <v>0.23888888888888901</v>
      </c>
      <c r="F88" s="12" t="str">
        <f t="shared" si="14"/>
        <v/>
      </c>
      <c r="G88" s="12" t="str">
        <f>IFERROR(IF(D88="other",VLOOKUP(A88,Sheet2!A:E,5,0)-B88,""),"")</f>
        <v/>
      </c>
      <c r="H88" s="18" t="str">
        <f>IF(AND(VLOOKUP(A88,[6]Actual!$D:$AA,24,0)&gt;DATE(2025,2,26),D88="other"),"Не приймає", "Приймає")</f>
        <v>Приймає</v>
      </c>
      <c r="I88" s="17">
        <f>VLOOKUP(A88,[6]Actual!$D:$AA,24,0)</f>
        <v>44777</v>
      </c>
      <c r="J88" s="12" t="str">
        <f t="shared" si="17"/>
        <v/>
      </c>
    </row>
    <row r="89" spans="1:10" ht="15" thickBot="1" x14ac:dyDescent="0.35">
      <c r="A89" s="8" t="str">
        <f>IF([6]Actual!$K89="lifecell_Inb",[6]Actual!$D89,"")</f>
        <v/>
      </c>
      <c r="B89" s="9" t="str">
        <f>IFERROR(IF(OR([6]Actual!$L89="Web_chat",[6]Actual!$L89="SN"),VLOOKUP(Дані!A89,[5]Sheet2!$A:$E,5,0),VLOOKUP(Дані!A89,[4]Sheet2!$A$1:$E$209,5,0)),"")</f>
        <v/>
      </c>
      <c r="C89" s="13" t="str">
        <f>IFERROR(VLOOKUP(A89,[6]Actual!$D:$L,9,0),"")</f>
        <v/>
      </c>
      <c r="D89" s="8" t="str">
        <f t="shared" si="12"/>
        <v>exclude</v>
      </c>
      <c r="E89" s="9" t="str">
        <f t="shared" si="13"/>
        <v/>
      </c>
      <c r="F89" s="9" t="str">
        <f t="shared" si="14"/>
        <v/>
      </c>
      <c r="G89" s="9" t="str">
        <f>IFERROR(IF(D89="other",VLOOKUP(A89,Sheet2!A:E,5,0)-B89,""),"")</f>
        <v/>
      </c>
      <c r="H89" s="8"/>
      <c r="I89" s="8"/>
      <c r="J89" s="8"/>
    </row>
    <row r="90" spans="1:10" ht="15" thickBot="1" x14ac:dyDescent="0.35">
      <c r="A90" s="10" t="str">
        <f>IF([6]Actual!$K90="lifecell_Inb",[6]Actual!$D90,"")</f>
        <v>Dmytro Kvasha</v>
      </c>
      <c r="B90" s="12">
        <f>IFERROR(IF(OR([6]Actual!$L90="Web_chat",[6]Actual!$L90="SN"),VLOOKUP(Дані!A90,[5]Sheet2!$A:$E,5,0),VLOOKUP(Дані!A90,[4]Sheet2!$A$1:$E$209,5,0)),"")</f>
        <v>0.18726591760299599</v>
      </c>
      <c r="C90" s="17" t="str">
        <f>IFERROR(VLOOKUP(A90,[6]Actual!$D:$L,9,0),"")</f>
        <v>Web_chat</v>
      </c>
      <c r="D90" s="11" t="str">
        <f t="shared" si="12"/>
        <v>chat</v>
      </c>
      <c r="E90" s="12">
        <f t="shared" si="13"/>
        <v>0.18726591760299599</v>
      </c>
      <c r="F90" s="12" t="str">
        <f t="shared" si="14"/>
        <v/>
      </c>
      <c r="G90" s="12" t="str">
        <f>IFERROR(IF(D90="other",VLOOKUP(A90,Sheet2!A:E,5,0)-B90,""),"")</f>
        <v/>
      </c>
      <c r="H90" s="18" t="str">
        <f>IF(AND(VLOOKUP(A90,[6]Actual!$D:$AA,24,0)&gt;DATE(2025,2,26),D90="other"),"Не приймає", "Приймає")</f>
        <v>Приймає</v>
      </c>
      <c r="I90" s="17">
        <f>VLOOKUP(A90,[6]Actual!$D:$AA,24,0)</f>
        <v>44810</v>
      </c>
      <c r="J90" s="12" t="str">
        <f>IF(AND(D90="other", H90="Приймає"), G90, "")</f>
        <v/>
      </c>
    </row>
    <row r="91" spans="1:10" ht="15" thickBot="1" x14ac:dyDescent="0.35">
      <c r="A91" s="8" t="str">
        <f>IF([6]Actual!$K91="lifecell_Inb",[6]Actual!$D91,"")</f>
        <v/>
      </c>
      <c r="B91" s="9" t="str">
        <f>IFERROR(IF(OR([6]Actual!$L91="Web_chat",[6]Actual!$L91="SN"),VLOOKUP(Дані!A91,[5]Sheet2!$A:$E,5,0),VLOOKUP(Дані!A91,[4]Sheet2!$A$1:$E$209,5,0)),"")</f>
        <v/>
      </c>
      <c r="C91" s="13" t="str">
        <f>IFERROR(VLOOKUP(A91,[6]Actual!$D:$L,9,0),"")</f>
        <v/>
      </c>
      <c r="D91" s="8" t="str">
        <f t="shared" si="12"/>
        <v>exclude</v>
      </c>
      <c r="E91" s="9" t="str">
        <f t="shared" si="13"/>
        <v/>
      </c>
      <c r="F91" s="9" t="str">
        <f t="shared" si="14"/>
        <v/>
      </c>
      <c r="G91" s="9" t="str">
        <f>IFERROR(IF(D91="other",VLOOKUP(A91,Sheet2!A:E,5,0)-B91,""),"")</f>
        <v/>
      </c>
      <c r="H91" s="8"/>
      <c r="I91" s="8"/>
      <c r="J91" s="8"/>
    </row>
    <row r="92" spans="1:10" ht="15" thickBot="1" x14ac:dyDescent="0.35">
      <c r="A92" s="10" t="str">
        <f>IF([6]Actual!$K92="lifecell_Inb",[6]Actual!$D92,"")</f>
        <v>Viktoriia Ivashkiv</v>
      </c>
      <c r="B92" s="12">
        <f>IFERROR(IF(OR([6]Actual!$L92="Web_chat",[6]Actual!$L92="SN"),VLOOKUP(Дані!A92,[5]Sheet2!$A:$E,5,0),VLOOKUP(Дані!A92,[4]Sheet2!$A$1:$E$209,5,0)),"")</f>
        <v>0.16393442622950799</v>
      </c>
      <c r="C92" s="17" t="str">
        <f>IFERROR(VLOOKUP(A92,[6]Actual!$D:$L,9,0),"")</f>
        <v>Segment_B</v>
      </c>
      <c r="D92" s="11" t="str">
        <f t="shared" si="12"/>
        <v>other</v>
      </c>
      <c r="E92" s="12" t="str">
        <f t="shared" si="13"/>
        <v/>
      </c>
      <c r="F92" s="12">
        <f t="shared" si="14"/>
        <v>0.16393442622950799</v>
      </c>
      <c r="G92" s="12">
        <f>IFERROR(IF(D92="other",VLOOKUP(A92,Sheet2!A:E,5,0)-B92,""),"")</f>
        <v>-3.3599939493636988E-2</v>
      </c>
      <c r="H92" s="18" t="str">
        <f>IF(AND(VLOOKUP(A92,[6]Actual!$D:$AA,24,0)&gt;DATE(2025,2,26),D92="other"),"Не приймає", "Приймає")</f>
        <v>Приймає</v>
      </c>
      <c r="I92" s="17">
        <f>VLOOKUP(A92,[6]Actual!$D:$AA,24,0)</f>
        <v>44851</v>
      </c>
      <c r="J92" s="12">
        <f t="shared" ref="J92:J96" si="18">IF(AND(D92="other", H92="Приймає"), G92, "")</f>
        <v>-3.3599939493636988E-2</v>
      </c>
    </row>
    <row r="93" spans="1:10" ht="15" thickBot="1" x14ac:dyDescent="0.35">
      <c r="A93" s="10" t="str">
        <f>IF([6]Actual!$K93="lifecell_Inb",[6]Actual!$D93,"")</f>
        <v>Denys Kurdybailo</v>
      </c>
      <c r="B93" s="12">
        <f>IFERROR(IF(OR([6]Actual!$L93="Web_chat",[6]Actual!$L93="SN"),VLOOKUP(Дані!A93,[5]Sheet2!$A:$E,5,0),VLOOKUP(Дані!A93,[4]Sheet2!$A$1:$E$209,5,0)),"")</f>
        <v>9.5890410958904104E-2</v>
      </c>
      <c r="C93" s="17" t="str">
        <f>IFERROR(VLOOKUP(A93,[6]Actual!$D:$L,9,0),"")</f>
        <v>FMC</v>
      </c>
      <c r="D93" s="11" t="str">
        <f t="shared" si="12"/>
        <v>other</v>
      </c>
      <c r="E93" s="12" t="str">
        <f t="shared" si="13"/>
        <v/>
      </c>
      <c r="F93" s="12">
        <f t="shared" si="14"/>
        <v>9.5890410958904104E-2</v>
      </c>
      <c r="G93" s="12">
        <f>IFERROR(IF(D93="other",VLOOKUP(A93,Sheet2!A:E,5,0)-B93,""),"")</f>
        <v>1.7103939323581896E-2</v>
      </c>
      <c r="H93" s="18" t="str">
        <f>IF(AND(VLOOKUP(A93,[6]Actual!$D:$AA,24,0)&gt;DATE(2025,2,26),D93="other"),"Не приймає", "Приймає")</f>
        <v>Приймає</v>
      </c>
      <c r="I93" s="17">
        <f>VLOOKUP(A93,[6]Actual!$D:$AA,24,0)</f>
        <v>44851</v>
      </c>
      <c r="J93" s="12">
        <f t="shared" si="18"/>
        <v>1.7103939323581896E-2</v>
      </c>
    </row>
    <row r="94" spans="1:10" ht="15" thickBot="1" x14ac:dyDescent="0.35">
      <c r="A94" s="10" t="str">
        <f>IF([6]Actual!$K94="lifecell_Inb",[6]Actual!$D94,"")</f>
        <v>Yuliia Parhan</v>
      </c>
      <c r="B94" s="12">
        <f>IFERROR(IF(OR([6]Actual!$L94="Web_chat",[6]Actual!$L94="SN"),VLOOKUP(Дані!A94,[5]Sheet2!$A:$E,5,0),VLOOKUP(Дані!A94,[4]Sheet2!$A$1:$E$209,5,0)),"")</f>
        <v>8.2352941176470601E-2</v>
      </c>
      <c r="C94" s="17" t="str">
        <f>IFERROR(VLOOKUP(A94,[6]Actual!$D:$L,9,0),"")</f>
        <v>Platinum</v>
      </c>
      <c r="D94" s="11" t="str">
        <f t="shared" si="12"/>
        <v>other</v>
      </c>
      <c r="E94" s="12" t="str">
        <f t="shared" si="13"/>
        <v/>
      </c>
      <c r="F94" s="12">
        <f t="shared" si="14"/>
        <v>8.2352941176470601E-2</v>
      </c>
      <c r="G94" s="12">
        <f>IFERROR(IF(D94="other",VLOOKUP(A94,Sheet2!A:E,5,0)-B94,""),"")</f>
        <v>4.2074539739560393E-2</v>
      </c>
      <c r="H94" s="18" t="str">
        <f>IF(AND(VLOOKUP(A94,[6]Actual!$D:$AA,24,0)&gt;DATE(2025,2,26),D94="other"),"Не приймає", "Приймає")</f>
        <v>Приймає</v>
      </c>
      <c r="I94" s="17">
        <f>VLOOKUP(A94,[6]Actual!$D:$AA,24,0)</f>
        <v>44851</v>
      </c>
      <c r="J94" s="12">
        <f t="shared" si="18"/>
        <v>4.2074539739560393E-2</v>
      </c>
    </row>
    <row r="95" spans="1:10" ht="15" thickBot="1" x14ac:dyDescent="0.35">
      <c r="A95" s="10" t="str">
        <f>IF([6]Actual!$K95="lifecell_Inb",[6]Actual!$D95,"")</f>
        <v>Andrii Burda</v>
      </c>
      <c r="B95" s="12">
        <f>IFERROR(IF(OR([6]Actual!$L95="Web_chat",[6]Actual!$L95="SN"),VLOOKUP(Дані!A95,[5]Sheet2!$A:$E,5,0),VLOOKUP(Дані!A95,[4]Sheet2!$A$1:$E$209,5,0)),"")</f>
        <v>0.5</v>
      </c>
      <c r="C95" s="17" t="str">
        <f>IFERROR(VLOOKUP(A95,[6]Actual!$D:$L,9,0),"")</f>
        <v>SN</v>
      </c>
      <c r="D95" s="11" t="str">
        <f t="shared" si="12"/>
        <v>exclude</v>
      </c>
      <c r="E95" s="12" t="str">
        <f t="shared" si="13"/>
        <v/>
      </c>
      <c r="F95" s="12" t="str">
        <f t="shared" si="14"/>
        <v/>
      </c>
      <c r="G95" s="12" t="str">
        <f>IFERROR(IF(D95="other",VLOOKUP(A95,Sheet2!A:E,5,0)-B95,""),"")</f>
        <v/>
      </c>
      <c r="H95" s="18" t="str">
        <f>IF(AND(VLOOKUP(A95,[6]Actual!$D:$AA,24,0)&gt;DATE(2025,2,26),D95="other"),"Не приймає", "Приймає")</f>
        <v>Приймає</v>
      </c>
      <c r="I95" s="17">
        <f>VLOOKUP(A95,[6]Actual!$D:$AA,24,0)</f>
        <v>44859</v>
      </c>
      <c r="J95" s="12" t="str">
        <f t="shared" si="18"/>
        <v/>
      </c>
    </row>
    <row r="96" spans="1:10" ht="15" thickBot="1" x14ac:dyDescent="0.35">
      <c r="A96" s="10" t="str">
        <f>IF([6]Actual!$K96="lifecell_Inb",[6]Actual!$D96,"")</f>
        <v>Oleksandr Tkachuk</v>
      </c>
      <c r="B96" s="12">
        <f>IFERROR(IF(OR([6]Actual!$L96="Web_chat",[6]Actual!$L96="SN"),VLOOKUP(Дані!A96,[5]Sheet2!$A:$E,5,0),VLOOKUP(Дані!A96,[4]Sheet2!$A$1:$E$209,5,0)),"")</f>
        <v>7.69230769230769E-2</v>
      </c>
      <c r="C96" s="17" t="str">
        <f>IFERROR(VLOOKUP(A96,[6]Actual!$D:$L,9,0),"")</f>
        <v>Platinum</v>
      </c>
      <c r="D96" s="11" t="str">
        <f t="shared" si="12"/>
        <v>other</v>
      </c>
      <c r="E96" s="12" t="str">
        <f t="shared" si="13"/>
        <v/>
      </c>
      <c r="F96" s="12">
        <f t="shared" si="14"/>
        <v>7.69230769230769E-2</v>
      </c>
      <c r="G96" s="12">
        <f>IFERROR(IF(D96="other",VLOOKUP(A96,Sheet2!A:E,5,0)-B96,""),"")</f>
        <v>6.6666666666667096E-2</v>
      </c>
      <c r="H96" s="18" t="str">
        <f>IF(AND(VLOOKUP(A96,[6]Actual!$D:$AA,24,0)&gt;DATE(2025,2,26),D96="other"),"Не приймає", "Приймає")</f>
        <v>Приймає</v>
      </c>
      <c r="I96" s="17">
        <f>VLOOKUP(A96,[6]Actual!$D:$AA,24,0)</f>
        <v>44859</v>
      </c>
      <c r="J96" s="12">
        <f t="shared" si="18"/>
        <v>6.6666666666667096E-2</v>
      </c>
    </row>
    <row r="97" spans="1:10" ht="15" thickBot="1" x14ac:dyDescent="0.35">
      <c r="A97" s="8" t="str">
        <f>IF([6]Actual!$K97="lifecell_Inb",[6]Actual!$D97,"")</f>
        <v/>
      </c>
      <c r="B97" s="9" t="str">
        <f>IFERROR(IF(OR([6]Actual!$L97="Web_chat",[6]Actual!$L97="SN"),VLOOKUP(Дані!A97,[5]Sheet2!$A:$E,5,0),VLOOKUP(Дані!A97,[4]Sheet2!$A$1:$E$209,5,0)),"")</f>
        <v/>
      </c>
      <c r="C97" s="13" t="str">
        <f>IFERROR(VLOOKUP(A97,[6]Actual!$D:$L,9,0),"")</f>
        <v/>
      </c>
      <c r="D97" s="8" t="str">
        <f t="shared" si="12"/>
        <v>exclude</v>
      </c>
      <c r="E97" s="9" t="str">
        <f t="shared" si="13"/>
        <v/>
      </c>
      <c r="F97" s="9" t="str">
        <f t="shared" si="14"/>
        <v/>
      </c>
      <c r="G97" s="9" t="str">
        <f>IFERROR(IF(D97="other",VLOOKUP(A97,Sheet2!A:E,5,0)-B97,""),"")</f>
        <v/>
      </c>
      <c r="H97" s="8"/>
      <c r="I97" s="8"/>
      <c r="J97" s="8"/>
    </row>
    <row r="98" spans="1:10" ht="15" thickBot="1" x14ac:dyDescent="0.35">
      <c r="A98" s="8" t="str">
        <f>IF([6]Actual!$K98="lifecell_Inb",[6]Actual!$D98,"")</f>
        <v/>
      </c>
      <c r="B98" s="9" t="str">
        <f>IFERROR(IF(OR([6]Actual!$L98="Web_chat",[6]Actual!$L98="SN"),VLOOKUP(Дані!A98,[5]Sheet2!$A:$E,5,0),VLOOKUP(Дані!A98,[4]Sheet2!$A$1:$E$209,5,0)),"")</f>
        <v/>
      </c>
      <c r="C98" s="13" t="str">
        <f>IFERROR(VLOOKUP(A98,[6]Actual!$D:$L,9,0),"")</f>
        <v/>
      </c>
      <c r="D98" s="8" t="str">
        <f t="shared" si="12"/>
        <v>exclude</v>
      </c>
      <c r="E98" s="9" t="str">
        <f t="shared" si="13"/>
        <v/>
      </c>
      <c r="F98" s="9" t="str">
        <f t="shared" si="14"/>
        <v/>
      </c>
      <c r="G98" s="9" t="str">
        <f>IFERROR(IF(D98="other",VLOOKUP(A98,Sheet2!A:E,5,0)-B98,""),"")</f>
        <v/>
      </c>
      <c r="H98" s="8"/>
      <c r="I98" s="8"/>
      <c r="J98" s="8"/>
    </row>
    <row r="99" spans="1:10" ht="15" thickBot="1" x14ac:dyDescent="0.35">
      <c r="A99" s="8" t="str">
        <f>IF([6]Actual!$K99="lifecell_Inb",[6]Actual!$D99,"")</f>
        <v/>
      </c>
      <c r="B99" s="9" t="str">
        <f>IFERROR(IF(OR([6]Actual!$L99="Web_chat",[6]Actual!$L99="SN"),VLOOKUP(Дані!A99,[5]Sheet2!$A:$E,5,0),VLOOKUP(Дані!A99,[4]Sheet2!$A$1:$E$209,5,0)),"")</f>
        <v/>
      </c>
      <c r="C99" s="13" t="str">
        <f>IFERROR(VLOOKUP(A99,[6]Actual!$D:$L,9,0),"")</f>
        <v/>
      </c>
      <c r="D99" s="8" t="str">
        <f t="shared" si="12"/>
        <v>exclude</v>
      </c>
      <c r="E99" s="9" t="str">
        <f t="shared" si="13"/>
        <v/>
      </c>
      <c r="F99" s="9" t="str">
        <f t="shared" si="14"/>
        <v/>
      </c>
      <c r="G99" s="9" t="str">
        <f>IFERROR(IF(D99="other",VLOOKUP(A99,Sheet2!A:E,5,0)-B99,""),"")</f>
        <v/>
      </c>
      <c r="H99" s="8"/>
      <c r="I99" s="8"/>
      <c r="J99" s="8"/>
    </row>
    <row r="100" spans="1:10" ht="15" thickBot="1" x14ac:dyDescent="0.35">
      <c r="A100" s="8" t="str">
        <f>IF([6]Actual!$K100="lifecell_Inb",[6]Actual!$D100,"")</f>
        <v/>
      </c>
      <c r="B100" s="9" t="str">
        <f>IFERROR(IF(OR([6]Actual!$L100="Web_chat",[6]Actual!$L100="SN"),VLOOKUP(Дані!A100,[5]Sheet2!$A:$E,5,0),VLOOKUP(Дані!A100,[4]Sheet2!$A$1:$E$209,5,0)),"")</f>
        <v/>
      </c>
      <c r="C100" s="13" t="str">
        <f>IFERROR(VLOOKUP(A100,[6]Actual!$D:$L,9,0),"")</f>
        <v/>
      </c>
      <c r="D100" s="8" t="str">
        <f t="shared" si="12"/>
        <v>exclude</v>
      </c>
      <c r="E100" s="9" t="str">
        <f t="shared" si="13"/>
        <v/>
      </c>
      <c r="F100" s="9" t="str">
        <f t="shared" si="14"/>
        <v/>
      </c>
      <c r="G100" s="9" t="str">
        <f>IFERROR(IF(D100="other",VLOOKUP(A100,Sheet2!A:E,5,0)-B100,""),"")</f>
        <v/>
      </c>
      <c r="H100" s="8"/>
      <c r="I100" s="8"/>
      <c r="J100" s="8"/>
    </row>
    <row r="101" spans="1:10" ht="15" thickBot="1" x14ac:dyDescent="0.35">
      <c r="A101" s="8" t="str">
        <f>IF([6]Actual!$K101="lifecell_Inb",[6]Actual!$D101,"")</f>
        <v/>
      </c>
      <c r="B101" s="9" t="str">
        <f>IFERROR(IF(OR([6]Actual!$L101="Web_chat",[6]Actual!$L101="SN"),VLOOKUP(Дані!A101,[5]Sheet2!$A:$E,5,0),VLOOKUP(Дані!A101,[4]Sheet2!$A$1:$E$209,5,0)),"")</f>
        <v/>
      </c>
      <c r="C101" s="13" t="str">
        <f>IFERROR(VLOOKUP(A101,[6]Actual!$D:$L,9,0),"")</f>
        <v/>
      </c>
      <c r="D101" s="8" t="str">
        <f t="shared" si="12"/>
        <v>exclude</v>
      </c>
      <c r="E101" s="9" t="str">
        <f t="shared" si="13"/>
        <v/>
      </c>
      <c r="F101" s="9" t="str">
        <f t="shared" si="14"/>
        <v/>
      </c>
      <c r="G101" s="9" t="str">
        <f>IFERROR(IF(D101="other",VLOOKUP(A101,Sheet2!A:E,5,0)-B101,""),"")</f>
        <v/>
      </c>
      <c r="H101" s="8"/>
      <c r="I101" s="8"/>
      <c r="J101" s="8"/>
    </row>
    <row r="102" spans="1:10" ht="15" thickBot="1" x14ac:dyDescent="0.35">
      <c r="A102" s="10" t="str">
        <f>IF([6]Actual!$K102="lifecell_Inb",[6]Actual!$D102,"")</f>
        <v>Oleksii Tereshchenko</v>
      </c>
      <c r="B102" s="12">
        <f>IFERROR(IF(OR([6]Actual!$L102="Web_chat",[6]Actual!$L102="SN"),VLOOKUP(Дані!A102,[5]Sheet2!$A:$E,5,0),VLOOKUP(Дані!A102,[4]Sheet2!$A$1:$E$209,5,0)),"")</f>
        <v>3.78151260504202E-2</v>
      </c>
      <c r="C102" s="17" t="str">
        <f>IFERROR(VLOOKUP(A102,[6]Actual!$D:$L,9,0),"")</f>
        <v>Corporate</v>
      </c>
      <c r="D102" s="11" t="str">
        <f t="shared" si="12"/>
        <v>other</v>
      </c>
      <c r="E102" s="12" t="str">
        <f t="shared" si="13"/>
        <v/>
      </c>
      <c r="F102" s="12">
        <f t="shared" si="14"/>
        <v>3.78151260504202E-2</v>
      </c>
      <c r="G102" s="12">
        <f>IFERROR(IF(D102="other",VLOOKUP(A102,Sheet2!A:E,5,0)-B102,""),"")</f>
        <v>8.86071242656358E-2</v>
      </c>
      <c r="H102" s="18" t="str">
        <f>IF(AND(VLOOKUP(A102,[6]Actual!$D:$AA,24,0)&gt;DATE(2025,2,26),D102="other"),"Не приймає", "Приймає")</f>
        <v>Приймає</v>
      </c>
      <c r="I102" s="17">
        <f>VLOOKUP(A102,[6]Actual!$D:$AA,24,0)</f>
        <v>44879</v>
      </c>
      <c r="J102" s="12">
        <f>IF(AND(D102="other", H102="Приймає"), G102, "")</f>
        <v>8.86071242656358E-2</v>
      </c>
    </row>
    <row r="103" spans="1:10" ht="15" thickBot="1" x14ac:dyDescent="0.35">
      <c r="A103" s="8" t="str">
        <f>IF([6]Actual!$K103="lifecell_Inb",[6]Actual!$D103,"")</f>
        <v/>
      </c>
      <c r="B103" s="9" t="str">
        <f>IFERROR(IF(OR([6]Actual!$L103="Web_chat",[6]Actual!$L103="SN"),VLOOKUP(Дані!A103,[5]Sheet2!$A:$E,5,0),VLOOKUP(Дані!A103,[4]Sheet2!$A$1:$E$209,5,0)),"")</f>
        <v/>
      </c>
      <c r="C103" s="13" t="str">
        <f>IFERROR(VLOOKUP(A103,[6]Actual!$D:$L,9,0),"")</f>
        <v/>
      </c>
      <c r="D103" s="8" t="str">
        <f t="shared" si="12"/>
        <v>exclude</v>
      </c>
      <c r="E103" s="9" t="str">
        <f t="shared" si="13"/>
        <v/>
      </c>
      <c r="F103" s="9" t="str">
        <f t="shared" si="14"/>
        <v/>
      </c>
      <c r="G103" s="9" t="str">
        <f>IFERROR(IF(D103="other",VLOOKUP(A103,Sheet2!A:E,5,0)-B103,""),"")</f>
        <v/>
      </c>
      <c r="H103" s="8"/>
      <c r="I103" s="8"/>
      <c r="J103" s="8"/>
    </row>
    <row r="104" spans="1:10" ht="15" thickBot="1" x14ac:dyDescent="0.35">
      <c r="A104" s="8" t="str">
        <f>IF([6]Actual!$K104="lifecell_Inb",[6]Actual!$D104,"")</f>
        <v/>
      </c>
      <c r="B104" s="9" t="str">
        <f>IFERROR(IF(OR([6]Actual!$L104="Web_chat",[6]Actual!$L104="SN"),VLOOKUP(Дані!A104,[5]Sheet2!$A:$E,5,0),VLOOKUP(Дані!A104,[4]Sheet2!$A$1:$E$209,5,0)),"")</f>
        <v/>
      </c>
      <c r="C104" s="13" t="str">
        <f>IFERROR(VLOOKUP(A104,[6]Actual!$D:$L,9,0),"")</f>
        <v/>
      </c>
      <c r="D104" s="8" t="str">
        <f t="shared" si="12"/>
        <v>exclude</v>
      </c>
      <c r="E104" s="9" t="str">
        <f t="shared" si="13"/>
        <v/>
      </c>
      <c r="F104" s="9" t="str">
        <f t="shared" si="14"/>
        <v/>
      </c>
      <c r="G104" s="9" t="str">
        <f>IFERROR(IF(D104="other",VLOOKUP(A104,Sheet2!A:E,5,0)-B104,""),"")</f>
        <v/>
      </c>
      <c r="H104" s="8"/>
      <c r="I104" s="8"/>
      <c r="J104" s="8"/>
    </row>
    <row r="105" spans="1:10" ht="15" thickBot="1" x14ac:dyDescent="0.35">
      <c r="A105" s="8" t="str">
        <f>IF([6]Actual!$K105="lifecell_Inb",[6]Actual!$D105,"")</f>
        <v/>
      </c>
      <c r="B105" s="9" t="str">
        <f>IFERROR(IF(OR([6]Actual!$L105="Web_chat",[6]Actual!$L105="SN"),VLOOKUP(Дані!A105,[5]Sheet2!$A:$E,5,0),VLOOKUP(Дані!A105,[4]Sheet2!$A$1:$E$209,5,0)),"")</f>
        <v/>
      </c>
      <c r="C105" s="13" t="str">
        <f>IFERROR(VLOOKUP(A105,[6]Actual!$D:$L,9,0),"")</f>
        <v/>
      </c>
      <c r="D105" s="8" t="str">
        <f t="shared" si="12"/>
        <v>exclude</v>
      </c>
      <c r="E105" s="9" t="str">
        <f t="shared" si="13"/>
        <v/>
      </c>
      <c r="F105" s="9" t="str">
        <f t="shared" si="14"/>
        <v/>
      </c>
      <c r="G105" s="9" t="str">
        <f>IFERROR(IF(D105="other",VLOOKUP(A105,Sheet2!A:E,5,0)-B105,""),"")</f>
        <v/>
      </c>
      <c r="H105" s="8"/>
      <c r="I105" s="8"/>
      <c r="J105" s="8"/>
    </row>
    <row r="106" spans="1:10" ht="15" thickBot="1" x14ac:dyDescent="0.35">
      <c r="A106" s="10" t="str">
        <f>IF([6]Actual!$K106="lifecell_Inb",[6]Actual!$D106,"")</f>
        <v>Maksym Nizhnyk</v>
      </c>
      <c r="B106" s="12">
        <f>IFERROR(IF(OR([6]Actual!$L106="Web_chat",[6]Actual!$L106="SN"),VLOOKUP(Дані!A106,[5]Sheet2!$A:$E,5,0),VLOOKUP(Дані!A106,[4]Sheet2!$A$1:$E$209,5,0)),"")</f>
        <v>0.204651162790698</v>
      </c>
      <c r="C106" s="17" t="str">
        <f>IFERROR(VLOOKUP(A106,[6]Actual!$D:$L,9,0),"")</f>
        <v>Web_chat</v>
      </c>
      <c r="D106" s="11" t="str">
        <f t="shared" si="12"/>
        <v>chat</v>
      </c>
      <c r="E106" s="12">
        <f t="shared" si="13"/>
        <v>0.204651162790698</v>
      </c>
      <c r="F106" s="12" t="str">
        <f t="shared" si="14"/>
        <v/>
      </c>
      <c r="G106" s="12" t="str">
        <f>IFERROR(IF(D106="other",VLOOKUP(A106,Sheet2!A:E,5,0)-B106,""),"")</f>
        <v/>
      </c>
      <c r="H106" s="18" t="str">
        <f>IF(AND(VLOOKUP(A106,[6]Actual!$D:$AA,24,0)&gt;DATE(2025,2,26),D106="other"),"Не приймає", "Приймає")</f>
        <v>Приймає</v>
      </c>
      <c r="I106" s="17">
        <f>VLOOKUP(A106,[6]Actual!$D:$AA,24,0)</f>
        <v>44889</v>
      </c>
      <c r="J106" s="12" t="str">
        <f t="shared" ref="J106:J107" si="19">IF(AND(D106="other", H106="Приймає"), G106, "")</f>
        <v/>
      </c>
    </row>
    <row r="107" spans="1:10" ht="15" thickBot="1" x14ac:dyDescent="0.35">
      <c r="A107" s="10" t="str">
        <f>IF([6]Actual!$K107="lifecell_Inb",[6]Actual!$D107,"")</f>
        <v>Maksym Kyrnychanskyi</v>
      </c>
      <c r="B107" s="12">
        <f>IFERROR(IF(OR([6]Actual!$L107="Web_chat",[6]Actual!$L107="SN"),VLOOKUP(Дані!A107,[5]Sheet2!$A:$E,5,0),VLOOKUP(Дані!A107,[4]Sheet2!$A$1:$E$209,5,0)),"")</f>
        <v>0.217647058823529</v>
      </c>
      <c r="C107" s="17" t="str">
        <f>IFERROR(VLOOKUP(A107,[6]Actual!$D:$L,9,0),"")</f>
        <v>Web_chat</v>
      </c>
      <c r="D107" s="11" t="str">
        <f t="shared" si="12"/>
        <v>chat</v>
      </c>
      <c r="E107" s="12">
        <f t="shared" si="13"/>
        <v>0.217647058823529</v>
      </c>
      <c r="F107" s="12" t="str">
        <f t="shared" si="14"/>
        <v/>
      </c>
      <c r="G107" s="12" t="str">
        <f>IFERROR(IF(D107="other",VLOOKUP(A107,Sheet2!A:E,5,0)-B107,""),"")</f>
        <v/>
      </c>
      <c r="H107" s="18" t="str">
        <f>IF(AND(VLOOKUP(A107,[6]Actual!$D:$AA,24,0)&gt;DATE(2025,2,26),D107="other"),"Не приймає", "Приймає")</f>
        <v>Приймає</v>
      </c>
      <c r="I107" s="17">
        <f>VLOOKUP(A107,[6]Actual!$D:$AA,24,0)</f>
        <v>44900</v>
      </c>
      <c r="J107" s="12" t="str">
        <f t="shared" si="19"/>
        <v/>
      </c>
    </row>
    <row r="108" spans="1:10" ht="15" thickBot="1" x14ac:dyDescent="0.35">
      <c r="A108" s="8" t="str">
        <f>IF([6]Actual!$K108="lifecell_Inb",[6]Actual!$D108,"")</f>
        <v/>
      </c>
      <c r="B108" s="9" t="str">
        <f>IFERROR(IF(OR([6]Actual!$L108="Web_chat",[6]Actual!$L108="SN"),VLOOKUP(Дані!A108,[5]Sheet2!$A:$E,5,0),VLOOKUP(Дані!A108,[4]Sheet2!$A$1:$E$209,5,0)),"")</f>
        <v/>
      </c>
      <c r="C108" s="13" t="str">
        <f>IFERROR(VLOOKUP(A108,[6]Actual!$D:$L,9,0),"")</f>
        <v/>
      </c>
      <c r="D108" s="8" t="str">
        <f t="shared" si="12"/>
        <v>exclude</v>
      </c>
      <c r="E108" s="9" t="str">
        <f t="shared" si="13"/>
        <v/>
      </c>
      <c r="F108" s="9" t="str">
        <f t="shared" si="14"/>
        <v/>
      </c>
      <c r="G108" s="9" t="str">
        <f>IFERROR(IF(D108="other",VLOOKUP(A108,Sheet2!A:E,5,0)-B108,""),"")</f>
        <v/>
      </c>
      <c r="H108" s="8"/>
      <c r="I108" s="8"/>
      <c r="J108" s="8"/>
    </row>
    <row r="109" spans="1:10" ht="15" thickBot="1" x14ac:dyDescent="0.35">
      <c r="A109" s="10" t="str">
        <f>IF([6]Actual!$K109="lifecell_Inb",[6]Actual!$D109,"")</f>
        <v>Svitlana Marusiak</v>
      </c>
      <c r="B109" s="12">
        <f>IFERROR(IF(OR([6]Actual!$L109="Web_chat",[6]Actual!$L109="SN"),VLOOKUP(Дані!A109,[5]Sheet2!$A:$E,5,0),VLOOKUP(Дані!A109,[4]Sheet2!$A$1:$E$209,5,0)),"")</f>
        <v>0.10024449877750601</v>
      </c>
      <c r="C109" s="17" t="str">
        <f>IFERROR(VLOOKUP(A109,[6]Actual!$D:$L,9,0),"")</f>
        <v>Segment_B</v>
      </c>
      <c r="D109" s="11" t="str">
        <f t="shared" si="12"/>
        <v>other</v>
      </c>
      <c r="E109" s="12" t="str">
        <f t="shared" si="13"/>
        <v/>
      </c>
      <c r="F109" s="12">
        <f t="shared" si="14"/>
        <v>0.10024449877750601</v>
      </c>
      <c r="G109" s="12">
        <f>IFERROR(IF(D109="other",VLOOKUP(A109,Sheet2!A:E,5,0)-B109,""),"")</f>
        <v>2.3393103402331E-2</v>
      </c>
      <c r="H109" s="18" t="str">
        <f>IF(AND(VLOOKUP(A109,[6]Actual!$D:$AA,24,0)&gt;DATE(2025,2,26),D109="other"),"Не приймає", "Приймає")</f>
        <v>Приймає</v>
      </c>
      <c r="I109" s="17">
        <f>VLOOKUP(A109,[6]Actual!$D:$AA,24,0)</f>
        <v>44908</v>
      </c>
      <c r="J109" s="12">
        <f t="shared" ref="J109:J113" si="20">IF(AND(D109="other", H109="Приймає"), G109, "")</f>
        <v>2.3393103402331E-2</v>
      </c>
    </row>
    <row r="110" spans="1:10" ht="15" thickBot="1" x14ac:dyDescent="0.35">
      <c r="A110" s="10" t="str">
        <f>IF([6]Actual!$K110="lifecell_Inb",[6]Actual!$D110,"")</f>
        <v>Maksym Datsiuk</v>
      </c>
      <c r="B110" s="12">
        <f>IFERROR(IF(OR([6]Actual!$L110="Web_chat",[6]Actual!$L110="SN"),VLOOKUP(Дані!A110,[5]Sheet2!$A:$E,5,0),VLOOKUP(Дані!A110,[4]Sheet2!$A$1:$E$209,5,0)),"")</f>
        <v>5.0541516245487403E-2</v>
      </c>
      <c r="C110" s="17" t="str">
        <f>IFERROR(VLOOKUP(A110,[6]Actual!$D:$L,9,0),"")</f>
        <v>Corporate</v>
      </c>
      <c r="D110" s="11" t="str">
        <f t="shared" si="12"/>
        <v>other</v>
      </c>
      <c r="E110" s="12" t="str">
        <f t="shared" si="13"/>
        <v/>
      </c>
      <c r="F110" s="12">
        <f t="shared" si="14"/>
        <v>5.0541516245487403E-2</v>
      </c>
      <c r="G110" s="12">
        <f>IFERROR(IF(D110="other",VLOOKUP(A110,Sheet2!A:E,5,0)-B110,""),"")</f>
        <v>6.3962300548405598E-2</v>
      </c>
      <c r="H110" s="18" t="str">
        <f>IF(AND(VLOOKUP(A110,[6]Actual!$D:$AA,24,0)&gt;DATE(2025,2,26),D110="other"),"Не приймає", "Приймає")</f>
        <v>Приймає</v>
      </c>
      <c r="I110" s="17">
        <f>VLOOKUP(A110,[6]Actual!$D:$AA,24,0)</f>
        <v>44910</v>
      </c>
      <c r="J110" s="12">
        <f t="shared" si="20"/>
        <v>6.3962300548405598E-2</v>
      </c>
    </row>
    <row r="111" spans="1:10" ht="15" thickBot="1" x14ac:dyDescent="0.35">
      <c r="A111" s="10" t="str">
        <f>IF([6]Actual!$K111="lifecell_Inb",[6]Actual!$D111,"")</f>
        <v>Mariia Lebedieva</v>
      </c>
      <c r="B111" s="12">
        <f>IFERROR(IF(OR([6]Actual!$L111="Web_chat",[6]Actual!$L111="SN"),VLOOKUP(Дані!A111,[5]Sheet2!$A:$E,5,0),VLOOKUP(Дані!A111,[4]Sheet2!$A$1:$E$209,5,0)),"")</f>
        <v>0.17786561264822101</v>
      </c>
      <c r="C111" s="17" t="str">
        <f>IFERROR(VLOOKUP(A111,[6]Actual!$D:$L,9,0),"")</f>
        <v>Web_chat</v>
      </c>
      <c r="D111" s="11" t="str">
        <f t="shared" si="12"/>
        <v>chat</v>
      </c>
      <c r="E111" s="12">
        <f t="shared" si="13"/>
        <v>0.17786561264822101</v>
      </c>
      <c r="F111" s="12" t="str">
        <f t="shared" si="14"/>
        <v/>
      </c>
      <c r="G111" s="12" t="str">
        <f>IFERROR(IF(D111="other",VLOOKUP(A111,Sheet2!A:E,5,0)-B111,""),"")</f>
        <v/>
      </c>
      <c r="H111" s="18" t="str">
        <f>IF(AND(VLOOKUP(A111,[6]Actual!$D:$AA,24,0)&gt;DATE(2025,2,26),D111="other"),"Не приймає", "Приймає")</f>
        <v>Приймає</v>
      </c>
      <c r="I111" s="17">
        <f>VLOOKUP(A111,[6]Actual!$D:$AA,24,0)</f>
        <v>44910</v>
      </c>
      <c r="J111" s="12" t="str">
        <f t="shared" si="20"/>
        <v/>
      </c>
    </row>
    <row r="112" spans="1:10" ht="15" thickBot="1" x14ac:dyDescent="0.35">
      <c r="A112" s="10" t="str">
        <f>IF([6]Actual!$K112="lifecell_Inb",[6]Actual!$D112,"")</f>
        <v>Yelyzaveta Maniakina</v>
      </c>
      <c r="B112" s="12">
        <f>IFERROR(IF(OR([6]Actual!$L112="Web_chat",[6]Actual!$L112="SN"),VLOOKUP(Дані!A112,[5]Sheet2!$A:$E,5,0),VLOOKUP(Дані!A112,[4]Sheet2!$A$1:$E$209,5,0)),"")</f>
        <v>6.6371681415929196E-2</v>
      </c>
      <c r="C112" s="17" t="str">
        <f>IFERROR(VLOOKUP(A112,[6]Actual!$D:$L,9,0),"")</f>
        <v>Corporate</v>
      </c>
      <c r="D112" s="11" t="str">
        <f t="shared" si="12"/>
        <v>other</v>
      </c>
      <c r="E112" s="12" t="str">
        <f t="shared" si="13"/>
        <v/>
      </c>
      <c r="F112" s="12">
        <f t="shared" si="14"/>
        <v>6.6371681415929196E-2</v>
      </c>
      <c r="G112" s="12">
        <f>IFERROR(IF(D112="other",VLOOKUP(A112,Sheet2!A:E,5,0)-B112,""),"")</f>
        <v>0.1111984120420148</v>
      </c>
      <c r="H112" s="18" t="str">
        <f>IF(AND(VLOOKUP(A112,[6]Actual!$D:$AA,24,0)&gt;DATE(2025,2,26),D112="other"),"Не приймає", "Приймає")</f>
        <v>Приймає</v>
      </c>
      <c r="I112" s="17">
        <f>VLOOKUP(A112,[6]Actual!$D:$AA,24,0)</f>
        <v>44915</v>
      </c>
      <c r="J112" s="12">
        <f t="shared" si="20"/>
        <v>0.1111984120420148</v>
      </c>
    </row>
    <row r="113" spans="1:10" ht="15" thickBot="1" x14ac:dyDescent="0.35">
      <c r="A113" s="10" t="str">
        <f>IF([6]Actual!$K113="lifecell_Inb",[6]Actual!$D113,"")</f>
        <v>Nataliia Kolos</v>
      </c>
      <c r="B113" s="12">
        <f>IFERROR(IF(OR([6]Actual!$L113="Web_chat",[6]Actual!$L113="SN"),VLOOKUP(Дані!A113,[5]Sheet2!$A:$E,5,0),VLOOKUP(Дані!A113,[4]Sheet2!$A$1:$E$209,5,0)),"")</f>
        <v>0.25</v>
      </c>
      <c r="C113" s="17" t="str">
        <f>IFERROR(VLOOKUP(A113,[6]Actual!$D:$L,9,0),"")</f>
        <v>SN</v>
      </c>
      <c r="D113" s="11" t="str">
        <f t="shared" si="12"/>
        <v>exclude</v>
      </c>
      <c r="E113" s="12" t="str">
        <f t="shared" si="13"/>
        <v/>
      </c>
      <c r="F113" s="12" t="str">
        <f t="shared" si="14"/>
        <v/>
      </c>
      <c r="G113" s="12" t="str">
        <f>IFERROR(IF(D113="other",VLOOKUP(A113,Sheet2!A:E,5,0)-B113,""),"")</f>
        <v/>
      </c>
      <c r="H113" s="18" t="str">
        <f>IF(AND(VLOOKUP(A113,[6]Actual!$D:$AA,24,0)&gt;DATE(2025,2,26),D113="other"),"Не приймає", "Приймає")</f>
        <v>Приймає</v>
      </c>
      <c r="I113" s="17">
        <f>VLOOKUP(A113,[6]Actual!$D:$AA,24,0)</f>
        <v>44922</v>
      </c>
      <c r="J113" s="12" t="str">
        <f t="shared" si="20"/>
        <v/>
      </c>
    </row>
    <row r="114" spans="1:10" ht="15" thickBot="1" x14ac:dyDescent="0.35">
      <c r="A114" s="8" t="str">
        <f>IF([6]Actual!$K114="lifecell_Inb",[6]Actual!$D114,"")</f>
        <v/>
      </c>
      <c r="B114" s="9" t="str">
        <f>IFERROR(IF(OR([6]Actual!$L114="Web_chat",[6]Actual!$L114="SN"),VLOOKUP(Дані!A114,[5]Sheet2!$A:$E,5,0),VLOOKUP(Дані!A114,[4]Sheet2!$A$1:$E$209,5,0)),"")</f>
        <v/>
      </c>
      <c r="C114" s="13" t="str">
        <f>IFERROR(VLOOKUP(A114,[6]Actual!$D:$L,9,0),"")</f>
        <v/>
      </c>
      <c r="D114" s="8" t="str">
        <f t="shared" si="12"/>
        <v>exclude</v>
      </c>
      <c r="E114" s="9" t="str">
        <f t="shared" si="13"/>
        <v/>
      </c>
      <c r="F114" s="9" t="str">
        <f t="shared" si="14"/>
        <v/>
      </c>
      <c r="G114" s="9" t="str">
        <f>IFERROR(IF(D114="other",VLOOKUP(A114,Sheet2!A:E,5,0)-B114,""),"")</f>
        <v/>
      </c>
      <c r="H114" s="8"/>
      <c r="I114" s="8"/>
      <c r="J114" s="8"/>
    </row>
    <row r="115" spans="1:10" ht="15" thickBot="1" x14ac:dyDescent="0.35">
      <c r="A115" s="8" t="str">
        <f>IF([6]Actual!$K115="lifecell_Inb",[6]Actual!$D115,"")</f>
        <v/>
      </c>
      <c r="B115" s="9" t="str">
        <f>IFERROR(IF(OR([6]Actual!$L115="Web_chat",[6]Actual!$L115="SN"),VLOOKUP(Дані!A115,[5]Sheet2!$A:$E,5,0),VLOOKUP(Дані!A115,[4]Sheet2!$A$1:$E$209,5,0)),"")</f>
        <v/>
      </c>
      <c r="C115" s="13" t="str">
        <f>IFERROR(VLOOKUP(A115,[6]Actual!$D:$L,9,0),"")</f>
        <v/>
      </c>
      <c r="D115" s="8" t="str">
        <f t="shared" si="12"/>
        <v>exclude</v>
      </c>
      <c r="E115" s="9" t="str">
        <f t="shared" si="13"/>
        <v/>
      </c>
      <c r="F115" s="9" t="str">
        <f t="shared" si="14"/>
        <v/>
      </c>
      <c r="G115" s="9" t="str">
        <f>IFERROR(IF(D115="other",VLOOKUP(A115,Sheet2!A:E,5,0)-B115,""),"")</f>
        <v/>
      </c>
      <c r="H115" s="8"/>
      <c r="I115" s="8"/>
      <c r="J115" s="8"/>
    </row>
    <row r="116" spans="1:10" ht="15" thickBot="1" x14ac:dyDescent="0.35">
      <c r="A116" s="8" t="str">
        <f>IF([6]Actual!$K116="lifecell_Inb",[6]Actual!$D116,"")</f>
        <v/>
      </c>
      <c r="B116" s="9" t="str">
        <f>IFERROR(IF(OR([6]Actual!$L116="Web_chat",[6]Actual!$L116="SN"),VLOOKUP(Дані!A116,[5]Sheet2!$A:$E,5,0),VLOOKUP(Дані!A116,[4]Sheet2!$A$1:$E$209,5,0)),"")</f>
        <v/>
      </c>
      <c r="C116" s="13" t="str">
        <f>IFERROR(VLOOKUP(A116,[6]Actual!$D:$L,9,0),"")</f>
        <v/>
      </c>
      <c r="D116" s="8" t="str">
        <f t="shared" si="12"/>
        <v>exclude</v>
      </c>
      <c r="E116" s="9" t="str">
        <f t="shared" si="13"/>
        <v/>
      </c>
      <c r="F116" s="9" t="str">
        <f t="shared" si="14"/>
        <v/>
      </c>
      <c r="G116" s="9" t="str">
        <f>IFERROR(IF(D116="other",VLOOKUP(A116,Sheet2!A:E,5,0)-B116,""),"")</f>
        <v/>
      </c>
      <c r="H116" s="8"/>
      <c r="I116" s="8"/>
      <c r="J116" s="8"/>
    </row>
    <row r="117" spans="1:10" ht="15" thickBot="1" x14ac:dyDescent="0.35">
      <c r="A117" s="10" t="str">
        <f>IF([6]Actual!$K117="lifecell_Inb",[6]Actual!$D117,"")</f>
        <v>Yurii Kolchanov</v>
      </c>
      <c r="B117" s="12">
        <f>IFERROR(IF(OR([6]Actual!$L117="Web_chat",[6]Actual!$L117="SN"),VLOOKUP(Дані!A117,[5]Sheet2!$A:$E,5,0),VLOOKUP(Дані!A117,[4]Sheet2!$A$1:$E$209,5,0)),"")</f>
        <v>0.247311827956989</v>
      </c>
      <c r="C117" s="17" t="str">
        <f>IFERROR(VLOOKUP(A117,[6]Actual!$D:$L,9,0),"")</f>
        <v>Web_chat</v>
      </c>
      <c r="D117" s="11" t="str">
        <f t="shared" si="12"/>
        <v>chat</v>
      </c>
      <c r="E117" s="12">
        <f t="shared" si="13"/>
        <v>0.247311827956989</v>
      </c>
      <c r="F117" s="12" t="str">
        <f t="shared" si="14"/>
        <v/>
      </c>
      <c r="G117" s="12" t="str">
        <f>IFERROR(IF(D117="other",VLOOKUP(A117,Sheet2!A:E,5,0)-B117,""),"")</f>
        <v/>
      </c>
      <c r="H117" s="18" t="str">
        <f>IF(AND(VLOOKUP(A117,[6]Actual!$D:$AA,24,0)&gt;DATE(2025,2,26),D117="other"),"Не приймає", "Приймає")</f>
        <v>Приймає</v>
      </c>
      <c r="I117" s="17">
        <f>VLOOKUP(A117,[6]Actual!$D:$AA,24,0)</f>
        <v>44952</v>
      </c>
      <c r="J117" s="12" t="str">
        <f>IF(AND(D117="other", H117="Приймає"), G117, "")</f>
        <v/>
      </c>
    </row>
    <row r="118" spans="1:10" ht="15" thickBot="1" x14ac:dyDescent="0.35">
      <c r="A118" s="8" t="str">
        <f>IF([6]Actual!$K118="lifecell_Inb",[6]Actual!$D118,"")</f>
        <v/>
      </c>
      <c r="B118" s="9" t="str">
        <f>IFERROR(IF(OR([6]Actual!$L118="Web_chat",[6]Actual!$L118="SN"),VLOOKUP(Дані!A118,[5]Sheet2!$A:$E,5,0),VLOOKUP(Дані!A118,[4]Sheet2!$A$1:$E$209,5,0)),"")</f>
        <v/>
      </c>
      <c r="C118" s="13" t="str">
        <f>IFERROR(VLOOKUP(A118,[6]Actual!$D:$L,9,0),"")</f>
        <v/>
      </c>
      <c r="D118" s="8" t="str">
        <f t="shared" si="12"/>
        <v>exclude</v>
      </c>
      <c r="E118" s="9" t="str">
        <f t="shared" si="13"/>
        <v/>
      </c>
      <c r="F118" s="9" t="str">
        <f t="shared" si="14"/>
        <v/>
      </c>
      <c r="G118" s="9" t="str">
        <f>IFERROR(IF(D118="other",VLOOKUP(A118,Sheet2!A:E,5,0)-B118,""),"")</f>
        <v/>
      </c>
      <c r="H118" s="8"/>
      <c r="I118" s="8"/>
      <c r="J118" s="8"/>
    </row>
    <row r="119" spans="1:10" ht="15" thickBot="1" x14ac:dyDescent="0.35">
      <c r="A119" s="8" t="str">
        <f>IF([6]Actual!$K119="lifecell_Inb",[6]Actual!$D119,"")</f>
        <v/>
      </c>
      <c r="B119" s="9" t="str">
        <f>IFERROR(IF(OR([6]Actual!$L119="Web_chat",[6]Actual!$L119="SN"),VLOOKUP(Дані!A119,[5]Sheet2!$A:$E,5,0),VLOOKUP(Дані!A119,[4]Sheet2!$A$1:$E$209,5,0)),"")</f>
        <v/>
      </c>
      <c r="C119" s="13" t="str">
        <f>IFERROR(VLOOKUP(A119,[6]Actual!$D:$L,9,0),"")</f>
        <v/>
      </c>
      <c r="D119" s="8" t="str">
        <f t="shared" si="12"/>
        <v>exclude</v>
      </c>
      <c r="E119" s="9" t="str">
        <f t="shared" si="13"/>
        <v/>
      </c>
      <c r="F119" s="9" t="str">
        <f t="shared" si="14"/>
        <v/>
      </c>
      <c r="G119" s="9" t="str">
        <f>IFERROR(IF(D119="other",VLOOKUP(A119,Sheet2!A:E,5,0)-B119,""),"")</f>
        <v/>
      </c>
      <c r="H119" s="8"/>
      <c r="I119" s="8"/>
      <c r="J119" s="8"/>
    </row>
    <row r="120" spans="1:10" ht="15" thickBot="1" x14ac:dyDescent="0.35">
      <c r="A120" s="10" t="str">
        <f>IF([6]Actual!$K120="lifecell_Inb",[6]Actual!$D120,"")</f>
        <v>Anzhelika Tarkhova</v>
      </c>
      <c r="B120" s="12">
        <f>IFERROR(IF(OR([6]Actual!$L120="Web_chat",[6]Actual!$L120="SN"),VLOOKUP(Дані!A120,[5]Sheet2!$A:$E,5,0),VLOOKUP(Дані!A120,[4]Sheet2!$A$1:$E$209,5,0)),"")</f>
        <v>0.17171717171717199</v>
      </c>
      <c r="C120" s="17" t="str">
        <f>IFERROR(VLOOKUP(A120,[6]Actual!$D:$L,9,0),"")</f>
        <v>FMC</v>
      </c>
      <c r="D120" s="11" t="str">
        <f t="shared" si="12"/>
        <v>other</v>
      </c>
      <c r="E120" s="12" t="str">
        <f t="shared" si="13"/>
        <v/>
      </c>
      <c r="F120" s="12">
        <f t="shared" si="14"/>
        <v>0.17171717171717199</v>
      </c>
      <c r="G120" s="12">
        <f>IFERROR(IF(D120="other",VLOOKUP(A120,Sheet2!A:E,5,0)-B120,""),"")</f>
        <v>-4.3080111992822995E-2</v>
      </c>
      <c r="H120" s="18" t="str">
        <f>IF(AND(VLOOKUP(A120,[6]Actual!$D:$AA,24,0)&gt;DATE(2025,2,26),D120="other"),"Не приймає", "Приймає")</f>
        <v>Приймає</v>
      </c>
      <c r="I120" s="17">
        <f>VLOOKUP(A120,[6]Actual!$D:$AA,24,0)</f>
        <v>44960</v>
      </c>
      <c r="J120" s="12">
        <f>IF(AND(D120="other", H120="Приймає"), G120, "")</f>
        <v>-4.3080111992822995E-2</v>
      </c>
    </row>
    <row r="121" spans="1:10" ht="15" thickBot="1" x14ac:dyDescent="0.35">
      <c r="A121" s="8" t="str">
        <f>IF([6]Actual!$K121="lifecell_Inb",[6]Actual!$D121,"")</f>
        <v/>
      </c>
      <c r="B121" s="9" t="str">
        <f>IFERROR(IF(OR([6]Actual!$L121="Web_chat",[6]Actual!$L121="SN"),VLOOKUP(Дані!A121,[5]Sheet2!$A:$E,5,0),VLOOKUP(Дані!A121,[4]Sheet2!$A$1:$E$209,5,0)),"")</f>
        <v/>
      </c>
      <c r="C121" s="13" t="str">
        <f>IFERROR(VLOOKUP(A121,[6]Actual!$D:$L,9,0),"")</f>
        <v/>
      </c>
      <c r="D121" s="8" t="str">
        <f t="shared" si="12"/>
        <v>exclude</v>
      </c>
      <c r="E121" s="9" t="str">
        <f t="shared" si="13"/>
        <v/>
      </c>
      <c r="F121" s="9" t="str">
        <f t="shared" si="14"/>
        <v/>
      </c>
      <c r="G121" s="9" t="str">
        <f>IFERROR(IF(D121="other",VLOOKUP(A121,Sheet2!A:E,5,0)-B121,""),"")</f>
        <v/>
      </c>
      <c r="H121" s="8"/>
      <c r="I121" s="8"/>
      <c r="J121" s="8"/>
    </row>
    <row r="122" spans="1:10" ht="15" thickBot="1" x14ac:dyDescent="0.35">
      <c r="A122" s="10" t="str">
        <f>IF([6]Actual!$K122="lifecell_Inb",[6]Actual!$D122,"")</f>
        <v>Tetiana Tymoshchuk</v>
      </c>
      <c r="B122" s="12">
        <f>IFERROR(IF(OR([6]Actual!$L122="Web_chat",[6]Actual!$L122="SN"),VLOOKUP(Дані!A122,[5]Sheet2!$A:$E,5,0),VLOOKUP(Дані!A122,[4]Sheet2!$A$1:$E$209,5,0)),"")</f>
        <v>4.5977011494252901E-2</v>
      </c>
      <c r="C122" s="17" t="str">
        <f>IFERROR(VLOOKUP(A122,[6]Actual!$D:$L,9,0),"")</f>
        <v>Corporate</v>
      </c>
      <c r="D122" s="11" t="str">
        <f t="shared" si="12"/>
        <v>other</v>
      </c>
      <c r="E122" s="12" t="str">
        <f t="shared" si="13"/>
        <v/>
      </c>
      <c r="F122" s="12">
        <f t="shared" si="14"/>
        <v>4.5977011494252901E-2</v>
      </c>
      <c r="G122" s="12">
        <f>IFERROR(IF(D122="other",VLOOKUP(A122,Sheet2!A:E,5,0)-B122,""),"")</f>
        <v>0.12380716116761811</v>
      </c>
      <c r="H122" s="18" t="str">
        <f>IF(AND(VLOOKUP(A122,[6]Actual!$D:$AA,24,0)&gt;DATE(2025,2,26),D122="other"),"Не приймає", "Приймає")</f>
        <v>Приймає</v>
      </c>
      <c r="I122" s="17">
        <f>VLOOKUP(A122,[6]Actual!$D:$AA,24,0)</f>
        <v>44978</v>
      </c>
      <c r="J122" s="12">
        <f>IF(AND(D122="other", H122="Приймає"), G122, "")</f>
        <v>0.12380716116761811</v>
      </c>
    </row>
    <row r="123" spans="1:10" ht="15" thickBot="1" x14ac:dyDescent="0.35">
      <c r="A123" s="8" t="str">
        <f>IF([6]Actual!$K123="lifecell_Inb",[6]Actual!$D123,"")</f>
        <v/>
      </c>
      <c r="B123" s="9" t="str">
        <f>IFERROR(IF(OR([6]Actual!$L123="Web_chat",[6]Actual!$L123="SN"),VLOOKUP(Дані!A123,[5]Sheet2!$A:$E,5,0),VLOOKUP(Дані!A123,[4]Sheet2!$A$1:$E$209,5,0)),"")</f>
        <v/>
      </c>
      <c r="C123" s="13" t="str">
        <f>IFERROR(VLOOKUP(A123,[6]Actual!$D:$L,9,0),"")</f>
        <v/>
      </c>
      <c r="D123" s="8" t="str">
        <f t="shared" si="12"/>
        <v>exclude</v>
      </c>
      <c r="E123" s="9" t="str">
        <f t="shared" si="13"/>
        <v/>
      </c>
      <c r="F123" s="9" t="str">
        <f t="shared" si="14"/>
        <v/>
      </c>
      <c r="G123" s="9" t="str">
        <f>IFERROR(IF(D123="other",VLOOKUP(A123,Sheet2!A:E,5,0)-B123,""),"")</f>
        <v/>
      </c>
      <c r="H123" s="8"/>
      <c r="I123" s="8"/>
      <c r="J123" s="8"/>
    </row>
    <row r="124" spans="1:10" ht="15" thickBot="1" x14ac:dyDescent="0.35">
      <c r="A124" s="10" t="str">
        <f>IF([6]Actual!$K124="lifecell_Inb",[6]Actual!$D124,"")</f>
        <v>Andrii Vlasenko</v>
      </c>
      <c r="B124" s="12">
        <f>IFERROR(IF(OR([6]Actual!$L124="Web_chat",[6]Actual!$L124="SN"),VLOOKUP(Дані!A124,[5]Sheet2!$A:$E,5,0),VLOOKUP(Дані!A124,[4]Sheet2!$A$1:$E$209,5,0)),"")</f>
        <v>7.4519230769230796E-2</v>
      </c>
      <c r="C124" s="17" t="str">
        <f>IFERROR(VLOOKUP(A124,[6]Actual!$D:$L,9,0),"")</f>
        <v>Individual</v>
      </c>
      <c r="D124" s="11" t="str">
        <f t="shared" si="12"/>
        <v>other</v>
      </c>
      <c r="E124" s="12" t="str">
        <f t="shared" si="13"/>
        <v/>
      </c>
      <c r="F124" s="12">
        <f t="shared" si="14"/>
        <v>7.4519230769230796E-2</v>
      </c>
      <c r="G124" s="12">
        <f>IFERROR(IF(D124="other",VLOOKUP(A124,Sheet2!A:E,5,0)-B124,""),"")</f>
        <v>3.338613564738821E-2</v>
      </c>
      <c r="H124" s="18" t="str">
        <f>IF(AND(VLOOKUP(A124,[6]Actual!$D:$AA,24,0)&gt;DATE(2025,2,26),D124="other"),"Не приймає", "Приймає")</f>
        <v>Приймає</v>
      </c>
      <c r="I124" s="17">
        <f>VLOOKUP(A124,[6]Actual!$D:$AA,24,0)</f>
        <v>44984</v>
      </c>
      <c r="J124" s="12">
        <f>IF(AND(D124="other", H124="Приймає"), G124, "")</f>
        <v>3.338613564738821E-2</v>
      </c>
    </row>
    <row r="125" spans="1:10" ht="15" thickBot="1" x14ac:dyDescent="0.35">
      <c r="A125" s="8" t="str">
        <f>IF([6]Actual!$K125="lifecell_Inb",[6]Actual!$D125,"")</f>
        <v/>
      </c>
      <c r="B125" s="9" t="str">
        <f>IFERROR(IF(OR([6]Actual!$L125="Web_chat",[6]Actual!$L125="SN"),VLOOKUP(Дані!A125,[5]Sheet2!$A:$E,5,0),VLOOKUP(Дані!A125,[4]Sheet2!$A$1:$E$209,5,0)),"")</f>
        <v/>
      </c>
      <c r="C125" s="13" t="str">
        <f>IFERROR(VLOOKUP(A125,[6]Actual!$D:$L,9,0),"")</f>
        <v/>
      </c>
      <c r="D125" s="8" t="str">
        <f t="shared" si="12"/>
        <v>exclude</v>
      </c>
      <c r="E125" s="9" t="str">
        <f t="shared" si="13"/>
        <v/>
      </c>
      <c r="F125" s="9" t="str">
        <f t="shared" si="14"/>
        <v/>
      </c>
      <c r="G125" s="9" t="str">
        <f>IFERROR(IF(D125="other",VLOOKUP(A125,Sheet2!A:E,5,0)-B125,""),"")</f>
        <v/>
      </c>
      <c r="H125" s="8"/>
      <c r="I125" s="8"/>
      <c r="J125" s="8"/>
    </row>
    <row r="126" spans="1:10" ht="15" thickBot="1" x14ac:dyDescent="0.35">
      <c r="A126" s="8" t="str">
        <f>IF([6]Actual!$K126="lifecell_Inb",[6]Actual!$D126,"")</f>
        <v/>
      </c>
      <c r="B126" s="9" t="str">
        <f>IFERROR(IF(OR([6]Actual!$L126="Web_chat",[6]Actual!$L126="SN"),VLOOKUP(Дані!A126,[5]Sheet2!$A:$E,5,0),VLOOKUP(Дані!A126,[4]Sheet2!$A$1:$E$209,5,0)),"")</f>
        <v/>
      </c>
      <c r="C126" s="13" t="str">
        <f>IFERROR(VLOOKUP(A126,[6]Actual!$D:$L,9,0),"")</f>
        <v/>
      </c>
      <c r="D126" s="8" t="str">
        <f t="shared" si="12"/>
        <v>exclude</v>
      </c>
      <c r="E126" s="9" t="str">
        <f t="shared" si="13"/>
        <v/>
      </c>
      <c r="F126" s="9" t="str">
        <f t="shared" si="14"/>
        <v/>
      </c>
      <c r="G126" s="9" t="str">
        <f>IFERROR(IF(D126="other",VLOOKUP(A126,Sheet2!A:E,5,0)-B126,""),"")</f>
        <v/>
      </c>
      <c r="H126" s="8"/>
      <c r="I126" s="8"/>
      <c r="J126" s="8"/>
    </row>
    <row r="127" spans="1:10" ht="15" thickBot="1" x14ac:dyDescent="0.35">
      <c r="A127" s="10" t="str">
        <f>IF([6]Actual!$K127="lifecell_Inb",[6]Actual!$D127,"")</f>
        <v>Andrii Dubeniuk</v>
      </c>
      <c r="B127" s="12">
        <f>IFERROR(IF(OR([6]Actual!$L127="Web_chat",[6]Actual!$L127="SN"),VLOOKUP(Дані!A127,[5]Sheet2!$A:$E,5,0),VLOOKUP(Дані!A127,[4]Sheet2!$A$1:$E$209,5,0)),"")</f>
        <v>0.106870229007634</v>
      </c>
      <c r="C127" s="17" t="str">
        <f>IFERROR(VLOOKUP(A127,[6]Actual!$D:$L,9,0),"")</f>
        <v>FMC</v>
      </c>
      <c r="D127" s="11" t="str">
        <f t="shared" si="12"/>
        <v>other</v>
      </c>
      <c r="E127" s="12" t="str">
        <f t="shared" si="13"/>
        <v/>
      </c>
      <c r="F127" s="12">
        <f t="shared" si="14"/>
        <v>0.106870229007634</v>
      </c>
      <c r="G127" s="12">
        <f>IFERROR(IF(D127="other",VLOOKUP(A127,Sheet2!A:E,5,0)-B127,""),"")</f>
        <v>5.0366613097629007E-2</v>
      </c>
      <c r="H127" s="18" t="str">
        <f>IF(AND(VLOOKUP(A127,[6]Actual!$D:$AA,24,0)&gt;DATE(2025,2,26),D127="other"),"Не приймає", "Приймає")</f>
        <v>Приймає</v>
      </c>
      <c r="I127" s="17">
        <f>VLOOKUP(A127,[6]Actual!$D:$AA,24,0)</f>
        <v>44998</v>
      </c>
      <c r="J127" s="12">
        <f>IF(AND(D127="other", H127="Приймає"), G127, "")</f>
        <v>5.0366613097629007E-2</v>
      </c>
    </row>
    <row r="128" spans="1:10" ht="15" thickBot="1" x14ac:dyDescent="0.35">
      <c r="A128" s="8" t="str">
        <f>IF([6]Actual!$K128="lifecell_Inb",[6]Actual!$D128,"")</f>
        <v/>
      </c>
      <c r="B128" s="9" t="str">
        <f>IFERROR(IF(OR([6]Actual!$L128="Web_chat",[6]Actual!$L128="SN"),VLOOKUP(Дані!A128,[5]Sheet2!$A:$E,5,0),VLOOKUP(Дані!A128,[4]Sheet2!$A$1:$E$209,5,0)),"")</f>
        <v/>
      </c>
      <c r="C128" s="13" t="str">
        <f>IFERROR(VLOOKUP(A128,[6]Actual!$D:$L,9,0),"")</f>
        <v/>
      </c>
      <c r="D128" s="8" t="str">
        <f t="shared" si="12"/>
        <v>exclude</v>
      </c>
      <c r="E128" s="9" t="str">
        <f t="shared" si="13"/>
        <v/>
      </c>
      <c r="F128" s="9" t="str">
        <f t="shared" si="14"/>
        <v/>
      </c>
      <c r="G128" s="9" t="str">
        <f>IFERROR(IF(D128="other",VLOOKUP(A128,Sheet2!A:E,5,0)-B128,""),"")</f>
        <v/>
      </c>
      <c r="H128" s="8"/>
      <c r="I128" s="8"/>
      <c r="J128" s="8"/>
    </row>
    <row r="129" spans="1:10" ht="15" thickBot="1" x14ac:dyDescent="0.35">
      <c r="A129" s="10" t="str">
        <f>IF([6]Actual!$K129="lifecell_Inb",[6]Actual!$D129,"")</f>
        <v>Maksym Dulskyi</v>
      </c>
      <c r="B129" s="12">
        <f>IFERROR(IF(OR([6]Actual!$L129="Web_chat",[6]Actual!$L129="SN"),VLOOKUP(Дані!A129,[5]Sheet2!$A:$E,5,0),VLOOKUP(Дані!A129,[4]Sheet2!$A$1:$E$209,5,0)),"")</f>
        <v>0.14285714285714299</v>
      </c>
      <c r="C129" s="17" t="str">
        <f>IFERROR(VLOOKUP(A129,[6]Actual!$D:$L,9,0),"")</f>
        <v>FMC</v>
      </c>
      <c r="D129" s="11" t="str">
        <f t="shared" si="12"/>
        <v>other</v>
      </c>
      <c r="E129" s="12" t="str">
        <f t="shared" si="13"/>
        <v/>
      </c>
      <c r="F129" s="12">
        <f t="shared" si="14"/>
        <v>0.14285714285714299</v>
      </c>
      <c r="G129" s="12">
        <f>IFERROR(IF(D129="other",VLOOKUP(A129,Sheet2!A:E,5,0)-B129,""),"")</f>
        <v>2.5427646786870012E-2</v>
      </c>
      <c r="H129" s="18" t="str">
        <f>IF(AND(VLOOKUP(A129,[6]Actual!$D:$AA,24,0)&gt;DATE(2025,2,26),D129="other"),"Не приймає", "Приймає")</f>
        <v>Приймає</v>
      </c>
      <c r="I129" s="17">
        <f>VLOOKUP(A129,[6]Actual!$D:$AA,24,0)</f>
        <v>45015</v>
      </c>
      <c r="J129" s="12">
        <f t="shared" ref="J129:J130" si="21">IF(AND(D129="other", H129="Приймає"), G129, "")</f>
        <v>2.5427646786870012E-2</v>
      </c>
    </row>
    <row r="130" spans="1:10" ht="15" thickBot="1" x14ac:dyDescent="0.35">
      <c r="A130" s="10" t="str">
        <f>IF([6]Actual!$K130="lifecell_Inb",[6]Actual!$D130,"")</f>
        <v>Nataliia Korpach</v>
      </c>
      <c r="B130" s="12">
        <f>IFERROR(IF(OR([6]Actual!$L130="Web_chat",[6]Actual!$L130="SN"),VLOOKUP(Дані!A130,[5]Sheet2!$A:$E,5,0),VLOOKUP(Дані!A130,[4]Sheet2!$A$1:$E$209,5,0)),"")</f>
        <v>0.160714285714286</v>
      </c>
      <c r="C130" s="17" t="str">
        <f>IFERROR(VLOOKUP(A130,[6]Actual!$D:$L,9,0),"")</f>
        <v>Web_chat</v>
      </c>
      <c r="D130" s="11" t="str">
        <f t="shared" si="12"/>
        <v>chat</v>
      </c>
      <c r="E130" s="12">
        <f t="shared" si="13"/>
        <v>0.160714285714286</v>
      </c>
      <c r="F130" s="12" t="str">
        <f t="shared" si="14"/>
        <v/>
      </c>
      <c r="G130" s="12" t="str">
        <f>IFERROR(IF(D130="other",VLOOKUP(A130,Sheet2!A:E,5,0)-B130,""),"")</f>
        <v/>
      </c>
      <c r="H130" s="18" t="str">
        <f>IF(AND(VLOOKUP(A130,[6]Actual!$D:$AA,24,0)&gt;DATE(2025,2,26),D130="other"),"Не приймає", "Приймає")</f>
        <v>Приймає</v>
      </c>
      <c r="I130" s="17">
        <f>VLOOKUP(A130,[6]Actual!$D:$AA,24,0)</f>
        <v>45033</v>
      </c>
      <c r="J130" s="12" t="str">
        <f t="shared" si="21"/>
        <v/>
      </c>
    </row>
    <row r="131" spans="1:10" ht="15" thickBot="1" x14ac:dyDescent="0.35">
      <c r="A131" s="8" t="str">
        <f>IF([6]Actual!$K131="lifecell_Inb",[6]Actual!$D131,"")</f>
        <v/>
      </c>
      <c r="B131" s="9" t="str">
        <f>IFERROR(IF(OR([6]Actual!$L131="Web_chat",[6]Actual!$L131="SN"),VLOOKUP(Дані!A131,[5]Sheet2!$A:$E,5,0),VLOOKUP(Дані!A131,[4]Sheet2!$A$1:$E$209,5,0)),"")</f>
        <v/>
      </c>
      <c r="C131" s="13" t="str">
        <f>IFERROR(VLOOKUP(A131,[6]Actual!$D:$L,9,0),"")</f>
        <v/>
      </c>
      <c r="D131" s="8" t="str">
        <f t="shared" ref="D131:D194" si="22">IF(C131="Web_chat", "chat", IF(C131="","exclude", IF(C131&lt;&gt;"SN", "other", "exclude")))</f>
        <v>exclude</v>
      </c>
      <c r="E131" s="9" t="str">
        <f t="shared" ref="E131:E194" si="23">IF(D131="chat", B131, "")</f>
        <v/>
      </c>
      <c r="F131" s="9" t="str">
        <f t="shared" ref="F131:F194" si="24">IF(D131="other", B131, "")</f>
        <v/>
      </c>
      <c r="G131" s="9" t="str">
        <f>IFERROR(IF(D131="other",VLOOKUP(A131,Sheet2!A:E,5,0)-B131,""),"")</f>
        <v/>
      </c>
      <c r="H131" s="8"/>
      <c r="I131" s="8"/>
      <c r="J131" s="8"/>
    </row>
    <row r="132" spans="1:10" ht="15" thickBot="1" x14ac:dyDescent="0.35">
      <c r="A132" s="10" t="str">
        <f>IF([6]Actual!$K132="lifecell_Inb",[6]Actual!$D132,"")</f>
        <v>Ruslan Aisen</v>
      </c>
      <c r="B132" s="12">
        <f>IFERROR(IF(OR([6]Actual!$L132="Web_chat",[6]Actual!$L132="SN"),VLOOKUP(Дані!A132,[5]Sheet2!$A:$E,5,0),VLOOKUP(Дані!A132,[4]Sheet2!$A$1:$E$209,5,0)),"")</f>
        <v>0.27777777777777801</v>
      </c>
      <c r="C132" s="17" t="str">
        <f>IFERROR(VLOOKUP(A132,[6]Actual!$D:$L,9,0),"")</f>
        <v>SN</v>
      </c>
      <c r="D132" s="11" t="str">
        <f t="shared" si="22"/>
        <v>exclude</v>
      </c>
      <c r="E132" s="12" t="str">
        <f t="shared" si="23"/>
        <v/>
      </c>
      <c r="F132" s="12" t="str">
        <f t="shared" si="24"/>
        <v/>
      </c>
      <c r="G132" s="12" t="str">
        <f>IFERROR(IF(D132="other",VLOOKUP(A132,Sheet2!A:E,5,0)-B132,""),"")</f>
        <v/>
      </c>
      <c r="H132" s="18" t="str">
        <f>IF(AND(VLOOKUP(A132,[6]Actual!$D:$AA,24,0)&gt;DATE(2025,2,26),D132="other"),"Не приймає", "Приймає")</f>
        <v>Приймає</v>
      </c>
      <c r="I132" s="17">
        <f>VLOOKUP(A132,[6]Actual!$D:$AA,24,0)</f>
        <v>45040</v>
      </c>
      <c r="J132" s="12" t="str">
        <f t="shared" ref="J132:J137" si="25">IF(AND(D132="other", H132="Приймає"), G132, "")</f>
        <v/>
      </c>
    </row>
    <row r="133" spans="1:10" ht="15" thickBot="1" x14ac:dyDescent="0.35">
      <c r="A133" s="10" t="str">
        <f>IF([6]Actual!$K133="lifecell_Inb",[6]Actual!$D133,"")</f>
        <v>Artem SSlonchak</v>
      </c>
      <c r="B133" s="12">
        <f>IFERROR(IF(OR([6]Actual!$L133="Web_chat",[6]Actual!$L133="SN"),VLOOKUP(Дані!A133,[5]Sheet2!$A:$E,5,0),VLOOKUP(Дані!A133,[4]Sheet2!$A$1:$E$209,5,0)),"")</f>
        <v>6.4516129032258104E-2</v>
      </c>
      <c r="C133" s="17" t="str">
        <f>IFERROR(VLOOKUP(A133,[6]Actual!$D:$L,9,0),"")</f>
        <v>Individual</v>
      </c>
      <c r="D133" s="11" t="str">
        <f t="shared" si="22"/>
        <v>other</v>
      </c>
      <c r="E133" s="12" t="str">
        <f t="shared" si="23"/>
        <v/>
      </c>
      <c r="F133" s="12">
        <f t="shared" si="24"/>
        <v>6.4516129032258104E-2</v>
      </c>
      <c r="G133" s="12">
        <f>IFERROR(IF(D133="other",VLOOKUP(A133,Sheet2!A:E,5,0)-B133,""),"")</f>
        <v>5.0624396806363894E-2</v>
      </c>
      <c r="H133" s="18" t="str">
        <f>IF(AND(VLOOKUP(A133,[6]Actual!$D:$AA,24,0)&gt;DATE(2025,2,26),D133="other"),"Не приймає", "Приймає")</f>
        <v>Приймає</v>
      </c>
      <c r="I133" s="17">
        <f>VLOOKUP(A133,[6]Actual!$D:$AA,24,0)</f>
        <v>45040</v>
      </c>
      <c r="J133" s="12">
        <f t="shared" si="25"/>
        <v>5.0624396806363894E-2</v>
      </c>
    </row>
    <row r="134" spans="1:10" ht="15" thickBot="1" x14ac:dyDescent="0.35">
      <c r="A134" s="10" t="str">
        <f>IF([6]Actual!$K134="lifecell_Inb",[6]Actual!$D134,"")</f>
        <v>Roman Kushlak</v>
      </c>
      <c r="B134" s="12">
        <f>IFERROR(IF(OR([6]Actual!$L134="Web_chat",[6]Actual!$L134="SN"),VLOOKUP(Дані!A134,[5]Sheet2!$A:$E,5,0),VLOOKUP(Дані!A134,[4]Sheet2!$A$1:$E$209,5,0)),"")</f>
        <v>0.149171270718232</v>
      </c>
      <c r="C134" s="17" t="str">
        <f>IFERROR(VLOOKUP(A134,[6]Actual!$D:$L,9,0),"")</f>
        <v>FMC</v>
      </c>
      <c r="D134" s="11" t="str">
        <f t="shared" si="22"/>
        <v>other</v>
      </c>
      <c r="E134" s="12" t="str">
        <f t="shared" si="23"/>
        <v/>
      </c>
      <c r="F134" s="12">
        <f t="shared" si="24"/>
        <v>0.149171270718232</v>
      </c>
      <c r="G134" s="12">
        <f>IFERROR(IF(D134="other",VLOOKUP(A134,Sheet2!A:E,5,0)-B134,""),"")</f>
        <v>-1.6934428612968982E-2</v>
      </c>
      <c r="H134" s="18" t="str">
        <f>IF(AND(VLOOKUP(A134,[6]Actual!$D:$AA,24,0)&gt;DATE(2025,2,26),D134="other"),"Не приймає", "Приймає")</f>
        <v>Приймає</v>
      </c>
      <c r="I134" s="17">
        <f>VLOOKUP(A134,[6]Actual!$D:$AA,24,0)</f>
        <v>45040</v>
      </c>
      <c r="J134" s="12">
        <f t="shared" si="25"/>
        <v>-1.6934428612968982E-2</v>
      </c>
    </row>
    <row r="135" spans="1:10" ht="15" thickBot="1" x14ac:dyDescent="0.35">
      <c r="A135" s="10" t="str">
        <f>IF([6]Actual!$K135="lifecell_Inb",[6]Actual!$D135,"")</f>
        <v>Vasyl Fenchuk</v>
      </c>
      <c r="B135" s="12">
        <f>IFERROR(IF(OR([6]Actual!$L135="Web_chat",[6]Actual!$L135="SN"),VLOOKUP(Дані!A135,[5]Sheet2!$A:$E,5,0),VLOOKUP(Дані!A135,[4]Sheet2!$A$1:$E$209,5,0)),"")</f>
        <v>6.4159292035398205E-2</v>
      </c>
      <c r="C135" s="17" t="str">
        <f>IFERROR(VLOOKUP(A135,[6]Actual!$D:$L,9,0),"")</f>
        <v>Corporate</v>
      </c>
      <c r="D135" s="11" t="str">
        <f t="shared" si="22"/>
        <v>other</v>
      </c>
      <c r="E135" s="12" t="str">
        <f t="shared" si="23"/>
        <v/>
      </c>
      <c r="F135" s="12">
        <f t="shared" si="24"/>
        <v>6.4159292035398205E-2</v>
      </c>
      <c r="G135" s="12">
        <f>IFERROR(IF(D135="other",VLOOKUP(A135,Sheet2!A:E,5,0)-B135,""),"")</f>
        <v>8.4206173178348789E-2</v>
      </c>
      <c r="H135" s="18" t="str">
        <f>IF(AND(VLOOKUP(A135,[6]Actual!$D:$AA,24,0)&gt;DATE(2025,2,26),D135="other"),"Не приймає", "Приймає")</f>
        <v>Приймає</v>
      </c>
      <c r="I135" s="17">
        <f>VLOOKUP(A135,[6]Actual!$D:$AA,24,0)</f>
        <v>45049</v>
      </c>
      <c r="J135" s="12">
        <f t="shared" si="25"/>
        <v>8.4206173178348789E-2</v>
      </c>
    </row>
    <row r="136" spans="1:10" ht="15" thickBot="1" x14ac:dyDescent="0.35">
      <c r="A136" s="10" t="str">
        <f>IF([6]Actual!$K136="lifecell_Inb",[6]Actual!$D136,"")</f>
        <v>Denys Karan</v>
      </c>
      <c r="B136" s="12">
        <f>IFERROR(IF(OR([6]Actual!$L136="Web_chat",[6]Actual!$L136="SN"),VLOOKUP(Дані!A136,[5]Sheet2!$A:$E,5,0),VLOOKUP(Дані!A136,[4]Sheet2!$A$1:$E$209,5,0)),"")</f>
        <v>0.226299694189602</v>
      </c>
      <c r="C136" s="17" t="str">
        <f>IFERROR(VLOOKUP(A136,[6]Actual!$D:$L,9,0),"")</f>
        <v>Web_chat</v>
      </c>
      <c r="D136" s="11" t="str">
        <f t="shared" si="22"/>
        <v>chat</v>
      </c>
      <c r="E136" s="12">
        <f t="shared" si="23"/>
        <v>0.226299694189602</v>
      </c>
      <c r="F136" s="12" t="str">
        <f t="shared" si="24"/>
        <v/>
      </c>
      <c r="G136" s="12" t="str">
        <f>IFERROR(IF(D136="other",VLOOKUP(A136,Sheet2!A:E,5,0)-B136,""),"")</f>
        <v/>
      </c>
      <c r="H136" s="18" t="str">
        <f>IF(AND(VLOOKUP(A136,[6]Actual!$D:$AA,24,0)&gt;DATE(2025,2,26),D136="other"),"Не приймає", "Приймає")</f>
        <v>Приймає</v>
      </c>
      <c r="I136" s="17">
        <f>VLOOKUP(A136,[6]Actual!$D:$AA,24,0)</f>
        <v>45049</v>
      </c>
      <c r="J136" s="12" t="str">
        <f t="shared" si="25"/>
        <v/>
      </c>
    </row>
    <row r="137" spans="1:10" ht="15" thickBot="1" x14ac:dyDescent="0.35">
      <c r="A137" s="10" t="str">
        <f>IF([6]Actual!$K137="lifecell_Inb",[6]Actual!$D137,"")</f>
        <v>Kateryna Nykonchuk</v>
      </c>
      <c r="B137" s="12">
        <f>IFERROR(IF(OR([6]Actual!$L137="Web_chat",[6]Actual!$L137="SN"),VLOOKUP(Дані!A137,[5]Sheet2!$A:$E,5,0),VLOOKUP(Дані!A137,[4]Sheet2!$A$1:$E$209,5,0)),"")</f>
        <v>0.15533980582524301</v>
      </c>
      <c r="C137" s="17" t="str">
        <f>IFERROR(VLOOKUP(A137,[6]Actual!$D:$L,9,0),"")</f>
        <v>Individual</v>
      </c>
      <c r="D137" s="11" t="str">
        <f t="shared" si="22"/>
        <v>other</v>
      </c>
      <c r="E137" s="12" t="str">
        <f t="shared" si="23"/>
        <v/>
      </c>
      <c r="F137" s="12">
        <f t="shared" si="24"/>
        <v>0.15533980582524301</v>
      </c>
      <c r="G137" s="12">
        <f>IFERROR(IF(D137="other",VLOOKUP(A137,Sheet2!A:E,5,0)-B137,""),"")</f>
        <v>2.113078241005098E-2</v>
      </c>
      <c r="H137" s="18" t="str">
        <f>IF(AND(VLOOKUP(A137,[6]Actual!$D:$AA,24,0)&gt;DATE(2025,2,26),D137="other"),"Не приймає", "Приймає")</f>
        <v>Приймає</v>
      </c>
      <c r="I137" s="17">
        <f>VLOOKUP(A137,[6]Actual!$D:$AA,24,0)</f>
        <v>45049</v>
      </c>
      <c r="J137" s="12">
        <f t="shared" si="25"/>
        <v>2.113078241005098E-2</v>
      </c>
    </row>
    <row r="138" spans="1:10" ht="15" thickBot="1" x14ac:dyDescent="0.35">
      <c r="A138" s="8" t="str">
        <f>IF([6]Actual!$K138="lifecell_Inb",[6]Actual!$D138,"")</f>
        <v/>
      </c>
      <c r="B138" s="9" t="str">
        <f>IFERROR(IF(OR([6]Actual!$L138="Web_chat",[6]Actual!$L138="SN"),VLOOKUP(Дані!A138,[5]Sheet2!$A:$E,5,0),VLOOKUP(Дані!A138,[4]Sheet2!$A$1:$E$209,5,0)),"")</f>
        <v/>
      </c>
      <c r="C138" s="13" t="str">
        <f>IFERROR(VLOOKUP(A138,[6]Actual!$D:$L,9,0),"")</f>
        <v/>
      </c>
      <c r="D138" s="8" t="str">
        <f t="shared" si="22"/>
        <v>exclude</v>
      </c>
      <c r="E138" s="9" t="str">
        <f t="shared" si="23"/>
        <v/>
      </c>
      <c r="F138" s="9" t="str">
        <f t="shared" si="24"/>
        <v/>
      </c>
      <c r="G138" s="9" t="str">
        <f>IFERROR(IF(D138="other",VLOOKUP(A138,Sheet2!A:E,5,0)-B138,""),"")</f>
        <v/>
      </c>
      <c r="H138" s="8"/>
      <c r="I138" s="8"/>
      <c r="J138" s="8"/>
    </row>
    <row r="139" spans="1:10" ht="15" thickBot="1" x14ac:dyDescent="0.35">
      <c r="A139" s="8" t="str">
        <f>IF([6]Actual!$K139="lifecell_Inb",[6]Actual!$D139,"")</f>
        <v/>
      </c>
      <c r="B139" s="9" t="str">
        <f>IFERROR(IF(OR([6]Actual!$L139="Web_chat",[6]Actual!$L139="SN"),VLOOKUP(Дані!A139,[5]Sheet2!$A:$E,5,0),VLOOKUP(Дані!A139,[4]Sheet2!$A$1:$E$209,5,0)),"")</f>
        <v/>
      </c>
      <c r="C139" s="13" t="str">
        <f>IFERROR(VLOOKUP(A139,[6]Actual!$D:$L,9,0),"")</f>
        <v/>
      </c>
      <c r="D139" s="8" t="str">
        <f t="shared" si="22"/>
        <v>exclude</v>
      </c>
      <c r="E139" s="9" t="str">
        <f t="shared" si="23"/>
        <v/>
      </c>
      <c r="F139" s="9" t="str">
        <f t="shared" si="24"/>
        <v/>
      </c>
      <c r="G139" s="9" t="str">
        <f>IFERROR(IF(D139="other",VLOOKUP(A139,Sheet2!A:E,5,0)-B139,""),"")</f>
        <v/>
      </c>
      <c r="H139" s="8"/>
      <c r="I139" s="8"/>
      <c r="J139" s="8"/>
    </row>
    <row r="140" spans="1:10" ht="15" thickBot="1" x14ac:dyDescent="0.35">
      <c r="A140" s="8" t="str">
        <f>IF([6]Actual!$K140="lifecell_Inb",[6]Actual!$D140,"")</f>
        <v/>
      </c>
      <c r="B140" s="9" t="str">
        <f>IFERROR(IF(OR([6]Actual!$L140="Web_chat",[6]Actual!$L140="SN"),VLOOKUP(Дані!A140,[5]Sheet2!$A:$E,5,0),VLOOKUP(Дані!A140,[4]Sheet2!$A$1:$E$209,5,0)),"")</f>
        <v/>
      </c>
      <c r="C140" s="13" t="str">
        <f>IFERROR(VLOOKUP(A140,[6]Actual!$D:$L,9,0),"")</f>
        <v/>
      </c>
      <c r="D140" s="8" t="str">
        <f t="shared" si="22"/>
        <v>exclude</v>
      </c>
      <c r="E140" s="9" t="str">
        <f t="shared" si="23"/>
        <v/>
      </c>
      <c r="F140" s="9" t="str">
        <f t="shared" si="24"/>
        <v/>
      </c>
      <c r="G140" s="9" t="str">
        <f>IFERROR(IF(D140="other",VLOOKUP(A140,Sheet2!A:E,5,0)-B140,""),"")</f>
        <v/>
      </c>
      <c r="H140" s="8"/>
      <c r="I140" s="8"/>
      <c r="J140" s="8"/>
    </row>
    <row r="141" spans="1:10" ht="15" thickBot="1" x14ac:dyDescent="0.35">
      <c r="A141" s="10" t="str">
        <f>IF([6]Actual!$K141="lifecell_Inb",[6]Actual!$D141,"")</f>
        <v>Hanna Chuzhenko</v>
      </c>
      <c r="B141" s="12">
        <f>IFERROR(IF(OR([6]Actual!$L141="Web_chat",[6]Actual!$L141="SN"),VLOOKUP(Дані!A141,[5]Sheet2!$A:$E,5,0),VLOOKUP(Дані!A141,[4]Sheet2!$A$1:$E$209,5,0)),"")</f>
        <v>0.12765957446808501</v>
      </c>
      <c r="C141" s="17" t="str">
        <f>IFERROR(VLOOKUP(A141,[6]Actual!$D:$L,9,0),"")</f>
        <v>Web_chat</v>
      </c>
      <c r="D141" s="11" t="str">
        <f t="shared" si="22"/>
        <v>chat</v>
      </c>
      <c r="E141" s="12">
        <f t="shared" si="23"/>
        <v>0.12765957446808501</v>
      </c>
      <c r="F141" s="12" t="str">
        <f t="shared" si="24"/>
        <v/>
      </c>
      <c r="G141" s="12" t="str">
        <f>IFERROR(IF(D141="other",VLOOKUP(A141,Sheet2!A:E,5,0)-B141,""),"")</f>
        <v/>
      </c>
      <c r="H141" s="18" t="str">
        <f>IF(AND(VLOOKUP(A141,[6]Actual!$D:$AA,24,0)&gt;DATE(2025,2,26),D141="other"),"Не приймає", "Приймає")</f>
        <v>Приймає</v>
      </c>
      <c r="I141" s="17">
        <f>VLOOKUP(A141,[6]Actual!$D:$AA,24,0)</f>
        <v>45075</v>
      </c>
      <c r="J141" s="12" t="str">
        <f t="shared" ref="J141:J145" si="26">IF(AND(D141="other", H141="Приймає"), G141, "")</f>
        <v/>
      </c>
    </row>
    <row r="142" spans="1:10" ht="15" thickBot="1" x14ac:dyDescent="0.35">
      <c r="A142" s="10" t="str">
        <f>IF([6]Actual!$K142="lifecell_Inb",[6]Actual!$D142,"")</f>
        <v>Vitalii Ivanchenko</v>
      </c>
      <c r="B142" s="12">
        <f>IFERROR(IF(OR([6]Actual!$L142="Web_chat",[6]Actual!$L142="SN"),VLOOKUP(Дані!A142,[5]Sheet2!$A:$E,5,0),VLOOKUP(Дані!A142,[4]Sheet2!$A$1:$E$209,5,0)),"")</f>
        <v>5.8419243986254303E-2</v>
      </c>
      <c r="C142" s="17" t="str">
        <f>IFERROR(VLOOKUP(A142,[6]Actual!$D:$L,9,0),"")</f>
        <v>Individual</v>
      </c>
      <c r="D142" s="11" t="str">
        <f t="shared" si="22"/>
        <v>other</v>
      </c>
      <c r="E142" s="12" t="str">
        <f t="shared" si="23"/>
        <v/>
      </c>
      <c r="F142" s="12">
        <f t="shared" si="24"/>
        <v>5.8419243986254303E-2</v>
      </c>
      <c r="G142" s="12">
        <f>IFERROR(IF(D142="other",VLOOKUP(A142,Sheet2!A:E,5,0)-B142,""),"")</f>
        <v>5.95186091210907E-2</v>
      </c>
      <c r="H142" s="18" t="str">
        <f>IF(AND(VLOOKUP(A142,[6]Actual!$D:$AA,24,0)&gt;DATE(2025,2,26),D142="other"),"Не приймає", "Приймає")</f>
        <v>Приймає</v>
      </c>
      <c r="I142" s="17">
        <f>VLOOKUP(A142,[6]Actual!$D:$AA,24,0)</f>
        <v>45085</v>
      </c>
      <c r="J142" s="12">
        <f t="shared" si="26"/>
        <v>5.95186091210907E-2</v>
      </c>
    </row>
    <row r="143" spans="1:10" ht="15" thickBot="1" x14ac:dyDescent="0.35">
      <c r="A143" s="10" t="str">
        <f>IF([6]Actual!$K143="lifecell_Inb",[6]Actual!$D143,"")</f>
        <v>Anna Denysenko</v>
      </c>
      <c r="B143" s="12" t="str">
        <f>IFERROR(IF(OR([6]Actual!$L143="Web_chat",[6]Actual!$L143="SN"),VLOOKUP(Дані!A143,[5]Sheet2!$A:$E,5,0),VLOOKUP(Дані!A143,[4]Sheet2!$A$1:$E$209,5,0)),"")</f>
        <v/>
      </c>
      <c r="C143" s="17" t="str">
        <f>IFERROR(VLOOKUP(A143,[6]Actual!$D:$L,9,0),"")</f>
        <v>SN</v>
      </c>
      <c r="D143" s="11" t="str">
        <f t="shared" si="22"/>
        <v>exclude</v>
      </c>
      <c r="E143" s="12" t="str">
        <f t="shared" si="23"/>
        <v/>
      </c>
      <c r="F143" s="12" t="str">
        <f t="shared" si="24"/>
        <v/>
      </c>
      <c r="G143" s="12" t="str">
        <f>IFERROR(IF(D143="other",VLOOKUP(A143,Sheet2!A:E,5,0)-B143,""),"")</f>
        <v/>
      </c>
      <c r="H143" s="18" t="str">
        <f>IF(AND(VLOOKUP(A143,[6]Actual!$D:$AA,24,0)&gt;DATE(2025,2,26),D143="other"),"Не приймає", "Приймає")</f>
        <v>Приймає</v>
      </c>
      <c r="I143" s="17">
        <f>VLOOKUP(A143,[6]Actual!$D:$AA,24,0)</f>
        <v>45111</v>
      </c>
      <c r="J143" s="12" t="str">
        <f t="shared" si="26"/>
        <v/>
      </c>
    </row>
    <row r="144" spans="1:10" ht="15" thickBot="1" x14ac:dyDescent="0.35">
      <c r="A144" s="10" t="str">
        <f>IF([6]Actual!$K144="lifecell_Inb",[6]Actual!$D144,"")</f>
        <v>Kyrylo Bessarab</v>
      </c>
      <c r="B144" s="12">
        <f>IFERROR(IF(OR([6]Actual!$L144="Web_chat",[6]Actual!$L144="SN"),VLOOKUP(Дані!A144,[5]Sheet2!$A:$E,5,0),VLOOKUP(Дані!A144,[4]Sheet2!$A$1:$E$209,5,0)),"")</f>
        <v>0.17204301075268799</v>
      </c>
      <c r="C144" s="17" t="str">
        <f>IFERROR(VLOOKUP(A144,[6]Actual!$D:$L,9,0),"")</f>
        <v>Web_chat</v>
      </c>
      <c r="D144" s="11" t="str">
        <f t="shared" si="22"/>
        <v>chat</v>
      </c>
      <c r="E144" s="12">
        <f t="shared" si="23"/>
        <v>0.17204301075268799</v>
      </c>
      <c r="F144" s="12" t="str">
        <f t="shared" si="24"/>
        <v/>
      </c>
      <c r="G144" s="12" t="str">
        <f>IFERROR(IF(D144="other",VLOOKUP(A144,Sheet2!A:E,5,0)-B144,""),"")</f>
        <v/>
      </c>
      <c r="H144" s="18" t="str">
        <f>IF(AND(VLOOKUP(A144,[6]Actual!$D:$AA,24,0)&gt;DATE(2025,2,26),D144="other"),"Не приймає", "Приймає")</f>
        <v>Приймає</v>
      </c>
      <c r="I144" s="17">
        <f>VLOOKUP(A144,[6]Actual!$D:$AA,24,0)</f>
        <v>45111</v>
      </c>
      <c r="J144" s="12" t="str">
        <f t="shared" si="26"/>
        <v/>
      </c>
    </row>
    <row r="145" spans="1:10" ht="15" thickBot="1" x14ac:dyDescent="0.35">
      <c r="A145" s="10" t="str">
        <f>IF([6]Actual!$K145="lifecell_Inb",[6]Actual!$D145,"")</f>
        <v>Valerii Lukychov</v>
      </c>
      <c r="B145" s="12">
        <f>IFERROR(IF(OR([6]Actual!$L145="Web_chat",[6]Actual!$L145="SN"),VLOOKUP(Дані!A145,[5]Sheet2!$A:$E,5,0),VLOOKUP(Дані!A145,[4]Sheet2!$A$1:$E$209,5,0)),"")</f>
        <v>0</v>
      </c>
      <c r="C145" s="17" t="str">
        <f>IFERROR(VLOOKUP(A145,[6]Actual!$D:$L,9,0),"")</f>
        <v>SN</v>
      </c>
      <c r="D145" s="11" t="str">
        <f t="shared" si="22"/>
        <v>exclude</v>
      </c>
      <c r="E145" s="12" t="str">
        <f t="shared" si="23"/>
        <v/>
      </c>
      <c r="F145" s="12" t="str">
        <f t="shared" si="24"/>
        <v/>
      </c>
      <c r="G145" s="12" t="str">
        <f>IFERROR(IF(D145="other",VLOOKUP(A145,Sheet2!A:E,5,0)-B145,""),"")</f>
        <v/>
      </c>
      <c r="H145" s="18" t="str">
        <f>IF(AND(VLOOKUP(A145,[6]Actual!$D:$AA,24,0)&gt;DATE(2025,2,26),D145="other"),"Не приймає", "Приймає")</f>
        <v>Приймає</v>
      </c>
      <c r="I145" s="17">
        <f>VLOOKUP(A145,[6]Actual!$D:$AA,24,0)</f>
        <v>45111</v>
      </c>
      <c r="J145" s="12" t="str">
        <f t="shared" si="26"/>
        <v/>
      </c>
    </row>
    <row r="146" spans="1:10" ht="15" thickBot="1" x14ac:dyDescent="0.35">
      <c r="A146" s="8" t="str">
        <f>IF([6]Actual!$K146="lifecell_Inb",[6]Actual!$D146,"")</f>
        <v/>
      </c>
      <c r="B146" s="9" t="str">
        <f>IFERROR(IF(OR([6]Actual!$L146="Web_chat",[6]Actual!$L146="SN"),VLOOKUP(Дані!A146,[5]Sheet2!$A:$E,5,0),VLOOKUP(Дані!A146,[4]Sheet2!$A$1:$E$209,5,0)),"")</f>
        <v/>
      </c>
      <c r="C146" s="13" t="str">
        <f>IFERROR(VLOOKUP(A146,[6]Actual!$D:$L,9,0),"")</f>
        <v/>
      </c>
      <c r="D146" s="8" t="str">
        <f t="shared" si="22"/>
        <v>exclude</v>
      </c>
      <c r="E146" s="9" t="str">
        <f t="shared" si="23"/>
        <v/>
      </c>
      <c r="F146" s="9" t="str">
        <f t="shared" si="24"/>
        <v/>
      </c>
      <c r="G146" s="9" t="str">
        <f>IFERROR(IF(D146="other",VLOOKUP(A146,Sheet2!A:E,5,0)-B146,""),"")</f>
        <v/>
      </c>
      <c r="H146" s="8"/>
      <c r="I146" s="8"/>
      <c r="J146" s="8"/>
    </row>
    <row r="147" spans="1:10" ht="15" thickBot="1" x14ac:dyDescent="0.35">
      <c r="A147" s="8" t="str">
        <f>IF([6]Actual!$K147="lifecell_Inb",[6]Actual!$D147,"")</f>
        <v/>
      </c>
      <c r="B147" s="9" t="str">
        <f>IFERROR(IF(OR([6]Actual!$L147="Web_chat",[6]Actual!$L147="SN"),VLOOKUP(Дані!A147,[5]Sheet2!$A:$E,5,0),VLOOKUP(Дані!A147,[4]Sheet2!$A$1:$E$209,5,0)),"")</f>
        <v/>
      </c>
      <c r="C147" s="13" t="str">
        <f>IFERROR(VLOOKUP(A147,[6]Actual!$D:$L,9,0),"")</f>
        <v/>
      </c>
      <c r="D147" s="8" t="str">
        <f t="shared" si="22"/>
        <v>exclude</v>
      </c>
      <c r="E147" s="9" t="str">
        <f t="shared" si="23"/>
        <v/>
      </c>
      <c r="F147" s="9" t="str">
        <f t="shared" si="24"/>
        <v/>
      </c>
      <c r="G147" s="9" t="str">
        <f>IFERROR(IF(D147="other",VLOOKUP(A147,Sheet2!A:E,5,0)-B147,""),"")</f>
        <v/>
      </c>
      <c r="H147" s="8"/>
      <c r="I147" s="8"/>
      <c r="J147" s="8"/>
    </row>
    <row r="148" spans="1:10" ht="15" thickBot="1" x14ac:dyDescent="0.35">
      <c r="A148" s="8" t="str">
        <f>IF([6]Actual!$K148="lifecell_Inb",[6]Actual!$D148,"")</f>
        <v/>
      </c>
      <c r="B148" s="9" t="str">
        <f>IFERROR(IF(OR([6]Actual!$L148="Web_chat",[6]Actual!$L148="SN"),VLOOKUP(Дані!A148,[5]Sheet2!$A:$E,5,0),VLOOKUP(Дані!A148,[4]Sheet2!$A$1:$E$209,5,0)),"")</f>
        <v/>
      </c>
      <c r="C148" s="13" t="str">
        <f>IFERROR(VLOOKUP(A148,[6]Actual!$D:$L,9,0),"")</f>
        <v/>
      </c>
      <c r="D148" s="8" t="str">
        <f t="shared" si="22"/>
        <v>exclude</v>
      </c>
      <c r="E148" s="9" t="str">
        <f t="shared" si="23"/>
        <v/>
      </c>
      <c r="F148" s="9" t="str">
        <f t="shared" si="24"/>
        <v/>
      </c>
      <c r="G148" s="9" t="str">
        <f>IFERROR(IF(D148="other",VLOOKUP(A148,Sheet2!A:E,5,0)-B148,""),"")</f>
        <v/>
      </c>
      <c r="H148" s="8"/>
      <c r="I148" s="8"/>
      <c r="J148" s="8"/>
    </row>
    <row r="149" spans="1:10" ht="15" thickBot="1" x14ac:dyDescent="0.35">
      <c r="A149" s="10" t="str">
        <f>IF([6]Actual!$K149="lifecell_Inb",[6]Actual!$D149,"")</f>
        <v>Kateryna Zemliakova</v>
      </c>
      <c r="B149" s="12">
        <f>IFERROR(IF(OR([6]Actual!$L149="Web_chat",[6]Actual!$L149="SN"),VLOOKUP(Дані!A149,[5]Sheet2!$A:$E,5,0),VLOOKUP(Дані!A149,[4]Sheet2!$A$1:$E$209,5,0)),"")</f>
        <v>0.25477707006369399</v>
      </c>
      <c r="C149" s="17" t="str">
        <f>IFERROR(VLOOKUP(A149,[6]Actual!$D:$L,9,0),"")</f>
        <v>Web_chat</v>
      </c>
      <c r="D149" s="11" t="str">
        <f t="shared" si="22"/>
        <v>chat</v>
      </c>
      <c r="E149" s="12">
        <f t="shared" si="23"/>
        <v>0.25477707006369399</v>
      </c>
      <c r="F149" s="12" t="str">
        <f t="shared" si="24"/>
        <v/>
      </c>
      <c r="G149" s="12" t="str">
        <f>IFERROR(IF(D149="other",VLOOKUP(A149,Sheet2!A:E,5,0)-B149,""),"")</f>
        <v/>
      </c>
      <c r="H149" s="18" t="str">
        <f>IF(AND(VLOOKUP(A149,[6]Actual!$D:$AA,24,0)&gt;DATE(2025,2,26),D149="other"),"Не приймає", "Приймає")</f>
        <v>Приймає</v>
      </c>
      <c r="I149" s="17">
        <f>VLOOKUP(A149,[6]Actual!$D:$AA,24,0)</f>
        <v>45146</v>
      </c>
      <c r="J149" s="12" t="str">
        <f t="shared" ref="J149:J150" si="27">IF(AND(D149="other", H149="Приймає"), G149, "")</f>
        <v/>
      </c>
    </row>
    <row r="150" spans="1:10" ht="15" thickBot="1" x14ac:dyDescent="0.35">
      <c r="A150" s="10" t="str">
        <f>IF([6]Actual!$K150="lifecell_Inb",[6]Actual!$D150,"")</f>
        <v>Ruslan Myrshavka</v>
      </c>
      <c r="B150" s="12">
        <f>IFERROR(IF(OR([6]Actual!$L150="Web_chat",[6]Actual!$L150="SN"),VLOOKUP(Дані!A150,[5]Sheet2!$A:$E,5,0),VLOOKUP(Дані!A150,[4]Sheet2!$A$1:$E$209,5,0)),"")</f>
        <v>0.14285714285714299</v>
      </c>
      <c r="C150" s="17" t="str">
        <f>IFERROR(VLOOKUP(A150,[6]Actual!$D:$L,9,0),"")</f>
        <v>Segment_F</v>
      </c>
      <c r="D150" s="11" t="str">
        <f t="shared" si="22"/>
        <v>other</v>
      </c>
      <c r="E150" s="12" t="str">
        <f t="shared" si="23"/>
        <v/>
      </c>
      <c r="F150" s="12">
        <f t="shared" si="24"/>
        <v>0.14285714285714299</v>
      </c>
      <c r="G150" s="12">
        <f>IFERROR(IF(D150="other",VLOOKUP(A150,Sheet2!A:E,5,0)-B150,""),"")</f>
        <v>9.4770094770090241E-3</v>
      </c>
      <c r="H150" s="18" t="str">
        <f>IF(AND(VLOOKUP(A150,[6]Actual!$D:$AA,24,0)&gt;DATE(2025,2,26),D150="other"),"Не приймає", "Приймає")</f>
        <v>Приймає</v>
      </c>
      <c r="I150" s="17">
        <f>VLOOKUP(A150,[6]Actual!$D:$AA,24,0)</f>
        <v>45146</v>
      </c>
      <c r="J150" s="12">
        <f t="shared" si="27"/>
        <v>9.4770094770090241E-3</v>
      </c>
    </row>
    <row r="151" spans="1:10" ht="15" thickBot="1" x14ac:dyDescent="0.35">
      <c r="A151" s="8" t="str">
        <f>IF([6]Actual!$K151="lifecell_Inb",[6]Actual!$D151,"")</f>
        <v/>
      </c>
      <c r="B151" s="9" t="str">
        <f>IFERROR(IF(OR([6]Actual!$L151="Web_chat",[6]Actual!$L151="SN"),VLOOKUP(Дані!A151,[5]Sheet2!$A:$E,5,0),VLOOKUP(Дані!A151,[4]Sheet2!$A$1:$E$209,5,0)),"")</f>
        <v/>
      </c>
      <c r="C151" s="13" t="str">
        <f>IFERROR(VLOOKUP(A151,[6]Actual!$D:$L,9,0),"")</f>
        <v/>
      </c>
      <c r="D151" s="8" t="str">
        <f t="shared" si="22"/>
        <v>exclude</v>
      </c>
      <c r="E151" s="9" t="str">
        <f t="shared" si="23"/>
        <v/>
      </c>
      <c r="F151" s="9" t="str">
        <f t="shared" si="24"/>
        <v/>
      </c>
      <c r="G151" s="9" t="str">
        <f>IFERROR(IF(D151="other",VLOOKUP(A151,Sheet2!A:E,5,0)-B151,""),"")</f>
        <v/>
      </c>
      <c r="H151" s="8"/>
      <c r="I151" s="8"/>
      <c r="J151" s="8"/>
    </row>
    <row r="152" spans="1:10" ht="15" thickBot="1" x14ac:dyDescent="0.35">
      <c r="A152" s="8" t="str">
        <f>IF([6]Actual!$K152="lifecell_Inb",[6]Actual!$D152,"")</f>
        <v/>
      </c>
      <c r="B152" s="9" t="str">
        <f>IFERROR(IF(OR([6]Actual!$L152="Web_chat",[6]Actual!$L152="SN"),VLOOKUP(Дані!A152,[5]Sheet2!$A:$E,5,0),VLOOKUP(Дані!A152,[4]Sheet2!$A$1:$E$209,5,0)),"")</f>
        <v/>
      </c>
      <c r="C152" s="13" t="str">
        <f>IFERROR(VLOOKUP(A152,[6]Actual!$D:$L,9,0),"")</f>
        <v/>
      </c>
      <c r="D152" s="8" t="str">
        <f t="shared" si="22"/>
        <v>exclude</v>
      </c>
      <c r="E152" s="9" t="str">
        <f t="shared" si="23"/>
        <v/>
      </c>
      <c r="F152" s="9" t="str">
        <f t="shared" si="24"/>
        <v/>
      </c>
      <c r="G152" s="9" t="str">
        <f>IFERROR(IF(D152="other",VLOOKUP(A152,Sheet2!A:E,5,0)-B152,""),"")</f>
        <v/>
      </c>
      <c r="H152" s="8"/>
      <c r="I152" s="8"/>
      <c r="J152" s="8"/>
    </row>
    <row r="153" spans="1:10" ht="15" thickBot="1" x14ac:dyDescent="0.35">
      <c r="A153" s="10" t="str">
        <f>IF([6]Actual!$K153="lifecell_Inb",[6]Actual!$D153,"")</f>
        <v>Liia Kominova</v>
      </c>
      <c r="B153" s="12">
        <f>IFERROR(IF(OR([6]Actual!$L153="Web_chat",[6]Actual!$L153="SN"),VLOOKUP(Дані!A153,[5]Sheet2!$A:$E,5,0),VLOOKUP(Дані!A153,[4]Sheet2!$A$1:$E$209,5,0)),"")</f>
        <v>0.25454545454545502</v>
      </c>
      <c r="C153" s="17" t="str">
        <f>IFERROR(VLOOKUP(A153,[6]Actual!$D:$L,9,0),"")</f>
        <v>Web_chat</v>
      </c>
      <c r="D153" s="11" t="str">
        <f t="shared" si="22"/>
        <v>chat</v>
      </c>
      <c r="E153" s="12">
        <f t="shared" si="23"/>
        <v>0.25454545454545502</v>
      </c>
      <c r="F153" s="12" t="str">
        <f t="shared" si="24"/>
        <v/>
      </c>
      <c r="G153" s="12" t="str">
        <f>IFERROR(IF(D153="other",VLOOKUP(A153,Sheet2!A:E,5,0)-B153,""),"")</f>
        <v/>
      </c>
      <c r="H153" s="18" t="str">
        <f>IF(AND(VLOOKUP(A153,[6]Actual!$D:$AA,24,0)&gt;DATE(2025,2,26),D153="other"),"Не приймає", "Приймає")</f>
        <v>Приймає</v>
      </c>
      <c r="I153" s="17">
        <f>VLOOKUP(A153,[6]Actual!$D:$AA,24,0)</f>
        <v>45162</v>
      </c>
      <c r="J153" s="12" t="str">
        <f t="shared" ref="J153:J154" si="28">IF(AND(D153="other", H153="Приймає"), G153, "")</f>
        <v/>
      </c>
    </row>
    <row r="154" spans="1:10" ht="15" thickBot="1" x14ac:dyDescent="0.35">
      <c r="A154" s="10" t="str">
        <f>IF([6]Actual!$K154="lifecell_Inb",[6]Actual!$D154,"")</f>
        <v>Olena OBoiko</v>
      </c>
      <c r="B154" s="12" t="str">
        <f>IFERROR(IF(OR([6]Actual!$L154="Web_chat",[6]Actual!$L154="SN"),VLOOKUP(Дані!A154,[5]Sheet2!$A:$E,5,0),VLOOKUP(Дані!A154,[4]Sheet2!$A$1:$E$209,5,0)),"")</f>
        <v/>
      </c>
      <c r="C154" s="17" t="str">
        <f>IFERROR(VLOOKUP(A154,[6]Actual!$D:$L,9,0),"")</f>
        <v>Individual</v>
      </c>
      <c r="D154" s="11" t="str">
        <f t="shared" si="22"/>
        <v>other</v>
      </c>
      <c r="E154" s="12" t="str">
        <f t="shared" si="23"/>
        <v/>
      </c>
      <c r="F154" s="12" t="str">
        <f t="shared" si="24"/>
        <v/>
      </c>
      <c r="G154" s="12" t="str">
        <f>IFERROR(IF(D154="other",VLOOKUP(A154,Sheet2!A:E,5,0)-B154,""),"")</f>
        <v/>
      </c>
      <c r="H154" s="18" t="str">
        <f>IF(AND(VLOOKUP(A154,[6]Actual!$D:$AA,24,0)&gt;DATE(2025,2,26),D154="other"),"Не приймає", "Приймає")</f>
        <v>Приймає</v>
      </c>
      <c r="I154" s="17">
        <f>VLOOKUP(A154,[6]Actual!$D:$AA,24,0)</f>
        <v>45162</v>
      </c>
      <c r="J154" s="12" t="str">
        <f t="shared" si="28"/>
        <v/>
      </c>
    </row>
    <row r="155" spans="1:10" ht="15" thickBot="1" x14ac:dyDescent="0.35">
      <c r="A155" s="8" t="str">
        <f>IF([6]Actual!$K155="lifecell_Inb",[6]Actual!$D155,"")</f>
        <v/>
      </c>
      <c r="B155" s="9" t="str">
        <f>IFERROR(IF(OR([6]Actual!$L155="Web_chat",[6]Actual!$L155="SN"),VLOOKUP(Дані!A155,[5]Sheet2!$A:$E,5,0),VLOOKUP(Дані!A155,[4]Sheet2!$A$1:$E$209,5,0)),"")</f>
        <v/>
      </c>
      <c r="C155" s="13" t="str">
        <f>IFERROR(VLOOKUP(A155,[6]Actual!$D:$L,9,0),"")</f>
        <v/>
      </c>
      <c r="D155" s="8" t="str">
        <f t="shared" si="22"/>
        <v>exclude</v>
      </c>
      <c r="E155" s="9" t="str">
        <f t="shared" si="23"/>
        <v/>
      </c>
      <c r="F155" s="9" t="str">
        <f t="shared" si="24"/>
        <v/>
      </c>
      <c r="G155" s="9" t="str">
        <f>IFERROR(IF(D155="other",VLOOKUP(A155,Sheet2!A:E,5,0)-B155,""),"")</f>
        <v/>
      </c>
      <c r="H155" s="8"/>
      <c r="I155" s="8"/>
      <c r="J155" s="8"/>
    </row>
    <row r="156" spans="1:10" ht="15" thickBot="1" x14ac:dyDescent="0.35">
      <c r="A156" s="10" t="str">
        <f>IF([6]Actual!$K156="lifecell_Inb",[6]Actual!$D156,"")</f>
        <v>Alona Sukhostavets</v>
      </c>
      <c r="B156" s="12">
        <f>IFERROR(IF(OR([6]Actual!$L156="Web_chat",[6]Actual!$L156="SN"),VLOOKUP(Дані!A156,[5]Sheet2!$A:$E,5,0),VLOOKUP(Дані!A156,[4]Sheet2!$A$1:$E$209,5,0)),"")</f>
        <v>0.116279069767442</v>
      </c>
      <c r="C156" s="17" t="str">
        <f>IFERROR(VLOOKUP(A156,[6]Actual!$D:$L,9,0),"")</f>
        <v>Segment_B</v>
      </c>
      <c r="D156" s="11" t="str">
        <f t="shared" si="22"/>
        <v>other</v>
      </c>
      <c r="E156" s="12" t="str">
        <f t="shared" si="23"/>
        <v/>
      </c>
      <c r="F156" s="12">
        <f t="shared" si="24"/>
        <v>0.116279069767442</v>
      </c>
      <c r="G156" s="12">
        <f>IFERROR(IF(D156="other",VLOOKUP(A156,Sheet2!A:E,5,0)-B156,""),"")</f>
        <v>-1.0861178125274998E-2</v>
      </c>
      <c r="H156" s="18" t="str">
        <f>IF(AND(VLOOKUP(A156,[6]Actual!$D:$AA,24,0)&gt;DATE(2025,2,26),D156="other"),"Не приймає", "Приймає")</f>
        <v>Приймає</v>
      </c>
      <c r="I156" s="17">
        <f>VLOOKUP(A156,[6]Actual!$D:$AA,24,0)</f>
        <v>45174</v>
      </c>
      <c r="J156" s="12">
        <f t="shared" ref="J156:J160" si="29">IF(AND(D156="other", H156="Приймає"), G156, "")</f>
        <v>-1.0861178125274998E-2</v>
      </c>
    </row>
    <row r="157" spans="1:10" ht="15" thickBot="1" x14ac:dyDescent="0.35">
      <c r="A157" s="10" t="str">
        <f>IF([6]Actual!$K157="lifecell_Inb",[6]Actual!$D157,"")</f>
        <v>Rostyslav Troian</v>
      </c>
      <c r="B157" s="12">
        <f>IFERROR(IF(OR([6]Actual!$L157="Web_chat",[6]Actual!$L157="SN"),VLOOKUP(Дані!A157,[5]Sheet2!$A:$E,5,0),VLOOKUP(Дані!A157,[4]Sheet2!$A$1:$E$209,5,0)),"")</f>
        <v>0.20754716981132099</v>
      </c>
      <c r="C157" s="17" t="str">
        <f>IFERROR(VLOOKUP(A157,[6]Actual!$D:$L,9,0),"")</f>
        <v>Web_chat</v>
      </c>
      <c r="D157" s="11" t="str">
        <f t="shared" si="22"/>
        <v>chat</v>
      </c>
      <c r="E157" s="12">
        <f t="shared" si="23"/>
        <v>0.20754716981132099</v>
      </c>
      <c r="F157" s="12" t="str">
        <f t="shared" si="24"/>
        <v/>
      </c>
      <c r="G157" s="12" t="str">
        <f>IFERROR(IF(D157="other",VLOOKUP(A157,Sheet2!A:E,5,0)-B157,""),"")</f>
        <v/>
      </c>
      <c r="H157" s="18" t="str">
        <f>IF(AND(VLOOKUP(A157,[6]Actual!$D:$AA,24,0)&gt;DATE(2025,2,26),D157="other"),"Не приймає", "Приймає")</f>
        <v>Приймає</v>
      </c>
      <c r="I157" s="17">
        <f>VLOOKUP(A157,[6]Actual!$D:$AA,24,0)</f>
        <v>45174</v>
      </c>
      <c r="J157" s="12" t="str">
        <f t="shared" si="29"/>
        <v/>
      </c>
    </row>
    <row r="158" spans="1:10" ht="15" thickBot="1" x14ac:dyDescent="0.35">
      <c r="A158" s="10" t="str">
        <f>IF([6]Actual!$K158="lifecell_Inb",[6]Actual!$D158,"")</f>
        <v>Bohdan Khomiv</v>
      </c>
      <c r="B158" s="12">
        <f>IFERROR(IF(OR([6]Actual!$L158="Web_chat",[6]Actual!$L158="SN"),VLOOKUP(Дані!A158,[5]Sheet2!$A:$E,5,0),VLOOKUP(Дані!A158,[4]Sheet2!$A$1:$E$209,5,0)),"")</f>
        <v>0.32500000000000001</v>
      </c>
      <c r="C158" s="17" t="str">
        <f>IFERROR(VLOOKUP(A158,[6]Actual!$D:$L,9,0),"")</f>
        <v>Web_chat</v>
      </c>
      <c r="D158" s="11" t="str">
        <f t="shared" si="22"/>
        <v>chat</v>
      </c>
      <c r="E158" s="12">
        <f t="shared" si="23"/>
        <v>0.32500000000000001</v>
      </c>
      <c r="F158" s="12" t="str">
        <f t="shared" si="24"/>
        <v/>
      </c>
      <c r="G158" s="12" t="str">
        <f>IFERROR(IF(D158="other",VLOOKUP(A158,Sheet2!A:E,5,0)-B158,""),"")</f>
        <v/>
      </c>
      <c r="H158" s="18" t="str">
        <f>IF(AND(VLOOKUP(A158,[6]Actual!$D:$AA,24,0)&gt;DATE(2025,2,26),D158="other"),"Не приймає", "Приймає")</f>
        <v>Приймає</v>
      </c>
      <c r="I158" s="17">
        <f>VLOOKUP(A158,[6]Actual!$D:$AA,24,0)</f>
        <v>45181</v>
      </c>
      <c r="J158" s="12" t="str">
        <f t="shared" si="29"/>
        <v/>
      </c>
    </row>
    <row r="159" spans="1:10" ht="15" thickBot="1" x14ac:dyDescent="0.35">
      <c r="A159" s="10" t="str">
        <f>IF([6]Actual!$K159="lifecell_Inb",[6]Actual!$D159,"")</f>
        <v>Dmytro Savchenko</v>
      </c>
      <c r="B159" s="12">
        <f>IFERROR(IF(OR([6]Actual!$L159="Web_chat",[6]Actual!$L159="SN"),VLOOKUP(Дані!A159,[5]Sheet2!$A:$E,5,0),VLOOKUP(Дані!A159,[4]Sheet2!$A$1:$E$209,5,0)),"")</f>
        <v>9.1743119266055106E-2</v>
      </c>
      <c r="C159" s="17" t="str">
        <f>IFERROR(VLOOKUP(A159,[6]Actual!$D:$L,9,0),"")</f>
        <v>Platinum</v>
      </c>
      <c r="D159" s="11" t="str">
        <f t="shared" si="22"/>
        <v>other</v>
      </c>
      <c r="E159" s="12" t="str">
        <f t="shared" si="23"/>
        <v/>
      </c>
      <c r="F159" s="12">
        <f t="shared" si="24"/>
        <v>9.1743119266055106E-2</v>
      </c>
      <c r="G159" s="12">
        <f>IFERROR(IF(D159="other",VLOOKUP(A159,Sheet2!A:E,5,0)-B159,""),"")</f>
        <v>6.4027663623371894E-2</v>
      </c>
      <c r="H159" s="18" t="str">
        <f>IF(AND(VLOOKUP(A159,[6]Actual!$D:$AA,24,0)&gt;DATE(2025,2,26),D159="other"),"Не приймає", "Приймає")</f>
        <v>Приймає</v>
      </c>
      <c r="I159" s="17">
        <f>VLOOKUP(A159,[6]Actual!$D:$AA,24,0)</f>
        <v>45181</v>
      </c>
      <c r="J159" s="12">
        <f t="shared" si="29"/>
        <v>6.4027663623371894E-2</v>
      </c>
    </row>
    <row r="160" spans="1:10" ht="15" thickBot="1" x14ac:dyDescent="0.35">
      <c r="A160" s="10" t="str">
        <f>IF([6]Actual!$K160="lifecell_Inb",[6]Actual!$D160,"")</f>
        <v>Yurii Husak2</v>
      </c>
      <c r="B160" s="12" t="str">
        <f>IFERROR(IF(OR([6]Actual!$L160="Web_chat",[6]Actual!$L160="SN"),VLOOKUP(Дані!A160,[5]Sheet2!$A:$E,5,0),VLOOKUP(Дані!A160,[4]Sheet2!$A$1:$E$209,5,0)),"")</f>
        <v/>
      </c>
      <c r="C160" s="17" t="str">
        <f>IFERROR(VLOOKUP(A160,[6]Actual!$D:$L,9,0),"")</f>
        <v>Web_chat</v>
      </c>
      <c r="D160" s="11" t="str">
        <f t="shared" si="22"/>
        <v>chat</v>
      </c>
      <c r="E160" s="12" t="str">
        <f t="shared" si="23"/>
        <v/>
      </c>
      <c r="F160" s="12" t="str">
        <f t="shared" si="24"/>
        <v/>
      </c>
      <c r="G160" s="12" t="str">
        <f>IFERROR(IF(D160="other",VLOOKUP(A160,Sheet2!A:E,5,0)-B160,""),"")</f>
        <v/>
      </c>
      <c r="H160" s="18" t="str">
        <f>IF(AND(VLOOKUP(A160,[6]Actual!$D:$AA,24,0)&gt;DATE(2025,2,26),D160="other"),"Не приймає", "Приймає")</f>
        <v>Приймає</v>
      </c>
      <c r="I160" s="17">
        <f>VLOOKUP(A160,[6]Actual!$D:$AA,24,0)</f>
        <v>45181</v>
      </c>
      <c r="J160" s="12" t="str">
        <f t="shared" si="29"/>
        <v/>
      </c>
    </row>
    <row r="161" spans="1:10" ht="15" thickBot="1" x14ac:dyDescent="0.35">
      <c r="A161" s="8" t="str">
        <f>IF([6]Actual!$K161="lifecell_Inb",[6]Actual!$D161,"")</f>
        <v/>
      </c>
      <c r="B161" s="9" t="str">
        <f>IFERROR(IF(OR([6]Actual!$L161="Web_chat",[6]Actual!$L161="SN"),VLOOKUP(Дані!A161,[5]Sheet2!$A:$E,5,0),VLOOKUP(Дані!A161,[4]Sheet2!$A$1:$E$209,5,0)),"")</f>
        <v/>
      </c>
      <c r="C161" s="13" t="str">
        <f>IFERROR(VLOOKUP(A161,[6]Actual!$D:$L,9,0),"")</f>
        <v/>
      </c>
      <c r="D161" s="8" t="str">
        <f t="shared" si="22"/>
        <v>exclude</v>
      </c>
      <c r="E161" s="9" t="str">
        <f t="shared" si="23"/>
        <v/>
      </c>
      <c r="F161" s="9" t="str">
        <f t="shared" si="24"/>
        <v/>
      </c>
      <c r="G161" s="9" t="str">
        <f>IFERROR(IF(D161="other",VLOOKUP(A161,Sheet2!A:E,5,0)-B161,""),"")</f>
        <v/>
      </c>
      <c r="H161" s="8"/>
      <c r="I161" s="8"/>
      <c r="J161" s="8"/>
    </row>
    <row r="162" spans="1:10" ht="15" thickBot="1" x14ac:dyDescent="0.35">
      <c r="A162" s="8" t="str">
        <f>IF([6]Actual!$K162="lifecell_Inb",[6]Actual!$D162,"")</f>
        <v/>
      </c>
      <c r="B162" s="9" t="str">
        <f>IFERROR(IF(OR([6]Actual!$L162="Web_chat",[6]Actual!$L162="SN"),VLOOKUP(Дані!A162,[5]Sheet2!$A:$E,5,0),VLOOKUP(Дані!A162,[4]Sheet2!$A$1:$E$209,5,0)),"")</f>
        <v/>
      </c>
      <c r="C162" s="13" t="str">
        <f>IFERROR(VLOOKUP(A162,[6]Actual!$D:$L,9,0),"")</f>
        <v/>
      </c>
      <c r="D162" s="8" t="str">
        <f t="shared" si="22"/>
        <v>exclude</v>
      </c>
      <c r="E162" s="9" t="str">
        <f t="shared" si="23"/>
        <v/>
      </c>
      <c r="F162" s="9" t="str">
        <f t="shared" si="24"/>
        <v/>
      </c>
      <c r="G162" s="9" t="str">
        <f>IFERROR(IF(D162="other",VLOOKUP(A162,Sheet2!A:E,5,0)-B162,""),"")</f>
        <v/>
      </c>
      <c r="H162" s="8"/>
      <c r="I162" s="8"/>
      <c r="J162" s="8"/>
    </row>
    <row r="163" spans="1:10" ht="15" thickBot="1" x14ac:dyDescent="0.35">
      <c r="A163" s="8" t="str">
        <f>IF([6]Actual!$K163="lifecell_Inb",[6]Actual!$D163,"")</f>
        <v/>
      </c>
      <c r="B163" s="9" t="str">
        <f>IFERROR(IF(OR([6]Actual!$L163="Web_chat",[6]Actual!$L163="SN"),VLOOKUP(Дані!A163,[5]Sheet2!$A:$E,5,0),VLOOKUP(Дані!A163,[4]Sheet2!$A$1:$E$209,5,0)),"")</f>
        <v/>
      </c>
      <c r="C163" s="13" t="str">
        <f>IFERROR(VLOOKUP(A163,[6]Actual!$D:$L,9,0),"")</f>
        <v/>
      </c>
      <c r="D163" s="8" t="str">
        <f t="shared" si="22"/>
        <v>exclude</v>
      </c>
      <c r="E163" s="9" t="str">
        <f t="shared" si="23"/>
        <v/>
      </c>
      <c r="F163" s="9" t="str">
        <f t="shared" si="24"/>
        <v/>
      </c>
      <c r="G163" s="9" t="str">
        <f>IFERROR(IF(D163="other",VLOOKUP(A163,Sheet2!A:E,5,0)-B163,""),"")</f>
        <v/>
      </c>
      <c r="H163" s="8"/>
      <c r="I163" s="8"/>
      <c r="J163" s="8"/>
    </row>
    <row r="164" spans="1:10" ht="15" thickBot="1" x14ac:dyDescent="0.35">
      <c r="A164" s="8" t="str">
        <f>IF([6]Actual!$K164="lifecell_Inb",[6]Actual!$D164,"")</f>
        <v/>
      </c>
      <c r="B164" s="9" t="str">
        <f>IFERROR(IF(OR([6]Actual!$L164="Web_chat",[6]Actual!$L164="SN"),VLOOKUP(Дані!A164,[5]Sheet2!$A:$E,5,0),VLOOKUP(Дані!A164,[4]Sheet2!$A$1:$E$209,5,0)),"")</f>
        <v/>
      </c>
      <c r="C164" s="13" t="str">
        <f>IFERROR(VLOOKUP(A164,[6]Actual!$D:$L,9,0),"")</f>
        <v/>
      </c>
      <c r="D164" s="8" t="str">
        <f t="shared" si="22"/>
        <v>exclude</v>
      </c>
      <c r="E164" s="9" t="str">
        <f t="shared" si="23"/>
        <v/>
      </c>
      <c r="F164" s="9" t="str">
        <f t="shared" si="24"/>
        <v/>
      </c>
      <c r="G164" s="9" t="str">
        <f>IFERROR(IF(D164="other",VLOOKUP(A164,Sheet2!A:E,5,0)-B164,""),"")</f>
        <v/>
      </c>
      <c r="H164" s="8"/>
      <c r="I164" s="8"/>
      <c r="J164" s="8"/>
    </row>
    <row r="165" spans="1:10" ht="15" thickBot="1" x14ac:dyDescent="0.35">
      <c r="A165" s="10" t="str">
        <f>IF([6]Actual!$K165="lifecell_Inb",[6]Actual!$D165,"")</f>
        <v>Dmytro Vdovin</v>
      </c>
      <c r="B165" s="12" t="str">
        <f>IFERROR(IF(OR([6]Actual!$L165="Web_chat",[6]Actual!$L165="SN"),VLOOKUP(Дані!A165,[5]Sheet2!$A:$E,5,0),VLOOKUP(Дані!A165,[4]Sheet2!$A$1:$E$209,5,0)),"")</f>
        <v/>
      </c>
      <c r="C165" s="17" t="str">
        <f>IFERROR(VLOOKUP(A165,[6]Actual!$D:$L,9,0),"")</f>
        <v>Corporate</v>
      </c>
      <c r="D165" s="11" t="str">
        <f t="shared" si="22"/>
        <v>other</v>
      </c>
      <c r="E165" s="12" t="str">
        <f t="shared" si="23"/>
        <v/>
      </c>
      <c r="F165" s="12" t="str">
        <f t="shared" si="24"/>
        <v/>
      </c>
      <c r="G165" s="12" t="str">
        <f>IFERROR(IF(D165="other",VLOOKUP(A165,Sheet2!A:E,5,0)-B165,""),"")</f>
        <v/>
      </c>
      <c r="H165" s="18" t="str">
        <f>IF(AND(VLOOKUP(A165,[6]Actual!$D:$AA,24,0)&gt;DATE(2025,2,26),D165="other"),"Не приймає", "Приймає")</f>
        <v>Приймає</v>
      </c>
      <c r="I165" s="17">
        <f>VLOOKUP(A165,[6]Actual!$D:$AA,24,0)</f>
        <v>45204</v>
      </c>
      <c r="J165" s="12" t="str">
        <f t="shared" ref="J165:J167" si="30">IF(AND(D165="other", H165="Приймає"), G165, "")</f>
        <v/>
      </c>
    </row>
    <row r="166" spans="1:10" ht="15" thickBot="1" x14ac:dyDescent="0.35">
      <c r="A166" s="10" t="str">
        <f>IF([6]Actual!$K166="lifecell_Inb",[6]Actual!$D166,"")</f>
        <v>Viktor Kovalenko</v>
      </c>
      <c r="B166" s="12">
        <f>IFERROR(IF(OR([6]Actual!$L166="Web_chat",[6]Actual!$L166="SN"),VLOOKUP(Дані!A166,[5]Sheet2!$A:$E,5,0),VLOOKUP(Дані!A166,[4]Sheet2!$A$1:$E$209,5,0)),"")</f>
        <v>0.1125</v>
      </c>
      <c r="C166" s="17" t="str">
        <f>IFERROR(VLOOKUP(A166,[6]Actual!$D:$L,9,0),"")</f>
        <v>Platinum</v>
      </c>
      <c r="D166" s="11" t="str">
        <f t="shared" si="22"/>
        <v>other</v>
      </c>
      <c r="E166" s="12" t="str">
        <f t="shared" si="23"/>
        <v/>
      </c>
      <c r="F166" s="12">
        <f t="shared" si="24"/>
        <v>0.1125</v>
      </c>
      <c r="G166" s="12">
        <f>IFERROR(IF(D166="other",VLOOKUP(A166,Sheet2!A:E,5,0)-B166,""),"")</f>
        <v>4.4192056583243003E-2</v>
      </c>
      <c r="H166" s="18" t="str">
        <f>IF(AND(VLOOKUP(A166,[6]Actual!$D:$AA,24,0)&gt;DATE(2025,2,26),D166="other"),"Не приймає", "Приймає")</f>
        <v>Приймає</v>
      </c>
      <c r="I166" s="17">
        <f>VLOOKUP(A166,[6]Actual!$D:$AA,24,0)</f>
        <v>45204</v>
      </c>
      <c r="J166" s="12">
        <f t="shared" si="30"/>
        <v>4.4192056583243003E-2</v>
      </c>
    </row>
    <row r="167" spans="1:10" ht="15" thickBot="1" x14ac:dyDescent="0.35">
      <c r="A167" s="10" t="str">
        <f>IF([6]Actual!$K167="lifecell_Inb",[6]Actual!$D167,"")</f>
        <v>Anna Lukarzhevska</v>
      </c>
      <c r="B167" s="12">
        <f>IFERROR(IF(OR([6]Actual!$L167="Web_chat",[6]Actual!$L167="SN"),VLOOKUP(Дані!A167,[5]Sheet2!$A:$E,5,0),VLOOKUP(Дані!A167,[4]Sheet2!$A$1:$E$209,5,0)),"")</f>
        <v>0.19879518072289201</v>
      </c>
      <c r="C167" s="17" t="str">
        <f>IFERROR(VLOOKUP(A167,[6]Actual!$D:$L,9,0),"")</f>
        <v>Web_chat</v>
      </c>
      <c r="D167" s="11" t="str">
        <f t="shared" si="22"/>
        <v>chat</v>
      </c>
      <c r="E167" s="12">
        <f t="shared" si="23"/>
        <v>0.19879518072289201</v>
      </c>
      <c r="F167" s="12" t="str">
        <f t="shared" si="24"/>
        <v/>
      </c>
      <c r="G167" s="12" t="str">
        <f>IFERROR(IF(D167="other",VLOOKUP(A167,Sheet2!A:E,5,0)-B167,""),"")</f>
        <v/>
      </c>
      <c r="H167" s="18" t="str">
        <f>IF(AND(VLOOKUP(A167,[6]Actual!$D:$AA,24,0)&gt;DATE(2025,2,26),D167="other"),"Не приймає", "Приймає")</f>
        <v>Приймає</v>
      </c>
      <c r="I167" s="17">
        <f>VLOOKUP(A167,[6]Actual!$D:$AA,24,0)</f>
        <v>45211</v>
      </c>
      <c r="J167" s="12" t="str">
        <f t="shared" si="30"/>
        <v/>
      </c>
    </row>
    <row r="168" spans="1:10" ht="15" thickBot="1" x14ac:dyDescent="0.35">
      <c r="A168" s="8" t="str">
        <f>IF([6]Actual!$K168="lifecell_Inb",[6]Actual!$D168,"")</f>
        <v/>
      </c>
      <c r="B168" s="9" t="str">
        <f>IFERROR(IF(OR([6]Actual!$L168="Web_chat",[6]Actual!$L168="SN"),VLOOKUP(Дані!A168,[5]Sheet2!$A:$E,5,0),VLOOKUP(Дані!A168,[4]Sheet2!$A$1:$E$209,5,0)),"")</f>
        <v/>
      </c>
      <c r="C168" s="13" t="str">
        <f>IFERROR(VLOOKUP(A168,[6]Actual!$D:$L,9,0),"")</f>
        <v/>
      </c>
      <c r="D168" s="8" t="str">
        <f t="shared" si="22"/>
        <v>exclude</v>
      </c>
      <c r="E168" s="9" t="str">
        <f t="shared" si="23"/>
        <v/>
      </c>
      <c r="F168" s="9" t="str">
        <f t="shared" si="24"/>
        <v/>
      </c>
      <c r="G168" s="9" t="str">
        <f>IFERROR(IF(D168="other",VLOOKUP(A168,Sheet2!A:E,5,0)-B168,""),"")</f>
        <v/>
      </c>
      <c r="H168" s="8"/>
      <c r="I168" s="8"/>
      <c r="J168" s="8"/>
    </row>
    <row r="169" spans="1:10" ht="15" thickBot="1" x14ac:dyDescent="0.35">
      <c r="A169" s="8" t="str">
        <f>IF([6]Actual!$K169="lifecell_Inb",[6]Actual!$D169,"")</f>
        <v/>
      </c>
      <c r="B169" s="9" t="str">
        <f>IFERROR(IF(OR([6]Actual!$L169="Web_chat",[6]Actual!$L169="SN"),VLOOKUP(Дані!A169,[5]Sheet2!$A:$E,5,0),VLOOKUP(Дані!A169,[4]Sheet2!$A$1:$E$209,5,0)),"")</f>
        <v/>
      </c>
      <c r="C169" s="13" t="str">
        <f>IFERROR(VLOOKUP(A169,[6]Actual!$D:$L,9,0),"")</f>
        <v/>
      </c>
      <c r="D169" s="8" t="str">
        <f t="shared" si="22"/>
        <v>exclude</v>
      </c>
      <c r="E169" s="9" t="str">
        <f t="shared" si="23"/>
        <v/>
      </c>
      <c r="F169" s="9" t="str">
        <f t="shared" si="24"/>
        <v/>
      </c>
      <c r="G169" s="9" t="str">
        <f>IFERROR(IF(D169="other",VLOOKUP(A169,Sheet2!A:E,5,0)-B169,""),"")</f>
        <v/>
      </c>
      <c r="H169" s="8"/>
      <c r="I169" s="8"/>
      <c r="J169" s="8"/>
    </row>
    <row r="170" spans="1:10" ht="15" thickBot="1" x14ac:dyDescent="0.35">
      <c r="A170" s="8" t="str">
        <f>IF([6]Actual!$K170="lifecell_Inb",[6]Actual!$D170,"")</f>
        <v/>
      </c>
      <c r="B170" s="9" t="str">
        <f>IFERROR(IF(OR([6]Actual!$L170="Web_chat",[6]Actual!$L170="SN"),VLOOKUP(Дані!A170,[5]Sheet2!$A:$E,5,0),VLOOKUP(Дані!A170,[4]Sheet2!$A$1:$E$209,5,0)),"")</f>
        <v/>
      </c>
      <c r="C170" s="13" t="str">
        <f>IFERROR(VLOOKUP(A170,[6]Actual!$D:$L,9,0),"")</f>
        <v/>
      </c>
      <c r="D170" s="8" t="str">
        <f t="shared" si="22"/>
        <v>exclude</v>
      </c>
      <c r="E170" s="9" t="str">
        <f t="shared" si="23"/>
        <v/>
      </c>
      <c r="F170" s="9" t="str">
        <f t="shared" si="24"/>
        <v/>
      </c>
      <c r="G170" s="9" t="str">
        <f>IFERROR(IF(D170="other",VLOOKUP(A170,Sheet2!A:E,5,0)-B170,""),"")</f>
        <v/>
      </c>
      <c r="H170" s="8"/>
      <c r="I170" s="8"/>
      <c r="J170" s="8"/>
    </row>
    <row r="171" spans="1:10" ht="15" thickBot="1" x14ac:dyDescent="0.35">
      <c r="A171" s="8" t="str">
        <f>IF([6]Actual!$K171="lifecell_Inb",[6]Actual!$D171,"")</f>
        <v/>
      </c>
      <c r="B171" s="9" t="str">
        <f>IFERROR(IF(OR([6]Actual!$L171="Web_chat",[6]Actual!$L171="SN"),VLOOKUP(Дані!A171,[5]Sheet2!$A:$E,5,0),VLOOKUP(Дані!A171,[4]Sheet2!$A$1:$E$209,5,0)),"")</f>
        <v/>
      </c>
      <c r="C171" s="13" t="str">
        <f>IFERROR(VLOOKUP(A171,[6]Actual!$D:$L,9,0),"")</f>
        <v/>
      </c>
      <c r="D171" s="8" t="str">
        <f t="shared" si="22"/>
        <v>exclude</v>
      </c>
      <c r="E171" s="9" t="str">
        <f t="shared" si="23"/>
        <v/>
      </c>
      <c r="F171" s="9" t="str">
        <f t="shared" si="24"/>
        <v/>
      </c>
      <c r="G171" s="9" t="str">
        <f>IFERROR(IF(D171="other",VLOOKUP(A171,Sheet2!A:E,5,0)-B171,""),"")</f>
        <v/>
      </c>
      <c r="H171" s="8"/>
      <c r="I171" s="8"/>
      <c r="J171" s="8"/>
    </row>
    <row r="172" spans="1:10" ht="15" thickBot="1" x14ac:dyDescent="0.35">
      <c r="A172" s="8" t="str">
        <f>IF([6]Actual!$K172="lifecell_Inb",[6]Actual!$D172,"")</f>
        <v/>
      </c>
      <c r="B172" s="9" t="str">
        <f>IFERROR(IF(OR([6]Actual!$L172="Web_chat",[6]Actual!$L172="SN"),VLOOKUP(Дані!A172,[5]Sheet2!$A:$E,5,0),VLOOKUP(Дані!A172,[4]Sheet2!$A$1:$E$209,5,0)),"")</f>
        <v/>
      </c>
      <c r="C172" s="13" t="str">
        <f>IFERROR(VLOOKUP(A172,[6]Actual!$D:$L,9,0),"")</f>
        <v/>
      </c>
      <c r="D172" s="8" t="str">
        <f t="shared" si="22"/>
        <v>exclude</v>
      </c>
      <c r="E172" s="9" t="str">
        <f t="shared" si="23"/>
        <v/>
      </c>
      <c r="F172" s="9" t="str">
        <f t="shared" si="24"/>
        <v/>
      </c>
      <c r="G172" s="9" t="str">
        <f>IFERROR(IF(D172="other",VLOOKUP(A172,Sheet2!A:E,5,0)-B172,""),"")</f>
        <v/>
      </c>
      <c r="H172" s="8"/>
      <c r="I172" s="8"/>
      <c r="J172" s="8"/>
    </row>
    <row r="173" spans="1:10" ht="15" thickBot="1" x14ac:dyDescent="0.35">
      <c r="A173" s="8" t="str">
        <f>IF([6]Actual!$K173="lifecell_Inb",[6]Actual!$D173,"")</f>
        <v/>
      </c>
      <c r="B173" s="9" t="str">
        <f>IFERROR(IF(OR([6]Actual!$L173="Web_chat",[6]Actual!$L173="SN"),VLOOKUP(Дані!A173,[5]Sheet2!$A:$E,5,0),VLOOKUP(Дані!A173,[4]Sheet2!$A$1:$E$209,5,0)),"")</f>
        <v/>
      </c>
      <c r="C173" s="13" t="str">
        <f>IFERROR(VLOOKUP(A173,[6]Actual!$D:$L,9,0),"")</f>
        <v/>
      </c>
      <c r="D173" s="8" t="str">
        <f t="shared" si="22"/>
        <v>exclude</v>
      </c>
      <c r="E173" s="9" t="str">
        <f t="shared" si="23"/>
        <v/>
      </c>
      <c r="F173" s="9" t="str">
        <f t="shared" si="24"/>
        <v/>
      </c>
      <c r="G173" s="9" t="str">
        <f>IFERROR(IF(D173="other",VLOOKUP(A173,Sheet2!A:E,5,0)-B173,""),"")</f>
        <v/>
      </c>
      <c r="H173" s="8"/>
      <c r="I173" s="8"/>
      <c r="J173" s="8"/>
    </row>
    <row r="174" spans="1:10" ht="15" thickBot="1" x14ac:dyDescent="0.35">
      <c r="A174" s="8" t="str">
        <f>IF([6]Actual!$K174="lifecell_Inb",[6]Actual!$D174,"")</f>
        <v/>
      </c>
      <c r="B174" s="9" t="str">
        <f>IFERROR(IF(OR([6]Actual!$L174="Web_chat",[6]Actual!$L174="SN"),VLOOKUP(Дані!A174,[5]Sheet2!$A:$E,5,0),VLOOKUP(Дані!A174,[4]Sheet2!$A$1:$E$209,5,0)),"")</f>
        <v/>
      </c>
      <c r="C174" s="13" t="str">
        <f>IFERROR(VLOOKUP(A174,[6]Actual!$D:$L,9,0),"")</f>
        <v/>
      </c>
      <c r="D174" s="8" t="str">
        <f t="shared" si="22"/>
        <v>exclude</v>
      </c>
      <c r="E174" s="9" t="str">
        <f t="shared" si="23"/>
        <v/>
      </c>
      <c r="F174" s="9" t="str">
        <f t="shared" si="24"/>
        <v/>
      </c>
      <c r="G174" s="9" t="str">
        <f>IFERROR(IF(D174="other",VLOOKUP(A174,Sheet2!A:E,5,0)-B174,""),"")</f>
        <v/>
      </c>
      <c r="H174" s="8"/>
      <c r="I174" s="8"/>
      <c r="J174" s="8"/>
    </row>
    <row r="175" spans="1:10" ht="15" thickBot="1" x14ac:dyDescent="0.35">
      <c r="A175" s="8" t="str">
        <f>IF([6]Actual!$K175="lifecell_Inb",[6]Actual!$D175,"")</f>
        <v/>
      </c>
      <c r="B175" s="9" t="str">
        <f>IFERROR(IF(OR([6]Actual!$L175="Web_chat",[6]Actual!$L175="SN"),VLOOKUP(Дані!A175,[5]Sheet2!$A:$E,5,0),VLOOKUP(Дані!A175,[4]Sheet2!$A$1:$E$209,5,0)),"")</f>
        <v/>
      </c>
      <c r="C175" s="13" t="str">
        <f>IFERROR(VLOOKUP(A175,[6]Actual!$D:$L,9,0),"")</f>
        <v/>
      </c>
      <c r="D175" s="8" t="str">
        <f t="shared" si="22"/>
        <v>exclude</v>
      </c>
      <c r="E175" s="9" t="str">
        <f t="shared" si="23"/>
        <v/>
      </c>
      <c r="F175" s="9" t="str">
        <f t="shared" si="24"/>
        <v/>
      </c>
      <c r="G175" s="9" t="str">
        <f>IFERROR(IF(D175="other",VLOOKUP(A175,Sheet2!A:E,5,0)-B175,""),"")</f>
        <v/>
      </c>
      <c r="H175" s="8"/>
      <c r="I175" s="8"/>
      <c r="J175" s="8"/>
    </row>
    <row r="176" spans="1:10" ht="15" thickBot="1" x14ac:dyDescent="0.35">
      <c r="A176" s="8" t="str">
        <f>IF([6]Actual!$K176="lifecell_Inb",[6]Actual!$D176,"")</f>
        <v/>
      </c>
      <c r="B176" s="9" t="str">
        <f>IFERROR(IF(OR([6]Actual!$L176="Web_chat",[6]Actual!$L176="SN"),VLOOKUP(Дані!A176,[5]Sheet2!$A:$E,5,0),VLOOKUP(Дані!A176,[4]Sheet2!$A$1:$E$209,5,0)),"")</f>
        <v/>
      </c>
      <c r="C176" s="13" t="str">
        <f>IFERROR(VLOOKUP(A176,[6]Actual!$D:$L,9,0),"")</f>
        <v/>
      </c>
      <c r="D176" s="8" t="str">
        <f t="shared" si="22"/>
        <v>exclude</v>
      </c>
      <c r="E176" s="9" t="str">
        <f t="shared" si="23"/>
        <v/>
      </c>
      <c r="F176" s="9" t="str">
        <f t="shared" si="24"/>
        <v/>
      </c>
      <c r="G176" s="9" t="str">
        <f>IFERROR(IF(D176="other",VLOOKUP(A176,Sheet2!A:E,5,0)-B176,""),"")</f>
        <v/>
      </c>
      <c r="H176" s="8"/>
      <c r="I176" s="8"/>
      <c r="J176" s="8"/>
    </row>
    <row r="177" spans="1:10" ht="15" thickBot="1" x14ac:dyDescent="0.35">
      <c r="A177" s="8" t="str">
        <f>IF([6]Actual!$K177="lifecell_Inb",[6]Actual!$D177,"")</f>
        <v/>
      </c>
      <c r="B177" s="9" t="str">
        <f>IFERROR(IF(OR([6]Actual!$L177="Web_chat",[6]Actual!$L177="SN"),VLOOKUP(Дані!A177,[5]Sheet2!$A:$E,5,0),VLOOKUP(Дані!A177,[4]Sheet2!$A$1:$E$209,5,0)),"")</f>
        <v/>
      </c>
      <c r="C177" s="13" t="str">
        <f>IFERROR(VLOOKUP(A177,[6]Actual!$D:$L,9,0),"")</f>
        <v/>
      </c>
      <c r="D177" s="8" t="str">
        <f t="shared" si="22"/>
        <v>exclude</v>
      </c>
      <c r="E177" s="9" t="str">
        <f t="shared" si="23"/>
        <v/>
      </c>
      <c r="F177" s="9" t="str">
        <f t="shared" si="24"/>
        <v/>
      </c>
      <c r="G177" s="9" t="str">
        <f>IFERROR(IF(D177="other",VLOOKUP(A177,Sheet2!A:E,5,0)-B177,""),"")</f>
        <v/>
      </c>
      <c r="H177" s="8"/>
      <c r="I177" s="8"/>
      <c r="J177" s="8"/>
    </row>
    <row r="178" spans="1:10" ht="15" thickBot="1" x14ac:dyDescent="0.35">
      <c r="A178" s="8" t="str">
        <f>IF([6]Actual!$K178="lifecell_Inb",[6]Actual!$D178,"")</f>
        <v/>
      </c>
      <c r="B178" s="9" t="str">
        <f>IFERROR(IF(OR([6]Actual!$L178="Web_chat",[6]Actual!$L178="SN"),VLOOKUP(Дані!A178,[5]Sheet2!$A:$E,5,0),VLOOKUP(Дані!A178,[4]Sheet2!$A$1:$E$209,5,0)),"")</f>
        <v/>
      </c>
      <c r="C178" s="13" t="str">
        <f>IFERROR(VLOOKUP(A178,[6]Actual!$D:$L,9,0),"")</f>
        <v/>
      </c>
      <c r="D178" s="8" t="str">
        <f t="shared" si="22"/>
        <v>exclude</v>
      </c>
      <c r="E178" s="9" t="str">
        <f t="shared" si="23"/>
        <v/>
      </c>
      <c r="F178" s="9" t="str">
        <f t="shared" si="24"/>
        <v/>
      </c>
      <c r="G178" s="9" t="str">
        <f>IFERROR(IF(D178="other",VLOOKUP(A178,Sheet2!A:E,5,0)-B178,""),"")</f>
        <v/>
      </c>
      <c r="H178" s="8"/>
      <c r="I178" s="8"/>
      <c r="J178" s="8"/>
    </row>
    <row r="179" spans="1:10" ht="15" thickBot="1" x14ac:dyDescent="0.35">
      <c r="A179" s="10" t="str">
        <f>IF([6]Actual!$K179="lifecell_Inb",[6]Actual!$D179,"")</f>
        <v>Volodymyr Hannesen</v>
      </c>
      <c r="B179" s="12">
        <f>IFERROR(IF(OR([6]Actual!$L179="Web_chat",[6]Actual!$L179="SN"),VLOOKUP(Дані!A179,[5]Sheet2!$A:$E,5,0),VLOOKUP(Дані!A179,[4]Sheet2!$A$1:$E$209,5,0)),"")</f>
        <v>0.104827586206897</v>
      </c>
      <c r="C179" s="17" t="str">
        <f>IFERROR(VLOOKUP(A179,[6]Actual!$D:$L,9,0),"")</f>
        <v>Segment_B</v>
      </c>
      <c r="D179" s="11" t="str">
        <f t="shared" si="22"/>
        <v>other</v>
      </c>
      <c r="E179" s="12" t="str">
        <f t="shared" si="23"/>
        <v/>
      </c>
      <c r="F179" s="12">
        <f t="shared" si="24"/>
        <v>0.104827586206897</v>
      </c>
      <c r="G179" s="12">
        <f>IFERROR(IF(D179="other",VLOOKUP(A179,Sheet2!A:E,5,0)-B179,""),"")</f>
        <v>-2.4736053026119004E-2</v>
      </c>
      <c r="H179" s="18" t="str">
        <f>IF(AND(VLOOKUP(A179,[6]Actual!$D:$AA,24,0)&gt;DATE(2025,2,26),D179="other"),"Не приймає", "Приймає")</f>
        <v>Приймає</v>
      </c>
      <c r="I179" s="17">
        <f>VLOOKUP(A179,[6]Actual!$D:$AA,24,0)</f>
        <v>45245</v>
      </c>
      <c r="J179" s="12">
        <f>IF(AND(D179="other", H179="Приймає"), G179, "")</f>
        <v>-2.4736053026119004E-2</v>
      </c>
    </row>
    <row r="180" spans="1:10" ht="15" thickBot="1" x14ac:dyDescent="0.35">
      <c r="A180" s="8" t="str">
        <f>IF([6]Actual!$K180="lifecell_Inb",[6]Actual!$D180,"")</f>
        <v/>
      </c>
      <c r="B180" s="9" t="str">
        <f>IFERROR(IF(OR([6]Actual!$L180="Web_chat",[6]Actual!$L180="SN"),VLOOKUP(Дані!A180,[5]Sheet2!$A:$E,5,0),VLOOKUP(Дані!A180,[4]Sheet2!$A$1:$E$209,5,0)),"")</f>
        <v/>
      </c>
      <c r="C180" s="13" t="str">
        <f>IFERROR(VLOOKUP(A180,[6]Actual!$D:$L,9,0),"")</f>
        <v/>
      </c>
      <c r="D180" s="8" t="str">
        <f t="shared" si="22"/>
        <v>exclude</v>
      </c>
      <c r="E180" s="9" t="str">
        <f t="shared" si="23"/>
        <v/>
      </c>
      <c r="F180" s="9" t="str">
        <f t="shared" si="24"/>
        <v/>
      </c>
      <c r="G180" s="9" t="str">
        <f>IFERROR(IF(D180="other",VLOOKUP(A180,Sheet2!A:E,5,0)-B180,""),"")</f>
        <v/>
      </c>
      <c r="H180" s="8"/>
      <c r="I180" s="8"/>
      <c r="J180" s="8"/>
    </row>
    <row r="181" spans="1:10" ht="15" thickBot="1" x14ac:dyDescent="0.35">
      <c r="A181" s="10" t="str">
        <f>IF([6]Actual!$K181="lifecell_Inb",[6]Actual!$D181,"")</f>
        <v>Viktoriia Hulko</v>
      </c>
      <c r="B181" s="12">
        <f>IFERROR(IF(OR([6]Actual!$L181="Web_chat",[6]Actual!$L181="SN"),VLOOKUP(Дані!A181,[5]Sheet2!$A:$E,5,0),VLOOKUP(Дані!A181,[4]Sheet2!$A$1:$E$209,5,0)),"")</f>
        <v>5.3097345132743397E-2</v>
      </c>
      <c r="C181" s="17" t="str">
        <f>IFERROR(VLOOKUP(A181,[6]Actual!$D:$L,9,0),"")</f>
        <v>Corporate</v>
      </c>
      <c r="D181" s="11" t="str">
        <f t="shared" si="22"/>
        <v>other</v>
      </c>
      <c r="E181" s="12" t="str">
        <f t="shared" si="23"/>
        <v/>
      </c>
      <c r="F181" s="12">
        <f t="shared" si="24"/>
        <v>5.3097345132743397E-2</v>
      </c>
      <c r="G181" s="12">
        <f>IFERROR(IF(D181="other",VLOOKUP(A181,Sheet2!A:E,5,0)-B181,""),"")</f>
        <v>0.13774234952374562</v>
      </c>
      <c r="H181" s="18" t="str">
        <f>IF(AND(VLOOKUP(A181,[6]Actual!$D:$AA,24,0)&gt;DATE(2025,2,26),D181="other"),"Не приймає", "Приймає")</f>
        <v>Приймає</v>
      </c>
      <c r="I181" s="17">
        <f>VLOOKUP(A181,[6]Actual!$D:$AA,24,0)</f>
        <v>45252</v>
      </c>
      <c r="J181" s="12">
        <f>IF(AND(D181="other", H181="Приймає"), G181, "")</f>
        <v>0.13774234952374562</v>
      </c>
    </row>
    <row r="182" spans="1:10" ht="15" thickBot="1" x14ac:dyDescent="0.35">
      <c r="A182" s="8" t="str">
        <f>IF([6]Actual!$K182="lifecell_Inb",[6]Actual!$D182,"")</f>
        <v/>
      </c>
      <c r="B182" s="9" t="str">
        <f>IFERROR(IF(OR([6]Actual!$L182="Web_chat",[6]Actual!$L182="SN"),VLOOKUP(Дані!A182,[5]Sheet2!$A:$E,5,0),VLOOKUP(Дані!A182,[4]Sheet2!$A$1:$E$209,5,0)),"")</f>
        <v/>
      </c>
      <c r="C182" s="13" t="str">
        <f>IFERROR(VLOOKUP(A182,[6]Actual!$D:$L,9,0),"")</f>
        <v/>
      </c>
      <c r="D182" s="8" t="str">
        <f t="shared" si="22"/>
        <v>exclude</v>
      </c>
      <c r="E182" s="9" t="str">
        <f t="shared" si="23"/>
        <v/>
      </c>
      <c r="F182" s="9" t="str">
        <f t="shared" si="24"/>
        <v/>
      </c>
      <c r="G182" s="9" t="str">
        <f>IFERROR(IF(D182="other",VLOOKUP(A182,Sheet2!A:E,5,0)-B182,""),"")</f>
        <v/>
      </c>
      <c r="H182" s="8"/>
      <c r="I182" s="8"/>
      <c r="J182" s="8"/>
    </row>
    <row r="183" spans="1:10" ht="15" thickBot="1" x14ac:dyDescent="0.35">
      <c r="A183" s="8" t="str">
        <f>IF([6]Actual!$K183="lifecell_Inb",[6]Actual!$D183,"")</f>
        <v/>
      </c>
      <c r="B183" s="9" t="str">
        <f>IFERROR(IF(OR([6]Actual!$L183="Web_chat",[6]Actual!$L183="SN"),VLOOKUP(Дані!A183,[5]Sheet2!$A:$E,5,0),VLOOKUP(Дані!A183,[4]Sheet2!$A$1:$E$209,5,0)),"")</f>
        <v/>
      </c>
      <c r="C183" s="13" t="str">
        <f>IFERROR(VLOOKUP(A183,[6]Actual!$D:$L,9,0),"")</f>
        <v/>
      </c>
      <c r="D183" s="8" t="str">
        <f t="shared" si="22"/>
        <v>exclude</v>
      </c>
      <c r="E183" s="9" t="str">
        <f t="shared" si="23"/>
        <v/>
      </c>
      <c r="F183" s="9" t="str">
        <f t="shared" si="24"/>
        <v/>
      </c>
      <c r="G183" s="9" t="str">
        <f>IFERROR(IF(D183="other",VLOOKUP(A183,Sheet2!A:E,5,0)-B183,""),"")</f>
        <v/>
      </c>
      <c r="H183" s="8"/>
      <c r="I183" s="8"/>
      <c r="J183" s="8"/>
    </row>
    <row r="184" spans="1:10" ht="15" thickBot="1" x14ac:dyDescent="0.35">
      <c r="A184" s="8" t="str">
        <f>IF([6]Actual!$K184="lifecell_Inb",[6]Actual!$D184,"")</f>
        <v/>
      </c>
      <c r="B184" s="9" t="str">
        <f>IFERROR(IF(OR([6]Actual!$L184="Web_chat",[6]Actual!$L184="SN"),VLOOKUP(Дані!A184,[5]Sheet2!$A:$E,5,0),VLOOKUP(Дані!A184,[4]Sheet2!$A$1:$E$209,5,0)),"")</f>
        <v/>
      </c>
      <c r="C184" s="13" t="str">
        <f>IFERROR(VLOOKUP(A184,[6]Actual!$D:$L,9,0),"")</f>
        <v/>
      </c>
      <c r="D184" s="8" t="str">
        <f t="shared" si="22"/>
        <v>exclude</v>
      </c>
      <c r="E184" s="9" t="str">
        <f t="shared" si="23"/>
        <v/>
      </c>
      <c r="F184" s="9" t="str">
        <f t="shared" si="24"/>
        <v/>
      </c>
      <c r="G184" s="9" t="str">
        <f>IFERROR(IF(D184="other",VLOOKUP(A184,Sheet2!A:E,5,0)-B184,""),"")</f>
        <v/>
      </c>
      <c r="H184" s="8"/>
      <c r="I184" s="8"/>
      <c r="J184" s="8"/>
    </row>
    <row r="185" spans="1:10" ht="15" thickBot="1" x14ac:dyDescent="0.35">
      <c r="A185" s="8" t="str">
        <f>IF([6]Actual!$K185="lifecell_Inb",[6]Actual!$D185,"")</f>
        <v/>
      </c>
      <c r="B185" s="9" t="str">
        <f>IFERROR(IF(OR([6]Actual!$L185="Web_chat",[6]Actual!$L185="SN"),VLOOKUP(Дані!A185,[5]Sheet2!$A:$E,5,0),VLOOKUP(Дані!A185,[4]Sheet2!$A$1:$E$209,5,0)),"")</f>
        <v/>
      </c>
      <c r="C185" s="13" t="str">
        <f>IFERROR(VLOOKUP(A185,[6]Actual!$D:$L,9,0),"")</f>
        <v/>
      </c>
      <c r="D185" s="8" t="str">
        <f t="shared" si="22"/>
        <v>exclude</v>
      </c>
      <c r="E185" s="9" t="str">
        <f t="shared" si="23"/>
        <v/>
      </c>
      <c r="F185" s="9" t="str">
        <f t="shared" si="24"/>
        <v/>
      </c>
      <c r="G185" s="9" t="str">
        <f>IFERROR(IF(D185="other",VLOOKUP(A185,Sheet2!A:E,5,0)-B185,""),"")</f>
        <v/>
      </c>
      <c r="H185" s="8"/>
      <c r="I185" s="8"/>
      <c r="J185" s="8"/>
    </row>
    <row r="186" spans="1:10" ht="15" thickBot="1" x14ac:dyDescent="0.35">
      <c r="A186" s="8" t="str">
        <f>IF([6]Actual!$K186="lifecell_Inb",[6]Actual!$D186,"")</f>
        <v/>
      </c>
      <c r="B186" s="9" t="str">
        <f>IFERROR(IF(OR([6]Actual!$L186="Web_chat",[6]Actual!$L186="SN"),VLOOKUP(Дані!A186,[5]Sheet2!$A:$E,5,0),VLOOKUP(Дані!A186,[4]Sheet2!$A$1:$E$209,5,0)),"")</f>
        <v/>
      </c>
      <c r="C186" s="13" t="str">
        <f>IFERROR(VLOOKUP(A186,[6]Actual!$D:$L,9,0),"")</f>
        <v/>
      </c>
      <c r="D186" s="8" t="str">
        <f t="shared" si="22"/>
        <v>exclude</v>
      </c>
      <c r="E186" s="9" t="str">
        <f t="shared" si="23"/>
        <v/>
      </c>
      <c r="F186" s="9" t="str">
        <f t="shared" si="24"/>
        <v/>
      </c>
      <c r="G186" s="9" t="str">
        <f>IFERROR(IF(D186="other",VLOOKUP(A186,Sheet2!A:E,5,0)-B186,""),"")</f>
        <v/>
      </c>
      <c r="H186" s="8"/>
      <c r="I186" s="8"/>
      <c r="J186" s="8"/>
    </row>
    <row r="187" spans="1:10" ht="15" thickBot="1" x14ac:dyDescent="0.35">
      <c r="A187" s="8" t="str">
        <f>IF([6]Actual!$K187="lifecell_Inb",[6]Actual!$D187,"")</f>
        <v/>
      </c>
      <c r="B187" s="9" t="str">
        <f>IFERROR(IF(OR([6]Actual!$L187="Web_chat",[6]Actual!$L187="SN"),VLOOKUP(Дані!A187,[5]Sheet2!$A:$E,5,0),VLOOKUP(Дані!A187,[4]Sheet2!$A$1:$E$209,5,0)),"")</f>
        <v/>
      </c>
      <c r="C187" s="13" t="str">
        <f>IFERROR(VLOOKUP(A187,[6]Actual!$D:$L,9,0),"")</f>
        <v/>
      </c>
      <c r="D187" s="8" t="str">
        <f t="shared" si="22"/>
        <v>exclude</v>
      </c>
      <c r="E187" s="9" t="str">
        <f t="shared" si="23"/>
        <v/>
      </c>
      <c r="F187" s="9" t="str">
        <f t="shared" si="24"/>
        <v/>
      </c>
      <c r="G187" s="9" t="str">
        <f>IFERROR(IF(D187="other",VLOOKUP(A187,Sheet2!A:E,5,0)-B187,""),"")</f>
        <v/>
      </c>
      <c r="H187" s="8"/>
      <c r="I187" s="8"/>
      <c r="J187" s="8"/>
    </row>
    <row r="188" spans="1:10" ht="15" thickBot="1" x14ac:dyDescent="0.35">
      <c r="A188" s="8" t="str">
        <f>IF([6]Actual!$K188="lifecell_Inb",[6]Actual!$D188,"")</f>
        <v/>
      </c>
      <c r="B188" s="9" t="str">
        <f>IFERROR(IF(OR([6]Actual!$L188="Web_chat",[6]Actual!$L188="SN"),VLOOKUP(Дані!A188,[5]Sheet2!$A:$E,5,0),VLOOKUP(Дані!A188,[4]Sheet2!$A$1:$E$209,5,0)),"")</f>
        <v/>
      </c>
      <c r="C188" s="13" t="str">
        <f>IFERROR(VLOOKUP(A188,[6]Actual!$D:$L,9,0),"")</f>
        <v/>
      </c>
      <c r="D188" s="8" t="str">
        <f t="shared" si="22"/>
        <v>exclude</v>
      </c>
      <c r="E188" s="9" t="str">
        <f t="shared" si="23"/>
        <v/>
      </c>
      <c r="F188" s="9" t="str">
        <f t="shared" si="24"/>
        <v/>
      </c>
      <c r="G188" s="9" t="str">
        <f>IFERROR(IF(D188="other",VLOOKUP(A188,Sheet2!A:E,5,0)-B188,""),"")</f>
        <v/>
      </c>
      <c r="H188" s="8"/>
      <c r="I188" s="8"/>
      <c r="J188" s="8"/>
    </row>
    <row r="189" spans="1:10" ht="15" thickBot="1" x14ac:dyDescent="0.35">
      <c r="A189" s="8" t="str">
        <f>IF([6]Actual!$K189="lifecell_Inb",[6]Actual!$D189,"")</f>
        <v/>
      </c>
      <c r="B189" s="9" t="str">
        <f>IFERROR(IF(OR([6]Actual!$L189="Web_chat",[6]Actual!$L189="SN"),VLOOKUP(Дані!A189,[5]Sheet2!$A:$E,5,0),VLOOKUP(Дані!A189,[4]Sheet2!$A$1:$E$209,5,0)),"")</f>
        <v/>
      </c>
      <c r="C189" s="13" t="str">
        <f>IFERROR(VLOOKUP(A189,[6]Actual!$D:$L,9,0),"")</f>
        <v/>
      </c>
      <c r="D189" s="8" t="str">
        <f t="shared" si="22"/>
        <v>exclude</v>
      </c>
      <c r="E189" s="9" t="str">
        <f t="shared" si="23"/>
        <v/>
      </c>
      <c r="F189" s="9" t="str">
        <f t="shared" si="24"/>
        <v/>
      </c>
      <c r="G189" s="9" t="str">
        <f>IFERROR(IF(D189="other",VLOOKUP(A189,Sheet2!A:E,5,0)-B189,""),"")</f>
        <v/>
      </c>
      <c r="H189" s="8"/>
      <c r="I189" s="8"/>
      <c r="J189" s="8"/>
    </row>
    <row r="190" spans="1:10" ht="15" thickBot="1" x14ac:dyDescent="0.35">
      <c r="A190" s="10" t="str">
        <f>IF([6]Actual!$K190="lifecell_Inb",[6]Actual!$D190,"")</f>
        <v>Yuliia Kucher</v>
      </c>
      <c r="B190" s="12">
        <f>IFERROR(IF(OR([6]Actual!$L190="Web_chat",[6]Actual!$L190="SN"),VLOOKUP(Дані!A190,[5]Sheet2!$A:$E,5,0),VLOOKUP(Дані!A190,[4]Sheet2!$A$1:$E$209,5,0)),"")</f>
        <v>0.27272727272727298</v>
      </c>
      <c r="C190" s="17" t="str">
        <f>IFERROR(VLOOKUP(A190,[6]Actual!$D:$L,9,0),"")</f>
        <v>Web_chat</v>
      </c>
      <c r="D190" s="11" t="str">
        <f t="shared" si="22"/>
        <v>chat</v>
      </c>
      <c r="E190" s="12">
        <f t="shared" si="23"/>
        <v>0.27272727272727298</v>
      </c>
      <c r="F190" s="12" t="str">
        <f t="shared" si="24"/>
        <v/>
      </c>
      <c r="G190" s="12" t="str">
        <f>IFERROR(IF(D190="other",VLOOKUP(A190,Sheet2!A:E,5,0)-B190,""),"")</f>
        <v/>
      </c>
      <c r="H190" s="18" t="str">
        <f>IF(AND(VLOOKUP(A190,[6]Actual!$D:$AA,24,0)&gt;DATE(2025,2,26),D190="other"),"Не приймає", "Приймає")</f>
        <v>Приймає</v>
      </c>
      <c r="I190" s="17">
        <f>VLOOKUP(A190,[6]Actual!$D:$AA,24,0)</f>
        <v>45266</v>
      </c>
      <c r="J190" s="12" t="str">
        <f t="shared" ref="J190:J192" si="31">IF(AND(D190="other", H190="Приймає"), G190, "")</f>
        <v/>
      </c>
    </row>
    <row r="191" spans="1:10" ht="15" thickBot="1" x14ac:dyDescent="0.35">
      <c r="A191" s="10" t="str">
        <f>IF([6]Actual!$K191="lifecell_Inb",[6]Actual!$D191,"")</f>
        <v>Vladyslav Horbatenko</v>
      </c>
      <c r="B191" s="12">
        <f>IFERROR(IF(OR([6]Actual!$L191="Web_chat",[6]Actual!$L191="SN"),VLOOKUP(Дані!A191,[5]Sheet2!$A:$E,5,0),VLOOKUP(Дані!A191,[4]Sheet2!$A$1:$E$209,5,0)),"")</f>
        <v>5.3908355795148299E-2</v>
      </c>
      <c r="C191" s="17" t="str">
        <f>IFERROR(VLOOKUP(A191,[6]Actual!$D:$L,9,0),"")</f>
        <v>Individual</v>
      </c>
      <c r="D191" s="11" t="str">
        <f t="shared" si="22"/>
        <v>other</v>
      </c>
      <c r="E191" s="12" t="str">
        <f t="shared" si="23"/>
        <v/>
      </c>
      <c r="F191" s="12">
        <f t="shared" si="24"/>
        <v>5.3908355795148299E-2</v>
      </c>
      <c r="G191" s="12">
        <f>IFERROR(IF(D191="other",VLOOKUP(A191,Sheet2!A:E,5,0)-B191,""),"")</f>
        <v>6.0972596585803701E-2</v>
      </c>
      <c r="H191" s="18" t="str">
        <f>IF(AND(VLOOKUP(A191,[6]Actual!$D:$AA,24,0)&gt;DATE(2025,2,26),D191="other"),"Не приймає", "Приймає")</f>
        <v>Приймає</v>
      </c>
      <c r="I191" s="17">
        <f>VLOOKUP(A191,[6]Actual!$D:$AA,24,0)</f>
        <v>45266</v>
      </c>
      <c r="J191" s="12">
        <f t="shared" si="31"/>
        <v>6.0972596585803701E-2</v>
      </c>
    </row>
    <row r="192" spans="1:10" ht="15" thickBot="1" x14ac:dyDescent="0.35">
      <c r="A192" s="10" t="str">
        <f>IF([6]Actual!$K192="lifecell_Inb",[6]Actual!$D192,"")</f>
        <v>Yevhenii Kravchenko</v>
      </c>
      <c r="B192" s="12">
        <f>IFERROR(IF(OR([6]Actual!$L192="Web_chat",[6]Actual!$L192="SN"),VLOOKUP(Дані!A192,[5]Sheet2!$A:$E,5,0),VLOOKUP(Дані!A192,[4]Sheet2!$A$1:$E$209,5,0)),"")</f>
        <v>0.16666666666666699</v>
      </c>
      <c r="C192" s="17" t="str">
        <f>IFERROR(VLOOKUP(A192,[6]Actual!$D:$L,9,0),"")</f>
        <v>Web_chat</v>
      </c>
      <c r="D192" s="11" t="str">
        <f t="shared" si="22"/>
        <v>chat</v>
      </c>
      <c r="E192" s="12">
        <f t="shared" si="23"/>
        <v>0.16666666666666699</v>
      </c>
      <c r="F192" s="12" t="str">
        <f t="shared" si="24"/>
        <v/>
      </c>
      <c r="G192" s="12" t="str">
        <f>IFERROR(IF(D192="other",VLOOKUP(A192,Sheet2!A:E,5,0)-B192,""),"")</f>
        <v/>
      </c>
      <c r="H192" s="18" t="str">
        <f>IF(AND(VLOOKUP(A192,[6]Actual!$D:$AA,24,0)&gt;DATE(2025,2,26),D192="other"),"Не приймає", "Приймає")</f>
        <v>Приймає</v>
      </c>
      <c r="I192" s="17">
        <f>VLOOKUP(A192,[6]Actual!$D:$AA,24,0)</f>
        <v>45273</v>
      </c>
      <c r="J192" s="12" t="str">
        <f t="shared" si="31"/>
        <v/>
      </c>
    </row>
    <row r="193" spans="1:10" ht="15" thickBot="1" x14ac:dyDescent="0.35">
      <c r="A193" s="8" t="str">
        <f>IF([6]Actual!$K193="lifecell_Inb",[6]Actual!$D193,"")</f>
        <v/>
      </c>
      <c r="B193" s="9" t="str">
        <f>IFERROR(IF(OR([6]Actual!$L193="Web_chat",[6]Actual!$L193="SN"),VLOOKUP(Дані!A193,[5]Sheet2!$A:$E,5,0),VLOOKUP(Дані!A193,[4]Sheet2!$A$1:$E$209,5,0)),"")</f>
        <v/>
      </c>
      <c r="C193" s="13" t="str">
        <f>IFERROR(VLOOKUP(A193,[6]Actual!$D:$L,9,0),"")</f>
        <v/>
      </c>
      <c r="D193" s="8" t="str">
        <f t="shared" si="22"/>
        <v>exclude</v>
      </c>
      <c r="E193" s="9" t="str">
        <f t="shared" si="23"/>
        <v/>
      </c>
      <c r="F193" s="9" t="str">
        <f t="shared" si="24"/>
        <v/>
      </c>
      <c r="G193" s="9" t="str">
        <f>IFERROR(IF(D193="other",VLOOKUP(A193,Sheet2!A:E,5,0)-B193,""),"")</f>
        <v/>
      </c>
      <c r="H193" s="8"/>
      <c r="I193" s="8"/>
      <c r="J193" s="8"/>
    </row>
    <row r="194" spans="1:10" ht="15" thickBot="1" x14ac:dyDescent="0.35">
      <c r="A194" s="8" t="str">
        <f>IF([6]Actual!$K194="lifecell_Inb",[6]Actual!$D194,"")</f>
        <v/>
      </c>
      <c r="B194" s="9" t="str">
        <f>IFERROR(IF(OR([6]Actual!$L194="Web_chat",[6]Actual!$L194="SN"),VLOOKUP(Дані!A194,[5]Sheet2!$A:$E,5,0),VLOOKUP(Дані!A194,[4]Sheet2!$A$1:$E$209,5,0)),"")</f>
        <v/>
      </c>
      <c r="C194" s="13" t="str">
        <f>IFERROR(VLOOKUP(A194,[6]Actual!$D:$L,9,0),"")</f>
        <v/>
      </c>
      <c r="D194" s="8" t="str">
        <f t="shared" si="22"/>
        <v>exclude</v>
      </c>
      <c r="E194" s="9" t="str">
        <f t="shared" si="23"/>
        <v/>
      </c>
      <c r="F194" s="9" t="str">
        <f t="shared" si="24"/>
        <v/>
      </c>
      <c r="G194" s="9" t="str">
        <f>IFERROR(IF(D194="other",VLOOKUP(A194,Sheet2!A:E,5,0)-B194,""),"")</f>
        <v/>
      </c>
      <c r="H194" s="8"/>
      <c r="I194" s="8"/>
      <c r="J194" s="8"/>
    </row>
    <row r="195" spans="1:10" ht="15" thickBot="1" x14ac:dyDescent="0.35">
      <c r="A195" s="8" t="str">
        <f>IF([6]Actual!$K195="lifecell_Inb",[6]Actual!$D195,"")</f>
        <v/>
      </c>
      <c r="B195" s="9" t="str">
        <f>IFERROR(IF(OR([6]Actual!$L195="Web_chat",[6]Actual!$L195="SN"),VLOOKUP(Дані!A195,[5]Sheet2!$A:$E,5,0),VLOOKUP(Дані!A195,[4]Sheet2!$A$1:$E$209,5,0)),"")</f>
        <v/>
      </c>
      <c r="C195" s="13" t="str">
        <f>IFERROR(VLOOKUP(A195,[6]Actual!$D:$L,9,0),"")</f>
        <v/>
      </c>
      <c r="D195" s="8" t="str">
        <f t="shared" ref="D195:D258" si="32">IF(C195="Web_chat", "chat", IF(C195="","exclude", IF(C195&lt;&gt;"SN", "other", "exclude")))</f>
        <v>exclude</v>
      </c>
      <c r="E195" s="9" t="str">
        <f t="shared" ref="E195:E258" si="33">IF(D195="chat", B195, "")</f>
        <v/>
      </c>
      <c r="F195" s="9" t="str">
        <f t="shared" ref="F195:F258" si="34">IF(D195="other", B195, "")</f>
        <v/>
      </c>
      <c r="G195" s="9" t="str">
        <f>IFERROR(IF(D195="other",VLOOKUP(A195,Sheet2!A:E,5,0)-B195,""),"")</f>
        <v/>
      </c>
      <c r="H195" s="8"/>
      <c r="I195" s="8"/>
      <c r="J195" s="8"/>
    </row>
    <row r="196" spans="1:10" ht="15" thickBot="1" x14ac:dyDescent="0.35">
      <c r="A196" s="8" t="str">
        <f>IF([6]Actual!$K196="lifecell_Inb",[6]Actual!$D196,"")</f>
        <v/>
      </c>
      <c r="B196" s="9" t="str">
        <f>IFERROR(IF(OR([6]Actual!$L196="Web_chat",[6]Actual!$L196="SN"),VLOOKUP(Дані!A196,[5]Sheet2!$A:$E,5,0),VLOOKUP(Дані!A196,[4]Sheet2!$A$1:$E$209,5,0)),"")</f>
        <v/>
      </c>
      <c r="C196" s="13" t="str">
        <f>IFERROR(VLOOKUP(A196,[6]Actual!$D:$L,9,0),"")</f>
        <v/>
      </c>
      <c r="D196" s="8" t="str">
        <f t="shared" si="32"/>
        <v>exclude</v>
      </c>
      <c r="E196" s="9" t="str">
        <f t="shared" si="33"/>
        <v/>
      </c>
      <c r="F196" s="9" t="str">
        <f t="shared" si="34"/>
        <v/>
      </c>
      <c r="G196" s="9" t="str">
        <f>IFERROR(IF(D196="other",VLOOKUP(A196,Sheet2!A:E,5,0)-B196,""),"")</f>
        <v/>
      </c>
      <c r="H196" s="8"/>
      <c r="I196" s="8"/>
      <c r="J196" s="8"/>
    </row>
    <row r="197" spans="1:10" ht="15" thickBot="1" x14ac:dyDescent="0.35">
      <c r="A197" s="8" t="str">
        <f>IF([6]Actual!$K197="lifecell_Inb",[6]Actual!$D197,"")</f>
        <v/>
      </c>
      <c r="B197" s="9" t="str">
        <f>IFERROR(IF(OR([6]Actual!$L197="Web_chat",[6]Actual!$L197="SN"),VLOOKUP(Дані!A197,[5]Sheet2!$A:$E,5,0),VLOOKUP(Дані!A197,[4]Sheet2!$A$1:$E$209,5,0)),"")</f>
        <v/>
      </c>
      <c r="C197" s="13" t="str">
        <f>IFERROR(VLOOKUP(A197,[6]Actual!$D:$L,9,0),"")</f>
        <v/>
      </c>
      <c r="D197" s="8" t="str">
        <f t="shared" si="32"/>
        <v>exclude</v>
      </c>
      <c r="E197" s="9" t="str">
        <f t="shared" si="33"/>
        <v/>
      </c>
      <c r="F197" s="9" t="str">
        <f t="shared" si="34"/>
        <v/>
      </c>
      <c r="G197" s="9" t="str">
        <f>IFERROR(IF(D197="other",VLOOKUP(A197,Sheet2!A:E,5,0)-B197,""),"")</f>
        <v/>
      </c>
      <c r="H197" s="8"/>
      <c r="I197" s="8"/>
      <c r="J197" s="8"/>
    </row>
    <row r="198" spans="1:10" ht="15" thickBot="1" x14ac:dyDescent="0.35">
      <c r="A198" s="10" t="str">
        <f>IF([6]Actual!$K198="lifecell_Inb",[6]Actual!$D198,"")</f>
        <v>Oleksandr Nezdiimynoha</v>
      </c>
      <c r="B198" s="12">
        <f>IFERROR(IF(OR([6]Actual!$L198="Web_chat",[6]Actual!$L198="SN"),VLOOKUP(Дані!A198,[5]Sheet2!$A:$E,5,0),VLOOKUP(Дані!A198,[4]Sheet2!$A$1:$E$209,5,0)),"")</f>
        <v>0.13142857142857101</v>
      </c>
      <c r="C198" s="17" t="str">
        <f>IFERROR(VLOOKUP(A198,[6]Actual!$D:$L,9,0),"")</f>
        <v>FMC</v>
      </c>
      <c r="D198" s="11" t="str">
        <f t="shared" si="32"/>
        <v>other</v>
      </c>
      <c r="E198" s="12" t="str">
        <f t="shared" si="33"/>
        <v/>
      </c>
      <c r="F198" s="12">
        <f t="shared" si="34"/>
        <v>0.13142857142857101</v>
      </c>
      <c r="G198" s="12">
        <f>IFERROR(IF(D198="other",VLOOKUP(A198,Sheet2!A:E,5,0)-B198,""),"")</f>
        <v>-1.9331797235023013E-2</v>
      </c>
      <c r="H198" s="18" t="str">
        <f>IF(AND(VLOOKUP(A198,[6]Actual!$D:$AA,24,0)&gt;DATE(2025,2,26),D198="other"),"Не приймає", "Приймає")</f>
        <v>Приймає</v>
      </c>
      <c r="I198" s="17">
        <f>VLOOKUP(A198,[6]Actual!$D:$AA,24,0)</f>
        <v>45280</v>
      </c>
      <c r="J198" s="12">
        <f>IF(AND(D198="other", H198="Приймає"), G198, "")</f>
        <v>-1.9331797235023013E-2</v>
      </c>
    </row>
    <row r="199" spans="1:10" ht="15" thickBot="1" x14ac:dyDescent="0.35">
      <c r="A199" s="8" t="str">
        <f>IF([6]Actual!$K199="lifecell_Inb",[6]Actual!$D199,"")</f>
        <v/>
      </c>
      <c r="B199" s="9" t="str">
        <f>IFERROR(IF(OR([6]Actual!$L199="Web_chat",[6]Actual!$L199="SN"),VLOOKUP(Дані!A199,[5]Sheet2!$A:$E,5,0),VLOOKUP(Дані!A199,[4]Sheet2!$A$1:$E$209,5,0)),"")</f>
        <v/>
      </c>
      <c r="C199" s="13" t="str">
        <f>IFERROR(VLOOKUP(A199,[6]Actual!$D:$L,9,0),"")</f>
        <v/>
      </c>
      <c r="D199" s="8" t="str">
        <f t="shared" si="32"/>
        <v>exclude</v>
      </c>
      <c r="E199" s="9" t="str">
        <f t="shared" si="33"/>
        <v/>
      </c>
      <c r="F199" s="9" t="str">
        <f t="shared" si="34"/>
        <v/>
      </c>
      <c r="G199" s="9" t="str">
        <f>IFERROR(IF(D199="other",VLOOKUP(A199,Sheet2!A:E,5,0)-B199,""),"")</f>
        <v/>
      </c>
      <c r="H199" s="8"/>
      <c r="I199" s="8"/>
      <c r="J199" s="8"/>
    </row>
    <row r="200" spans="1:10" ht="15" thickBot="1" x14ac:dyDescent="0.35">
      <c r="A200" s="8" t="str">
        <f>IF([6]Actual!$K200="lifecell_Inb",[6]Actual!$D200,"")</f>
        <v/>
      </c>
      <c r="B200" s="9" t="str">
        <f>IFERROR(IF(OR([6]Actual!$L200="Web_chat",[6]Actual!$L200="SN"),VLOOKUP(Дані!A200,[5]Sheet2!$A:$E,5,0),VLOOKUP(Дані!A200,[4]Sheet2!$A$1:$E$209,5,0)),"")</f>
        <v/>
      </c>
      <c r="C200" s="13" t="str">
        <f>IFERROR(VLOOKUP(A200,[6]Actual!$D:$L,9,0),"")</f>
        <v/>
      </c>
      <c r="D200" s="8" t="str">
        <f t="shared" si="32"/>
        <v>exclude</v>
      </c>
      <c r="E200" s="9" t="str">
        <f t="shared" si="33"/>
        <v/>
      </c>
      <c r="F200" s="9" t="str">
        <f t="shared" si="34"/>
        <v/>
      </c>
      <c r="G200" s="9" t="str">
        <f>IFERROR(IF(D200="other",VLOOKUP(A200,Sheet2!A:E,5,0)-B200,""),"")</f>
        <v/>
      </c>
      <c r="H200" s="8"/>
      <c r="I200" s="8"/>
      <c r="J200" s="8"/>
    </row>
    <row r="201" spans="1:10" ht="15" thickBot="1" x14ac:dyDescent="0.35">
      <c r="A201" s="10" t="str">
        <f>IF([6]Actual!$K201="lifecell_Inb",[6]Actual!$D201,"")</f>
        <v>Anna Biletska</v>
      </c>
      <c r="B201" s="12">
        <f>IFERROR(IF(OR([6]Actual!$L201="Web_chat",[6]Actual!$L201="SN"),VLOOKUP(Дані!A201,[5]Sheet2!$A:$E,5,0),VLOOKUP(Дані!A201,[4]Sheet2!$A$1:$E$209,5,0)),"")</f>
        <v>6.2780269058296007E-2</v>
      </c>
      <c r="C201" s="17" t="str">
        <f>IFERROR(VLOOKUP(A201,[6]Actual!$D:$L,9,0),"")</f>
        <v>Platinum</v>
      </c>
      <c r="D201" s="11" t="str">
        <f t="shared" si="32"/>
        <v>other</v>
      </c>
      <c r="E201" s="12" t="str">
        <f t="shared" si="33"/>
        <v/>
      </c>
      <c r="F201" s="12">
        <f t="shared" si="34"/>
        <v>6.2780269058296007E-2</v>
      </c>
      <c r="G201" s="12">
        <f>IFERROR(IF(D201="other",VLOOKUP(A201,Sheet2!A:E,5,0)-B201,""),"")</f>
        <v>7.1708179786588E-2</v>
      </c>
      <c r="H201" s="18" t="str">
        <f>IF(AND(VLOOKUP(A201,[6]Actual!$D:$AA,24,0)&gt;DATE(2025,2,26),D201="other"),"Не приймає", "Приймає")</f>
        <v>Приймає</v>
      </c>
      <c r="I201" s="17">
        <f>VLOOKUP(A201,[6]Actual!$D:$AA,24,0)</f>
        <v>45323</v>
      </c>
      <c r="J201" s="12">
        <f t="shared" ref="J201:J205" si="35">IF(AND(D201="other", H201="Приймає"), G201, "")</f>
        <v>7.1708179786588E-2</v>
      </c>
    </row>
    <row r="202" spans="1:10" ht="15" thickBot="1" x14ac:dyDescent="0.35">
      <c r="A202" s="10" t="str">
        <f>IF([6]Actual!$K202="lifecell_Inb",[6]Actual!$D202,"")</f>
        <v>Bohdana Semerei</v>
      </c>
      <c r="B202" s="12">
        <f>IFERROR(IF(OR([6]Actual!$L202="Web_chat",[6]Actual!$L202="SN"),VLOOKUP(Дані!A202,[5]Sheet2!$A:$E,5,0),VLOOKUP(Дані!A202,[4]Sheet2!$A$1:$E$209,5,0)),"")</f>
        <v>5.5555555555555601E-2</v>
      </c>
      <c r="C202" s="17" t="str">
        <f>IFERROR(VLOOKUP(A202,[6]Actual!$D:$L,9,0),"")</f>
        <v>Platinum</v>
      </c>
      <c r="D202" s="11" t="str">
        <f t="shared" si="32"/>
        <v>other</v>
      </c>
      <c r="E202" s="12" t="str">
        <f t="shared" si="33"/>
        <v/>
      </c>
      <c r="F202" s="12">
        <f t="shared" si="34"/>
        <v>5.5555555555555601E-2</v>
      </c>
      <c r="G202" s="12">
        <f>IFERROR(IF(D202="other",VLOOKUP(A202,Sheet2!A:E,5,0)-B202,""),"")</f>
        <v>6.9977655900873403E-2</v>
      </c>
      <c r="H202" s="18" t="str">
        <f>IF(AND(VLOOKUP(A202,[6]Actual!$D:$AA,24,0)&gt;DATE(2025,2,26),D202="other"),"Не приймає", "Приймає")</f>
        <v>Приймає</v>
      </c>
      <c r="I202" s="17">
        <f>VLOOKUP(A202,[6]Actual!$D:$AA,24,0)</f>
        <v>45323</v>
      </c>
      <c r="J202" s="12">
        <f t="shared" si="35"/>
        <v>6.9977655900873403E-2</v>
      </c>
    </row>
    <row r="203" spans="1:10" ht="15" thickBot="1" x14ac:dyDescent="0.35">
      <c r="A203" s="10" t="str">
        <f>IF([6]Actual!$K203="lifecell_Inb",[6]Actual!$D203,"")</f>
        <v>Roman Lutsenko</v>
      </c>
      <c r="B203" s="12">
        <f>IFERROR(IF(OR([6]Actual!$L203="Web_chat",[6]Actual!$L203="SN"),VLOOKUP(Дані!A203,[5]Sheet2!$A:$E,5,0),VLOOKUP(Дані!A203,[4]Sheet2!$A$1:$E$209,5,0)),"")</f>
        <v>0.17357001972386599</v>
      </c>
      <c r="C203" s="17" t="str">
        <f>IFERROR(VLOOKUP(A203,[6]Actual!$D:$L,9,0),"")</f>
        <v>Platinum</v>
      </c>
      <c r="D203" s="11" t="str">
        <f t="shared" si="32"/>
        <v>other</v>
      </c>
      <c r="E203" s="12" t="str">
        <f t="shared" si="33"/>
        <v/>
      </c>
      <c r="F203" s="12">
        <f t="shared" si="34"/>
        <v>0.17357001972386599</v>
      </c>
      <c r="G203" s="12">
        <f>IFERROR(IF(D203="other",VLOOKUP(A203,Sheet2!A:E,5,0)-B203,""),"")</f>
        <v>-3.5892628284199812E-3</v>
      </c>
      <c r="H203" s="18" t="str">
        <f>IF(AND(VLOOKUP(A203,[6]Actual!$D:$AA,24,0)&gt;DATE(2025,2,26),D203="other"),"Не приймає", "Приймає")</f>
        <v>Приймає</v>
      </c>
      <c r="I203" s="17">
        <f>VLOOKUP(A203,[6]Actual!$D:$AA,24,0)</f>
        <v>45327</v>
      </c>
      <c r="J203" s="12">
        <f t="shared" si="35"/>
        <v>-3.5892628284199812E-3</v>
      </c>
    </row>
    <row r="204" spans="1:10" ht="15" thickBot="1" x14ac:dyDescent="0.35">
      <c r="A204" s="10" t="str">
        <f>IF([6]Actual!$K204="lifecell_Inb",[6]Actual!$D204,"")</f>
        <v>Uliana Matiushechkina</v>
      </c>
      <c r="B204" s="12">
        <f>IFERROR(IF(OR([6]Actual!$L204="Web_chat",[6]Actual!$L204="SN"),VLOOKUP(Дані!A204,[5]Sheet2!$A:$E,5,0),VLOOKUP(Дані!A204,[4]Sheet2!$A$1:$E$209,5,0)),"")</f>
        <v>0.31034482758620702</v>
      </c>
      <c r="C204" s="17" t="str">
        <f>IFERROR(VLOOKUP(A204,[6]Actual!$D:$L,9,0),"")</f>
        <v>Web_chat</v>
      </c>
      <c r="D204" s="11" t="str">
        <f t="shared" si="32"/>
        <v>chat</v>
      </c>
      <c r="E204" s="12">
        <f t="shared" si="33"/>
        <v>0.31034482758620702</v>
      </c>
      <c r="F204" s="12" t="str">
        <f t="shared" si="34"/>
        <v/>
      </c>
      <c r="G204" s="12" t="str">
        <f>IFERROR(IF(D204="other",VLOOKUP(A204,Sheet2!A:E,5,0)-B204,""),"")</f>
        <v/>
      </c>
      <c r="H204" s="18" t="str">
        <f>IF(AND(VLOOKUP(A204,[6]Actual!$D:$AA,24,0)&gt;DATE(2025,2,26),D204="other"),"Не приймає", "Приймає")</f>
        <v>Приймає</v>
      </c>
      <c r="I204" s="17">
        <f>VLOOKUP(A204,[6]Actual!$D:$AA,24,0)</f>
        <v>45329</v>
      </c>
      <c r="J204" s="12" t="str">
        <f t="shared" si="35"/>
        <v/>
      </c>
    </row>
    <row r="205" spans="1:10" ht="15" thickBot="1" x14ac:dyDescent="0.35">
      <c r="A205" s="10" t="str">
        <f>IF([6]Actual!$K205="lifecell_Inb",[6]Actual!$D205,"")</f>
        <v>Nataliia Pavlesa</v>
      </c>
      <c r="B205" s="12">
        <f>IFERROR(IF(OR([6]Actual!$L205="Web_chat",[6]Actual!$L205="SN"),VLOOKUP(Дані!A205,[5]Sheet2!$A:$E,5,0),VLOOKUP(Дані!A205,[4]Sheet2!$A$1:$E$209,5,0)),"")</f>
        <v>0.134920634920635</v>
      </c>
      <c r="C205" s="17" t="str">
        <f>IFERROR(VLOOKUP(A205,[6]Actual!$D:$L,9,0),"")</f>
        <v>Segment_B</v>
      </c>
      <c r="D205" s="11" t="str">
        <f t="shared" si="32"/>
        <v>other</v>
      </c>
      <c r="E205" s="12" t="str">
        <f t="shared" si="33"/>
        <v/>
      </c>
      <c r="F205" s="12">
        <f t="shared" si="34"/>
        <v>0.134920634920635</v>
      </c>
      <c r="G205" s="12">
        <f>IFERROR(IF(D205="other",VLOOKUP(A205,Sheet2!A:E,5,0)-B205,""),"")</f>
        <v>-3.7032948161232593E-2</v>
      </c>
      <c r="H205" s="18" t="str">
        <f>IF(AND(VLOOKUP(A205,[6]Actual!$D:$AA,24,0)&gt;DATE(2025,2,26),D205="other"),"Не приймає", "Приймає")</f>
        <v>Приймає</v>
      </c>
      <c r="I205" s="17">
        <f>VLOOKUP(A205,[6]Actual!$D:$AA,24,0)</f>
        <v>45329</v>
      </c>
      <c r="J205" s="12">
        <f t="shared" si="35"/>
        <v>-3.7032948161232593E-2</v>
      </c>
    </row>
    <row r="206" spans="1:10" ht="15" thickBot="1" x14ac:dyDescent="0.35">
      <c r="A206" s="8" t="str">
        <f>IF([6]Actual!$K206="lifecell_Inb",[6]Actual!$D206,"")</f>
        <v/>
      </c>
      <c r="B206" s="9" t="str">
        <f>IFERROR(IF(OR([6]Actual!$L206="Web_chat",[6]Actual!$L206="SN"),VLOOKUP(Дані!A206,[5]Sheet2!$A:$E,5,0),VLOOKUP(Дані!A206,[4]Sheet2!$A$1:$E$209,5,0)),"")</f>
        <v/>
      </c>
      <c r="C206" s="13" t="str">
        <f>IFERROR(VLOOKUP(A206,[6]Actual!$D:$L,9,0),"")</f>
        <v/>
      </c>
      <c r="D206" s="8" t="str">
        <f t="shared" si="32"/>
        <v>exclude</v>
      </c>
      <c r="E206" s="9" t="str">
        <f t="shared" si="33"/>
        <v/>
      </c>
      <c r="F206" s="9" t="str">
        <f t="shared" si="34"/>
        <v/>
      </c>
      <c r="G206" s="9" t="str">
        <f>IFERROR(IF(D206="other",VLOOKUP(A206,Sheet2!A:E,5,0)-B206,""),"")</f>
        <v/>
      </c>
      <c r="H206" s="8"/>
      <c r="I206" s="8"/>
      <c r="J206" s="8"/>
    </row>
    <row r="207" spans="1:10" ht="15" thickBot="1" x14ac:dyDescent="0.35">
      <c r="A207" s="10" t="str">
        <f>IF([6]Actual!$K207="lifecell_Inb",[6]Actual!$D207,"")</f>
        <v>Oleksandr OYaremenko</v>
      </c>
      <c r="B207" s="12">
        <f>IFERROR(IF(OR([6]Actual!$L207="Web_chat",[6]Actual!$L207="SN"),VLOOKUP(Дані!A207,[5]Sheet2!$A:$E,5,0),VLOOKUP(Дані!A207,[4]Sheet2!$A$1:$E$209,5,0)),"")</f>
        <v>5.9925093632958802E-2</v>
      </c>
      <c r="C207" s="17" t="str">
        <f>IFERROR(VLOOKUP(A207,[6]Actual!$D:$L,9,0),"")</f>
        <v>Corporate</v>
      </c>
      <c r="D207" s="11" t="str">
        <f t="shared" si="32"/>
        <v>other</v>
      </c>
      <c r="E207" s="12" t="str">
        <f t="shared" si="33"/>
        <v/>
      </c>
      <c r="F207" s="12">
        <f t="shared" si="34"/>
        <v>5.9925093632958802E-2</v>
      </c>
      <c r="G207" s="12">
        <f>IFERROR(IF(D207="other",VLOOKUP(A207,Sheet2!A:E,5,0)-B207,""),"")</f>
        <v>6.3090779382914186E-2</v>
      </c>
      <c r="H207" s="18" t="str">
        <f>IF(AND(VLOOKUP(A207,[6]Actual!$D:$AA,24,0)&gt;DATE(2025,2,26),D207="other"),"Не приймає", "Приймає")</f>
        <v>Приймає</v>
      </c>
      <c r="I207" s="17">
        <f>VLOOKUP(A207,[6]Actual!$D:$AA,24,0)</f>
        <v>45336</v>
      </c>
      <c r="J207" s="12">
        <f>IF(AND(D207="other", H207="Приймає"), G207, "")</f>
        <v>6.3090779382914186E-2</v>
      </c>
    </row>
    <row r="208" spans="1:10" ht="15" thickBot="1" x14ac:dyDescent="0.35">
      <c r="A208" s="8" t="str">
        <f>IF([6]Actual!$K208="lifecell_Inb",[6]Actual!$D208,"")</f>
        <v/>
      </c>
      <c r="B208" s="9" t="str">
        <f>IFERROR(IF(OR([6]Actual!$L208="Web_chat",[6]Actual!$L208="SN"),VLOOKUP(Дані!A208,[5]Sheet2!$A:$E,5,0),VLOOKUP(Дані!A208,[4]Sheet2!$A$1:$E$209,5,0)),"")</f>
        <v/>
      </c>
      <c r="C208" s="13" t="str">
        <f>IFERROR(VLOOKUP(A208,[6]Actual!$D:$L,9,0),"")</f>
        <v/>
      </c>
      <c r="D208" s="8" t="str">
        <f t="shared" si="32"/>
        <v>exclude</v>
      </c>
      <c r="E208" s="9" t="str">
        <f t="shared" si="33"/>
        <v/>
      </c>
      <c r="F208" s="9" t="str">
        <f t="shared" si="34"/>
        <v/>
      </c>
      <c r="G208" s="9" t="str">
        <f>IFERROR(IF(D208="other",VLOOKUP(A208,Sheet2!A:E,5,0)-B208,""),"")</f>
        <v/>
      </c>
      <c r="H208" s="8"/>
      <c r="I208" s="8"/>
      <c r="J208" s="8"/>
    </row>
    <row r="209" spans="1:10" ht="15" thickBot="1" x14ac:dyDescent="0.35">
      <c r="A209" s="10" t="str">
        <f>IF([6]Actual!$K209="lifecell_Inb",[6]Actual!$D209,"")</f>
        <v>Roman Traskovetskyi</v>
      </c>
      <c r="B209" s="12">
        <f>IFERROR(IF(OR([6]Actual!$L209="Web_chat",[6]Actual!$L209="SN"),VLOOKUP(Дані!A209,[5]Sheet2!$A:$E,5,0),VLOOKUP(Дані!A209,[4]Sheet2!$A$1:$E$209,5,0)),"")</f>
        <v>0.111455108359133</v>
      </c>
      <c r="C209" s="17" t="str">
        <f>IFERROR(VLOOKUP(A209,[6]Actual!$D:$L,9,0),"")</f>
        <v>Segment_B</v>
      </c>
      <c r="D209" s="11" t="str">
        <f t="shared" si="32"/>
        <v>other</v>
      </c>
      <c r="E209" s="12" t="str">
        <f t="shared" si="33"/>
        <v/>
      </c>
      <c r="F209" s="12">
        <f t="shared" si="34"/>
        <v>0.111455108359133</v>
      </c>
      <c r="G209" s="12">
        <f>IFERROR(IF(D209="other",VLOOKUP(A209,Sheet2!A:E,5,0)-B209,""),"")</f>
        <v>3.5402390085173013E-2</v>
      </c>
      <c r="H209" s="18" t="str">
        <f>IF(AND(VLOOKUP(A209,[6]Actual!$D:$AA,24,0)&gt;DATE(2025,2,26),D209="other"),"Не приймає", "Приймає")</f>
        <v>Приймає</v>
      </c>
      <c r="I209" s="17">
        <f>VLOOKUP(A209,[6]Actual!$D:$AA,24,0)</f>
        <v>45348</v>
      </c>
      <c r="J209" s="12">
        <f t="shared" ref="J209:J210" si="36">IF(AND(D209="other", H209="Приймає"), G209, "")</f>
        <v>3.5402390085173013E-2</v>
      </c>
    </row>
    <row r="210" spans="1:10" ht="15" thickBot="1" x14ac:dyDescent="0.35">
      <c r="A210" s="10" t="str">
        <f>IF([6]Actual!$K210="lifecell_Inb",[6]Actual!$D210,"")</f>
        <v>Dmytro Sokolovskyi</v>
      </c>
      <c r="B210" s="12">
        <f>IFERROR(IF(OR([6]Actual!$L210="Web_chat",[6]Actual!$L210="SN"),VLOOKUP(Дані!A210,[5]Sheet2!$A:$E,5,0),VLOOKUP(Дані!A210,[4]Sheet2!$A$1:$E$209,5,0)),"")</f>
        <v>6.9333333333333302E-2</v>
      </c>
      <c r="C210" s="17" t="str">
        <f>IFERROR(VLOOKUP(A210,[6]Actual!$D:$L,9,0),"")</f>
        <v>Corporate</v>
      </c>
      <c r="D210" s="11" t="str">
        <f t="shared" si="32"/>
        <v>other</v>
      </c>
      <c r="E210" s="12" t="str">
        <f t="shared" si="33"/>
        <v/>
      </c>
      <c r="F210" s="12">
        <f t="shared" si="34"/>
        <v>6.9333333333333302E-2</v>
      </c>
      <c r="G210" s="12">
        <f>IFERROR(IF(D210="other",VLOOKUP(A210,Sheet2!A:E,5,0)-B210,""),"")</f>
        <v>5.5788856304985701E-2</v>
      </c>
      <c r="H210" s="18" t="str">
        <f>IF(AND(VLOOKUP(A210,[6]Actual!$D:$AA,24,0)&gt;DATE(2025,2,26),D210="other"),"Не приймає", "Приймає")</f>
        <v>Приймає</v>
      </c>
      <c r="I210" s="17">
        <f>VLOOKUP(A210,[6]Actual!$D:$AA,24,0)</f>
        <v>45348</v>
      </c>
      <c r="J210" s="12">
        <f t="shared" si="36"/>
        <v>5.5788856304985701E-2</v>
      </c>
    </row>
    <row r="211" spans="1:10" ht="15" thickBot="1" x14ac:dyDescent="0.35">
      <c r="A211" s="8" t="str">
        <f>IF([6]Actual!$K211="lifecell_Inb",[6]Actual!$D211,"")</f>
        <v/>
      </c>
      <c r="B211" s="9" t="str">
        <f>IFERROR(IF(OR([6]Actual!$L211="Web_chat",[6]Actual!$L211="SN"),VLOOKUP(Дані!A211,[5]Sheet2!$A:$E,5,0),VLOOKUP(Дані!A211,[4]Sheet2!$A$1:$E$209,5,0)),"")</f>
        <v/>
      </c>
      <c r="C211" s="13" t="str">
        <f>IFERROR(VLOOKUP(A211,[6]Actual!$D:$L,9,0),"")</f>
        <v/>
      </c>
      <c r="D211" s="8" t="str">
        <f t="shared" si="32"/>
        <v>exclude</v>
      </c>
      <c r="E211" s="9" t="str">
        <f t="shared" si="33"/>
        <v/>
      </c>
      <c r="F211" s="9" t="str">
        <f t="shared" si="34"/>
        <v/>
      </c>
      <c r="G211" s="9" t="str">
        <f>IFERROR(IF(D211="other",VLOOKUP(A211,Sheet2!A:E,5,0)-B211,""),"")</f>
        <v/>
      </c>
      <c r="H211" s="8"/>
      <c r="I211" s="8"/>
      <c r="J211" s="8"/>
    </row>
    <row r="212" spans="1:10" ht="15" thickBot="1" x14ac:dyDescent="0.35">
      <c r="A212" s="8" t="str">
        <f>IF([6]Actual!$K212="lifecell_Inb",[6]Actual!$D212,"")</f>
        <v/>
      </c>
      <c r="B212" s="9" t="str">
        <f>IFERROR(IF(OR([6]Actual!$L212="Web_chat",[6]Actual!$L212="SN"),VLOOKUP(Дані!A212,[5]Sheet2!$A:$E,5,0),VLOOKUP(Дані!A212,[4]Sheet2!$A$1:$E$209,5,0)),"")</f>
        <v/>
      </c>
      <c r="C212" s="13" t="str">
        <f>IFERROR(VLOOKUP(A212,[6]Actual!$D:$L,9,0),"")</f>
        <v/>
      </c>
      <c r="D212" s="8" t="str">
        <f t="shared" si="32"/>
        <v>exclude</v>
      </c>
      <c r="E212" s="9" t="str">
        <f t="shared" si="33"/>
        <v/>
      </c>
      <c r="F212" s="9" t="str">
        <f t="shared" si="34"/>
        <v/>
      </c>
      <c r="G212" s="9" t="str">
        <f>IFERROR(IF(D212="other",VLOOKUP(A212,Sheet2!A:E,5,0)-B212,""),"")</f>
        <v/>
      </c>
      <c r="H212" s="8"/>
      <c r="I212" s="8"/>
      <c r="J212" s="8"/>
    </row>
    <row r="213" spans="1:10" ht="15" thickBot="1" x14ac:dyDescent="0.35">
      <c r="A213" s="10" t="str">
        <f>IF([6]Actual!$K213="lifecell_Inb",[6]Actual!$D213,"")</f>
        <v>Anton Melnyk</v>
      </c>
      <c r="B213" s="12">
        <f>IFERROR(IF(OR([6]Actual!$L213="Web_chat",[6]Actual!$L213="SN"),VLOOKUP(Дані!A213,[5]Sheet2!$A:$E,5,0),VLOOKUP(Дані!A213,[4]Sheet2!$A$1:$E$209,5,0)),"")</f>
        <v>0.16</v>
      </c>
      <c r="C213" s="17" t="str">
        <f>IFERROR(VLOOKUP(A213,[6]Actual!$D:$L,9,0),"")</f>
        <v>Web_chat</v>
      </c>
      <c r="D213" s="11" t="str">
        <f t="shared" si="32"/>
        <v>chat</v>
      </c>
      <c r="E213" s="12">
        <f t="shared" si="33"/>
        <v>0.16</v>
      </c>
      <c r="F213" s="12" t="str">
        <f t="shared" si="34"/>
        <v/>
      </c>
      <c r="G213" s="12" t="str">
        <f>IFERROR(IF(D213="other",VLOOKUP(A213,Sheet2!A:E,5,0)-B213,""),"")</f>
        <v/>
      </c>
      <c r="H213" s="18" t="str">
        <f>IF(AND(VLOOKUP(A213,[6]Actual!$D:$AA,24,0)&gt;DATE(2025,2,26),D213="other"),"Не приймає", "Приймає")</f>
        <v>Приймає</v>
      </c>
      <c r="I213" s="17">
        <f>VLOOKUP(A213,[6]Actual!$D:$AA,24,0)</f>
        <v>45357</v>
      </c>
      <c r="J213" s="12" t="str">
        <f>IF(AND(D213="other", H213="Приймає"), G213, "")</f>
        <v/>
      </c>
    </row>
    <row r="214" spans="1:10" ht="15" thickBot="1" x14ac:dyDescent="0.35">
      <c r="A214" s="8" t="str">
        <f>IF([6]Actual!$K214="lifecell_Inb",[6]Actual!$D214,"")</f>
        <v/>
      </c>
      <c r="B214" s="9" t="str">
        <f>IFERROR(IF(OR([6]Actual!$L214="Web_chat",[6]Actual!$L214="SN"),VLOOKUP(Дані!A214,[5]Sheet2!$A:$E,5,0),VLOOKUP(Дані!A214,[4]Sheet2!$A$1:$E$209,5,0)),"")</f>
        <v/>
      </c>
      <c r="C214" s="13" t="str">
        <f>IFERROR(VLOOKUP(A214,[6]Actual!$D:$L,9,0),"")</f>
        <v/>
      </c>
      <c r="D214" s="8" t="str">
        <f t="shared" si="32"/>
        <v>exclude</v>
      </c>
      <c r="E214" s="9" t="str">
        <f t="shared" si="33"/>
        <v/>
      </c>
      <c r="F214" s="9" t="str">
        <f t="shared" si="34"/>
        <v/>
      </c>
      <c r="G214" s="9" t="str">
        <f>IFERROR(IF(D214="other",VLOOKUP(A214,Sheet2!A:E,5,0)-B214,""),"")</f>
        <v/>
      </c>
      <c r="H214" s="8"/>
      <c r="I214" s="8"/>
      <c r="J214" s="8"/>
    </row>
    <row r="215" spans="1:10" ht="15" thickBot="1" x14ac:dyDescent="0.35">
      <c r="A215" s="8" t="str">
        <f>IF([6]Actual!$K215="lifecell_Inb",[6]Actual!$D215,"")</f>
        <v/>
      </c>
      <c r="B215" s="9" t="str">
        <f>IFERROR(IF(OR([6]Actual!$L215="Web_chat",[6]Actual!$L215="SN"),VLOOKUP(Дані!A215,[5]Sheet2!$A:$E,5,0),VLOOKUP(Дані!A215,[4]Sheet2!$A$1:$E$209,5,0)),"")</f>
        <v/>
      </c>
      <c r="C215" s="13" t="str">
        <f>IFERROR(VLOOKUP(A215,[6]Actual!$D:$L,9,0),"")</f>
        <v/>
      </c>
      <c r="D215" s="8" t="str">
        <f t="shared" si="32"/>
        <v>exclude</v>
      </c>
      <c r="E215" s="9" t="str">
        <f t="shared" si="33"/>
        <v/>
      </c>
      <c r="F215" s="9" t="str">
        <f t="shared" si="34"/>
        <v/>
      </c>
      <c r="G215" s="9" t="str">
        <f>IFERROR(IF(D215="other",VLOOKUP(A215,Sheet2!A:E,5,0)-B215,""),"")</f>
        <v/>
      </c>
      <c r="H215" s="8"/>
      <c r="I215" s="8"/>
      <c r="J215" s="8"/>
    </row>
    <row r="216" spans="1:10" ht="15" thickBot="1" x14ac:dyDescent="0.35">
      <c r="A216" s="8" t="str">
        <f>IF([6]Actual!$K216="lifecell_Inb",[6]Actual!$D216,"")</f>
        <v/>
      </c>
      <c r="B216" s="9" t="str">
        <f>IFERROR(IF(OR([6]Actual!$L216="Web_chat",[6]Actual!$L216="SN"),VLOOKUP(Дані!A216,[5]Sheet2!$A:$E,5,0),VLOOKUP(Дані!A216,[4]Sheet2!$A$1:$E$209,5,0)),"")</f>
        <v/>
      </c>
      <c r="C216" s="13" t="str">
        <f>IFERROR(VLOOKUP(A216,[6]Actual!$D:$L,9,0),"")</f>
        <v/>
      </c>
      <c r="D216" s="8" t="str">
        <f t="shared" si="32"/>
        <v>exclude</v>
      </c>
      <c r="E216" s="9" t="str">
        <f t="shared" si="33"/>
        <v/>
      </c>
      <c r="F216" s="9" t="str">
        <f t="shared" si="34"/>
        <v/>
      </c>
      <c r="G216" s="9" t="str">
        <f>IFERROR(IF(D216="other",VLOOKUP(A216,Sheet2!A:E,5,0)-B216,""),"")</f>
        <v/>
      </c>
      <c r="H216" s="8"/>
      <c r="I216" s="8"/>
      <c r="J216" s="8"/>
    </row>
    <row r="217" spans="1:10" ht="15" thickBot="1" x14ac:dyDescent="0.35">
      <c r="A217" s="8" t="str">
        <f>IF([6]Actual!$K217="lifecell_Inb",[6]Actual!$D217,"")</f>
        <v/>
      </c>
      <c r="B217" s="9" t="str">
        <f>IFERROR(IF(OR([6]Actual!$L217="Web_chat",[6]Actual!$L217="SN"),VLOOKUP(Дані!A217,[5]Sheet2!$A:$E,5,0),VLOOKUP(Дані!A217,[4]Sheet2!$A$1:$E$209,5,0)),"")</f>
        <v/>
      </c>
      <c r="C217" s="13" t="str">
        <f>IFERROR(VLOOKUP(A217,[6]Actual!$D:$L,9,0),"")</f>
        <v/>
      </c>
      <c r="D217" s="8" t="str">
        <f t="shared" si="32"/>
        <v>exclude</v>
      </c>
      <c r="E217" s="9" t="str">
        <f t="shared" si="33"/>
        <v/>
      </c>
      <c r="F217" s="9" t="str">
        <f t="shared" si="34"/>
        <v/>
      </c>
      <c r="G217" s="9" t="str">
        <f>IFERROR(IF(D217="other",VLOOKUP(A217,Sheet2!A:E,5,0)-B217,""),"")</f>
        <v/>
      </c>
      <c r="H217" s="8"/>
      <c r="I217" s="8"/>
      <c r="J217" s="8"/>
    </row>
    <row r="218" spans="1:10" ht="15" thickBot="1" x14ac:dyDescent="0.35">
      <c r="A218" s="10" t="str">
        <f>IF([6]Actual!$K218="lifecell_Inb",[6]Actual!$D218,"")</f>
        <v>KaterynaMariia Domnenko</v>
      </c>
      <c r="B218" s="12" t="str">
        <f>IFERROR(IF(OR([6]Actual!$L218="Web_chat",[6]Actual!$L218="SN"),VLOOKUP(Дані!A218,[5]Sheet2!$A:$E,5,0),VLOOKUP(Дані!A218,[4]Sheet2!$A$1:$E$209,5,0)),"")</f>
        <v/>
      </c>
      <c r="C218" s="17" t="str">
        <f>IFERROR(VLOOKUP(A218,[6]Actual!$D:$L,9,0),"")</f>
        <v>Web_chat</v>
      </c>
      <c r="D218" s="11" t="str">
        <f t="shared" si="32"/>
        <v>chat</v>
      </c>
      <c r="E218" s="12" t="str">
        <f t="shared" si="33"/>
        <v/>
      </c>
      <c r="F218" s="12" t="str">
        <f t="shared" si="34"/>
        <v/>
      </c>
      <c r="G218" s="12" t="str">
        <f>IFERROR(IF(D218="other",VLOOKUP(A218,Sheet2!A:E,5,0)-B218,""),"")</f>
        <v/>
      </c>
      <c r="H218" s="18" t="str">
        <f>IF(AND(VLOOKUP(A218,[6]Actual!$D:$AA,24,0)&gt;DATE(2025,2,26),D218="other"),"Не приймає", "Приймає")</f>
        <v>Приймає</v>
      </c>
      <c r="I218" s="17">
        <f>VLOOKUP(A218,[6]Actual!$D:$AA,24,0)</f>
        <v>45377</v>
      </c>
      <c r="J218" s="12" t="str">
        <f t="shared" ref="J218:J223" si="37">IF(AND(D218="other", H218="Приймає"), G218, "")</f>
        <v/>
      </c>
    </row>
    <row r="219" spans="1:10" ht="15" thickBot="1" x14ac:dyDescent="0.35">
      <c r="A219" s="10" t="str">
        <f>IF([6]Actual!$K219="lifecell_Inb",[6]Actual!$D219,"")</f>
        <v>Mykola Kocherha</v>
      </c>
      <c r="B219" s="12">
        <f>IFERROR(IF(OR([6]Actual!$L219="Web_chat",[6]Actual!$L219="SN"),VLOOKUP(Дані!A219,[5]Sheet2!$A:$E,5,0),VLOOKUP(Дані!A219,[4]Sheet2!$A$1:$E$209,5,0)),"")</f>
        <v>9.5607235142118899E-2</v>
      </c>
      <c r="C219" s="17" t="str">
        <f>IFERROR(VLOOKUP(A219,[6]Actual!$D:$L,9,0),"")</f>
        <v>Segment_B</v>
      </c>
      <c r="D219" s="11" t="str">
        <f t="shared" si="32"/>
        <v>other</v>
      </c>
      <c r="E219" s="12" t="str">
        <f t="shared" si="33"/>
        <v/>
      </c>
      <c r="F219" s="12">
        <f t="shared" si="34"/>
        <v>9.5607235142118899E-2</v>
      </c>
      <c r="G219" s="12">
        <f>IFERROR(IF(D219="other",VLOOKUP(A219,Sheet2!A:E,5,0)-B219,""),"")</f>
        <v>5.1554353316379808E-4</v>
      </c>
      <c r="H219" s="18" t="str">
        <f>IF(AND(VLOOKUP(A219,[6]Actual!$D:$AA,24,0)&gt;DATE(2025,2,26),D219="other"),"Не приймає", "Приймає")</f>
        <v>Приймає</v>
      </c>
      <c r="I219" s="17">
        <f>VLOOKUP(A219,[6]Actual!$D:$AA,24,0)</f>
        <v>45377</v>
      </c>
      <c r="J219" s="12">
        <f t="shared" si="37"/>
        <v>5.1554353316379808E-4</v>
      </c>
    </row>
    <row r="220" spans="1:10" ht="15" thickBot="1" x14ac:dyDescent="0.35">
      <c r="A220" s="10" t="str">
        <f>IF([6]Actual!$K220="lifecell_Inb",[6]Actual!$D220,"")</f>
        <v>Viktoriia Lisnycha</v>
      </c>
      <c r="B220" s="12">
        <f>IFERROR(IF(OR([6]Actual!$L220="Web_chat",[6]Actual!$L220="SN"),VLOOKUP(Дані!A220,[5]Sheet2!$A:$E,5,0),VLOOKUP(Дані!A220,[4]Sheet2!$A$1:$E$209,5,0)),"")</f>
        <v>0.23469387755102</v>
      </c>
      <c r="C220" s="17" t="str">
        <f>IFERROR(VLOOKUP(A220,[6]Actual!$D:$L,9,0),"")</f>
        <v>Web_chat</v>
      </c>
      <c r="D220" s="11" t="str">
        <f t="shared" si="32"/>
        <v>chat</v>
      </c>
      <c r="E220" s="12">
        <f t="shared" si="33"/>
        <v>0.23469387755102</v>
      </c>
      <c r="F220" s="12" t="str">
        <f t="shared" si="34"/>
        <v/>
      </c>
      <c r="G220" s="12" t="str">
        <f>IFERROR(IF(D220="other",VLOOKUP(A220,Sheet2!A:E,5,0)-B220,""),"")</f>
        <v/>
      </c>
      <c r="H220" s="18" t="str">
        <f>IF(AND(VLOOKUP(A220,[6]Actual!$D:$AA,24,0)&gt;DATE(2025,2,26),D220="other"),"Не приймає", "Приймає")</f>
        <v>Приймає</v>
      </c>
      <c r="I220" s="17">
        <f>VLOOKUP(A220,[6]Actual!$D:$AA,24,0)</f>
        <v>45377</v>
      </c>
      <c r="J220" s="12" t="str">
        <f t="shared" si="37"/>
        <v/>
      </c>
    </row>
    <row r="221" spans="1:10" ht="15" thickBot="1" x14ac:dyDescent="0.35">
      <c r="A221" s="10" t="str">
        <f>IF([6]Actual!$K221="lifecell_Inb",[6]Actual!$D221,"")</f>
        <v>Andrii Boruk</v>
      </c>
      <c r="B221" s="12">
        <f>IFERROR(IF(OR([6]Actual!$L221="Web_chat",[6]Actual!$L221="SN"),VLOOKUP(Дані!A221,[5]Sheet2!$A:$E,5,0),VLOOKUP(Дані!A221,[4]Sheet2!$A$1:$E$209,5,0)),"")</f>
        <v>4.08921933085502E-2</v>
      </c>
      <c r="C221" s="17" t="str">
        <f>IFERROR(VLOOKUP(A221,[6]Actual!$D:$L,9,0),"")</f>
        <v>Corporate</v>
      </c>
      <c r="D221" s="11" t="str">
        <f t="shared" si="32"/>
        <v>other</v>
      </c>
      <c r="E221" s="12" t="str">
        <f t="shared" si="33"/>
        <v/>
      </c>
      <c r="F221" s="12">
        <f t="shared" si="34"/>
        <v>4.08921933085502E-2</v>
      </c>
      <c r="G221" s="12">
        <f>IFERROR(IF(D221="other",VLOOKUP(A221,Sheet2!A:E,5,0)-B221,""),"")</f>
        <v>0.1321497010448198</v>
      </c>
      <c r="H221" s="18" t="str">
        <f>IF(AND(VLOOKUP(A221,[6]Actual!$D:$AA,24,0)&gt;DATE(2025,2,26),D221="other"),"Не приймає", "Приймає")</f>
        <v>Приймає</v>
      </c>
      <c r="I221" s="17">
        <f>VLOOKUP(A221,[6]Actual!$D:$AA,24,0)</f>
        <v>45385</v>
      </c>
      <c r="J221" s="12">
        <f t="shared" si="37"/>
        <v>0.1321497010448198</v>
      </c>
    </row>
    <row r="222" spans="1:10" ht="15" thickBot="1" x14ac:dyDescent="0.35">
      <c r="A222" s="10" t="str">
        <f>IF([6]Actual!$K222="lifecell_Inb",[6]Actual!$D222,"")</f>
        <v>Vladyslav Samusenko</v>
      </c>
      <c r="B222" s="12">
        <f>IFERROR(IF(OR([6]Actual!$L222="Web_chat",[6]Actual!$L222="SN"),VLOOKUP(Дані!A222,[5]Sheet2!$A:$E,5,0),VLOOKUP(Дані!A222,[4]Sheet2!$A$1:$E$209,5,0)),"")</f>
        <v>0.23529411764705899</v>
      </c>
      <c r="C222" s="17" t="str">
        <f>IFERROR(VLOOKUP(A222,[6]Actual!$D:$L,9,0),"")</f>
        <v>Web_chat</v>
      </c>
      <c r="D222" s="11" t="str">
        <f t="shared" si="32"/>
        <v>chat</v>
      </c>
      <c r="E222" s="12">
        <f t="shared" si="33"/>
        <v>0.23529411764705899</v>
      </c>
      <c r="F222" s="12" t="str">
        <f t="shared" si="34"/>
        <v/>
      </c>
      <c r="G222" s="12" t="str">
        <f>IFERROR(IF(D222="other",VLOOKUP(A222,Sheet2!A:E,5,0)-B222,""),"")</f>
        <v/>
      </c>
      <c r="H222" s="18" t="str">
        <f>IF(AND(VLOOKUP(A222,[6]Actual!$D:$AA,24,0)&gt;DATE(2025,2,26),D222="other"),"Не приймає", "Приймає")</f>
        <v>Приймає</v>
      </c>
      <c r="I222" s="17">
        <f>VLOOKUP(A222,[6]Actual!$D:$AA,24,0)</f>
        <v>45392</v>
      </c>
      <c r="J222" s="12" t="str">
        <f t="shared" si="37"/>
        <v/>
      </c>
    </row>
    <row r="223" spans="1:10" ht="15" thickBot="1" x14ac:dyDescent="0.35">
      <c r="A223" s="10" t="str">
        <f>IF([6]Actual!$K223="lifecell_Inb",[6]Actual!$D223,"")</f>
        <v>Mykyta Soloshenko</v>
      </c>
      <c r="B223" s="12">
        <f>IFERROR(IF(OR([6]Actual!$L223="Web_chat",[6]Actual!$L223="SN"),VLOOKUP(Дані!A223,[5]Sheet2!$A:$E,5,0),VLOOKUP(Дані!A223,[4]Sheet2!$A$1:$E$209,5,0)),"")</f>
        <v>9.5238095238095205E-2</v>
      </c>
      <c r="C223" s="17" t="str">
        <f>IFERROR(VLOOKUP(A223,[6]Actual!$D:$L,9,0),"")</f>
        <v>FMC</v>
      </c>
      <c r="D223" s="11" t="str">
        <f t="shared" si="32"/>
        <v>other</v>
      </c>
      <c r="E223" s="12" t="str">
        <f t="shared" si="33"/>
        <v/>
      </c>
      <c r="F223" s="12">
        <f t="shared" si="34"/>
        <v>9.5238095238095205E-2</v>
      </c>
      <c r="G223" s="12">
        <f>IFERROR(IF(D223="other",VLOOKUP(A223,Sheet2!A:E,5,0)-B223,""),"")</f>
        <v>1.2983970819529789E-2</v>
      </c>
      <c r="H223" s="18" t="str">
        <f>IF(AND(VLOOKUP(A223,[6]Actual!$D:$AA,24,0)&gt;DATE(2025,2,26),D223="other"),"Не приймає", "Приймає")</f>
        <v>Приймає</v>
      </c>
      <c r="I223" s="17">
        <f>VLOOKUP(A223,[6]Actual!$D:$AA,24,0)</f>
        <v>45392</v>
      </c>
      <c r="J223" s="12">
        <f t="shared" si="37"/>
        <v>1.2983970819529789E-2</v>
      </c>
    </row>
    <row r="224" spans="1:10" ht="15" thickBot="1" x14ac:dyDescent="0.35">
      <c r="A224" s="8" t="str">
        <f>IF([6]Actual!$K224="lifecell_Inb",[6]Actual!$D224,"")</f>
        <v/>
      </c>
      <c r="B224" s="9" t="str">
        <f>IFERROR(IF(OR([6]Actual!$L224="Web_chat",[6]Actual!$L224="SN"),VLOOKUP(Дані!A224,[5]Sheet2!$A:$E,5,0),VLOOKUP(Дані!A224,[4]Sheet2!$A$1:$E$209,5,0)),"")</f>
        <v/>
      </c>
      <c r="C224" s="13" t="str">
        <f>IFERROR(VLOOKUP(A224,[6]Actual!$D:$L,9,0),"")</f>
        <v/>
      </c>
      <c r="D224" s="8" t="str">
        <f t="shared" si="32"/>
        <v>exclude</v>
      </c>
      <c r="E224" s="9" t="str">
        <f t="shared" si="33"/>
        <v/>
      </c>
      <c r="F224" s="9" t="str">
        <f t="shared" si="34"/>
        <v/>
      </c>
      <c r="G224" s="9" t="str">
        <f>IFERROR(IF(D224="other",VLOOKUP(A224,Sheet2!A:E,5,0)-B224,""),"")</f>
        <v/>
      </c>
      <c r="H224" s="8"/>
      <c r="I224" s="8"/>
      <c r="J224" s="8"/>
    </row>
    <row r="225" spans="1:10" ht="15" thickBot="1" x14ac:dyDescent="0.35">
      <c r="A225" s="8" t="str">
        <f>IF([6]Actual!$K225="lifecell_Inb",[6]Actual!$D225,"")</f>
        <v/>
      </c>
      <c r="B225" s="9" t="str">
        <f>IFERROR(IF(OR([6]Actual!$L225="Web_chat",[6]Actual!$L225="SN"),VLOOKUP(Дані!A225,[5]Sheet2!$A:$E,5,0),VLOOKUP(Дані!A225,[4]Sheet2!$A$1:$E$209,5,0)),"")</f>
        <v/>
      </c>
      <c r="C225" s="13" t="str">
        <f>IFERROR(VLOOKUP(A225,[6]Actual!$D:$L,9,0),"")</f>
        <v/>
      </c>
      <c r="D225" s="8" t="str">
        <f t="shared" si="32"/>
        <v>exclude</v>
      </c>
      <c r="E225" s="9" t="str">
        <f t="shared" si="33"/>
        <v/>
      </c>
      <c r="F225" s="9" t="str">
        <f t="shared" si="34"/>
        <v/>
      </c>
      <c r="G225" s="9" t="str">
        <f>IFERROR(IF(D225="other",VLOOKUP(A225,Sheet2!A:E,5,0)-B225,""),"")</f>
        <v/>
      </c>
      <c r="H225" s="8"/>
      <c r="I225" s="8"/>
      <c r="J225" s="8"/>
    </row>
    <row r="226" spans="1:10" ht="15" thickBot="1" x14ac:dyDescent="0.35">
      <c r="A226" s="8" t="str">
        <f>IF([6]Actual!$K226="lifecell_Inb",[6]Actual!$D226,"")</f>
        <v/>
      </c>
      <c r="B226" s="9" t="str">
        <f>IFERROR(IF(OR([6]Actual!$L226="Web_chat",[6]Actual!$L226="SN"),VLOOKUP(Дані!A226,[5]Sheet2!$A:$E,5,0),VLOOKUP(Дані!A226,[4]Sheet2!$A$1:$E$209,5,0)),"")</f>
        <v/>
      </c>
      <c r="C226" s="13" t="str">
        <f>IFERROR(VLOOKUP(A226,[6]Actual!$D:$L,9,0),"")</f>
        <v/>
      </c>
      <c r="D226" s="8" t="str">
        <f t="shared" si="32"/>
        <v>exclude</v>
      </c>
      <c r="E226" s="9" t="str">
        <f t="shared" si="33"/>
        <v/>
      </c>
      <c r="F226" s="9" t="str">
        <f t="shared" si="34"/>
        <v/>
      </c>
      <c r="G226" s="9" t="str">
        <f>IFERROR(IF(D226="other",VLOOKUP(A226,Sheet2!A:E,5,0)-B226,""),"")</f>
        <v/>
      </c>
      <c r="H226" s="8"/>
      <c r="I226" s="8"/>
      <c r="J226" s="8"/>
    </row>
    <row r="227" spans="1:10" ht="15" thickBot="1" x14ac:dyDescent="0.35">
      <c r="A227" s="8" t="str">
        <f>IF([6]Actual!$K227="lifecell_Inb",[6]Actual!$D227,"")</f>
        <v/>
      </c>
      <c r="B227" s="9" t="str">
        <f>IFERROR(IF(OR([6]Actual!$L227="Web_chat",[6]Actual!$L227="SN"),VLOOKUP(Дані!A227,[5]Sheet2!$A:$E,5,0),VLOOKUP(Дані!A227,[4]Sheet2!$A$1:$E$209,5,0)),"")</f>
        <v/>
      </c>
      <c r="C227" s="13" t="str">
        <f>IFERROR(VLOOKUP(A227,[6]Actual!$D:$L,9,0),"")</f>
        <v/>
      </c>
      <c r="D227" s="8" t="str">
        <f t="shared" si="32"/>
        <v>exclude</v>
      </c>
      <c r="E227" s="9" t="str">
        <f t="shared" si="33"/>
        <v/>
      </c>
      <c r="F227" s="9" t="str">
        <f t="shared" si="34"/>
        <v/>
      </c>
      <c r="G227" s="9" t="str">
        <f>IFERROR(IF(D227="other",VLOOKUP(A227,Sheet2!A:E,5,0)-B227,""),"")</f>
        <v/>
      </c>
      <c r="H227" s="8"/>
      <c r="I227" s="8"/>
      <c r="J227" s="8"/>
    </row>
    <row r="228" spans="1:10" ht="15" thickBot="1" x14ac:dyDescent="0.35">
      <c r="A228" s="8" t="str">
        <f>IF([6]Actual!$K228="lifecell_Inb",[6]Actual!$D228,"")</f>
        <v/>
      </c>
      <c r="B228" s="9" t="str">
        <f>IFERROR(IF(OR([6]Actual!$L228="Web_chat",[6]Actual!$L228="SN"),VLOOKUP(Дані!A228,[5]Sheet2!$A:$E,5,0),VLOOKUP(Дані!A228,[4]Sheet2!$A$1:$E$209,5,0)),"")</f>
        <v/>
      </c>
      <c r="C228" s="13" t="str">
        <f>IFERROR(VLOOKUP(A228,[6]Actual!$D:$L,9,0),"")</f>
        <v/>
      </c>
      <c r="D228" s="8" t="str">
        <f t="shared" si="32"/>
        <v>exclude</v>
      </c>
      <c r="E228" s="9" t="str">
        <f t="shared" si="33"/>
        <v/>
      </c>
      <c r="F228" s="9" t="str">
        <f t="shared" si="34"/>
        <v/>
      </c>
      <c r="G228" s="9" t="str">
        <f>IFERROR(IF(D228="other",VLOOKUP(A228,Sheet2!A:E,5,0)-B228,""),"")</f>
        <v/>
      </c>
      <c r="H228" s="8"/>
      <c r="I228" s="8"/>
      <c r="J228" s="8"/>
    </row>
    <row r="229" spans="1:10" ht="15" thickBot="1" x14ac:dyDescent="0.35">
      <c r="A229" s="8" t="str">
        <f>IF([6]Actual!$K229="lifecell_Inb",[6]Actual!$D229,"")</f>
        <v/>
      </c>
      <c r="B229" s="9" t="str">
        <f>IFERROR(IF(OR([6]Actual!$L229="Web_chat",[6]Actual!$L229="SN"),VLOOKUP(Дані!A229,[5]Sheet2!$A:$E,5,0),VLOOKUP(Дані!A229,[4]Sheet2!$A$1:$E$209,5,0)),"")</f>
        <v/>
      </c>
      <c r="C229" s="13" t="str">
        <f>IFERROR(VLOOKUP(A229,[6]Actual!$D:$L,9,0),"")</f>
        <v/>
      </c>
      <c r="D229" s="8" t="str">
        <f t="shared" si="32"/>
        <v>exclude</v>
      </c>
      <c r="E229" s="9" t="str">
        <f t="shared" si="33"/>
        <v/>
      </c>
      <c r="F229" s="9" t="str">
        <f t="shared" si="34"/>
        <v/>
      </c>
      <c r="G229" s="9" t="str">
        <f>IFERROR(IF(D229="other",VLOOKUP(A229,Sheet2!A:E,5,0)-B229,""),"")</f>
        <v/>
      </c>
      <c r="H229" s="8"/>
      <c r="I229" s="8"/>
      <c r="J229" s="8"/>
    </row>
    <row r="230" spans="1:10" ht="15" thickBot="1" x14ac:dyDescent="0.35">
      <c r="A230" s="8" t="str">
        <f>IF([6]Actual!$K230="lifecell_Inb",[6]Actual!$D230,"")</f>
        <v/>
      </c>
      <c r="B230" s="9" t="str">
        <f>IFERROR(IF(OR([6]Actual!$L230="Web_chat",[6]Actual!$L230="SN"),VLOOKUP(Дані!A230,[5]Sheet2!$A:$E,5,0),VLOOKUP(Дані!A230,[4]Sheet2!$A$1:$E$209,5,0)),"")</f>
        <v/>
      </c>
      <c r="C230" s="13" t="str">
        <f>IFERROR(VLOOKUP(A230,[6]Actual!$D:$L,9,0),"")</f>
        <v/>
      </c>
      <c r="D230" s="8" t="str">
        <f t="shared" si="32"/>
        <v>exclude</v>
      </c>
      <c r="E230" s="9" t="str">
        <f t="shared" si="33"/>
        <v/>
      </c>
      <c r="F230" s="9" t="str">
        <f t="shared" si="34"/>
        <v/>
      </c>
      <c r="G230" s="9" t="str">
        <f>IFERROR(IF(D230="other",VLOOKUP(A230,Sheet2!A:E,5,0)-B230,""),"")</f>
        <v/>
      </c>
      <c r="H230" s="8"/>
      <c r="I230" s="8"/>
      <c r="J230" s="8"/>
    </row>
    <row r="231" spans="1:10" ht="15" thickBot="1" x14ac:dyDescent="0.35">
      <c r="A231" s="8" t="str">
        <f>IF([6]Actual!$K231="lifecell_Inb",[6]Actual!$D231,"")</f>
        <v/>
      </c>
      <c r="B231" s="9" t="str">
        <f>IFERROR(IF(OR([6]Actual!$L231="Web_chat",[6]Actual!$L231="SN"),VLOOKUP(Дані!A231,[5]Sheet2!$A:$E,5,0),VLOOKUP(Дані!A231,[4]Sheet2!$A$1:$E$209,5,0)),"")</f>
        <v/>
      </c>
      <c r="C231" s="13" t="str">
        <f>IFERROR(VLOOKUP(A231,[6]Actual!$D:$L,9,0),"")</f>
        <v/>
      </c>
      <c r="D231" s="8" t="str">
        <f t="shared" si="32"/>
        <v>exclude</v>
      </c>
      <c r="E231" s="9" t="str">
        <f t="shared" si="33"/>
        <v/>
      </c>
      <c r="F231" s="9" t="str">
        <f t="shared" si="34"/>
        <v/>
      </c>
      <c r="G231" s="9" t="str">
        <f>IFERROR(IF(D231="other",VLOOKUP(A231,Sheet2!A:E,5,0)-B231,""),"")</f>
        <v/>
      </c>
      <c r="H231" s="8"/>
      <c r="I231" s="8"/>
      <c r="J231" s="8"/>
    </row>
    <row r="232" spans="1:10" ht="15" thickBot="1" x14ac:dyDescent="0.35">
      <c r="A232" s="10" t="str">
        <f>IF([6]Actual!$K232="lifecell_Inb",[6]Actual!$D232,"")</f>
        <v>Diana Sudak</v>
      </c>
      <c r="B232" s="12">
        <f>IFERROR(IF(OR([6]Actual!$L232="Web_chat",[6]Actual!$L232="SN"),VLOOKUP(Дані!A232,[5]Sheet2!$A:$E,5,0),VLOOKUP(Дані!A232,[4]Sheet2!$A$1:$E$209,5,0)),"")</f>
        <v>0.25</v>
      </c>
      <c r="C232" s="17" t="str">
        <f>IFERROR(VLOOKUP(A232,[6]Actual!$D:$L,9,0),"")</f>
        <v>Web_chat</v>
      </c>
      <c r="D232" s="11" t="str">
        <f t="shared" si="32"/>
        <v>chat</v>
      </c>
      <c r="E232" s="12">
        <f t="shared" si="33"/>
        <v>0.25</v>
      </c>
      <c r="F232" s="12" t="str">
        <f t="shared" si="34"/>
        <v/>
      </c>
      <c r="G232" s="12" t="str">
        <f>IFERROR(IF(D232="other",VLOOKUP(A232,Sheet2!A:E,5,0)-B232,""),"")</f>
        <v/>
      </c>
      <c r="H232" s="18" t="str">
        <f>IF(AND(VLOOKUP(A232,[6]Actual!$D:$AA,24,0)&gt;DATE(2025,2,26),D232="other"),"Не приймає", "Приймає")</f>
        <v>Приймає</v>
      </c>
      <c r="I232" s="17">
        <f>VLOOKUP(A232,[6]Actual!$D:$AA,24,0)</f>
        <v>45411</v>
      </c>
      <c r="J232" s="12" t="str">
        <f>IF(AND(D232="other", H232="Приймає"), G232, "")</f>
        <v/>
      </c>
    </row>
    <row r="233" spans="1:10" ht="15" thickBot="1" x14ac:dyDescent="0.35">
      <c r="A233" s="8" t="str">
        <f>IF([6]Actual!$K233="lifecell_Inb",[6]Actual!$D233,"")</f>
        <v/>
      </c>
      <c r="B233" s="9" t="str">
        <f>IFERROR(IF(OR([6]Actual!$L233="Web_chat",[6]Actual!$L233="SN"),VLOOKUP(Дані!A233,[5]Sheet2!$A:$E,5,0),VLOOKUP(Дані!A233,[4]Sheet2!$A$1:$E$209,5,0)),"")</f>
        <v/>
      </c>
      <c r="C233" s="13" t="str">
        <f>IFERROR(VLOOKUP(A233,[6]Actual!$D:$L,9,0),"")</f>
        <v/>
      </c>
      <c r="D233" s="8" t="str">
        <f t="shared" si="32"/>
        <v>exclude</v>
      </c>
      <c r="E233" s="9" t="str">
        <f t="shared" si="33"/>
        <v/>
      </c>
      <c r="F233" s="9" t="str">
        <f t="shared" si="34"/>
        <v/>
      </c>
      <c r="G233" s="9" t="str">
        <f>IFERROR(IF(D233="other",VLOOKUP(A233,Sheet2!A:E,5,0)-B233,""),"")</f>
        <v/>
      </c>
      <c r="H233" s="8"/>
      <c r="I233" s="8"/>
      <c r="J233" s="8"/>
    </row>
    <row r="234" spans="1:10" ht="15" thickBot="1" x14ac:dyDescent="0.35">
      <c r="A234" s="8" t="str">
        <f>IF([6]Actual!$K234="lifecell_Inb",[6]Actual!$D234,"")</f>
        <v/>
      </c>
      <c r="B234" s="9" t="str">
        <f>IFERROR(IF(OR([6]Actual!$L234="Web_chat",[6]Actual!$L234="SN"),VLOOKUP(Дані!A234,[5]Sheet2!$A:$E,5,0),VLOOKUP(Дані!A234,[4]Sheet2!$A$1:$E$209,5,0)),"")</f>
        <v/>
      </c>
      <c r="C234" s="13" t="str">
        <f>IFERROR(VLOOKUP(A234,[6]Actual!$D:$L,9,0),"")</f>
        <v/>
      </c>
      <c r="D234" s="8" t="str">
        <f t="shared" si="32"/>
        <v>exclude</v>
      </c>
      <c r="E234" s="9" t="str">
        <f t="shared" si="33"/>
        <v/>
      </c>
      <c r="F234" s="9" t="str">
        <f t="shared" si="34"/>
        <v/>
      </c>
      <c r="G234" s="9" t="str">
        <f>IFERROR(IF(D234="other",VLOOKUP(A234,Sheet2!A:E,5,0)-B234,""),"")</f>
        <v/>
      </c>
      <c r="H234" s="8"/>
      <c r="I234" s="8"/>
      <c r="J234" s="8"/>
    </row>
    <row r="235" spans="1:10" ht="15" thickBot="1" x14ac:dyDescent="0.35">
      <c r="A235" s="10" t="str">
        <f>IF([6]Actual!$K235="lifecell_Inb",[6]Actual!$D235,"")</f>
        <v>Anna Nesterenko</v>
      </c>
      <c r="B235" s="12">
        <f>IFERROR(IF(OR([6]Actual!$L235="Web_chat",[6]Actual!$L235="SN"),VLOOKUP(Дані!A235,[5]Sheet2!$A:$E,5,0),VLOOKUP(Дані!A235,[4]Sheet2!$A$1:$E$209,5,0)),"")</f>
        <v>0.10958904109589</v>
      </c>
      <c r="C235" s="17" t="str">
        <f>IFERROR(VLOOKUP(A235,[6]Actual!$D:$L,9,0),"")</f>
        <v>Platinum</v>
      </c>
      <c r="D235" s="11" t="str">
        <f t="shared" si="32"/>
        <v>other</v>
      </c>
      <c r="E235" s="12" t="str">
        <f t="shared" si="33"/>
        <v/>
      </c>
      <c r="F235" s="12">
        <f t="shared" si="34"/>
        <v>0.10958904109589</v>
      </c>
      <c r="G235" s="12">
        <f>IFERROR(IF(D235="other",VLOOKUP(A235,Sheet2!A:E,5,0)-B235,""),"")</f>
        <v>5.5379111770351999E-2</v>
      </c>
      <c r="H235" s="18" t="str">
        <f>IF(AND(VLOOKUP(A235,[6]Actual!$D:$AA,24,0)&gt;DATE(2025,2,26),D235="other"),"Не приймає", "Приймає")</f>
        <v>Приймає</v>
      </c>
      <c r="I235" s="17">
        <f>VLOOKUP(A235,[6]Actual!$D:$AA,24,0)</f>
        <v>45419</v>
      </c>
      <c r="J235" s="12">
        <f>IF(AND(D235="other", H235="Приймає"), G235, "")</f>
        <v>5.5379111770351999E-2</v>
      </c>
    </row>
    <row r="236" spans="1:10" ht="15" thickBot="1" x14ac:dyDescent="0.35">
      <c r="A236" s="8" t="str">
        <f>IF([6]Actual!$K236="lifecell_Inb",[6]Actual!$D236,"")</f>
        <v/>
      </c>
      <c r="B236" s="9" t="str">
        <f>IFERROR(IF(OR([6]Actual!$L236="Web_chat",[6]Actual!$L236="SN"),VLOOKUP(Дані!A236,[5]Sheet2!$A:$E,5,0),VLOOKUP(Дані!A236,[4]Sheet2!$A$1:$E$209,5,0)),"")</f>
        <v/>
      </c>
      <c r="C236" s="13" t="str">
        <f>IFERROR(VLOOKUP(A236,[6]Actual!$D:$L,9,0),"")</f>
        <v/>
      </c>
      <c r="D236" s="8" t="str">
        <f t="shared" si="32"/>
        <v>exclude</v>
      </c>
      <c r="E236" s="9" t="str">
        <f t="shared" si="33"/>
        <v/>
      </c>
      <c r="F236" s="9" t="str">
        <f t="shared" si="34"/>
        <v/>
      </c>
      <c r="G236" s="9" t="str">
        <f>IFERROR(IF(D236="other",VLOOKUP(A236,Sheet2!A:E,5,0)-B236,""),"")</f>
        <v/>
      </c>
      <c r="H236" s="8"/>
      <c r="I236" s="8"/>
      <c r="J236" s="8"/>
    </row>
    <row r="237" spans="1:10" ht="15" thickBot="1" x14ac:dyDescent="0.35">
      <c r="A237" s="8" t="str">
        <f>IF([6]Actual!$K237="lifecell_Inb",[6]Actual!$D237,"")</f>
        <v/>
      </c>
      <c r="B237" s="9" t="str">
        <f>IFERROR(IF(OR([6]Actual!$L237="Web_chat",[6]Actual!$L237="SN"),VLOOKUP(Дані!A237,[5]Sheet2!$A:$E,5,0),VLOOKUP(Дані!A237,[4]Sheet2!$A$1:$E$209,5,0)),"")</f>
        <v/>
      </c>
      <c r="C237" s="13" t="str">
        <f>IFERROR(VLOOKUP(A237,[6]Actual!$D:$L,9,0),"")</f>
        <v/>
      </c>
      <c r="D237" s="8" t="str">
        <f t="shared" si="32"/>
        <v>exclude</v>
      </c>
      <c r="E237" s="9" t="str">
        <f t="shared" si="33"/>
        <v/>
      </c>
      <c r="F237" s="9" t="str">
        <f t="shared" si="34"/>
        <v/>
      </c>
      <c r="G237" s="9" t="str">
        <f>IFERROR(IF(D237="other",VLOOKUP(A237,Sheet2!A:E,5,0)-B237,""),"")</f>
        <v/>
      </c>
      <c r="H237" s="8"/>
      <c r="I237" s="8"/>
      <c r="J237" s="8"/>
    </row>
    <row r="238" spans="1:10" ht="15" thickBot="1" x14ac:dyDescent="0.35">
      <c r="A238" s="8" t="str">
        <f>IF([6]Actual!$K238="lifecell_Inb",[6]Actual!$D238,"")</f>
        <v/>
      </c>
      <c r="B238" s="9" t="str">
        <f>IFERROR(IF(OR([6]Actual!$L238="Web_chat",[6]Actual!$L238="SN"),VLOOKUP(Дані!A238,[5]Sheet2!$A:$E,5,0),VLOOKUP(Дані!A238,[4]Sheet2!$A$1:$E$209,5,0)),"")</f>
        <v/>
      </c>
      <c r="C238" s="13" t="str">
        <f>IFERROR(VLOOKUP(A238,[6]Actual!$D:$L,9,0),"")</f>
        <v/>
      </c>
      <c r="D238" s="8" t="str">
        <f t="shared" si="32"/>
        <v>exclude</v>
      </c>
      <c r="E238" s="9" t="str">
        <f t="shared" si="33"/>
        <v/>
      </c>
      <c r="F238" s="9" t="str">
        <f t="shared" si="34"/>
        <v/>
      </c>
      <c r="G238" s="9" t="str">
        <f>IFERROR(IF(D238="other",VLOOKUP(A238,Sheet2!A:E,5,0)-B238,""),"")</f>
        <v/>
      </c>
      <c r="H238" s="8"/>
      <c r="I238" s="8"/>
      <c r="J238" s="8"/>
    </row>
    <row r="239" spans="1:10" ht="15" thickBot="1" x14ac:dyDescent="0.35">
      <c r="A239" s="8" t="str">
        <f>IF([6]Actual!$K239="lifecell_Inb",[6]Actual!$D239,"")</f>
        <v/>
      </c>
      <c r="B239" s="9" t="str">
        <f>IFERROR(IF(OR([6]Actual!$L239="Web_chat",[6]Actual!$L239="SN"),VLOOKUP(Дані!A239,[5]Sheet2!$A:$E,5,0),VLOOKUP(Дані!A239,[4]Sheet2!$A$1:$E$209,5,0)),"")</f>
        <v/>
      </c>
      <c r="C239" s="8" t="str">
        <f>IFERROR(VLOOKUP(A239,[6]Actual!$D:$L,9,0),"")</f>
        <v/>
      </c>
      <c r="D239" s="8" t="str">
        <f t="shared" si="32"/>
        <v>exclude</v>
      </c>
      <c r="E239" s="9" t="str">
        <f t="shared" si="33"/>
        <v/>
      </c>
      <c r="F239" s="9" t="str">
        <f t="shared" si="34"/>
        <v/>
      </c>
      <c r="G239" s="9" t="str">
        <f>IFERROR(IF(D239="other",VLOOKUP(A239,Sheet2!A:E,5,0)-B239,""),"")</f>
        <v/>
      </c>
      <c r="H239" s="8"/>
      <c r="I239" s="8"/>
      <c r="J239" s="8"/>
    </row>
    <row r="240" spans="1:10" ht="15" thickBot="1" x14ac:dyDescent="0.35">
      <c r="A240" s="8" t="str">
        <f>IF([6]Actual!$K240="lifecell_Inb",[6]Actual!$D240,"")</f>
        <v/>
      </c>
      <c r="B240" s="9" t="str">
        <f>IFERROR(IF(OR([6]Actual!$L240="Web_chat",[6]Actual!$L240="SN"),VLOOKUP(Дані!A240,[5]Sheet2!$A:$E,5,0),VLOOKUP(Дані!A240,[4]Sheet2!$A$1:$E$209,5,0)),"")</f>
        <v/>
      </c>
      <c r="C240" s="8" t="str">
        <f>IFERROR(VLOOKUP(A240,[6]Actual!$D:$L,9,0),"")</f>
        <v/>
      </c>
      <c r="D240" s="8" t="str">
        <f t="shared" si="32"/>
        <v>exclude</v>
      </c>
      <c r="E240" s="9" t="str">
        <f t="shared" si="33"/>
        <v/>
      </c>
      <c r="F240" s="9" t="str">
        <f t="shared" si="34"/>
        <v/>
      </c>
      <c r="G240" s="9" t="str">
        <f>IFERROR(IF(D240="other",VLOOKUP(A240,Sheet2!A:E,5,0)-B240,""),"")</f>
        <v/>
      </c>
      <c r="H240" s="8"/>
      <c r="I240" s="8"/>
      <c r="J240" s="8"/>
    </row>
    <row r="241" spans="1:10" ht="15" thickBot="1" x14ac:dyDescent="0.35">
      <c r="A241" s="10" t="str">
        <f>IF([6]Actual!$K241="lifecell_Inb",[6]Actual!$D241,"")</f>
        <v>Anton Dmytriiev</v>
      </c>
      <c r="B241" s="12" t="str">
        <f>IFERROR(IF(OR([6]Actual!$L241="Web_chat",[6]Actual!$L241="SN"),VLOOKUP(Дані!A241,[5]Sheet2!$A:$E,5,0),VLOOKUP(Дані!A241,[4]Sheet2!$A$1:$E$209,5,0)),"")</f>
        <v/>
      </c>
      <c r="C241" s="11" t="str">
        <f>IFERROR(VLOOKUP(A241,[6]Actual!$D:$L,9,0),"")</f>
        <v>Segment_B</v>
      </c>
      <c r="D241" s="11" t="str">
        <f t="shared" si="32"/>
        <v>other</v>
      </c>
      <c r="E241" s="12" t="str">
        <f t="shared" si="33"/>
        <v/>
      </c>
      <c r="F241" s="12" t="str">
        <f t="shared" si="34"/>
        <v/>
      </c>
      <c r="G241" s="12" t="str">
        <f>IFERROR(IF(D241="other",VLOOKUP(A241,Sheet2!A:E,5,0)-B241,""),"")</f>
        <v/>
      </c>
      <c r="H241" s="18" t="str">
        <f>IF(AND(VLOOKUP(A241,[6]Actual!$D:$AA,24,0)&gt;DATE(2025,2,26),D241="other"),"Не приймає", "Приймає")</f>
        <v>Приймає</v>
      </c>
      <c r="I241" s="17">
        <f>VLOOKUP(A241,[6]Actual!$D:$AA,24,0)</f>
        <v>45432</v>
      </c>
      <c r="J241" s="12" t="str">
        <f t="shared" ref="J241:J243" si="38">IF(AND(D241="other", H241="Приймає"), G241, "")</f>
        <v/>
      </c>
    </row>
    <row r="242" spans="1:10" ht="15" thickBot="1" x14ac:dyDescent="0.35">
      <c r="A242" s="10" t="str">
        <f>IF([6]Actual!$K242="lifecell_Inb",[6]Actual!$D242,"")</f>
        <v>Roman Pylypchuk</v>
      </c>
      <c r="B242" s="12" t="str">
        <f>IFERROR(IF(OR([6]Actual!$L242="Web_chat",[6]Actual!$L242="SN"),VLOOKUP(Дані!A242,[5]Sheet2!$A:$E,5,0),VLOOKUP(Дані!A242,[4]Sheet2!$A$1:$E$209,5,0)),"")</f>
        <v/>
      </c>
      <c r="C242" s="11" t="str">
        <f>IFERROR(VLOOKUP(A242,[6]Actual!$D:$L,9,0),"")</f>
        <v>Platinum</v>
      </c>
      <c r="D242" s="11" t="str">
        <f t="shared" si="32"/>
        <v>other</v>
      </c>
      <c r="E242" s="12" t="str">
        <f t="shared" si="33"/>
        <v/>
      </c>
      <c r="F242" s="12" t="str">
        <f t="shared" si="34"/>
        <v/>
      </c>
      <c r="G242" s="12" t="str">
        <f>IFERROR(IF(D242="other",VLOOKUP(A242,Sheet2!A:E,5,0)-B242,""),"")</f>
        <v/>
      </c>
      <c r="H242" s="18" t="str">
        <f>IF(AND(VLOOKUP(A242,[6]Actual!$D:$AA,24,0)&gt;DATE(2025,2,26),D242="other"),"Не приймає", "Приймає")</f>
        <v>Приймає</v>
      </c>
      <c r="I242" s="17">
        <f>VLOOKUP(A242,[6]Actual!$D:$AA,24,0)</f>
        <v>45432</v>
      </c>
      <c r="J242" s="12" t="str">
        <f t="shared" si="38"/>
        <v/>
      </c>
    </row>
    <row r="243" spans="1:10" ht="15" thickBot="1" x14ac:dyDescent="0.35">
      <c r="A243" s="10" t="str">
        <f>IF([6]Actual!$K243="lifecell_Inb",[6]Actual!$D243,"")</f>
        <v>Kateryna Veizberdieva</v>
      </c>
      <c r="B243" s="12">
        <f>IFERROR(IF(OR([6]Actual!$L243="Web_chat",[6]Actual!$L243="SN"),VLOOKUP(Дані!A243,[5]Sheet2!$A:$E,5,0),VLOOKUP(Дані!A243,[4]Sheet2!$A$1:$E$209,5,0)),"")</f>
        <v>7.7464788732394402E-2</v>
      </c>
      <c r="C243" s="11" t="str">
        <f>IFERROR(VLOOKUP(A243,[6]Actual!$D:$L,9,0),"")</f>
        <v>FMC</v>
      </c>
      <c r="D243" s="11" t="str">
        <f t="shared" si="32"/>
        <v>other</v>
      </c>
      <c r="E243" s="12" t="str">
        <f t="shared" si="33"/>
        <v/>
      </c>
      <c r="F243" s="12">
        <f t="shared" si="34"/>
        <v>7.7464788732394402E-2</v>
      </c>
      <c r="G243" s="12">
        <f>IFERROR(IF(D243="other",VLOOKUP(A243,Sheet2!A:E,5,0)-B243,""),"")</f>
        <v>5.5380399552124593E-2</v>
      </c>
      <c r="H243" s="18" t="str">
        <f>IF(AND(VLOOKUP(A243,[6]Actual!$D:$AA,24,0)&gt;DATE(2025,2,26),D243="other"),"Не приймає", "Приймає")</f>
        <v>Приймає</v>
      </c>
      <c r="I243" s="17">
        <f>VLOOKUP(A243,[6]Actual!$D:$AA,24,0)</f>
        <v>45432</v>
      </c>
      <c r="J243" s="12">
        <f t="shared" si="38"/>
        <v>5.5380399552124593E-2</v>
      </c>
    </row>
    <row r="244" spans="1:10" ht="15" thickBot="1" x14ac:dyDescent="0.35">
      <c r="A244" s="8" t="str">
        <f>IF([6]Actual!$K244="lifecell_Inb",[6]Actual!$D244,"")</f>
        <v/>
      </c>
      <c r="B244" s="9" t="str">
        <f>IFERROR(IF(OR([6]Actual!$L244="Web_chat",[6]Actual!$L244="SN"),VLOOKUP(Дані!A244,[5]Sheet2!$A:$E,5,0),VLOOKUP(Дані!A244,[4]Sheet2!$A$1:$E$209,5,0)),"")</f>
        <v/>
      </c>
      <c r="C244" s="8" t="str">
        <f>IFERROR(VLOOKUP(A244,[6]Actual!$D:$L,9,0),"")</f>
        <v/>
      </c>
      <c r="D244" s="8" t="str">
        <f t="shared" si="32"/>
        <v>exclude</v>
      </c>
      <c r="E244" s="9" t="str">
        <f t="shared" si="33"/>
        <v/>
      </c>
      <c r="F244" s="9" t="str">
        <f t="shared" si="34"/>
        <v/>
      </c>
      <c r="G244" s="9" t="str">
        <f>IFERROR(IF(D244="other",VLOOKUP(A244,Sheet2!A:E,5,0)-B244,""),"")</f>
        <v/>
      </c>
      <c r="H244" s="8"/>
      <c r="I244" s="8"/>
      <c r="J244" s="8"/>
    </row>
    <row r="245" spans="1:10" ht="15" thickBot="1" x14ac:dyDescent="0.35">
      <c r="A245" s="8" t="str">
        <f>IF([6]Actual!$K245="lifecell_Inb",[6]Actual!$D245,"")</f>
        <v/>
      </c>
      <c r="B245" s="9" t="str">
        <f>IFERROR(IF(OR([6]Actual!$L245="Web_chat",[6]Actual!$L245="SN"),VLOOKUP(Дані!A245,[5]Sheet2!$A:$E,5,0),VLOOKUP(Дані!A245,[4]Sheet2!$A$1:$E$209,5,0)),"")</f>
        <v/>
      </c>
      <c r="C245" s="8" t="str">
        <f>IFERROR(VLOOKUP(A245,[6]Actual!$D:$L,9,0),"")</f>
        <v/>
      </c>
      <c r="D245" s="8" t="str">
        <f t="shared" si="32"/>
        <v>exclude</v>
      </c>
      <c r="E245" s="9" t="str">
        <f t="shared" si="33"/>
        <v/>
      </c>
      <c r="F245" s="9" t="str">
        <f t="shared" si="34"/>
        <v/>
      </c>
      <c r="G245" s="9" t="str">
        <f>IFERROR(IF(D245="other",VLOOKUP(A245,Sheet2!A:E,5,0)-B245,""),"")</f>
        <v/>
      </c>
      <c r="H245" s="8"/>
      <c r="I245" s="8"/>
      <c r="J245" s="8"/>
    </row>
    <row r="246" spans="1:10" ht="15" thickBot="1" x14ac:dyDescent="0.35">
      <c r="A246" s="8" t="str">
        <f>IF([6]Actual!$K246="lifecell_Inb",[6]Actual!$D246,"")</f>
        <v/>
      </c>
      <c r="B246" s="9" t="str">
        <f>IFERROR(IF(OR([6]Actual!$L246="Web_chat",[6]Actual!$L246="SN"),VLOOKUP(Дані!A246,[5]Sheet2!$A:$E,5,0),VLOOKUP(Дані!A246,[4]Sheet2!$A$1:$E$209,5,0)),"")</f>
        <v/>
      </c>
      <c r="C246" s="8" t="str">
        <f>IFERROR(VLOOKUP(A246,[6]Actual!$D:$L,9,0),"")</f>
        <v/>
      </c>
      <c r="D246" s="8" t="str">
        <f t="shared" si="32"/>
        <v>exclude</v>
      </c>
      <c r="E246" s="9" t="str">
        <f t="shared" si="33"/>
        <v/>
      </c>
      <c r="F246" s="9" t="str">
        <f t="shared" si="34"/>
        <v/>
      </c>
      <c r="G246" s="9" t="str">
        <f>IFERROR(IF(D246="other",VLOOKUP(A246,Sheet2!A:E,5,0)-B246,""),"")</f>
        <v/>
      </c>
      <c r="H246" s="8"/>
      <c r="I246" s="8"/>
      <c r="J246" s="8"/>
    </row>
    <row r="247" spans="1:10" ht="15" thickBot="1" x14ac:dyDescent="0.35">
      <c r="A247" s="8" t="str">
        <f>IF([6]Actual!$K247="lifecell_Inb",[6]Actual!$D247,"")</f>
        <v/>
      </c>
      <c r="B247" s="9" t="str">
        <f>IFERROR(IF(OR([6]Actual!$L247="Web_chat",[6]Actual!$L247="SN"),VLOOKUP(Дані!A247,[5]Sheet2!$A:$E,5,0),VLOOKUP(Дані!A247,[4]Sheet2!$A$1:$E$209,5,0)),"")</f>
        <v/>
      </c>
      <c r="C247" s="8" t="str">
        <f>IFERROR(VLOOKUP(A247,[6]Actual!$D:$L,9,0),"")</f>
        <v/>
      </c>
      <c r="D247" s="8" t="str">
        <f t="shared" si="32"/>
        <v>exclude</v>
      </c>
      <c r="E247" s="9" t="str">
        <f t="shared" si="33"/>
        <v/>
      </c>
      <c r="F247" s="9" t="str">
        <f t="shared" si="34"/>
        <v/>
      </c>
      <c r="G247" s="9" t="str">
        <f>IFERROR(IF(D247="other",VLOOKUP(A247,Sheet2!A:E,5,0)-B247,""),"")</f>
        <v/>
      </c>
      <c r="H247" s="8"/>
      <c r="I247" s="8"/>
      <c r="J247" s="8"/>
    </row>
    <row r="248" spans="1:10" ht="15" thickBot="1" x14ac:dyDescent="0.35">
      <c r="A248" s="8" t="str">
        <f>IF([6]Actual!$K248="lifecell_Inb",[6]Actual!$D248,"")</f>
        <v/>
      </c>
      <c r="B248" s="9" t="str">
        <f>IFERROR(IF(OR([6]Actual!$L248="Web_chat",[6]Actual!$L248="SN"),VLOOKUP(Дані!A248,[5]Sheet2!$A:$E,5,0),VLOOKUP(Дані!A248,[4]Sheet2!$A$1:$E$209,5,0)),"")</f>
        <v/>
      </c>
      <c r="C248" s="8" t="str">
        <f>IFERROR(VLOOKUP(A248,[6]Actual!$D:$L,9,0),"")</f>
        <v/>
      </c>
      <c r="D248" s="8" t="str">
        <f t="shared" si="32"/>
        <v>exclude</v>
      </c>
      <c r="E248" s="9" t="str">
        <f t="shared" si="33"/>
        <v/>
      </c>
      <c r="F248" s="9" t="str">
        <f t="shared" si="34"/>
        <v/>
      </c>
      <c r="G248" s="9" t="str">
        <f>IFERROR(IF(D248="other",VLOOKUP(A248,Sheet2!A:E,5,0)-B248,""),"")</f>
        <v/>
      </c>
      <c r="H248" s="8"/>
      <c r="I248" s="8"/>
      <c r="J248" s="8"/>
    </row>
    <row r="249" spans="1:10" ht="15" thickBot="1" x14ac:dyDescent="0.35">
      <c r="A249" s="8" t="str">
        <f>IF([6]Actual!$K249="lifecell_Inb",[6]Actual!$D249,"")</f>
        <v/>
      </c>
      <c r="B249" s="9" t="str">
        <f>IFERROR(IF(OR([6]Actual!$L249="Web_chat",[6]Actual!$L249="SN"),VLOOKUP(Дані!A249,[5]Sheet2!$A:$E,5,0),VLOOKUP(Дані!A249,[4]Sheet2!$A$1:$E$209,5,0)),"")</f>
        <v/>
      </c>
      <c r="C249" s="8" t="str">
        <f>IFERROR(VLOOKUP(A249,[6]Actual!$D:$L,9,0),"")</f>
        <v/>
      </c>
      <c r="D249" s="8" t="str">
        <f t="shared" si="32"/>
        <v>exclude</v>
      </c>
      <c r="E249" s="9" t="str">
        <f t="shared" si="33"/>
        <v/>
      </c>
      <c r="F249" s="9" t="str">
        <f t="shared" si="34"/>
        <v/>
      </c>
      <c r="G249" s="9" t="str">
        <f>IFERROR(IF(D249="other",VLOOKUP(A249,Sheet2!A:E,5,0)-B249,""),"")</f>
        <v/>
      </c>
      <c r="H249" s="8"/>
      <c r="I249" s="8"/>
      <c r="J249" s="8"/>
    </row>
    <row r="250" spans="1:10" ht="15" thickBot="1" x14ac:dyDescent="0.35">
      <c r="A250" s="8" t="str">
        <f>IF([6]Actual!$K250="lifecell_Inb",[6]Actual!$D250,"")</f>
        <v/>
      </c>
      <c r="B250" s="9" t="str">
        <f>IFERROR(IF(OR([6]Actual!$L250="Web_chat",[6]Actual!$L250="SN"),VLOOKUP(Дані!A250,[5]Sheet2!$A:$E,5,0),VLOOKUP(Дані!A250,[4]Sheet2!$A$1:$E$209,5,0)),"")</f>
        <v/>
      </c>
      <c r="C250" s="8" t="str">
        <f>IFERROR(VLOOKUP(A250,[6]Actual!$D:$L,9,0),"")</f>
        <v/>
      </c>
      <c r="D250" s="8" t="str">
        <f t="shared" si="32"/>
        <v>exclude</v>
      </c>
      <c r="E250" s="9" t="str">
        <f t="shared" si="33"/>
        <v/>
      </c>
      <c r="F250" s="9" t="str">
        <f t="shared" si="34"/>
        <v/>
      </c>
      <c r="G250" s="9" t="str">
        <f>IFERROR(IF(D250="other",VLOOKUP(A250,Sheet2!A:E,5,0)-B250,""),"")</f>
        <v/>
      </c>
      <c r="H250" s="8"/>
      <c r="I250" s="8"/>
      <c r="J250" s="8"/>
    </row>
    <row r="251" spans="1:10" ht="15" thickBot="1" x14ac:dyDescent="0.35">
      <c r="A251" s="8" t="str">
        <f>IF([6]Actual!$K251="lifecell_Inb",[6]Actual!$D251,"")</f>
        <v/>
      </c>
      <c r="B251" s="9" t="str">
        <f>IFERROR(IF(OR([6]Actual!$L251="Web_chat",[6]Actual!$L251="SN"),VLOOKUP(Дані!A251,[5]Sheet2!$A:$E,5,0),VLOOKUP(Дані!A251,[4]Sheet2!$A$1:$E$209,5,0)),"")</f>
        <v/>
      </c>
      <c r="C251" s="8" t="str">
        <f>IFERROR(VLOOKUP(A251,[6]Actual!$D:$L,9,0),"")</f>
        <v/>
      </c>
      <c r="D251" s="8" t="str">
        <f t="shared" si="32"/>
        <v>exclude</v>
      </c>
      <c r="E251" s="9" t="str">
        <f t="shared" si="33"/>
        <v/>
      </c>
      <c r="F251" s="9" t="str">
        <f t="shared" si="34"/>
        <v/>
      </c>
      <c r="G251" s="9" t="str">
        <f>IFERROR(IF(D251="other",VLOOKUP(A251,Sheet2!A:E,5,0)-B251,""),"")</f>
        <v/>
      </c>
      <c r="H251" s="8"/>
      <c r="I251" s="8"/>
      <c r="J251" s="8"/>
    </row>
    <row r="252" spans="1:10" ht="15" thickBot="1" x14ac:dyDescent="0.35">
      <c r="A252" s="10" t="str">
        <f>IF([6]Actual!$K252="lifecell_Inb",[6]Actual!$D252,"")</f>
        <v>Yana Prykhodko</v>
      </c>
      <c r="B252" s="12">
        <f>IFERROR(IF(OR([6]Actual!$L252="Web_chat",[6]Actual!$L252="SN"),VLOOKUP(Дані!A252,[5]Sheet2!$A:$E,5,0),VLOOKUP(Дані!A252,[4]Sheet2!$A$1:$E$209,5,0)),"")</f>
        <v>0.21176470588235299</v>
      </c>
      <c r="C252" s="11" t="str">
        <f>IFERROR(VLOOKUP(A252,[6]Actual!$D:$L,9,0),"")</f>
        <v>Web_chat</v>
      </c>
      <c r="D252" s="11" t="str">
        <f t="shared" si="32"/>
        <v>chat</v>
      </c>
      <c r="E252" s="12">
        <f t="shared" si="33"/>
        <v>0.21176470588235299</v>
      </c>
      <c r="F252" s="12" t="str">
        <f t="shared" si="34"/>
        <v/>
      </c>
      <c r="G252" s="12" t="str">
        <f>IFERROR(IF(D252="other",VLOOKUP(A252,Sheet2!A:E,5,0)-B252,""),"")</f>
        <v/>
      </c>
      <c r="H252" s="18" t="str">
        <f>IF(AND(VLOOKUP(A252,[6]Actual!$D:$AA,24,0)&gt;DATE(2025,2,26),D252="other"),"Не приймає", "Приймає")</f>
        <v>Приймає</v>
      </c>
      <c r="I252" s="17">
        <f>VLOOKUP(A252,[6]Actual!$D:$AA,24,0)</f>
        <v>45462</v>
      </c>
      <c r="J252" s="12" t="str">
        <f t="shared" ref="J252:J255" si="39">IF(AND(D252="other", H252="Приймає"), G252, "")</f>
        <v/>
      </c>
    </row>
    <row r="253" spans="1:10" ht="15" thickBot="1" x14ac:dyDescent="0.35">
      <c r="A253" s="10" t="str">
        <f>IF([6]Actual!$K253="lifecell_Inb",[6]Actual!$D253,"")</f>
        <v>Ruslan Tatarchuk</v>
      </c>
      <c r="B253" s="12">
        <f>IFERROR(IF(OR([6]Actual!$L253="Web_chat",[6]Actual!$L253="SN"),VLOOKUP(Дані!A253,[5]Sheet2!$A:$E,5,0),VLOOKUP(Дані!A253,[4]Sheet2!$A$1:$E$209,5,0)),"")</f>
        <v>5.3627760252365902E-2</v>
      </c>
      <c r="C253" s="11" t="str">
        <f>IFERROR(VLOOKUP(A253,[6]Actual!$D:$L,9,0),"")</f>
        <v>Corporate</v>
      </c>
      <c r="D253" s="11" t="str">
        <f t="shared" si="32"/>
        <v>other</v>
      </c>
      <c r="E253" s="12" t="str">
        <f t="shared" si="33"/>
        <v/>
      </c>
      <c r="F253" s="12">
        <f t="shared" si="34"/>
        <v>5.3627760252365902E-2</v>
      </c>
      <c r="G253" s="12">
        <f>IFERROR(IF(D253="other",VLOOKUP(A253,Sheet2!A:E,5,0)-B253,""),"")</f>
        <v>7.5649806287558102E-2</v>
      </c>
      <c r="H253" s="18" t="str">
        <f>IF(AND(VLOOKUP(A253,[6]Actual!$D:$AA,24,0)&gt;DATE(2025,2,26),D253="other"),"Не приймає", "Приймає")</f>
        <v>Приймає</v>
      </c>
      <c r="I253" s="17">
        <f>VLOOKUP(A253,[6]Actual!$D:$AA,24,0)</f>
        <v>45462</v>
      </c>
      <c r="J253" s="12">
        <f t="shared" si="39"/>
        <v>7.5649806287558102E-2</v>
      </c>
    </row>
    <row r="254" spans="1:10" ht="15" thickBot="1" x14ac:dyDescent="0.35">
      <c r="A254" s="10" t="str">
        <f>IF([6]Actual!$K254="lifecell_Inb",[6]Actual!$D254,"")</f>
        <v>Artem Yurchenko</v>
      </c>
      <c r="B254" s="12">
        <f>IFERROR(IF(OR([6]Actual!$L254="Web_chat",[6]Actual!$L254="SN"),VLOOKUP(Дані!A254,[5]Sheet2!$A:$E,5,0),VLOOKUP(Дані!A254,[4]Sheet2!$A$1:$E$209,5,0)),"")</f>
        <v>0.132530120481928</v>
      </c>
      <c r="C254" s="11" t="str">
        <f>IFERROR(VLOOKUP(A254,[6]Actual!$D:$L,9,0),"")</f>
        <v>FMC</v>
      </c>
      <c r="D254" s="11" t="str">
        <f t="shared" si="32"/>
        <v>other</v>
      </c>
      <c r="E254" s="12" t="str">
        <f t="shared" si="33"/>
        <v/>
      </c>
      <c r="F254" s="12">
        <f t="shared" si="34"/>
        <v>0.132530120481928</v>
      </c>
      <c r="G254" s="12">
        <f>IFERROR(IF(D254="other",VLOOKUP(A254,Sheet2!A:E,5,0)-B254,""),"")</f>
        <v>-7.0377175556479987E-3</v>
      </c>
      <c r="H254" s="18" t="str">
        <f>IF(AND(VLOOKUP(A254,[6]Actual!$D:$AA,24,0)&gt;DATE(2025,2,26),D254="other"),"Не приймає", "Приймає")</f>
        <v>Приймає</v>
      </c>
      <c r="I254" s="17">
        <f>VLOOKUP(A254,[6]Actual!$D:$AA,24,0)</f>
        <v>45462</v>
      </c>
      <c r="J254" s="12">
        <f t="shared" si="39"/>
        <v>-7.0377175556479987E-3</v>
      </c>
    </row>
    <row r="255" spans="1:10" ht="15" thickBot="1" x14ac:dyDescent="0.35">
      <c r="A255" s="10" t="str">
        <f>IF([6]Actual!$K255="lifecell_Inb",[6]Actual!$D255,"")</f>
        <v>Dmytro Pavlovskyi</v>
      </c>
      <c r="B255" s="12">
        <f>IFERROR(IF(OR([6]Actual!$L255="Web_chat",[6]Actual!$L255="SN"),VLOOKUP(Дані!A255,[5]Sheet2!$A:$E,5,0),VLOOKUP(Дані!A255,[4]Sheet2!$A$1:$E$209,5,0)),"")</f>
        <v>0.23719676549865201</v>
      </c>
      <c r="C255" s="11" t="str">
        <f>IFERROR(VLOOKUP(A255,[6]Actual!$D:$L,9,0),"")</f>
        <v>Web_chat</v>
      </c>
      <c r="D255" s="11" t="str">
        <f t="shared" si="32"/>
        <v>chat</v>
      </c>
      <c r="E255" s="12">
        <f t="shared" si="33"/>
        <v>0.23719676549865201</v>
      </c>
      <c r="F255" s="12" t="str">
        <f t="shared" si="34"/>
        <v/>
      </c>
      <c r="G255" s="12" t="str">
        <f>IFERROR(IF(D255="other",VLOOKUP(A255,Sheet2!A:E,5,0)-B255,""),"")</f>
        <v/>
      </c>
      <c r="H255" s="18" t="str">
        <f>IF(AND(VLOOKUP(A255,[6]Actual!$D:$AA,24,0)&gt;DATE(2025,2,26),D255="other"),"Не приймає", "Приймає")</f>
        <v>Приймає</v>
      </c>
      <c r="I255" s="17">
        <f>VLOOKUP(A255,[6]Actual!$D:$AA,24,0)</f>
        <v>45468</v>
      </c>
      <c r="J255" s="12" t="str">
        <f t="shared" si="39"/>
        <v/>
      </c>
    </row>
    <row r="256" spans="1:10" ht="15" thickBot="1" x14ac:dyDescent="0.35">
      <c r="A256" s="8" t="str">
        <f>IF([6]Actual!$K256="lifecell_Inb",[6]Actual!$D256,"")</f>
        <v/>
      </c>
      <c r="B256" s="9" t="str">
        <f>IFERROR(IF(OR([6]Actual!$L256="Web_chat",[6]Actual!$L256="SN"),VLOOKUP(Дані!A256,[5]Sheet2!$A:$E,5,0),VLOOKUP(Дані!A256,[4]Sheet2!$A$1:$E$209,5,0)),"")</f>
        <v/>
      </c>
      <c r="C256" s="8" t="str">
        <f>IFERROR(VLOOKUP(A256,[6]Actual!$D:$L,9,0),"")</f>
        <v/>
      </c>
      <c r="D256" s="8" t="str">
        <f t="shared" si="32"/>
        <v>exclude</v>
      </c>
      <c r="E256" s="9" t="str">
        <f t="shared" si="33"/>
        <v/>
      </c>
      <c r="F256" s="9" t="str">
        <f t="shared" si="34"/>
        <v/>
      </c>
      <c r="G256" s="9" t="str">
        <f>IFERROR(IF(D256="other",VLOOKUP(A256,Sheet2!A:E,5,0)-B256,""),"")</f>
        <v/>
      </c>
      <c r="H256" s="8"/>
      <c r="I256" s="8"/>
      <c r="J256" s="8"/>
    </row>
    <row r="257" spans="1:10" ht="15" thickBot="1" x14ac:dyDescent="0.35">
      <c r="A257" s="8" t="str">
        <f>IF([6]Actual!$K257="lifecell_Inb",[6]Actual!$D257,"")</f>
        <v/>
      </c>
      <c r="B257" s="9" t="str">
        <f>IFERROR(IF(OR([6]Actual!$L257="Web_chat",[6]Actual!$L257="SN"),VLOOKUP(Дані!A257,[5]Sheet2!$A:$E,5,0),VLOOKUP(Дані!A257,[4]Sheet2!$A$1:$E$209,5,0)),"")</f>
        <v/>
      </c>
      <c r="C257" s="8" t="str">
        <f>IFERROR(VLOOKUP(A257,[6]Actual!$D:$L,9,0),"")</f>
        <v/>
      </c>
      <c r="D257" s="8" t="str">
        <f t="shared" si="32"/>
        <v>exclude</v>
      </c>
      <c r="E257" s="9" t="str">
        <f t="shared" si="33"/>
        <v/>
      </c>
      <c r="F257" s="9" t="str">
        <f t="shared" si="34"/>
        <v/>
      </c>
      <c r="G257" s="9" t="str">
        <f>IFERROR(IF(D257="other",VLOOKUP(A257,Sheet2!A:E,5,0)-B257,""),"")</f>
        <v/>
      </c>
      <c r="H257" s="8"/>
      <c r="I257" s="8"/>
      <c r="J257" s="8"/>
    </row>
    <row r="258" spans="1:10" ht="15" thickBot="1" x14ac:dyDescent="0.35">
      <c r="A258" s="8" t="str">
        <f>IF([6]Actual!$K258="lifecell_Inb",[6]Actual!$D258,"")</f>
        <v/>
      </c>
      <c r="B258" s="9" t="str">
        <f>IFERROR(IF(OR([6]Actual!$L258="Web_chat",[6]Actual!$L258="SN"),VLOOKUP(Дані!A258,[5]Sheet2!$A:$E,5,0),VLOOKUP(Дані!A258,[4]Sheet2!$A$1:$E$209,5,0)),"")</f>
        <v/>
      </c>
      <c r="C258" s="8" t="str">
        <f>IFERROR(VLOOKUP(A258,[6]Actual!$D:$L,9,0),"")</f>
        <v/>
      </c>
      <c r="D258" s="8" t="str">
        <f t="shared" si="32"/>
        <v>exclude</v>
      </c>
      <c r="E258" s="9" t="str">
        <f t="shared" si="33"/>
        <v/>
      </c>
      <c r="F258" s="9" t="str">
        <f t="shared" si="34"/>
        <v/>
      </c>
      <c r="G258" s="9" t="str">
        <f>IFERROR(IF(D258="other",VLOOKUP(A258,Sheet2!A:E,5,0)-B258,""),"")</f>
        <v/>
      </c>
      <c r="H258" s="8"/>
      <c r="I258" s="8"/>
      <c r="J258" s="8"/>
    </row>
    <row r="259" spans="1:10" ht="15" thickBot="1" x14ac:dyDescent="0.35">
      <c r="A259" s="8" t="str">
        <f>IF([6]Actual!$K259="lifecell_Inb",[6]Actual!$D259,"")</f>
        <v/>
      </c>
      <c r="B259" s="9" t="str">
        <f>IFERROR(IF(OR([6]Actual!$L259="Web_chat",[6]Actual!$L259="SN"),VLOOKUP(Дані!A259,[5]Sheet2!$A:$E,5,0),VLOOKUP(Дані!A259,[4]Sheet2!$A$1:$E$209,5,0)),"")</f>
        <v/>
      </c>
      <c r="C259" s="8" t="str">
        <f>IFERROR(VLOOKUP(A259,[6]Actual!$D:$L,9,0),"")</f>
        <v/>
      </c>
      <c r="D259" s="8" t="str">
        <f t="shared" ref="D259:D322" si="40">IF(C259="Web_chat", "chat", IF(C259="","exclude", IF(C259&lt;&gt;"SN", "other", "exclude")))</f>
        <v>exclude</v>
      </c>
      <c r="E259" s="9" t="str">
        <f t="shared" ref="E259:E322" si="41">IF(D259="chat", B259, "")</f>
        <v/>
      </c>
      <c r="F259" s="9" t="str">
        <f t="shared" ref="F259:F322" si="42">IF(D259="other", B259, "")</f>
        <v/>
      </c>
      <c r="G259" s="9" t="str">
        <f>IFERROR(IF(D259="other",VLOOKUP(A259,Sheet2!A:E,5,0)-B259,""),"")</f>
        <v/>
      </c>
      <c r="H259" s="8"/>
      <c r="I259" s="8"/>
      <c r="J259" s="8"/>
    </row>
    <row r="260" spans="1:10" ht="15" thickBot="1" x14ac:dyDescent="0.35">
      <c r="A260" s="10" t="str">
        <f>IF([6]Actual!$K260="lifecell_Inb",[6]Actual!$D260,"")</f>
        <v>Viktor Hlushchenko</v>
      </c>
      <c r="B260" s="12">
        <f>IFERROR(IF(OR([6]Actual!$L260="Web_chat",[6]Actual!$L260="SN"),VLOOKUP(Дані!A260,[5]Sheet2!$A:$E,5,0),VLOOKUP(Дані!A260,[4]Sheet2!$A$1:$E$209,5,0)),"")</f>
        <v>0.22891566265060201</v>
      </c>
      <c r="C260" s="11" t="str">
        <f>IFERROR(VLOOKUP(A260,[6]Actual!$D:$L,9,0),"")</f>
        <v>Web_chat</v>
      </c>
      <c r="D260" s="11" t="str">
        <f t="shared" si="40"/>
        <v>chat</v>
      </c>
      <c r="E260" s="12">
        <f t="shared" si="41"/>
        <v>0.22891566265060201</v>
      </c>
      <c r="F260" s="12" t="str">
        <f t="shared" si="42"/>
        <v/>
      </c>
      <c r="G260" s="12" t="str">
        <f>IFERROR(IF(D260="other",VLOOKUP(A260,Sheet2!A:E,5,0)-B260,""),"")</f>
        <v/>
      </c>
      <c r="H260" s="18" t="str">
        <f>IF(AND(VLOOKUP(A260,[6]Actual!$D:$AA,24,0)&gt;DATE(2025,2,26),D260="other"),"Не приймає", "Приймає")</f>
        <v>Приймає</v>
      </c>
      <c r="I260" s="17">
        <f>VLOOKUP(A260,[6]Actual!$D:$AA,24,0)</f>
        <v>45215</v>
      </c>
      <c r="J260" s="12" t="str">
        <f>IF(AND(D260="other", H260="Приймає"), G260, "")</f>
        <v/>
      </c>
    </row>
    <row r="261" spans="1:10" ht="15" thickBot="1" x14ac:dyDescent="0.35">
      <c r="A261" s="8" t="str">
        <f>IF([6]Actual!$K261="lifecell_Inb",[6]Actual!$D261,"")</f>
        <v/>
      </c>
      <c r="B261" s="9" t="str">
        <f>IFERROR(IF(OR([6]Actual!$L261="Web_chat",[6]Actual!$L261="SN"),VLOOKUP(Дані!A261,[5]Sheet2!$A:$E,5,0),VLOOKUP(Дані!A261,[4]Sheet2!$A$1:$E$209,5,0)),"")</f>
        <v/>
      </c>
      <c r="C261" s="8" t="str">
        <f>IFERROR(VLOOKUP(A261,[6]Actual!$D:$L,9,0),"")</f>
        <v/>
      </c>
      <c r="D261" s="8" t="str">
        <f t="shared" si="40"/>
        <v>exclude</v>
      </c>
      <c r="E261" s="9" t="str">
        <f t="shared" si="41"/>
        <v/>
      </c>
      <c r="F261" s="9" t="str">
        <f t="shared" si="42"/>
        <v/>
      </c>
      <c r="G261" s="9" t="str">
        <f>IFERROR(IF(D261="other",VLOOKUP(A261,Sheet2!A:E,5,0)-B261,""),"")</f>
        <v/>
      </c>
      <c r="H261" s="8"/>
      <c r="I261" s="8"/>
      <c r="J261" s="8"/>
    </row>
    <row r="262" spans="1:10" ht="15" thickBot="1" x14ac:dyDescent="0.35">
      <c r="A262" s="8" t="str">
        <f>IF([6]Actual!$K262="lifecell_Inb",[6]Actual!$D262,"")</f>
        <v/>
      </c>
      <c r="B262" s="9" t="str">
        <f>IFERROR(IF(OR([6]Actual!$L262="Web_chat",[6]Actual!$L262="SN"),VLOOKUP(Дані!A262,[5]Sheet2!$A:$E,5,0),VLOOKUP(Дані!A262,[4]Sheet2!$A$1:$E$209,5,0)),"")</f>
        <v/>
      </c>
      <c r="C262" s="8" t="str">
        <f>IFERROR(VLOOKUP(A262,[6]Actual!$D:$L,9,0),"")</f>
        <v/>
      </c>
      <c r="D262" s="8" t="str">
        <f t="shared" si="40"/>
        <v>exclude</v>
      </c>
      <c r="E262" s="9" t="str">
        <f t="shared" si="41"/>
        <v/>
      </c>
      <c r="F262" s="9" t="str">
        <f t="shared" si="42"/>
        <v/>
      </c>
      <c r="G262" s="9" t="str">
        <f>IFERROR(IF(D262="other",VLOOKUP(A262,Sheet2!A:E,5,0)-B262,""),"")</f>
        <v/>
      </c>
      <c r="H262" s="8"/>
      <c r="I262" s="8"/>
      <c r="J262" s="8"/>
    </row>
    <row r="263" spans="1:10" ht="15" thickBot="1" x14ac:dyDescent="0.35">
      <c r="A263" s="8" t="str">
        <f>IF([6]Actual!$K263="lifecell_Inb",[6]Actual!$D263,"")</f>
        <v/>
      </c>
      <c r="B263" s="9" t="str">
        <f>IFERROR(IF(OR([6]Actual!$L263="Web_chat",[6]Actual!$L263="SN"),VLOOKUP(Дані!A263,[5]Sheet2!$A:$E,5,0),VLOOKUP(Дані!A263,[4]Sheet2!$A$1:$E$209,5,0)),"")</f>
        <v/>
      </c>
      <c r="C263" s="8" t="str">
        <f>IFERROR(VLOOKUP(A263,[6]Actual!$D:$L,9,0),"")</f>
        <v/>
      </c>
      <c r="D263" s="8" t="str">
        <f t="shared" si="40"/>
        <v>exclude</v>
      </c>
      <c r="E263" s="9" t="str">
        <f t="shared" si="41"/>
        <v/>
      </c>
      <c r="F263" s="9" t="str">
        <f t="shared" si="42"/>
        <v/>
      </c>
      <c r="G263" s="9" t="str">
        <f>IFERROR(IF(D263="other",VLOOKUP(A263,Sheet2!A:E,5,0)-B263,""),"")</f>
        <v/>
      </c>
      <c r="H263" s="8"/>
      <c r="I263" s="8"/>
      <c r="J263" s="8"/>
    </row>
    <row r="264" spans="1:10" ht="15" thickBot="1" x14ac:dyDescent="0.35">
      <c r="A264" s="10" t="str">
        <f>IF([6]Actual!$K264="lifecell_Inb",[6]Actual!$D264,"")</f>
        <v>Yaroslav Dovhan</v>
      </c>
      <c r="B264" s="12">
        <f>IFERROR(IF(OR([6]Actual!$L264="Web_chat",[6]Actual!$L264="SN"),VLOOKUP(Дані!A264,[5]Sheet2!$A:$E,5,0),VLOOKUP(Дані!A264,[4]Sheet2!$A$1:$E$209,5,0)),"")</f>
        <v>0.109004739336493</v>
      </c>
      <c r="C264" s="11" t="str">
        <f>IFERROR(VLOOKUP(A264,[6]Actual!$D:$L,9,0),"")</f>
        <v>Segment_F</v>
      </c>
      <c r="D264" s="11" t="str">
        <f t="shared" si="40"/>
        <v>other</v>
      </c>
      <c r="E264" s="12" t="str">
        <f t="shared" si="41"/>
        <v/>
      </c>
      <c r="F264" s="12">
        <f t="shared" si="42"/>
        <v>0.109004739336493</v>
      </c>
      <c r="G264" s="12">
        <f>IFERROR(IF(D264="other",VLOOKUP(A264,Sheet2!A:E,5,0)-B264,""),"")</f>
        <v>7.1055654530570028E-3</v>
      </c>
      <c r="H264" s="18" t="str">
        <f>IF(AND(VLOOKUP(A264,[6]Actual!$D:$AA,24,0)&gt;DATE(2025,2,26),D264="other"),"Не приймає", "Приймає")</f>
        <v>Приймає</v>
      </c>
      <c r="I264" s="17">
        <f>VLOOKUP(A264,[6]Actual!$D:$AA,24,0)</f>
        <v>45491</v>
      </c>
      <c r="J264" s="12">
        <f t="shared" ref="J264:J265" si="43">IF(AND(D264="other", H264="Приймає"), G264, "")</f>
        <v>7.1055654530570028E-3</v>
      </c>
    </row>
    <row r="265" spans="1:10" ht="15" thickBot="1" x14ac:dyDescent="0.35">
      <c r="A265" s="10" t="str">
        <f>IF([6]Actual!$K265="lifecell_Inb",[6]Actual!$D265,"")</f>
        <v>Bohdana Salo</v>
      </c>
      <c r="B265" s="12">
        <f>IFERROR(IF(OR([6]Actual!$L265="Web_chat",[6]Actual!$L265="SN"),VLOOKUP(Дані!A265,[5]Sheet2!$A:$E,5,0),VLOOKUP(Дані!A265,[4]Sheet2!$A$1:$E$209,5,0)),"")</f>
        <v>0.163346613545817</v>
      </c>
      <c r="C265" s="11" t="str">
        <f>IFERROR(VLOOKUP(A265,[6]Actual!$D:$L,9,0),"")</f>
        <v>Web_chat</v>
      </c>
      <c r="D265" s="11" t="str">
        <f t="shared" si="40"/>
        <v>chat</v>
      </c>
      <c r="E265" s="12">
        <f t="shared" si="41"/>
        <v>0.163346613545817</v>
      </c>
      <c r="F265" s="12" t="str">
        <f t="shared" si="42"/>
        <v/>
      </c>
      <c r="G265" s="12" t="str">
        <f>IFERROR(IF(D265="other",VLOOKUP(A265,Sheet2!A:E,5,0)-B265,""),"")</f>
        <v/>
      </c>
      <c r="H265" s="18" t="str">
        <f>IF(AND(VLOOKUP(A265,[6]Actual!$D:$AA,24,0)&gt;DATE(2025,2,26),D265="other"),"Не приймає", "Приймає")</f>
        <v>Приймає</v>
      </c>
      <c r="I265" s="17">
        <f>VLOOKUP(A265,[6]Actual!$D:$AA,24,0)</f>
        <v>45505</v>
      </c>
      <c r="J265" s="12" t="str">
        <f t="shared" si="43"/>
        <v/>
      </c>
    </row>
    <row r="266" spans="1:10" ht="15" thickBot="1" x14ac:dyDescent="0.35">
      <c r="A266" s="8" t="str">
        <f>IF([6]Actual!$K266="lifecell_Inb",[6]Actual!$D266,"")</f>
        <v/>
      </c>
      <c r="B266" s="9" t="str">
        <f>IFERROR(IF(OR([6]Actual!$L266="Web_chat",[6]Actual!$L266="SN"),VLOOKUP(Дані!A266,[5]Sheet2!$A:$E,5,0),VLOOKUP(Дані!A266,[4]Sheet2!$A$1:$E$209,5,0)),"")</f>
        <v/>
      </c>
      <c r="C266" s="8" t="str">
        <f>IFERROR(VLOOKUP(A266,[6]Actual!$D:$L,9,0),"")</f>
        <v/>
      </c>
      <c r="D266" s="8" t="str">
        <f t="shared" si="40"/>
        <v>exclude</v>
      </c>
      <c r="E266" s="9" t="str">
        <f t="shared" si="41"/>
        <v/>
      </c>
      <c r="F266" s="9" t="str">
        <f t="shared" si="42"/>
        <v/>
      </c>
      <c r="G266" s="9" t="str">
        <f>IFERROR(IF(D266="other",VLOOKUP(A266,Sheet2!A:E,5,0)-B266,""),"")</f>
        <v/>
      </c>
      <c r="H266" s="8"/>
      <c r="I266" s="8"/>
      <c r="J266" s="8"/>
    </row>
    <row r="267" spans="1:10" ht="15" thickBot="1" x14ac:dyDescent="0.35">
      <c r="A267" s="8" t="str">
        <f>IF([6]Actual!$K267="lifecell_Inb",[6]Actual!$D267,"")</f>
        <v/>
      </c>
      <c r="B267" s="9" t="str">
        <f>IFERROR(IF(OR([6]Actual!$L267="Web_chat",[6]Actual!$L267="SN"),VLOOKUP(Дані!A267,[5]Sheet2!$A:$E,5,0),VLOOKUP(Дані!A267,[4]Sheet2!$A$1:$E$209,5,0)),"")</f>
        <v/>
      </c>
      <c r="C267" s="8" t="str">
        <f>IFERROR(VLOOKUP(A267,[6]Actual!$D:$L,9,0),"")</f>
        <v/>
      </c>
      <c r="D267" s="8" t="str">
        <f t="shared" si="40"/>
        <v>exclude</v>
      </c>
      <c r="E267" s="9" t="str">
        <f t="shared" si="41"/>
        <v/>
      </c>
      <c r="F267" s="9" t="str">
        <f t="shared" si="42"/>
        <v/>
      </c>
      <c r="G267" s="9" t="str">
        <f>IFERROR(IF(D267="other",VLOOKUP(A267,Sheet2!A:E,5,0)-B267,""),"")</f>
        <v/>
      </c>
      <c r="H267" s="8"/>
      <c r="I267" s="8"/>
      <c r="J267" s="8"/>
    </row>
    <row r="268" spans="1:10" ht="15" thickBot="1" x14ac:dyDescent="0.35">
      <c r="A268" s="10" t="str">
        <f>IF([6]Actual!$K268="lifecell_Inb",[6]Actual!$D268,"")</f>
        <v>Danylo Bordiukov</v>
      </c>
      <c r="B268" s="12">
        <f>IFERROR(IF(OR([6]Actual!$L268="Web_chat",[6]Actual!$L268="SN"),VLOOKUP(Дані!A268,[5]Sheet2!$A:$E,5,0),VLOOKUP(Дані!A268,[4]Sheet2!$A$1:$E$209,5,0)),"")</f>
        <v>0.16</v>
      </c>
      <c r="C268" s="11" t="str">
        <f>IFERROR(VLOOKUP(A268,[6]Actual!$D:$L,9,0),"")</f>
        <v>Segment_F</v>
      </c>
      <c r="D268" s="11" t="str">
        <f t="shared" si="40"/>
        <v>other</v>
      </c>
      <c r="E268" s="12" t="str">
        <f t="shared" si="41"/>
        <v/>
      </c>
      <c r="F268" s="12">
        <f t="shared" si="42"/>
        <v>0.16</v>
      </c>
      <c r="G268" s="12">
        <f>IFERROR(IF(D268="other",VLOOKUP(A268,Sheet2!A:E,5,0)-B268,""),"")</f>
        <v>4.5186020293122992E-2</v>
      </c>
      <c r="H268" s="18" t="str">
        <f>IF(AND(VLOOKUP(A268,[6]Actual!$D:$AA,24,0)&gt;DATE(2025,2,26),D268="other"),"Не приймає", "Приймає")</f>
        <v>Приймає</v>
      </c>
      <c r="I268" s="17">
        <f>VLOOKUP(A268,[6]Actual!$D:$AA,24,0)</f>
        <v>45511</v>
      </c>
      <c r="J268" s="12">
        <f t="shared" ref="J268:J269" si="44">IF(AND(D268="other", H268="Приймає"), G268, "")</f>
        <v>4.5186020293122992E-2</v>
      </c>
    </row>
    <row r="269" spans="1:10" ht="15" thickBot="1" x14ac:dyDescent="0.35">
      <c r="A269" s="10" t="str">
        <f>IF([6]Actual!$K269="lifecell_Inb",[6]Actual!$D269,"")</f>
        <v>Viacheslav Romanok</v>
      </c>
      <c r="B269" s="12">
        <f>IFERROR(IF(OR([6]Actual!$L269="Web_chat",[6]Actual!$L269="SN"),VLOOKUP(Дані!A269,[5]Sheet2!$A:$E,5,0),VLOOKUP(Дані!A269,[4]Sheet2!$A$1:$E$209,5,0)),"")</f>
        <v>0.26086956521739102</v>
      </c>
      <c r="C269" s="11" t="str">
        <f>IFERROR(VLOOKUP(A269,[6]Actual!$D:$L,9,0),"")</f>
        <v>Platinum</v>
      </c>
      <c r="D269" s="11" t="str">
        <f t="shared" si="40"/>
        <v>other</v>
      </c>
      <c r="E269" s="12" t="str">
        <f t="shared" si="41"/>
        <v/>
      </c>
      <c r="F269" s="12">
        <f t="shared" si="42"/>
        <v>0.26086956521739102</v>
      </c>
      <c r="G269" s="12">
        <f>IFERROR(IF(D269="other",VLOOKUP(A269,Sheet2!A:E,5,0)-B269,""),"")</f>
        <v>8.9146074444789725E-3</v>
      </c>
      <c r="H269" s="18" t="str">
        <f>IF(AND(VLOOKUP(A269,[6]Actual!$D:$AA,24,0)&gt;DATE(2025,2,26),D269="other"),"Не приймає", "Приймає")</f>
        <v>Приймає</v>
      </c>
      <c r="I269" s="17">
        <f>VLOOKUP(A269,[6]Actual!$D:$AA,24,0)</f>
        <v>45511</v>
      </c>
      <c r="J269" s="12">
        <f t="shared" si="44"/>
        <v>8.9146074444789725E-3</v>
      </c>
    </row>
    <row r="270" spans="1:10" ht="15" thickBot="1" x14ac:dyDescent="0.35">
      <c r="A270" s="8" t="str">
        <f>IF([6]Actual!$K270="lifecell_Inb",[6]Actual!$D270,"")</f>
        <v/>
      </c>
      <c r="B270" s="9" t="str">
        <f>IFERROR(IF(OR([6]Actual!$L270="Web_chat",[6]Actual!$L270="SN"),VLOOKUP(Дані!A270,[5]Sheet2!$A:$E,5,0),VLOOKUP(Дані!A270,[4]Sheet2!$A$1:$E$209,5,0)),"")</f>
        <v/>
      </c>
      <c r="C270" s="8" t="str">
        <f>IFERROR(VLOOKUP(A270,[6]Actual!$D:$L,9,0),"")</f>
        <v/>
      </c>
      <c r="D270" s="8" t="str">
        <f t="shared" si="40"/>
        <v>exclude</v>
      </c>
      <c r="E270" s="9" t="str">
        <f t="shared" si="41"/>
        <v/>
      </c>
      <c r="F270" s="9" t="str">
        <f t="shared" si="42"/>
        <v/>
      </c>
      <c r="G270" s="9" t="str">
        <f>IFERROR(IF(D270="other",VLOOKUP(A270,Sheet2!A:E,5,0)-B270,""),"")</f>
        <v/>
      </c>
      <c r="H270" s="8"/>
      <c r="I270" s="8"/>
      <c r="J270" s="8"/>
    </row>
    <row r="271" spans="1:10" ht="15" thickBot="1" x14ac:dyDescent="0.35">
      <c r="A271" s="8" t="str">
        <f>IF([6]Actual!$K271="lifecell_Inb",[6]Actual!$D271,"")</f>
        <v/>
      </c>
      <c r="B271" s="9" t="str">
        <f>IFERROR(IF(OR([6]Actual!$L271="Web_chat",[6]Actual!$L271="SN"),VLOOKUP(Дані!A271,[5]Sheet2!$A:$E,5,0),VLOOKUP(Дані!A271,[4]Sheet2!$A$1:$E$209,5,0)),"")</f>
        <v/>
      </c>
      <c r="C271" s="8" t="str">
        <f>IFERROR(VLOOKUP(A271,[6]Actual!$D:$L,9,0),"")</f>
        <v/>
      </c>
      <c r="D271" s="8" t="str">
        <f t="shared" si="40"/>
        <v>exclude</v>
      </c>
      <c r="E271" s="9" t="str">
        <f t="shared" si="41"/>
        <v/>
      </c>
      <c r="F271" s="9" t="str">
        <f t="shared" si="42"/>
        <v/>
      </c>
      <c r="G271" s="9" t="str">
        <f>IFERROR(IF(D271="other",VLOOKUP(A271,Sheet2!A:E,5,0)-B271,""),"")</f>
        <v/>
      </c>
      <c r="H271" s="8"/>
      <c r="I271" s="8"/>
      <c r="J271" s="8"/>
    </row>
    <row r="272" spans="1:10" ht="15" thickBot="1" x14ac:dyDescent="0.35">
      <c r="A272" s="8" t="str">
        <f>IF([6]Actual!$K272="lifecell_Inb",[6]Actual!$D272,"")</f>
        <v/>
      </c>
      <c r="B272" s="9" t="str">
        <f>IFERROR(IF(OR([6]Actual!$L272="Web_chat",[6]Actual!$L272="SN"),VLOOKUP(Дані!A272,[5]Sheet2!$A:$E,5,0),VLOOKUP(Дані!A272,[4]Sheet2!$A$1:$E$209,5,0)),"")</f>
        <v/>
      </c>
      <c r="C272" s="8" t="str">
        <f>IFERROR(VLOOKUP(A272,[6]Actual!$D:$L,9,0),"")</f>
        <v/>
      </c>
      <c r="D272" s="8" t="str">
        <f t="shared" si="40"/>
        <v>exclude</v>
      </c>
      <c r="E272" s="9" t="str">
        <f t="shared" si="41"/>
        <v/>
      </c>
      <c r="F272" s="9" t="str">
        <f t="shared" si="42"/>
        <v/>
      </c>
      <c r="G272" s="9" t="str">
        <f>IFERROR(IF(D272="other",VLOOKUP(A272,Sheet2!A:E,5,0)-B272,""),"")</f>
        <v/>
      </c>
      <c r="H272" s="8"/>
      <c r="I272" s="8"/>
      <c r="J272" s="8"/>
    </row>
    <row r="273" spans="1:10" ht="15" thickBot="1" x14ac:dyDescent="0.35">
      <c r="A273" s="8" t="str">
        <f>IF([6]Actual!$K273="lifecell_Inb",[6]Actual!$D273,"")</f>
        <v/>
      </c>
      <c r="B273" s="9" t="str">
        <f>IFERROR(IF(OR([6]Actual!$L273="Web_chat",[6]Actual!$L273="SN"),VLOOKUP(Дані!A273,[5]Sheet2!$A:$E,5,0),VLOOKUP(Дані!A273,[4]Sheet2!$A$1:$E$209,5,0)),"")</f>
        <v/>
      </c>
      <c r="C273" s="8" t="str">
        <f>IFERROR(VLOOKUP(A273,[6]Actual!$D:$L,9,0),"")</f>
        <v/>
      </c>
      <c r="D273" s="8" t="str">
        <f t="shared" si="40"/>
        <v>exclude</v>
      </c>
      <c r="E273" s="9" t="str">
        <f t="shared" si="41"/>
        <v/>
      </c>
      <c r="F273" s="9" t="str">
        <f t="shared" si="42"/>
        <v/>
      </c>
      <c r="G273" s="9" t="str">
        <f>IFERROR(IF(D273="other",VLOOKUP(A273,Sheet2!A:E,5,0)-B273,""),"")</f>
        <v/>
      </c>
      <c r="H273" s="8"/>
      <c r="I273" s="8"/>
      <c r="J273" s="8"/>
    </row>
    <row r="274" spans="1:10" ht="15" thickBot="1" x14ac:dyDescent="0.35">
      <c r="A274" s="8" t="str">
        <f>IF([6]Actual!$K274="lifecell_Inb",[6]Actual!$D274,"")</f>
        <v/>
      </c>
      <c r="B274" s="9" t="str">
        <f>IFERROR(IF(OR([6]Actual!$L274="Web_chat",[6]Actual!$L274="SN"),VLOOKUP(Дані!A274,[5]Sheet2!$A:$E,5,0),VLOOKUP(Дані!A274,[4]Sheet2!$A$1:$E$209,5,0)),"")</f>
        <v/>
      </c>
      <c r="C274" s="8" t="str">
        <f>IFERROR(VLOOKUP(A274,[6]Actual!$D:$L,9,0),"")</f>
        <v/>
      </c>
      <c r="D274" s="8" t="str">
        <f t="shared" si="40"/>
        <v>exclude</v>
      </c>
      <c r="E274" s="9" t="str">
        <f t="shared" si="41"/>
        <v/>
      </c>
      <c r="F274" s="9" t="str">
        <f t="shared" si="42"/>
        <v/>
      </c>
      <c r="G274" s="9" t="str">
        <f>IFERROR(IF(D274="other",VLOOKUP(A274,Sheet2!A:E,5,0)-B274,""),"")</f>
        <v/>
      </c>
      <c r="H274" s="8"/>
      <c r="I274" s="8"/>
      <c r="J274" s="8"/>
    </row>
    <row r="275" spans="1:10" ht="15" thickBot="1" x14ac:dyDescent="0.35">
      <c r="A275" s="10" t="str">
        <f>IF([6]Actual!$K275="lifecell_Inb",[6]Actual!$D275,"")</f>
        <v>Denys Zolotarov</v>
      </c>
      <c r="B275" s="12">
        <f>IFERROR(IF(OR([6]Actual!$L275="Web_chat",[6]Actual!$L275="SN"),VLOOKUP(Дані!A275,[5]Sheet2!$A:$E,5,0),VLOOKUP(Дані!A275,[4]Sheet2!$A$1:$E$209,5,0)),"")</f>
        <v>0.13939393939393899</v>
      </c>
      <c r="C275" s="11" t="str">
        <f>IFERROR(VLOOKUP(A275,[6]Actual!$D:$L,9,0),"")</f>
        <v>FMC</v>
      </c>
      <c r="D275" s="11" t="str">
        <f t="shared" si="40"/>
        <v>other</v>
      </c>
      <c r="E275" s="12" t="str">
        <f t="shared" si="41"/>
        <v/>
      </c>
      <c r="F275" s="12">
        <f t="shared" si="42"/>
        <v>0.13939393939393899</v>
      </c>
      <c r="G275" s="12">
        <f>IFERROR(IF(D275="other",VLOOKUP(A275,Sheet2!A:E,5,0)-B275,""),"")</f>
        <v>-1.9517682626730981E-2</v>
      </c>
      <c r="H275" s="18" t="str">
        <f>IF(AND(VLOOKUP(A275,[6]Actual!$D:$AA,24,0)&gt;DATE(2025,2,26),D275="other"),"Не приймає", "Приймає")</f>
        <v>Приймає</v>
      </c>
      <c r="I275" s="17">
        <f>VLOOKUP(A275,[6]Actual!$D:$AA,24,0)</f>
        <v>45525</v>
      </c>
      <c r="J275" s="12">
        <f t="shared" ref="J275:J276" si="45">IF(AND(D275="other", H275="Приймає"), G275, "")</f>
        <v>-1.9517682626730981E-2</v>
      </c>
    </row>
    <row r="276" spans="1:10" ht="15" thickBot="1" x14ac:dyDescent="0.35">
      <c r="A276" s="10" t="str">
        <f>IF([6]Actual!$K276="lifecell_Inb",[6]Actual!$D276,"")</f>
        <v>Vitalii Khomych</v>
      </c>
      <c r="B276" s="12">
        <f>IFERROR(IF(OR([6]Actual!$L276="Web_chat",[6]Actual!$L276="SN"),VLOOKUP(Дані!A276,[5]Sheet2!$A:$E,5,0),VLOOKUP(Дані!A276,[4]Sheet2!$A$1:$E$209,5,0)),"")</f>
        <v>0.110320284697509</v>
      </c>
      <c r="C276" s="11" t="str">
        <f>IFERROR(VLOOKUP(A276,[6]Actual!$D:$L,9,0),"")</f>
        <v>Segment_B</v>
      </c>
      <c r="D276" s="11" t="str">
        <f t="shared" si="40"/>
        <v>other</v>
      </c>
      <c r="E276" s="12" t="str">
        <f t="shared" si="41"/>
        <v/>
      </c>
      <c r="F276" s="12">
        <f t="shared" si="42"/>
        <v>0.110320284697509</v>
      </c>
      <c r="G276" s="12">
        <f>IFERROR(IF(D276="other",VLOOKUP(A276,Sheet2!A:E,5,0)-B276,""),"")</f>
        <v>-1.4746449993239499E-2</v>
      </c>
      <c r="H276" s="18" t="str">
        <f>IF(AND(VLOOKUP(A276,[6]Actual!$D:$AA,24,0)&gt;DATE(2025,2,26),D276="other"),"Не приймає", "Приймає")</f>
        <v>Приймає</v>
      </c>
      <c r="I276" s="17">
        <f>VLOOKUP(A276,[6]Actual!$D:$AA,24,0)</f>
        <v>45525</v>
      </c>
      <c r="J276" s="12">
        <f t="shared" si="45"/>
        <v>-1.4746449993239499E-2</v>
      </c>
    </row>
    <row r="277" spans="1:10" ht="15" thickBot="1" x14ac:dyDescent="0.35">
      <c r="A277" s="8" t="str">
        <f>IF([6]Actual!$K277="lifecell_Inb",[6]Actual!$D277,"")</f>
        <v/>
      </c>
      <c r="B277" s="9" t="str">
        <f>IFERROR(IF(OR([6]Actual!$L277="Web_chat",[6]Actual!$L277="SN"),VLOOKUP(Дані!A277,[5]Sheet2!$A:$E,5,0),VLOOKUP(Дані!A277,[4]Sheet2!$A$1:$E$209,5,0)),"")</f>
        <v/>
      </c>
      <c r="C277" s="8" t="str">
        <f>IFERROR(VLOOKUP(A277,[6]Actual!$D:$L,9,0),"")</f>
        <v/>
      </c>
      <c r="D277" s="8" t="str">
        <f t="shared" si="40"/>
        <v>exclude</v>
      </c>
      <c r="E277" s="9" t="str">
        <f t="shared" si="41"/>
        <v/>
      </c>
      <c r="F277" s="9" t="str">
        <f t="shared" si="42"/>
        <v/>
      </c>
      <c r="G277" s="9" t="str">
        <f>IFERROR(IF(D277="other",VLOOKUP(A277,Sheet2!A:E,5,0)-B277,""),"")</f>
        <v/>
      </c>
      <c r="H277" s="8"/>
      <c r="I277" s="8"/>
      <c r="J277" s="8"/>
    </row>
    <row r="278" spans="1:10" ht="15" thickBot="1" x14ac:dyDescent="0.35">
      <c r="A278" s="8" t="str">
        <f>IF([6]Actual!$K278="lifecell_Inb",[6]Actual!$D278,"")</f>
        <v/>
      </c>
      <c r="B278" s="9" t="str">
        <f>IFERROR(IF(OR([6]Actual!$L278="Web_chat",[6]Actual!$L278="SN"),VLOOKUP(Дані!A278,[5]Sheet2!$A:$E,5,0),VLOOKUP(Дані!A278,[4]Sheet2!$A$1:$E$209,5,0)),"")</f>
        <v/>
      </c>
      <c r="C278" s="8" t="str">
        <f>IFERROR(VLOOKUP(A278,[6]Actual!$D:$L,9,0),"")</f>
        <v/>
      </c>
      <c r="D278" s="8" t="str">
        <f t="shared" si="40"/>
        <v>exclude</v>
      </c>
      <c r="E278" s="9" t="str">
        <f t="shared" si="41"/>
        <v/>
      </c>
      <c r="F278" s="9" t="str">
        <f t="shared" si="42"/>
        <v/>
      </c>
      <c r="G278" s="9" t="str">
        <f>IFERROR(IF(D278="other",VLOOKUP(A278,Sheet2!A:E,5,0)-B278,""),"")</f>
        <v/>
      </c>
      <c r="H278" s="8"/>
      <c r="I278" s="8"/>
      <c r="J278" s="8"/>
    </row>
    <row r="279" spans="1:10" ht="15" thickBot="1" x14ac:dyDescent="0.35">
      <c r="A279" s="8" t="str">
        <f>IF([6]Actual!$K279="lifecell_Inb",[6]Actual!$D279,"")</f>
        <v/>
      </c>
      <c r="B279" s="9" t="str">
        <f>IFERROR(IF(OR([6]Actual!$L279="Web_chat",[6]Actual!$L279="SN"),VLOOKUP(Дані!A279,[5]Sheet2!$A:$E,5,0),VLOOKUP(Дані!A279,[4]Sheet2!$A$1:$E$209,5,0)),"")</f>
        <v/>
      </c>
      <c r="C279" s="8" t="str">
        <f>IFERROR(VLOOKUP(A279,[6]Actual!$D:$L,9,0),"")</f>
        <v/>
      </c>
      <c r="D279" s="8" t="str">
        <f t="shared" si="40"/>
        <v>exclude</v>
      </c>
      <c r="E279" s="9" t="str">
        <f t="shared" si="41"/>
        <v/>
      </c>
      <c r="F279" s="9" t="str">
        <f t="shared" si="42"/>
        <v/>
      </c>
      <c r="G279" s="9" t="str">
        <f>IFERROR(IF(D279="other",VLOOKUP(A279,Sheet2!A:E,5,0)-B279,""),"")</f>
        <v/>
      </c>
      <c r="H279" s="8"/>
      <c r="I279" s="8"/>
      <c r="J279" s="8"/>
    </row>
    <row r="280" spans="1:10" ht="15" thickBot="1" x14ac:dyDescent="0.35">
      <c r="A280" s="8" t="str">
        <f>IF([6]Actual!$K280="lifecell_Inb",[6]Actual!$D280,"")</f>
        <v/>
      </c>
      <c r="B280" s="9" t="str">
        <f>IFERROR(IF(OR([6]Actual!$L280="Web_chat",[6]Actual!$L280="SN"),VLOOKUP(Дані!A280,[5]Sheet2!$A:$E,5,0),VLOOKUP(Дані!A280,[4]Sheet2!$A$1:$E$209,5,0)),"")</f>
        <v/>
      </c>
      <c r="C280" s="8" t="str">
        <f>IFERROR(VLOOKUP(A280,[6]Actual!$D:$L,9,0),"")</f>
        <v/>
      </c>
      <c r="D280" s="8" t="str">
        <f t="shared" si="40"/>
        <v>exclude</v>
      </c>
      <c r="E280" s="9" t="str">
        <f t="shared" si="41"/>
        <v/>
      </c>
      <c r="F280" s="9" t="str">
        <f t="shared" si="42"/>
        <v/>
      </c>
      <c r="G280" s="9" t="str">
        <f>IFERROR(IF(D280="other",VLOOKUP(A280,Sheet2!A:E,5,0)-B280,""),"")</f>
        <v/>
      </c>
      <c r="H280" s="8"/>
      <c r="I280" s="8"/>
      <c r="J280" s="8"/>
    </row>
    <row r="281" spans="1:10" ht="15" thickBot="1" x14ac:dyDescent="0.35">
      <c r="A281" s="8" t="str">
        <f>IF([6]Actual!$K281="lifecell_Inb",[6]Actual!$D281,"")</f>
        <v/>
      </c>
      <c r="B281" s="9" t="str">
        <f>IFERROR(IF(OR([6]Actual!$L281="Web_chat",[6]Actual!$L281="SN"),VLOOKUP(Дані!A281,[5]Sheet2!$A:$E,5,0),VLOOKUP(Дані!A281,[4]Sheet2!$A$1:$E$209,5,0)),"")</f>
        <v/>
      </c>
      <c r="C281" s="8" t="str">
        <f>IFERROR(VLOOKUP(A281,[6]Actual!$D:$L,9,0),"")</f>
        <v/>
      </c>
      <c r="D281" s="8" t="str">
        <f t="shared" si="40"/>
        <v>exclude</v>
      </c>
      <c r="E281" s="9" t="str">
        <f t="shared" si="41"/>
        <v/>
      </c>
      <c r="F281" s="9" t="str">
        <f t="shared" si="42"/>
        <v/>
      </c>
      <c r="G281" s="9" t="str">
        <f>IFERROR(IF(D281="other",VLOOKUP(A281,Sheet2!A:E,5,0)-B281,""),"")</f>
        <v/>
      </c>
      <c r="H281" s="8"/>
      <c r="I281" s="8"/>
      <c r="J281" s="8"/>
    </row>
    <row r="282" spans="1:10" ht="15" thickBot="1" x14ac:dyDescent="0.35">
      <c r="A282" s="8" t="str">
        <f>IF([6]Actual!$K282="lifecell_Inb",[6]Actual!$D282,"")</f>
        <v/>
      </c>
      <c r="B282" s="9" t="str">
        <f>IFERROR(IF(OR([6]Actual!$L282="Web_chat",[6]Actual!$L282="SN"),VLOOKUP(Дані!A282,[5]Sheet2!$A:$E,5,0),VLOOKUP(Дані!A282,[4]Sheet2!$A$1:$E$209,5,0)),"")</f>
        <v/>
      </c>
      <c r="C282" s="8" t="str">
        <f>IFERROR(VLOOKUP(A282,[6]Actual!$D:$L,9,0),"")</f>
        <v/>
      </c>
      <c r="D282" s="8" t="str">
        <f t="shared" si="40"/>
        <v>exclude</v>
      </c>
      <c r="E282" s="9" t="str">
        <f t="shared" si="41"/>
        <v/>
      </c>
      <c r="F282" s="9" t="str">
        <f t="shared" si="42"/>
        <v/>
      </c>
      <c r="G282" s="9" t="str">
        <f>IFERROR(IF(D282="other",VLOOKUP(A282,Sheet2!A:E,5,0)-B282,""),"")</f>
        <v/>
      </c>
      <c r="H282" s="8"/>
      <c r="I282" s="8"/>
      <c r="J282" s="8"/>
    </row>
    <row r="283" spans="1:10" ht="15" thickBot="1" x14ac:dyDescent="0.35">
      <c r="A283" s="8" t="str">
        <f>IF([6]Actual!$K283="lifecell_Inb",[6]Actual!$D283,"")</f>
        <v/>
      </c>
      <c r="B283" s="9" t="str">
        <f>IFERROR(IF(OR([6]Actual!$L283="Web_chat",[6]Actual!$L283="SN"),VLOOKUP(Дані!A283,[5]Sheet2!$A:$E,5,0),VLOOKUP(Дані!A283,[4]Sheet2!$A$1:$E$209,5,0)),"")</f>
        <v/>
      </c>
      <c r="C283" s="8" t="str">
        <f>IFERROR(VLOOKUP(A283,[6]Actual!$D:$L,9,0),"")</f>
        <v/>
      </c>
      <c r="D283" s="8" t="str">
        <f t="shared" si="40"/>
        <v>exclude</v>
      </c>
      <c r="E283" s="9" t="str">
        <f t="shared" si="41"/>
        <v/>
      </c>
      <c r="F283" s="9" t="str">
        <f t="shared" si="42"/>
        <v/>
      </c>
      <c r="G283" s="9" t="str">
        <f>IFERROR(IF(D283="other",VLOOKUP(A283,Sheet2!A:E,5,0)-B283,""),"")</f>
        <v/>
      </c>
      <c r="H283" s="8"/>
      <c r="I283" s="8"/>
      <c r="J283" s="8"/>
    </row>
    <row r="284" spans="1:10" ht="15" thickBot="1" x14ac:dyDescent="0.35">
      <c r="A284" s="8" t="str">
        <f>IF([6]Actual!$K284="lifecell_Inb",[6]Actual!$D284,"")</f>
        <v/>
      </c>
      <c r="B284" s="9" t="str">
        <f>IFERROR(IF(OR([6]Actual!$L284="Web_chat",[6]Actual!$L284="SN"),VLOOKUP(Дані!A284,[5]Sheet2!$A:$E,5,0),VLOOKUP(Дані!A284,[4]Sheet2!$A$1:$E$209,5,0)),"")</f>
        <v/>
      </c>
      <c r="C284" s="8" t="str">
        <f>IFERROR(VLOOKUP(A284,[6]Actual!$D:$L,9,0),"")</f>
        <v/>
      </c>
      <c r="D284" s="8" t="str">
        <f t="shared" si="40"/>
        <v>exclude</v>
      </c>
      <c r="E284" s="9" t="str">
        <f t="shared" si="41"/>
        <v/>
      </c>
      <c r="F284" s="9" t="str">
        <f t="shared" si="42"/>
        <v/>
      </c>
      <c r="G284" s="9" t="str">
        <f>IFERROR(IF(D284="other",VLOOKUP(A284,Sheet2!A:E,5,0)-B284,""),"")</f>
        <v/>
      </c>
      <c r="H284" s="8"/>
      <c r="I284" s="8"/>
      <c r="J284" s="8"/>
    </row>
    <row r="285" spans="1:10" ht="15" thickBot="1" x14ac:dyDescent="0.35">
      <c r="A285" s="8" t="str">
        <f>IF([6]Actual!$K285="lifecell_Inb",[6]Actual!$D285,"")</f>
        <v/>
      </c>
      <c r="B285" s="9" t="str">
        <f>IFERROR(IF(OR([6]Actual!$L285="Web_chat",[6]Actual!$L285="SN"),VLOOKUP(Дані!A285,[5]Sheet2!$A:$E,5,0),VLOOKUP(Дані!A285,[4]Sheet2!$A$1:$E$209,5,0)),"")</f>
        <v/>
      </c>
      <c r="C285" s="8" t="str">
        <f>IFERROR(VLOOKUP(A285,[6]Actual!$D:$L,9,0),"")</f>
        <v/>
      </c>
      <c r="D285" s="8" t="str">
        <f t="shared" si="40"/>
        <v>exclude</v>
      </c>
      <c r="E285" s="9" t="str">
        <f t="shared" si="41"/>
        <v/>
      </c>
      <c r="F285" s="9" t="str">
        <f t="shared" si="42"/>
        <v/>
      </c>
      <c r="G285" s="9" t="str">
        <f>IFERROR(IF(D285="other",VLOOKUP(A285,Sheet2!A:E,5,0)-B285,""),"")</f>
        <v/>
      </c>
      <c r="H285" s="8"/>
      <c r="I285" s="8"/>
      <c r="J285" s="8"/>
    </row>
    <row r="286" spans="1:10" ht="15" thickBot="1" x14ac:dyDescent="0.35">
      <c r="A286" s="8" t="str">
        <f>IF([6]Actual!$K286="lifecell_Inb",[6]Actual!$D286,"")</f>
        <v/>
      </c>
      <c r="B286" s="9" t="str">
        <f>IFERROR(IF(OR([6]Actual!$L286="Web_chat",[6]Actual!$L286="SN"),VLOOKUP(Дані!A286,[5]Sheet2!$A:$E,5,0),VLOOKUP(Дані!A286,[4]Sheet2!$A$1:$E$209,5,0)),"")</f>
        <v/>
      </c>
      <c r="C286" s="8" t="str">
        <f>IFERROR(VLOOKUP(A286,[6]Actual!$D:$L,9,0),"")</f>
        <v/>
      </c>
      <c r="D286" s="8" t="str">
        <f t="shared" si="40"/>
        <v>exclude</v>
      </c>
      <c r="E286" s="9" t="str">
        <f t="shared" si="41"/>
        <v/>
      </c>
      <c r="F286" s="9" t="str">
        <f t="shared" si="42"/>
        <v/>
      </c>
      <c r="G286" s="9" t="str">
        <f>IFERROR(IF(D286="other",VLOOKUP(A286,Sheet2!A:E,5,0)-B286,""),"")</f>
        <v/>
      </c>
      <c r="H286" s="8"/>
      <c r="I286" s="8"/>
      <c r="J286" s="8"/>
    </row>
    <row r="287" spans="1:10" ht="15" thickBot="1" x14ac:dyDescent="0.35">
      <c r="A287" s="8" t="str">
        <f>IF([6]Actual!$K287="lifecell_Inb",[6]Actual!$D287,"")</f>
        <v/>
      </c>
      <c r="B287" s="9" t="str">
        <f>IFERROR(IF(OR([6]Actual!$L287="Web_chat",[6]Actual!$L287="SN"),VLOOKUP(Дані!A287,[5]Sheet2!$A:$E,5,0),VLOOKUP(Дані!A287,[4]Sheet2!$A$1:$E$209,5,0)),"")</f>
        <v/>
      </c>
      <c r="C287" s="8" t="str">
        <f>IFERROR(VLOOKUP(A287,[6]Actual!$D:$L,9,0),"")</f>
        <v/>
      </c>
      <c r="D287" s="8" t="str">
        <f t="shared" si="40"/>
        <v>exclude</v>
      </c>
      <c r="E287" s="9" t="str">
        <f t="shared" si="41"/>
        <v/>
      </c>
      <c r="F287" s="9" t="str">
        <f t="shared" si="42"/>
        <v/>
      </c>
      <c r="G287" s="9" t="str">
        <f>IFERROR(IF(D287="other",VLOOKUP(A287,Sheet2!A:E,5,0)-B287,""),"")</f>
        <v/>
      </c>
      <c r="H287" s="8"/>
      <c r="I287" s="8"/>
      <c r="J287" s="8"/>
    </row>
    <row r="288" spans="1:10" ht="15" thickBot="1" x14ac:dyDescent="0.35">
      <c r="A288" s="8" t="str">
        <f>IF([6]Actual!$K288="lifecell_Inb",[6]Actual!$D288,"")</f>
        <v/>
      </c>
      <c r="B288" s="9" t="str">
        <f>IFERROR(IF(OR([6]Actual!$L288="Web_chat",[6]Actual!$L288="SN"),VLOOKUP(Дані!A288,[5]Sheet2!$A:$E,5,0),VLOOKUP(Дані!A288,[4]Sheet2!$A$1:$E$209,5,0)),"")</f>
        <v/>
      </c>
      <c r="C288" s="8" t="str">
        <f>IFERROR(VLOOKUP(A288,[6]Actual!$D:$L,9,0),"")</f>
        <v/>
      </c>
      <c r="D288" s="8" t="str">
        <f t="shared" si="40"/>
        <v>exclude</v>
      </c>
      <c r="E288" s="9" t="str">
        <f t="shared" si="41"/>
        <v/>
      </c>
      <c r="F288" s="9" t="str">
        <f t="shared" si="42"/>
        <v/>
      </c>
      <c r="G288" s="9" t="str">
        <f>IFERROR(IF(D288="other",VLOOKUP(A288,Sheet2!A:E,5,0)-B288,""),"")</f>
        <v/>
      </c>
      <c r="H288" s="8"/>
      <c r="I288" s="8"/>
      <c r="J288" s="8"/>
    </row>
    <row r="289" spans="1:10" ht="15" thickBot="1" x14ac:dyDescent="0.35">
      <c r="A289" s="8" t="str">
        <f>IF([6]Actual!$K289="lifecell_Inb",[6]Actual!$D289,"")</f>
        <v/>
      </c>
      <c r="B289" s="9" t="str">
        <f>IFERROR(IF(OR([6]Actual!$L289="Web_chat",[6]Actual!$L289="SN"),VLOOKUP(Дані!A289,[5]Sheet2!$A:$E,5,0),VLOOKUP(Дані!A289,[4]Sheet2!$A$1:$E$209,5,0)),"")</f>
        <v/>
      </c>
      <c r="C289" s="8" t="str">
        <f>IFERROR(VLOOKUP(A289,[6]Actual!$D:$L,9,0),"")</f>
        <v/>
      </c>
      <c r="D289" s="8" t="str">
        <f t="shared" si="40"/>
        <v>exclude</v>
      </c>
      <c r="E289" s="9" t="str">
        <f t="shared" si="41"/>
        <v/>
      </c>
      <c r="F289" s="9" t="str">
        <f t="shared" si="42"/>
        <v/>
      </c>
      <c r="G289" s="9" t="str">
        <f>IFERROR(IF(D289="other",VLOOKUP(A289,Sheet2!A:E,5,0)-B289,""),"")</f>
        <v/>
      </c>
      <c r="H289" s="8"/>
      <c r="I289" s="8"/>
      <c r="J289" s="8"/>
    </row>
    <row r="290" spans="1:10" ht="15" thickBot="1" x14ac:dyDescent="0.35">
      <c r="A290" s="8" t="str">
        <f>IF([6]Actual!$K290="lifecell_Inb",[6]Actual!$D290,"")</f>
        <v/>
      </c>
      <c r="B290" s="9" t="str">
        <f>IFERROR(IF(OR([6]Actual!$L290="Web_chat",[6]Actual!$L290="SN"),VLOOKUP(Дані!A290,[5]Sheet2!$A:$E,5,0),VLOOKUP(Дані!A290,[4]Sheet2!$A$1:$E$209,5,0)),"")</f>
        <v/>
      </c>
      <c r="C290" s="8" t="str">
        <f>IFERROR(VLOOKUP(A290,[6]Actual!$D:$L,9,0),"")</f>
        <v/>
      </c>
      <c r="D290" s="8" t="str">
        <f t="shared" si="40"/>
        <v>exclude</v>
      </c>
      <c r="E290" s="9" t="str">
        <f t="shared" si="41"/>
        <v/>
      </c>
      <c r="F290" s="9" t="str">
        <f t="shared" si="42"/>
        <v/>
      </c>
      <c r="G290" s="9" t="str">
        <f>IFERROR(IF(D290="other",VLOOKUP(A290,Sheet2!A:E,5,0)-B290,""),"")</f>
        <v/>
      </c>
      <c r="H290" s="8"/>
      <c r="I290" s="8"/>
      <c r="J290" s="8"/>
    </row>
    <row r="291" spans="1:10" ht="15" thickBot="1" x14ac:dyDescent="0.35">
      <c r="A291" s="8" t="str">
        <f>IF([6]Actual!$K291="lifecell_Inb",[6]Actual!$D291,"")</f>
        <v/>
      </c>
      <c r="B291" s="9" t="str">
        <f>IFERROR(IF(OR([6]Actual!$L291="Web_chat",[6]Actual!$L291="SN"),VLOOKUP(Дані!A291,[5]Sheet2!$A:$E,5,0),VLOOKUP(Дані!A291,[4]Sheet2!$A$1:$E$209,5,0)),"")</f>
        <v/>
      </c>
      <c r="C291" s="8" t="str">
        <f>IFERROR(VLOOKUP(A291,[6]Actual!$D:$L,9,0),"")</f>
        <v/>
      </c>
      <c r="D291" s="8" t="str">
        <f t="shared" si="40"/>
        <v>exclude</v>
      </c>
      <c r="E291" s="9" t="str">
        <f t="shared" si="41"/>
        <v/>
      </c>
      <c r="F291" s="9" t="str">
        <f t="shared" si="42"/>
        <v/>
      </c>
      <c r="G291" s="9" t="str">
        <f>IFERROR(IF(D291="other",VLOOKUP(A291,Sheet2!A:E,5,0)-B291,""),"")</f>
        <v/>
      </c>
      <c r="H291" s="8"/>
      <c r="I291" s="8"/>
      <c r="J291" s="8"/>
    </row>
    <row r="292" spans="1:10" ht="15" thickBot="1" x14ac:dyDescent="0.35">
      <c r="A292" s="8" t="str">
        <f>IF([6]Actual!$K292="lifecell_Inb",[6]Actual!$D292,"")</f>
        <v/>
      </c>
      <c r="B292" s="9" t="str">
        <f>IFERROR(IF(OR([6]Actual!$L292="Web_chat",[6]Actual!$L292="SN"),VLOOKUP(Дані!A292,[5]Sheet2!$A:$E,5,0),VLOOKUP(Дані!A292,[4]Sheet2!$A$1:$E$209,5,0)),"")</f>
        <v/>
      </c>
      <c r="C292" s="8" t="str">
        <f>IFERROR(VLOOKUP(A292,[6]Actual!$D:$L,9,0),"")</f>
        <v/>
      </c>
      <c r="D292" s="8" t="str">
        <f t="shared" si="40"/>
        <v>exclude</v>
      </c>
      <c r="E292" s="9" t="str">
        <f t="shared" si="41"/>
        <v/>
      </c>
      <c r="F292" s="9" t="str">
        <f t="shared" si="42"/>
        <v/>
      </c>
      <c r="G292" s="9" t="str">
        <f>IFERROR(IF(D292="other",VLOOKUP(A292,Sheet2!A:E,5,0)-B292,""),"")</f>
        <v/>
      </c>
      <c r="H292" s="8"/>
      <c r="I292" s="8"/>
      <c r="J292" s="8"/>
    </row>
    <row r="293" spans="1:10" ht="15" thickBot="1" x14ac:dyDescent="0.35">
      <c r="A293" s="8" t="str">
        <f>IF([6]Actual!$K293="lifecell_Inb",[6]Actual!$D293,"")</f>
        <v/>
      </c>
      <c r="B293" s="9" t="str">
        <f>IFERROR(IF(OR([6]Actual!$L293="Web_chat",[6]Actual!$L293="SN"),VLOOKUP(Дані!A293,[5]Sheet2!$A:$E,5,0),VLOOKUP(Дані!A293,[4]Sheet2!$A$1:$E$209,5,0)),"")</f>
        <v/>
      </c>
      <c r="C293" s="8" t="str">
        <f>IFERROR(VLOOKUP(A293,[6]Actual!$D:$L,9,0),"")</f>
        <v/>
      </c>
      <c r="D293" s="8" t="str">
        <f t="shared" si="40"/>
        <v>exclude</v>
      </c>
      <c r="E293" s="9" t="str">
        <f t="shared" si="41"/>
        <v/>
      </c>
      <c r="F293" s="9" t="str">
        <f t="shared" si="42"/>
        <v/>
      </c>
      <c r="G293" s="9" t="str">
        <f>IFERROR(IF(D293="other",VLOOKUP(A293,Sheet2!A:E,5,0)-B293,""),"")</f>
        <v/>
      </c>
      <c r="H293" s="8"/>
      <c r="I293" s="8"/>
      <c r="J293" s="8"/>
    </row>
    <row r="294" spans="1:10" ht="15" thickBot="1" x14ac:dyDescent="0.35">
      <c r="A294" s="8" t="str">
        <f>IF([6]Actual!$K294="lifecell_Inb",[6]Actual!$D294,"")</f>
        <v/>
      </c>
      <c r="B294" s="9" t="str">
        <f>IFERROR(IF(OR([6]Actual!$L294="Web_chat",[6]Actual!$L294="SN"),VLOOKUP(Дані!A294,[5]Sheet2!$A:$E,5,0),VLOOKUP(Дані!A294,[4]Sheet2!$A$1:$E$209,5,0)),"")</f>
        <v/>
      </c>
      <c r="C294" s="8" t="str">
        <f>IFERROR(VLOOKUP(A294,[6]Actual!$D:$L,9,0),"")</f>
        <v/>
      </c>
      <c r="D294" s="8" t="str">
        <f t="shared" si="40"/>
        <v>exclude</v>
      </c>
      <c r="E294" s="9" t="str">
        <f t="shared" si="41"/>
        <v/>
      </c>
      <c r="F294" s="9" t="str">
        <f t="shared" si="42"/>
        <v/>
      </c>
      <c r="G294" s="9" t="str">
        <f>IFERROR(IF(D294="other",VLOOKUP(A294,Sheet2!A:E,5,0)-B294,""),"")</f>
        <v/>
      </c>
      <c r="H294" s="8"/>
      <c r="I294" s="8"/>
      <c r="J294" s="8"/>
    </row>
    <row r="295" spans="1:10" ht="15" thickBot="1" x14ac:dyDescent="0.35">
      <c r="A295" s="8" t="str">
        <f>IF([6]Actual!$K295="lifecell_Inb",[6]Actual!$D295,"")</f>
        <v/>
      </c>
      <c r="B295" s="9" t="str">
        <f>IFERROR(IF(OR([6]Actual!$L295="Web_chat",[6]Actual!$L295="SN"),VLOOKUP(Дані!A295,[5]Sheet2!$A:$E,5,0),VLOOKUP(Дані!A295,[4]Sheet2!$A$1:$E$209,5,0)),"")</f>
        <v/>
      </c>
      <c r="C295" s="8" t="str">
        <f>IFERROR(VLOOKUP(A295,[6]Actual!$D:$L,9,0),"")</f>
        <v/>
      </c>
      <c r="D295" s="8" t="str">
        <f t="shared" si="40"/>
        <v>exclude</v>
      </c>
      <c r="E295" s="9" t="str">
        <f t="shared" si="41"/>
        <v/>
      </c>
      <c r="F295" s="9" t="str">
        <f t="shared" si="42"/>
        <v/>
      </c>
      <c r="G295" s="9" t="str">
        <f>IFERROR(IF(D295="other",VLOOKUP(A295,Sheet2!A:E,5,0)-B295,""),"")</f>
        <v/>
      </c>
      <c r="H295" s="8"/>
      <c r="I295" s="8"/>
      <c r="J295" s="8"/>
    </row>
    <row r="296" spans="1:10" ht="15" thickBot="1" x14ac:dyDescent="0.35">
      <c r="A296" s="10" t="str">
        <f>IF([6]Actual!$K296="lifecell_Inb",[6]Actual!$D296,"")</f>
        <v>Vitalii Bazavluk</v>
      </c>
      <c r="B296" s="12">
        <f>IFERROR(IF(OR([6]Actual!$L296="Web_chat",[6]Actual!$L296="SN"),VLOOKUP(Дані!A296,[5]Sheet2!$A:$E,5,0),VLOOKUP(Дані!A296,[4]Sheet2!$A$1:$E$209,5,0)),"")</f>
        <v>0.12195121951219499</v>
      </c>
      <c r="C296" s="11" t="str">
        <f>IFERROR(VLOOKUP(A296,[6]Actual!$D:$L,9,0),"")</f>
        <v>FMC</v>
      </c>
      <c r="D296" s="11" t="str">
        <f t="shared" si="40"/>
        <v>other</v>
      </c>
      <c r="E296" s="12" t="str">
        <f t="shared" si="41"/>
        <v/>
      </c>
      <c r="F296" s="12">
        <f t="shared" si="42"/>
        <v>0.12195121951219499</v>
      </c>
      <c r="G296" s="12">
        <f>IFERROR(IF(D296="other",VLOOKUP(A296,Sheet2!A:E,5,0)-B296,""),"")</f>
        <v>-5.0942685383870007E-3</v>
      </c>
      <c r="H296" s="18" t="str">
        <f>IF(AND(VLOOKUP(A296,[6]Actual!$D:$AA,24,0)&gt;DATE(2025,2,26),D296="other"),"Не приймає", "Приймає")</f>
        <v>Приймає</v>
      </c>
      <c r="I296" s="17">
        <f>VLOOKUP(A296,[6]Actual!$D:$AA,24,0)</f>
        <v>45547</v>
      </c>
      <c r="J296" s="12">
        <f t="shared" ref="J296:J299" si="46">IF(AND(D296="other", H296="Приймає"), G296, "")</f>
        <v>-5.0942685383870007E-3</v>
      </c>
    </row>
    <row r="297" spans="1:10" ht="15" thickBot="1" x14ac:dyDescent="0.35">
      <c r="A297" s="10" t="str">
        <f>IF([6]Actual!$K297="lifecell_Inb",[6]Actual!$D297,"")</f>
        <v>Oksana Hii</v>
      </c>
      <c r="B297" s="12">
        <f>IFERROR(IF(OR([6]Actual!$L297="Web_chat",[6]Actual!$L297="SN"),VLOOKUP(Дані!A297,[5]Sheet2!$A:$E,5,0),VLOOKUP(Дані!A297,[4]Sheet2!$A$1:$E$209,5,0)),"")</f>
        <v>0.102564102564103</v>
      </c>
      <c r="C297" s="11" t="str">
        <f>IFERROR(VLOOKUP(A297,[6]Actual!$D:$L,9,0),"")</f>
        <v>Segment_B</v>
      </c>
      <c r="D297" s="11" t="str">
        <f t="shared" si="40"/>
        <v>other</v>
      </c>
      <c r="E297" s="12" t="str">
        <f t="shared" si="41"/>
        <v/>
      </c>
      <c r="F297" s="12">
        <f t="shared" si="42"/>
        <v>0.102564102564103</v>
      </c>
      <c r="G297" s="12">
        <f>IFERROR(IF(D297="other",VLOOKUP(A297,Sheet2!A:E,5,0)-B297,""),"")</f>
        <v>9.5697886492859957E-3</v>
      </c>
      <c r="H297" s="18" t="str">
        <f>IF(AND(VLOOKUP(A297,[6]Actual!$D:$AA,24,0)&gt;DATE(2025,2,26),D297="other"),"Не приймає", "Приймає")</f>
        <v>Приймає</v>
      </c>
      <c r="I297" s="17">
        <f>VLOOKUP(A297,[6]Actual!$D:$AA,24,0)</f>
        <v>45547</v>
      </c>
      <c r="J297" s="12">
        <f t="shared" si="46"/>
        <v>9.5697886492859957E-3</v>
      </c>
    </row>
    <row r="298" spans="1:10" ht="15" thickBot="1" x14ac:dyDescent="0.35">
      <c r="A298" s="10" t="str">
        <f>IF([6]Actual!$K298="lifecell_Inb",[6]Actual!$D298,"")</f>
        <v>Bohdan Doroshenko</v>
      </c>
      <c r="B298" s="12">
        <f>IFERROR(IF(OR([6]Actual!$L298="Web_chat",[6]Actual!$L298="SN"),VLOOKUP(Дані!A298,[5]Sheet2!$A:$E,5,0),VLOOKUP(Дані!A298,[4]Sheet2!$A$1:$E$209,5,0)),"")</f>
        <v>9.0163934426229497E-2</v>
      </c>
      <c r="C298" s="11" t="str">
        <f>IFERROR(VLOOKUP(A298,[6]Actual!$D:$L,9,0),"")</f>
        <v>FMC</v>
      </c>
      <c r="D298" s="11" t="str">
        <f t="shared" si="40"/>
        <v>other</v>
      </c>
      <c r="E298" s="12" t="str">
        <f t="shared" si="41"/>
        <v/>
      </c>
      <c r="F298" s="12">
        <f t="shared" si="42"/>
        <v>9.0163934426229497E-2</v>
      </c>
      <c r="G298" s="12">
        <f>IFERROR(IF(D298="other",VLOOKUP(A298,Sheet2!A:E,5,0)-B298,""),"")</f>
        <v>4.2015451883762489E-2</v>
      </c>
      <c r="H298" s="18" t="str">
        <f>IF(AND(VLOOKUP(A298,[6]Actual!$D:$AA,24,0)&gt;DATE(2025,2,26),D298="other"),"Не приймає", "Приймає")</f>
        <v>Приймає</v>
      </c>
      <c r="I298" s="17">
        <f>VLOOKUP(A298,[6]Actual!$D:$AA,24,0)</f>
        <v>45547</v>
      </c>
      <c r="J298" s="12">
        <f t="shared" si="46"/>
        <v>4.2015451883762489E-2</v>
      </c>
    </row>
    <row r="299" spans="1:10" ht="15" thickBot="1" x14ac:dyDescent="0.35">
      <c r="A299" s="10" t="str">
        <f>IF([6]Actual!$K299="lifecell_Inb",[6]Actual!$D299,"")</f>
        <v>Kostiantyn Kopylchenko</v>
      </c>
      <c r="B299" s="12">
        <f>IFERROR(IF(OR([6]Actual!$L299="Web_chat",[6]Actual!$L299="SN"),VLOOKUP(Дані!A299,[5]Sheet2!$A:$E,5,0),VLOOKUP(Дані!A299,[4]Sheet2!$A$1:$E$209,5,0)),"")</f>
        <v>0.20792079207920799</v>
      </c>
      <c r="C299" s="11" t="str">
        <f>IFERROR(VLOOKUP(A299,[6]Actual!$D:$L,9,0),"")</f>
        <v>Web_chat</v>
      </c>
      <c r="D299" s="11" t="str">
        <f t="shared" si="40"/>
        <v>chat</v>
      </c>
      <c r="E299" s="12">
        <f t="shared" si="41"/>
        <v>0.20792079207920799</v>
      </c>
      <c r="F299" s="12" t="str">
        <f t="shared" si="42"/>
        <v/>
      </c>
      <c r="G299" s="12" t="str">
        <f>IFERROR(IF(D299="other",VLOOKUP(A299,Sheet2!A:E,5,0)-B299,""),"")</f>
        <v/>
      </c>
      <c r="H299" s="18" t="str">
        <f>IF(AND(VLOOKUP(A299,[6]Actual!$D:$AA,24,0)&gt;DATE(2025,2,26),D299="other"),"Не приймає", "Приймає")</f>
        <v>Приймає</v>
      </c>
      <c r="I299" s="17">
        <f>VLOOKUP(A299,[6]Actual!$D:$AA,24,0)</f>
        <v>45547</v>
      </c>
      <c r="J299" s="12" t="str">
        <f t="shared" si="46"/>
        <v/>
      </c>
    </row>
    <row r="300" spans="1:10" ht="15" thickBot="1" x14ac:dyDescent="0.35">
      <c r="A300" s="8" t="str">
        <f>IF([6]Actual!$K300="lifecell_Inb",[6]Actual!$D300,"")</f>
        <v/>
      </c>
      <c r="B300" s="9" t="str">
        <f>IFERROR(IF(OR([6]Actual!$L300="Web_chat",[6]Actual!$L300="SN"),VLOOKUP(Дані!A300,[5]Sheet2!$A:$E,5,0),VLOOKUP(Дані!A300,[4]Sheet2!$A$1:$E$209,5,0)),"")</f>
        <v/>
      </c>
      <c r="C300" s="8" t="str">
        <f>IFERROR(VLOOKUP(A300,[6]Actual!$D:$L,9,0),"")</f>
        <v/>
      </c>
      <c r="D300" s="8" t="str">
        <f t="shared" si="40"/>
        <v>exclude</v>
      </c>
      <c r="E300" s="9" t="str">
        <f t="shared" si="41"/>
        <v/>
      </c>
      <c r="F300" s="9" t="str">
        <f t="shared" si="42"/>
        <v/>
      </c>
      <c r="G300" s="9" t="str">
        <f>IFERROR(IF(D300="other",VLOOKUP(A300,Sheet2!A:E,5,0)-B300,""),"")</f>
        <v/>
      </c>
      <c r="H300" s="8"/>
      <c r="I300" s="8"/>
      <c r="J300" s="8"/>
    </row>
    <row r="301" spans="1:10" ht="15" thickBot="1" x14ac:dyDescent="0.35">
      <c r="A301" s="8" t="str">
        <f>IF([6]Actual!$K301="lifecell_Inb",[6]Actual!$D301,"")</f>
        <v/>
      </c>
      <c r="B301" s="9" t="str">
        <f>IFERROR(IF(OR([6]Actual!$L301="Web_chat",[6]Actual!$L301="SN"),VLOOKUP(Дані!A301,[5]Sheet2!$A:$E,5,0),VLOOKUP(Дані!A301,[4]Sheet2!$A$1:$E$209,5,0)),"")</f>
        <v/>
      </c>
      <c r="C301" s="8" t="str">
        <f>IFERROR(VLOOKUP(A301,[6]Actual!$D:$L,9,0),"")</f>
        <v/>
      </c>
      <c r="D301" s="8" t="str">
        <f t="shared" si="40"/>
        <v>exclude</v>
      </c>
      <c r="E301" s="9" t="str">
        <f t="shared" si="41"/>
        <v/>
      </c>
      <c r="F301" s="9" t="str">
        <f t="shared" si="42"/>
        <v/>
      </c>
      <c r="G301" s="9" t="str">
        <f>IFERROR(IF(D301="other",VLOOKUP(A301,Sheet2!A:E,5,0)-B301,""),"")</f>
        <v/>
      </c>
      <c r="H301" s="8"/>
      <c r="I301" s="8"/>
      <c r="J301" s="8"/>
    </row>
    <row r="302" spans="1:10" ht="15" thickBot="1" x14ac:dyDescent="0.35">
      <c r="A302" s="8" t="str">
        <f>IF([6]Actual!$K302="lifecell_Inb",[6]Actual!$D302,"")</f>
        <v/>
      </c>
      <c r="B302" s="9" t="str">
        <f>IFERROR(IF(OR([6]Actual!$L302="Web_chat",[6]Actual!$L302="SN"),VLOOKUP(Дані!A302,[5]Sheet2!$A:$E,5,0),VLOOKUP(Дані!A302,[4]Sheet2!$A$1:$E$209,5,0)),"")</f>
        <v/>
      </c>
      <c r="C302" s="8" t="str">
        <f>IFERROR(VLOOKUP(A302,[6]Actual!$D:$L,9,0),"")</f>
        <v/>
      </c>
      <c r="D302" s="8" t="str">
        <f t="shared" si="40"/>
        <v>exclude</v>
      </c>
      <c r="E302" s="9" t="str">
        <f t="shared" si="41"/>
        <v/>
      </c>
      <c r="F302" s="9" t="str">
        <f t="shared" si="42"/>
        <v/>
      </c>
      <c r="G302" s="9" t="str">
        <f>IFERROR(IF(D302="other",VLOOKUP(A302,Sheet2!A:E,5,0)-B302,""),"")</f>
        <v/>
      </c>
      <c r="H302" s="8"/>
      <c r="I302" s="8"/>
      <c r="J302" s="8"/>
    </row>
    <row r="303" spans="1:10" ht="15" thickBot="1" x14ac:dyDescent="0.35">
      <c r="A303" s="8" t="str">
        <f>IF([6]Actual!$K303="lifecell_Inb",[6]Actual!$D303,"")</f>
        <v/>
      </c>
      <c r="B303" s="9" t="str">
        <f>IFERROR(IF(OR([6]Actual!$L303="Web_chat",[6]Actual!$L303="SN"),VLOOKUP(Дані!A303,[5]Sheet2!$A:$E,5,0),VLOOKUP(Дані!A303,[4]Sheet2!$A$1:$E$209,5,0)),"")</f>
        <v/>
      </c>
      <c r="C303" s="8" t="str">
        <f>IFERROR(VLOOKUP(A303,[6]Actual!$D:$L,9,0),"")</f>
        <v/>
      </c>
      <c r="D303" s="8" t="str">
        <f t="shared" si="40"/>
        <v>exclude</v>
      </c>
      <c r="E303" s="9" t="str">
        <f t="shared" si="41"/>
        <v/>
      </c>
      <c r="F303" s="9" t="str">
        <f t="shared" si="42"/>
        <v/>
      </c>
      <c r="G303" s="9" t="str">
        <f>IFERROR(IF(D303="other",VLOOKUP(A303,Sheet2!A:E,5,0)-B303,""),"")</f>
        <v/>
      </c>
      <c r="H303" s="8"/>
      <c r="I303" s="8"/>
      <c r="J303" s="8"/>
    </row>
    <row r="304" spans="1:10" ht="15" thickBot="1" x14ac:dyDescent="0.35">
      <c r="A304" s="8" t="str">
        <f>IF([6]Actual!$K304="lifecell_Inb",[6]Actual!$D304,"")</f>
        <v/>
      </c>
      <c r="B304" s="9" t="str">
        <f>IFERROR(IF(OR([6]Actual!$L304="Web_chat",[6]Actual!$L304="SN"),VLOOKUP(Дані!A304,[5]Sheet2!$A:$E,5,0),VLOOKUP(Дані!A304,[4]Sheet2!$A$1:$E$209,5,0)),"")</f>
        <v/>
      </c>
      <c r="C304" s="8" t="str">
        <f>IFERROR(VLOOKUP(A304,[6]Actual!$D:$L,9,0),"")</f>
        <v/>
      </c>
      <c r="D304" s="8" t="str">
        <f t="shared" si="40"/>
        <v>exclude</v>
      </c>
      <c r="E304" s="9" t="str">
        <f t="shared" si="41"/>
        <v/>
      </c>
      <c r="F304" s="9" t="str">
        <f t="shared" si="42"/>
        <v/>
      </c>
      <c r="G304" s="9" t="str">
        <f>IFERROR(IF(D304="other",VLOOKUP(A304,Sheet2!A:E,5,0)-B304,""),"")</f>
        <v/>
      </c>
      <c r="H304" s="8"/>
      <c r="I304" s="8"/>
      <c r="J304" s="8"/>
    </row>
    <row r="305" spans="1:10" ht="15" thickBot="1" x14ac:dyDescent="0.35">
      <c r="A305" s="10" t="str">
        <f>IF([6]Actual!$K305="lifecell_Inb",[6]Actual!$D305,"")</f>
        <v>Timur Bova</v>
      </c>
      <c r="B305" s="12">
        <f>IFERROR(IF(OR([6]Actual!$L305="Web_chat",[6]Actual!$L305="SN"),VLOOKUP(Дані!A305,[5]Sheet2!$A:$E,5,0),VLOOKUP(Дані!A305,[4]Sheet2!$A$1:$E$209,5,0)),"")</f>
        <v>9.44444444444444E-2</v>
      </c>
      <c r="C305" s="11" t="str">
        <f>IFERROR(VLOOKUP(A305,[6]Actual!$D:$L,9,0),"")</f>
        <v>Segment_B</v>
      </c>
      <c r="D305" s="11" t="str">
        <f t="shared" si="40"/>
        <v>other</v>
      </c>
      <c r="E305" s="12" t="str">
        <f t="shared" si="41"/>
        <v/>
      </c>
      <c r="F305" s="12">
        <f t="shared" si="42"/>
        <v>9.44444444444444E-2</v>
      </c>
      <c r="G305" s="12">
        <f>IFERROR(IF(D305="other",VLOOKUP(A305,Sheet2!A:E,5,0)-B305,""),"")</f>
        <v>5.9165386584741589E-2</v>
      </c>
      <c r="H305" s="18" t="str">
        <f>IF(AND(VLOOKUP(A305,[6]Actual!$D:$AA,24,0)&gt;DATE(2025,2,26),D305="other"),"Не приймає", "Приймає")</f>
        <v>Приймає</v>
      </c>
      <c r="I305" s="17">
        <f>VLOOKUP(A305,[6]Actual!$D:$AA,24,0)</f>
        <v>45553</v>
      </c>
      <c r="J305" s="12">
        <f t="shared" ref="J305:J306" si="47">IF(AND(D305="other", H305="Приймає"), G305, "")</f>
        <v>5.9165386584741589E-2</v>
      </c>
    </row>
    <row r="306" spans="1:10" ht="15" thickBot="1" x14ac:dyDescent="0.35">
      <c r="A306" s="10" t="str">
        <f>IF([6]Actual!$K306="lifecell_Inb",[6]Actual!$D306,"")</f>
        <v>Andrii Tereshchuk2</v>
      </c>
      <c r="B306" s="12" t="str">
        <f>IFERROR(IF(OR([6]Actual!$L306="Web_chat",[6]Actual!$L306="SN"),VLOOKUP(Дані!A306,[5]Sheet2!$A:$E,5,0),VLOOKUP(Дані!A306,[4]Sheet2!$A$1:$E$209,5,0)),"")</f>
        <v/>
      </c>
      <c r="C306" s="11" t="str">
        <f>IFERROR(VLOOKUP(A306,[6]Actual!$D:$L,9,0),"")</f>
        <v>Web_chat</v>
      </c>
      <c r="D306" s="11" t="str">
        <f t="shared" si="40"/>
        <v>chat</v>
      </c>
      <c r="E306" s="12" t="str">
        <f t="shared" si="41"/>
        <v/>
      </c>
      <c r="F306" s="12" t="str">
        <f t="shared" si="42"/>
        <v/>
      </c>
      <c r="G306" s="12" t="str">
        <f>IFERROR(IF(D306="other",VLOOKUP(A306,Sheet2!A:E,5,0)-B306,""),"")</f>
        <v/>
      </c>
      <c r="H306" s="18" t="str">
        <f>IF(AND(VLOOKUP(A306,[6]Actual!$D:$AA,24,0)&gt;DATE(2025,2,26),D306="other"),"Не приймає", "Приймає")</f>
        <v>Приймає</v>
      </c>
      <c r="I306" s="17">
        <f>VLOOKUP(A306,[6]Actual!$D:$AA,24,0)</f>
        <v>45005</v>
      </c>
      <c r="J306" s="12" t="str">
        <f t="shared" si="47"/>
        <v/>
      </c>
    </row>
    <row r="307" spans="1:10" ht="15" thickBot="1" x14ac:dyDescent="0.35">
      <c r="A307" s="8" t="str">
        <f>IF([6]Actual!$K307="lifecell_Inb",[6]Actual!$D307,"")</f>
        <v/>
      </c>
      <c r="B307" s="9" t="str">
        <f>IFERROR(IF(OR([6]Actual!$L307="Web_chat",[6]Actual!$L307="SN"),VLOOKUP(Дані!A307,[5]Sheet2!$A:$E,5,0),VLOOKUP(Дані!A307,[4]Sheet2!$A$1:$E$209,5,0)),"")</f>
        <v/>
      </c>
      <c r="C307" s="8" t="str">
        <f>IFERROR(VLOOKUP(A307,[6]Actual!$D:$L,9,0),"")</f>
        <v/>
      </c>
      <c r="D307" s="8" t="str">
        <f t="shared" si="40"/>
        <v>exclude</v>
      </c>
      <c r="E307" s="9" t="str">
        <f t="shared" si="41"/>
        <v/>
      </c>
      <c r="F307" s="9" t="str">
        <f t="shared" si="42"/>
        <v/>
      </c>
      <c r="G307" s="9" t="str">
        <f>IFERROR(IF(D307="other",VLOOKUP(A307,Sheet2!A:E,5,0)-B307,""),"")</f>
        <v/>
      </c>
      <c r="H307" s="8"/>
      <c r="I307" s="8"/>
      <c r="J307" s="8"/>
    </row>
    <row r="308" spans="1:10" ht="15" thickBot="1" x14ac:dyDescent="0.35">
      <c r="A308" s="8" t="str">
        <f>IF([6]Actual!$K308="lifecell_Inb",[6]Actual!$D308,"")</f>
        <v/>
      </c>
      <c r="B308" s="9" t="str">
        <f>IFERROR(IF(OR([6]Actual!$L308="Web_chat",[6]Actual!$L308="SN"),VLOOKUP(Дані!A308,[5]Sheet2!$A:$E,5,0),VLOOKUP(Дані!A308,[4]Sheet2!$A$1:$E$209,5,0)),"")</f>
        <v/>
      </c>
      <c r="C308" s="8" t="str">
        <f>IFERROR(VLOOKUP(A308,[6]Actual!$D:$L,9,0),"")</f>
        <v/>
      </c>
      <c r="D308" s="8" t="str">
        <f t="shared" si="40"/>
        <v>exclude</v>
      </c>
      <c r="E308" s="9" t="str">
        <f t="shared" si="41"/>
        <v/>
      </c>
      <c r="F308" s="9" t="str">
        <f t="shared" si="42"/>
        <v/>
      </c>
      <c r="G308" s="9" t="str">
        <f>IFERROR(IF(D308="other",VLOOKUP(A308,Sheet2!A:E,5,0)-B308,""),"")</f>
        <v/>
      </c>
      <c r="H308" s="8"/>
      <c r="I308" s="8"/>
      <c r="J308" s="8"/>
    </row>
    <row r="309" spans="1:10" ht="15" thickBot="1" x14ac:dyDescent="0.35">
      <c r="A309" s="8" t="str">
        <f>IF([6]Actual!$K309="lifecell_Inb",[6]Actual!$D309,"")</f>
        <v/>
      </c>
      <c r="B309" s="9" t="str">
        <f>IFERROR(IF(OR([6]Actual!$L309="Web_chat",[6]Actual!$L309="SN"),VLOOKUP(Дані!A309,[5]Sheet2!$A:$E,5,0),VLOOKUP(Дані!A309,[4]Sheet2!$A$1:$E$209,5,0)),"")</f>
        <v/>
      </c>
      <c r="C309" s="8" t="str">
        <f>IFERROR(VLOOKUP(A309,[6]Actual!$D:$L,9,0),"")</f>
        <v/>
      </c>
      <c r="D309" s="8" t="str">
        <f t="shared" si="40"/>
        <v>exclude</v>
      </c>
      <c r="E309" s="9" t="str">
        <f t="shared" si="41"/>
        <v/>
      </c>
      <c r="F309" s="9" t="str">
        <f t="shared" si="42"/>
        <v/>
      </c>
      <c r="G309" s="9" t="str">
        <f>IFERROR(IF(D309="other",VLOOKUP(A309,Sheet2!A:E,5,0)-B309,""),"")</f>
        <v/>
      </c>
      <c r="H309" s="8"/>
      <c r="I309" s="8"/>
      <c r="J309" s="8"/>
    </row>
    <row r="310" spans="1:10" ht="15" thickBot="1" x14ac:dyDescent="0.35">
      <c r="A310" s="8" t="str">
        <f>IF([6]Actual!$K310="lifecell_Inb",[6]Actual!$D310,"")</f>
        <v/>
      </c>
      <c r="B310" s="9" t="str">
        <f>IFERROR(IF(OR([6]Actual!$L310="Web_chat",[6]Actual!$L310="SN"),VLOOKUP(Дані!A310,[5]Sheet2!$A:$E,5,0),VLOOKUP(Дані!A310,[4]Sheet2!$A$1:$E$209,5,0)),"")</f>
        <v/>
      </c>
      <c r="C310" s="8" t="str">
        <f>IFERROR(VLOOKUP(A310,[6]Actual!$D:$L,9,0),"")</f>
        <v/>
      </c>
      <c r="D310" s="8" t="str">
        <f t="shared" si="40"/>
        <v>exclude</v>
      </c>
      <c r="E310" s="9" t="str">
        <f t="shared" si="41"/>
        <v/>
      </c>
      <c r="F310" s="9" t="str">
        <f t="shared" si="42"/>
        <v/>
      </c>
      <c r="G310" s="9" t="str">
        <f>IFERROR(IF(D310="other",VLOOKUP(A310,Sheet2!A:E,5,0)-B310,""),"")</f>
        <v/>
      </c>
      <c r="H310" s="8"/>
      <c r="I310" s="8"/>
      <c r="J310" s="8"/>
    </row>
    <row r="311" spans="1:10" ht="15" thickBot="1" x14ac:dyDescent="0.35">
      <c r="A311" s="10" t="str">
        <f>IF([6]Actual!$K311="lifecell_Inb",[6]Actual!$D311,"")</f>
        <v>Yuliia Lohvynenko</v>
      </c>
      <c r="B311" s="12">
        <f>IFERROR(IF(OR([6]Actual!$L311="Web_chat",[6]Actual!$L311="SN"),VLOOKUP(Дані!A311,[5]Sheet2!$A:$E,5,0),VLOOKUP(Дані!A311,[4]Sheet2!$A$1:$E$209,5,0)),"")</f>
        <v>0.152542372881356</v>
      </c>
      <c r="C311" s="11" t="str">
        <f>IFERROR(VLOOKUP(A311,[6]Actual!$D:$L,9,0),"")</f>
        <v>Segment_F</v>
      </c>
      <c r="D311" s="11" t="str">
        <f t="shared" si="40"/>
        <v>other</v>
      </c>
      <c r="E311" s="12" t="str">
        <f t="shared" si="41"/>
        <v/>
      </c>
      <c r="F311" s="12">
        <f t="shared" si="42"/>
        <v>0.152542372881356</v>
      </c>
      <c r="G311" s="12">
        <f>IFERROR(IF(D311="other",VLOOKUP(A311,Sheet2!A:E,5,0)-B311,""),"")</f>
        <v>-1.7573047727981989E-2</v>
      </c>
      <c r="H311" s="18" t="str">
        <f>IF(AND(VLOOKUP(A311,[6]Actual!$D:$AA,24,0)&gt;DATE(2025,2,26),D311="other"),"Не приймає", "Приймає")</f>
        <v>Приймає</v>
      </c>
      <c r="I311" s="17">
        <f>VLOOKUP(A311,[6]Actual!$D:$AA,24,0)</f>
        <v>45560</v>
      </c>
      <c r="J311" s="12">
        <f>IF(AND(D311="other", H311="Приймає"), G311, "")</f>
        <v>-1.7573047727981989E-2</v>
      </c>
    </row>
    <row r="312" spans="1:10" ht="15" thickBot="1" x14ac:dyDescent="0.35">
      <c r="A312" s="8" t="str">
        <f>IF([6]Actual!$K312="lifecell_Inb",[6]Actual!$D312,"")</f>
        <v/>
      </c>
      <c r="B312" s="9" t="str">
        <f>IFERROR(IF(OR([6]Actual!$L312="Web_chat",[6]Actual!$L312="SN"),VLOOKUP(Дані!A312,[5]Sheet2!$A:$E,5,0),VLOOKUP(Дані!A312,[4]Sheet2!$A$1:$E$209,5,0)),"")</f>
        <v/>
      </c>
      <c r="C312" s="8" t="str">
        <f>IFERROR(VLOOKUP(A312,[6]Actual!$D:$L,9,0),"")</f>
        <v/>
      </c>
      <c r="D312" s="8" t="str">
        <f t="shared" si="40"/>
        <v>exclude</v>
      </c>
      <c r="E312" s="9" t="str">
        <f t="shared" si="41"/>
        <v/>
      </c>
      <c r="F312" s="9" t="str">
        <f t="shared" si="42"/>
        <v/>
      </c>
      <c r="G312" s="9" t="str">
        <f>IFERROR(IF(D312="other",VLOOKUP(A312,Sheet2!A:E,5,0)-B312,""),"")</f>
        <v/>
      </c>
      <c r="H312" s="8"/>
      <c r="I312" s="8"/>
      <c r="J312" s="8"/>
    </row>
    <row r="313" spans="1:10" ht="15" thickBot="1" x14ac:dyDescent="0.35">
      <c r="A313" s="8" t="str">
        <f>IF([6]Actual!$K313="lifecell_Inb",[6]Actual!$D313,"")</f>
        <v/>
      </c>
      <c r="B313" s="9" t="str">
        <f>IFERROR(IF(OR([6]Actual!$L313="Web_chat",[6]Actual!$L313="SN"),VLOOKUP(Дані!A313,[5]Sheet2!$A:$E,5,0),VLOOKUP(Дані!A313,[4]Sheet2!$A$1:$E$209,5,0)),"")</f>
        <v/>
      </c>
      <c r="C313" s="8" t="str">
        <f>IFERROR(VLOOKUP(A313,[6]Actual!$D:$L,9,0),"")</f>
        <v/>
      </c>
      <c r="D313" s="8" t="str">
        <f t="shared" si="40"/>
        <v>exclude</v>
      </c>
      <c r="E313" s="9" t="str">
        <f t="shared" si="41"/>
        <v/>
      </c>
      <c r="F313" s="9" t="str">
        <f t="shared" si="42"/>
        <v/>
      </c>
      <c r="G313" s="9" t="str">
        <f>IFERROR(IF(D313="other",VLOOKUP(A313,Sheet2!A:E,5,0)-B313,""),"")</f>
        <v/>
      </c>
      <c r="H313" s="8"/>
      <c r="I313" s="8"/>
      <c r="J313" s="8"/>
    </row>
    <row r="314" spans="1:10" ht="15" thickBot="1" x14ac:dyDescent="0.35">
      <c r="A314" s="8" t="str">
        <f>IF([6]Actual!$K314="lifecell_Inb",[6]Actual!$D314,"")</f>
        <v/>
      </c>
      <c r="B314" s="9" t="str">
        <f>IFERROR(IF(OR([6]Actual!$L314="Web_chat",[6]Actual!$L314="SN"),VLOOKUP(Дані!A314,[5]Sheet2!$A:$E,5,0),VLOOKUP(Дані!A314,[4]Sheet2!$A$1:$E$209,5,0)),"")</f>
        <v/>
      </c>
      <c r="C314" s="8" t="str">
        <f>IFERROR(VLOOKUP(A314,[6]Actual!$D:$L,9,0),"")</f>
        <v/>
      </c>
      <c r="D314" s="8" t="str">
        <f t="shared" si="40"/>
        <v>exclude</v>
      </c>
      <c r="E314" s="9" t="str">
        <f t="shared" si="41"/>
        <v/>
      </c>
      <c r="F314" s="9" t="str">
        <f t="shared" si="42"/>
        <v/>
      </c>
      <c r="G314" s="9" t="str">
        <f>IFERROR(IF(D314="other",VLOOKUP(A314,Sheet2!A:E,5,0)-B314,""),"")</f>
        <v/>
      </c>
      <c r="H314" s="8"/>
      <c r="I314" s="8"/>
      <c r="J314" s="8"/>
    </row>
    <row r="315" spans="1:10" ht="15" thickBot="1" x14ac:dyDescent="0.35">
      <c r="A315" s="8" t="str">
        <f>IF([6]Actual!$K315="lifecell_Inb",[6]Actual!$D315,"")</f>
        <v/>
      </c>
      <c r="B315" s="9" t="str">
        <f>IFERROR(IF(OR([6]Actual!$L315="Web_chat",[6]Actual!$L315="SN"),VLOOKUP(Дані!A315,[5]Sheet2!$A:$E,5,0),VLOOKUP(Дані!A315,[4]Sheet2!$A$1:$E$209,5,0)),"")</f>
        <v/>
      </c>
      <c r="C315" s="8" t="str">
        <f>IFERROR(VLOOKUP(A315,[6]Actual!$D:$L,9,0),"")</f>
        <v/>
      </c>
      <c r="D315" s="8" t="str">
        <f t="shared" si="40"/>
        <v>exclude</v>
      </c>
      <c r="E315" s="9" t="str">
        <f t="shared" si="41"/>
        <v/>
      </c>
      <c r="F315" s="9" t="str">
        <f t="shared" si="42"/>
        <v/>
      </c>
      <c r="G315" s="9" t="str">
        <f>IFERROR(IF(D315="other",VLOOKUP(A315,Sheet2!A:E,5,0)-B315,""),"")</f>
        <v/>
      </c>
      <c r="H315" s="8"/>
      <c r="I315" s="8"/>
      <c r="J315" s="8"/>
    </row>
    <row r="316" spans="1:10" ht="15" thickBot="1" x14ac:dyDescent="0.35">
      <c r="A316" s="8" t="str">
        <f>IF([6]Actual!$K316="lifecell_Inb",[6]Actual!$D316,"")</f>
        <v/>
      </c>
      <c r="B316" s="9" t="str">
        <f>IFERROR(IF(OR([6]Actual!$L316="Web_chat",[6]Actual!$L316="SN"),VLOOKUP(Дані!A316,[5]Sheet2!$A:$E,5,0),VLOOKUP(Дані!A316,[4]Sheet2!$A$1:$E$209,5,0)),"")</f>
        <v/>
      </c>
      <c r="C316" s="8" t="str">
        <f>IFERROR(VLOOKUP(A316,[6]Actual!$D:$L,9,0),"")</f>
        <v/>
      </c>
      <c r="D316" s="8" t="str">
        <f t="shared" si="40"/>
        <v>exclude</v>
      </c>
      <c r="E316" s="9" t="str">
        <f t="shared" si="41"/>
        <v/>
      </c>
      <c r="F316" s="9" t="str">
        <f t="shared" si="42"/>
        <v/>
      </c>
      <c r="G316" s="9" t="str">
        <f>IFERROR(IF(D316="other",VLOOKUP(A316,Sheet2!A:E,5,0)-B316,""),"")</f>
        <v/>
      </c>
      <c r="H316" s="8"/>
      <c r="I316" s="8"/>
      <c r="J316" s="8"/>
    </row>
    <row r="317" spans="1:10" ht="15" thickBot="1" x14ac:dyDescent="0.35">
      <c r="A317" s="8" t="str">
        <f>IF([6]Actual!$K317="lifecell_Inb",[6]Actual!$D317,"")</f>
        <v/>
      </c>
      <c r="B317" s="9" t="str">
        <f>IFERROR(IF(OR([6]Actual!$L317="Web_chat",[6]Actual!$L317="SN"),VLOOKUP(Дані!A317,[5]Sheet2!$A:$E,5,0),VLOOKUP(Дані!A317,[4]Sheet2!$A$1:$E$209,5,0)),"")</f>
        <v/>
      </c>
      <c r="C317" s="8" t="str">
        <f>IFERROR(VLOOKUP(A317,[6]Actual!$D:$L,9,0),"")</f>
        <v/>
      </c>
      <c r="D317" s="8" t="str">
        <f t="shared" si="40"/>
        <v>exclude</v>
      </c>
      <c r="E317" s="9" t="str">
        <f t="shared" si="41"/>
        <v/>
      </c>
      <c r="F317" s="9" t="str">
        <f t="shared" si="42"/>
        <v/>
      </c>
      <c r="G317" s="9" t="str">
        <f>IFERROR(IF(D317="other",VLOOKUP(A317,Sheet2!A:E,5,0)-B317,""),"")</f>
        <v/>
      </c>
      <c r="H317" s="8"/>
      <c r="I317" s="8"/>
      <c r="J317" s="8"/>
    </row>
    <row r="318" spans="1:10" ht="15" thickBot="1" x14ac:dyDescent="0.35">
      <c r="A318" s="8" t="str">
        <f>IF([6]Actual!$K318="lifecell_Inb",[6]Actual!$D318,"")</f>
        <v/>
      </c>
      <c r="B318" s="9" t="str">
        <f>IFERROR(IF(OR([6]Actual!$L318="Web_chat",[6]Actual!$L318="SN"),VLOOKUP(Дані!A318,[5]Sheet2!$A:$E,5,0),VLOOKUP(Дані!A318,[4]Sheet2!$A$1:$E$209,5,0)),"")</f>
        <v/>
      </c>
      <c r="C318" s="8" t="str">
        <f>IFERROR(VLOOKUP(A318,[6]Actual!$D:$L,9,0),"")</f>
        <v/>
      </c>
      <c r="D318" s="8" t="str">
        <f t="shared" si="40"/>
        <v>exclude</v>
      </c>
      <c r="E318" s="9" t="str">
        <f t="shared" si="41"/>
        <v/>
      </c>
      <c r="F318" s="9" t="str">
        <f t="shared" si="42"/>
        <v/>
      </c>
      <c r="G318" s="9" t="str">
        <f>IFERROR(IF(D318="other",VLOOKUP(A318,Sheet2!A:E,5,0)-B318,""),"")</f>
        <v/>
      </c>
      <c r="H318" s="8"/>
      <c r="I318" s="8"/>
      <c r="J318" s="8"/>
    </row>
    <row r="319" spans="1:10" ht="15" thickBot="1" x14ac:dyDescent="0.35">
      <c r="A319" s="8" t="str">
        <f>IF([6]Actual!$K319="lifecell_Inb",[6]Actual!$D319,"")</f>
        <v/>
      </c>
      <c r="B319" s="9" t="str">
        <f>IFERROR(IF(OR([6]Actual!$L319="Web_chat",[6]Actual!$L319="SN"),VLOOKUP(Дані!A319,[5]Sheet2!$A:$E,5,0),VLOOKUP(Дані!A319,[4]Sheet2!$A$1:$E$209,5,0)),"")</f>
        <v/>
      </c>
      <c r="C319" s="8" t="str">
        <f>IFERROR(VLOOKUP(A319,[6]Actual!$D:$L,9,0),"")</f>
        <v/>
      </c>
      <c r="D319" s="8" t="str">
        <f t="shared" si="40"/>
        <v>exclude</v>
      </c>
      <c r="E319" s="9" t="str">
        <f t="shared" si="41"/>
        <v/>
      </c>
      <c r="F319" s="9" t="str">
        <f t="shared" si="42"/>
        <v/>
      </c>
      <c r="G319" s="9" t="str">
        <f>IFERROR(IF(D319="other",VLOOKUP(A319,Sheet2!A:E,5,0)-B319,""),"")</f>
        <v/>
      </c>
      <c r="H319" s="8"/>
      <c r="I319" s="8"/>
      <c r="J319" s="8"/>
    </row>
    <row r="320" spans="1:10" ht="15" thickBot="1" x14ac:dyDescent="0.35">
      <c r="A320" s="8" t="str">
        <f>IF([6]Actual!$K320="lifecell_Inb",[6]Actual!$D320,"")</f>
        <v/>
      </c>
      <c r="B320" s="9" t="str">
        <f>IFERROR(IF(OR([6]Actual!$L320="Web_chat",[6]Actual!$L320="SN"),VLOOKUP(Дані!A320,[5]Sheet2!$A:$E,5,0),VLOOKUP(Дані!A320,[4]Sheet2!$A$1:$E$209,5,0)),"")</f>
        <v/>
      </c>
      <c r="C320" s="8" t="str">
        <f>IFERROR(VLOOKUP(A320,[6]Actual!$D:$L,9,0),"")</f>
        <v/>
      </c>
      <c r="D320" s="8" t="str">
        <f t="shared" si="40"/>
        <v>exclude</v>
      </c>
      <c r="E320" s="9" t="str">
        <f t="shared" si="41"/>
        <v/>
      </c>
      <c r="F320" s="9" t="str">
        <f t="shared" si="42"/>
        <v/>
      </c>
      <c r="G320" s="9" t="str">
        <f>IFERROR(IF(D320="other",VLOOKUP(A320,Sheet2!A:E,5,0)-B320,""),"")</f>
        <v/>
      </c>
      <c r="H320" s="8"/>
      <c r="I320" s="8"/>
      <c r="J320" s="8"/>
    </row>
    <row r="321" spans="1:10" ht="15" thickBot="1" x14ac:dyDescent="0.35">
      <c r="A321" s="8" t="str">
        <f>IF([6]Actual!$K321="lifecell_Inb",[6]Actual!$D321,"")</f>
        <v/>
      </c>
      <c r="B321" s="9" t="str">
        <f>IFERROR(IF(OR([6]Actual!$L321="Web_chat",[6]Actual!$L321="SN"),VLOOKUP(Дані!A321,[5]Sheet2!$A:$E,5,0),VLOOKUP(Дані!A321,[4]Sheet2!$A$1:$E$209,5,0)),"")</f>
        <v/>
      </c>
      <c r="C321" s="8" t="str">
        <f>IFERROR(VLOOKUP(A321,[6]Actual!$D:$L,9,0),"")</f>
        <v/>
      </c>
      <c r="D321" s="8" t="str">
        <f t="shared" si="40"/>
        <v>exclude</v>
      </c>
      <c r="E321" s="9" t="str">
        <f t="shared" si="41"/>
        <v/>
      </c>
      <c r="F321" s="9" t="str">
        <f t="shared" si="42"/>
        <v/>
      </c>
      <c r="G321" s="9" t="str">
        <f>IFERROR(IF(D321="other",VLOOKUP(A321,Sheet2!A:E,5,0)-B321,""),"")</f>
        <v/>
      </c>
      <c r="H321" s="8"/>
      <c r="I321" s="8"/>
      <c r="J321" s="8"/>
    </row>
    <row r="322" spans="1:10" ht="15" thickBot="1" x14ac:dyDescent="0.35">
      <c r="A322" s="8" t="str">
        <f>IF([6]Actual!$K322="lifecell_Inb",[6]Actual!$D322,"")</f>
        <v/>
      </c>
      <c r="B322" s="9" t="str">
        <f>IFERROR(IF(OR([6]Actual!$L322="Web_chat",[6]Actual!$L322="SN"),VLOOKUP(Дані!A322,[5]Sheet2!$A:$E,5,0),VLOOKUP(Дані!A322,[4]Sheet2!$A$1:$E$209,5,0)),"")</f>
        <v/>
      </c>
      <c r="C322" s="8" t="str">
        <f>IFERROR(VLOOKUP(A322,[6]Actual!$D:$L,9,0),"")</f>
        <v/>
      </c>
      <c r="D322" s="8" t="str">
        <f t="shared" si="40"/>
        <v>exclude</v>
      </c>
      <c r="E322" s="9" t="str">
        <f t="shared" si="41"/>
        <v/>
      </c>
      <c r="F322" s="9" t="str">
        <f t="shared" si="42"/>
        <v/>
      </c>
      <c r="G322" s="9" t="str">
        <f>IFERROR(IF(D322="other",VLOOKUP(A322,Sheet2!A:E,5,0)-B322,""),"")</f>
        <v/>
      </c>
      <c r="H322" s="8"/>
      <c r="I322" s="8"/>
      <c r="J322" s="8"/>
    </row>
    <row r="323" spans="1:10" ht="15" thickBot="1" x14ac:dyDescent="0.35">
      <c r="A323" s="10" t="str">
        <f>IF([6]Actual!$K323="lifecell_Inb",[6]Actual!$D323,"")</f>
        <v>Oleksandr Kuritsyn</v>
      </c>
      <c r="B323" s="12">
        <f>IFERROR(IF(OR([6]Actual!$L323="Web_chat",[6]Actual!$L323="SN"),VLOOKUP(Дані!A323,[5]Sheet2!$A:$E,5,0),VLOOKUP(Дані!A323,[4]Sheet2!$A$1:$E$209,5,0)),"")</f>
        <v>0.103260869565217</v>
      </c>
      <c r="C323" s="11" t="str">
        <f>IFERROR(VLOOKUP(A323,[6]Actual!$D:$L,9,0),"")</f>
        <v>Segment_F</v>
      </c>
      <c r="D323" s="11" t="str">
        <f t="shared" ref="D323:D386" si="48">IF(C323="Web_chat", "chat", IF(C323="","exclude", IF(C323&lt;&gt;"SN", "other", "exclude")))</f>
        <v>other</v>
      </c>
      <c r="E323" s="12" t="str">
        <f t="shared" ref="E323:E386" si="49">IF(D323="chat", B323, "")</f>
        <v/>
      </c>
      <c r="F323" s="12">
        <f t="shared" ref="F323:F386" si="50">IF(D323="other", B323, "")</f>
        <v>0.103260869565217</v>
      </c>
      <c r="G323" s="12">
        <f>IFERROR(IF(D323="other",VLOOKUP(A323,Sheet2!A:E,5,0)-B323,""),"")</f>
        <v>1.247517104392E-2</v>
      </c>
      <c r="H323" s="18" t="str">
        <f>IF(AND(VLOOKUP(A323,[6]Actual!$D:$AA,24,0)&gt;DATE(2025,2,26),D323="other"),"Не приймає", "Приймає")</f>
        <v>Приймає</v>
      </c>
      <c r="I323" s="17">
        <f>VLOOKUP(A323,[6]Actual!$D:$AA,24,0)</f>
        <v>45567</v>
      </c>
      <c r="J323" s="12">
        <f t="shared" ref="J323:J324" si="51">IF(AND(D323="other", H323="Приймає"), G323, "")</f>
        <v>1.247517104392E-2</v>
      </c>
    </row>
    <row r="324" spans="1:10" ht="15" thickBot="1" x14ac:dyDescent="0.35">
      <c r="A324" s="10" t="str">
        <f>IF([6]Actual!$K324="lifecell_Inb",[6]Actual!$D324,"")</f>
        <v>Oksana Ponomar</v>
      </c>
      <c r="B324" s="12">
        <f>IFERROR(IF(OR([6]Actual!$L324="Web_chat",[6]Actual!$L324="SN"),VLOOKUP(Дані!A324,[5]Sheet2!$A:$E,5,0),VLOOKUP(Дані!A324,[4]Sheet2!$A$1:$E$209,5,0)),"")</f>
        <v>0.10038610038610001</v>
      </c>
      <c r="C324" s="11" t="str">
        <f>IFERROR(VLOOKUP(A324,[6]Actual!$D:$L,9,0),"")</f>
        <v>Segment_F</v>
      </c>
      <c r="D324" s="11" t="str">
        <f t="shared" si="48"/>
        <v>other</v>
      </c>
      <c r="E324" s="12" t="str">
        <f t="shared" si="49"/>
        <v/>
      </c>
      <c r="F324" s="12">
        <f t="shared" si="50"/>
        <v>0.10038610038610001</v>
      </c>
      <c r="G324" s="12">
        <f>IFERROR(IF(D324="other",VLOOKUP(A324,Sheet2!A:E,5,0)-B324,""),"")</f>
        <v>1.3582633854948997E-2</v>
      </c>
      <c r="H324" s="18" t="str">
        <f>IF(AND(VLOOKUP(A324,[6]Actual!$D:$AA,24,0)&gt;DATE(2025,2,26),D324="other"),"Не приймає", "Приймає")</f>
        <v>Приймає</v>
      </c>
      <c r="I324" s="17">
        <f>VLOOKUP(A324,[6]Actual!$D:$AA,24,0)</f>
        <v>45567</v>
      </c>
      <c r="J324" s="12">
        <f t="shared" si="51"/>
        <v>1.3582633854948997E-2</v>
      </c>
    </row>
    <row r="325" spans="1:10" ht="15" thickBot="1" x14ac:dyDescent="0.35">
      <c r="A325" s="8" t="str">
        <f>IF([6]Actual!$K325="lifecell_Inb",[6]Actual!$D325,"")</f>
        <v/>
      </c>
      <c r="B325" s="9" t="str">
        <f>IFERROR(IF(OR([6]Actual!$L325="Web_chat",[6]Actual!$L325="SN"),VLOOKUP(Дані!A325,[5]Sheet2!$A:$E,5,0),VLOOKUP(Дані!A325,[4]Sheet2!$A$1:$E$209,5,0)),"")</f>
        <v/>
      </c>
      <c r="C325" s="8" t="str">
        <f>IFERROR(VLOOKUP(A325,[6]Actual!$D:$L,9,0),"")</f>
        <v/>
      </c>
      <c r="D325" s="8" t="str">
        <f t="shared" si="48"/>
        <v>exclude</v>
      </c>
      <c r="E325" s="9" t="str">
        <f t="shared" si="49"/>
        <v/>
      </c>
      <c r="F325" s="9" t="str">
        <f t="shared" si="50"/>
        <v/>
      </c>
      <c r="G325" s="9" t="str">
        <f>IFERROR(IF(D325="other",VLOOKUP(A325,Sheet2!A:E,5,0)-B325,""),"")</f>
        <v/>
      </c>
      <c r="H325" s="8"/>
      <c r="I325" s="8"/>
      <c r="J325" s="8"/>
    </row>
    <row r="326" spans="1:10" ht="15" thickBot="1" x14ac:dyDescent="0.35">
      <c r="A326" s="8" t="str">
        <f>IF([6]Actual!$K326="lifecell_Inb",[6]Actual!$D326,"")</f>
        <v/>
      </c>
      <c r="B326" s="9" t="str">
        <f>IFERROR(IF(OR([6]Actual!$L326="Web_chat",[6]Actual!$L326="SN"),VLOOKUP(Дані!A326,[5]Sheet2!$A:$E,5,0),VLOOKUP(Дані!A326,[4]Sheet2!$A$1:$E$209,5,0)),"")</f>
        <v/>
      </c>
      <c r="C326" s="8" t="str">
        <f>IFERROR(VLOOKUP(A326,[6]Actual!$D:$L,9,0),"")</f>
        <v/>
      </c>
      <c r="D326" s="8" t="str">
        <f t="shared" si="48"/>
        <v>exclude</v>
      </c>
      <c r="E326" s="9" t="str">
        <f t="shared" si="49"/>
        <v/>
      </c>
      <c r="F326" s="9" t="str">
        <f t="shared" si="50"/>
        <v/>
      </c>
      <c r="G326" s="9" t="str">
        <f>IFERROR(IF(D326="other",VLOOKUP(A326,Sheet2!A:E,5,0)-B326,""),"")</f>
        <v/>
      </c>
      <c r="H326" s="8"/>
      <c r="I326" s="8"/>
      <c r="J326" s="8"/>
    </row>
    <row r="327" spans="1:10" ht="15" thickBot="1" x14ac:dyDescent="0.35">
      <c r="A327" s="8" t="str">
        <f>IF([6]Actual!$K327="lifecell_Inb",[6]Actual!$D327,"")</f>
        <v/>
      </c>
      <c r="B327" s="9" t="str">
        <f>IFERROR(IF(OR([6]Actual!$L327="Web_chat",[6]Actual!$L327="SN"),VLOOKUP(Дані!A327,[5]Sheet2!$A:$E,5,0),VLOOKUP(Дані!A327,[4]Sheet2!$A$1:$E$209,5,0)),"")</f>
        <v/>
      </c>
      <c r="C327" s="8" t="str">
        <f>IFERROR(VLOOKUP(A327,[6]Actual!$D:$L,9,0),"")</f>
        <v/>
      </c>
      <c r="D327" s="8" t="str">
        <f t="shared" si="48"/>
        <v>exclude</v>
      </c>
      <c r="E327" s="9" t="str">
        <f t="shared" si="49"/>
        <v/>
      </c>
      <c r="F327" s="9" t="str">
        <f t="shared" si="50"/>
        <v/>
      </c>
      <c r="G327" s="9" t="str">
        <f>IFERROR(IF(D327="other",VLOOKUP(A327,Sheet2!A:E,5,0)-B327,""),"")</f>
        <v/>
      </c>
      <c r="H327" s="8"/>
      <c r="I327" s="8"/>
      <c r="J327" s="8"/>
    </row>
    <row r="328" spans="1:10" ht="15" thickBot="1" x14ac:dyDescent="0.35">
      <c r="A328" s="8" t="str">
        <f>IF([6]Actual!$K328="lifecell_Inb",[6]Actual!$D328,"")</f>
        <v/>
      </c>
      <c r="B328" s="9" t="str">
        <f>IFERROR(IF(OR([6]Actual!$L328="Web_chat",[6]Actual!$L328="SN"),VLOOKUP(Дані!A328,[5]Sheet2!$A:$E,5,0),VLOOKUP(Дані!A328,[4]Sheet2!$A$1:$E$209,5,0)),"")</f>
        <v/>
      </c>
      <c r="C328" s="8" t="str">
        <f>IFERROR(VLOOKUP(A328,[6]Actual!$D:$L,9,0),"")</f>
        <v/>
      </c>
      <c r="D328" s="8" t="str">
        <f t="shared" si="48"/>
        <v>exclude</v>
      </c>
      <c r="E328" s="9" t="str">
        <f t="shared" si="49"/>
        <v/>
      </c>
      <c r="F328" s="9" t="str">
        <f t="shared" si="50"/>
        <v/>
      </c>
      <c r="G328" s="9" t="str">
        <f>IFERROR(IF(D328="other",VLOOKUP(A328,Sheet2!A:E,5,0)-B328,""),"")</f>
        <v/>
      </c>
      <c r="H328" s="8"/>
      <c r="I328" s="8"/>
      <c r="J328" s="8"/>
    </row>
    <row r="329" spans="1:10" ht="15" thickBot="1" x14ac:dyDescent="0.35">
      <c r="A329" s="8" t="str">
        <f>IF([6]Actual!$K329="lifecell_Inb",[6]Actual!$D329,"")</f>
        <v/>
      </c>
      <c r="B329" s="9" t="str">
        <f>IFERROR(IF(OR([6]Actual!$L329="Web_chat",[6]Actual!$L329="SN"),VLOOKUP(Дані!A329,[5]Sheet2!$A:$E,5,0),VLOOKUP(Дані!A329,[4]Sheet2!$A$1:$E$209,5,0)),"")</f>
        <v/>
      </c>
      <c r="C329" s="8" t="str">
        <f>IFERROR(VLOOKUP(A329,[6]Actual!$D:$L,9,0),"")</f>
        <v/>
      </c>
      <c r="D329" s="8" t="str">
        <f t="shared" si="48"/>
        <v>exclude</v>
      </c>
      <c r="E329" s="9" t="str">
        <f t="shared" si="49"/>
        <v/>
      </c>
      <c r="F329" s="9" t="str">
        <f t="shared" si="50"/>
        <v/>
      </c>
      <c r="G329" s="9" t="str">
        <f>IFERROR(IF(D329="other",VLOOKUP(A329,Sheet2!A:E,5,0)-B329,""),"")</f>
        <v/>
      </c>
      <c r="H329" s="8"/>
      <c r="I329" s="8"/>
      <c r="J329" s="8"/>
    </row>
    <row r="330" spans="1:10" ht="15" thickBot="1" x14ac:dyDescent="0.35">
      <c r="A330" s="8" t="str">
        <f>IF([6]Actual!$K330="lifecell_Inb",[6]Actual!$D330,"")</f>
        <v/>
      </c>
      <c r="B330" s="9" t="str">
        <f>IFERROR(IF(OR([6]Actual!$L330="Web_chat",[6]Actual!$L330="SN"),VLOOKUP(Дані!A330,[5]Sheet2!$A:$E,5,0),VLOOKUP(Дані!A330,[4]Sheet2!$A$1:$E$209,5,0)),"")</f>
        <v/>
      </c>
      <c r="C330" s="8" t="str">
        <f>IFERROR(VLOOKUP(A330,[6]Actual!$D:$L,9,0),"")</f>
        <v/>
      </c>
      <c r="D330" s="8" t="str">
        <f t="shared" si="48"/>
        <v>exclude</v>
      </c>
      <c r="E330" s="9" t="str">
        <f t="shared" si="49"/>
        <v/>
      </c>
      <c r="F330" s="9" t="str">
        <f t="shared" si="50"/>
        <v/>
      </c>
      <c r="G330" s="9" t="str">
        <f>IFERROR(IF(D330="other",VLOOKUP(A330,Sheet2!A:E,5,0)-B330,""),"")</f>
        <v/>
      </c>
      <c r="H330" s="8"/>
      <c r="I330" s="8"/>
      <c r="J330" s="8"/>
    </row>
    <row r="331" spans="1:10" ht="15" thickBot="1" x14ac:dyDescent="0.35">
      <c r="A331" s="8" t="str">
        <f>IF([6]Actual!$K331="lifecell_Inb",[6]Actual!$D331,"")</f>
        <v/>
      </c>
      <c r="B331" s="9" t="str">
        <f>IFERROR(IF(OR([6]Actual!$L331="Web_chat",[6]Actual!$L331="SN"),VLOOKUP(Дані!A331,[5]Sheet2!$A:$E,5,0),VLOOKUP(Дані!A331,[4]Sheet2!$A$1:$E$209,5,0)),"")</f>
        <v/>
      </c>
      <c r="C331" s="8" t="str">
        <f>IFERROR(VLOOKUP(A331,[6]Actual!$D:$L,9,0),"")</f>
        <v/>
      </c>
      <c r="D331" s="8" t="str">
        <f t="shared" si="48"/>
        <v>exclude</v>
      </c>
      <c r="E331" s="9" t="str">
        <f t="shared" si="49"/>
        <v/>
      </c>
      <c r="F331" s="9" t="str">
        <f t="shared" si="50"/>
        <v/>
      </c>
      <c r="G331" s="9" t="str">
        <f>IFERROR(IF(D331="other",VLOOKUP(A331,Sheet2!A:E,5,0)-B331,""),"")</f>
        <v/>
      </c>
      <c r="H331" s="8"/>
      <c r="I331" s="8"/>
      <c r="J331" s="8"/>
    </row>
    <row r="332" spans="1:10" ht="15" thickBot="1" x14ac:dyDescent="0.35">
      <c r="A332" s="8" t="str">
        <f>IF([6]Actual!$K332="lifecell_Inb",[6]Actual!$D332,"")</f>
        <v/>
      </c>
      <c r="B332" s="9" t="str">
        <f>IFERROR(IF(OR([6]Actual!$L332="Web_chat",[6]Actual!$L332="SN"),VLOOKUP(Дані!A332,[5]Sheet2!$A:$E,5,0),VLOOKUP(Дані!A332,[4]Sheet2!$A$1:$E$209,5,0)),"")</f>
        <v/>
      </c>
      <c r="C332" s="8" t="str">
        <f>IFERROR(VLOOKUP(A332,[6]Actual!$D:$L,9,0),"")</f>
        <v/>
      </c>
      <c r="D332" s="8" t="str">
        <f t="shared" si="48"/>
        <v>exclude</v>
      </c>
      <c r="E332" s="9" t="str">
        <f t="shared" si="49"/>
        <v/>
      </c>
      <c r="F332" s="9" t="str">
        <f t="shared" si="50"/>
        <v/>
      </c>
      <c r="G332" s="9" t="str">
        <f>IFERROR(IF(D332="other",VLOOKUP(A332,Sheet2!A:E,5,0)-B332,""),"")</f>
        <v/>
      </c>
      <c r="H332" s="8"/>
      <c r="I332" s="8"/>
      <c r="J332" s="8"/>
    </row>
    <row r="333" spans="1:10" ht="15" thickBot="1" x14ac:dyDescent="0.35">
      <c r="A333" s="8" t="str">
        <f>IF([6]Actual!$K333="lifecell_Inb",[6]Actual!$D333,"")</f>
        <v/>
      </c>
      <c r="B333" s="9" t="str">
        <f>IFERROR(IF(OR([6]Actual!$L333="Web_chat",[6]Actual!$L333="SN"),VLOOKUP(Дані!A333,[5]Sheet2!$A:$E,5,0),VLOOKUP(Дані!A333,[4]Sheet2!$A$1:$E$209,5,0)),"")</f>
        <v/>
      </c>
      <c r="C333" s="8" t="str">
        <f>IFERROR(VLOOKUP(A333,[6]Actual!$D:$L,9,0),"")</f>
        <v/>
      </c>
      <c r="D333" s="8" t="str">
        <f t="shared" si="48"/>
        <v>exclude</v>
      </c>
      <c r="E333" s="9" t="str">
        <f t="shared" si="49"/>
        <v/>
      </c>
      <c r="F333" s="9" t="str">
        <f t="shared" si="50"/>
        <v/>
      </c>
      <c r="G333" s="9" t="str">
        <f>IFERROR(IF(D333="other",VLOOKUP(A333,Sheet2!A:E,5,0)-B333,""),"")</f>
        <v/>
      </c>
      <c r="H333" s="8"/>
      <c r="I333" s="8"/>
      <c r="J333" s="8"/>
    </row>
    <row r="334" spans="1:10" ht="15" thickBot="1" x14ac:dyDescent="0.35">
      <c r="A334" s="8" t="str">
        <f>IF([6]Actual!$K334="lifecell_Inb",[6]Actual!$D334,"")</f>
        <v/>
      </c>
      <c r="B334" s="9" t="str">
        <f>IFERROR(IF(OR([6]Actual!$L334="Web_chat",[6]Actual!$L334="SN"),VLOOKUP(Дані!A334,[5]Sheet2!$A:$E,5,0),VLOOKUP(Дані!A334,[4]Sheet2!$A$1:$E$209,5,0)),"")</f>
        <v/>
      </c>
      <c r="C334" s="8" t="str">
        <f>IFERROR(VLOOKUP(A334,[6]Actual!$D:$L,9,0),"")</f>
        <v/>
      </c>
      <c r="D334" s="8" t="str">
        <f t="shared" si="48"/>
        <v>exclude</v>
      </c>
      <c r="E334" s="9" t="str">
        <f t="shared" si="49"/>
        <v/>
      </c>
      <c r="F334" s="9" t="str">
        <f t="shared" si="50"/>
        <v/>
      </c>
      <c r="G334" s="9" t="str">
        <f>IFERROR(IF(D334="other",VLOOKUP(A334,Sheet2!A:E,5,0)-B334,""),"")</f>
        <v/>
      </c>
      <c r="H334" s="8"/>
      <c r="I334" s="8"/>
      <c r="J334" s="8"/>
    </row>
    <row r="335" spans="1:10" ht="15" thickBot="1" x14ac:dyDescent="0.35">
      <c r="A335" s="10" t="str">
        <f>IF([6]Actual!$K335="lifecell_Inb",[6]Actual!$D335,"")</f>
        <v>Mykola AKovalenko</v>
      </c>
      <c r="B335" s="12">
        <f>IFERROR(IF(OR([6]Actual!$L335="Web_chat",[6]Actual!$L335="SN"),VLOOKUP(Дані!A335,[5]Sheet2!$A:$E,5,0),VLOOKUP(Дані!A335,[4]Sheet2!$A$1:$E$209,5,0)),"")</f>
        <v>5.3864168618266997E-2</v>
      </c>
      <c r="C335" s="11" t="str">
        <f>IFERROR(VLOOKUP(A335,[6]Actual!$D:$L,9,0),"")</f>
        <v>Segment_B</v>
      </c>
      <c r="D335" s="11" t="str">
        <f t="shared" si="48"/>
        <v>other</v>
      </c>
      <c r="E335" s="12" t="str">
        <f t="shared" si="49"/>
        <v/>
      </c>
      <c r="F335" s="12">
        <f t="shared" si="50"/>
        <v>5.3864168618266997E-2</v>
      </c>
      <c r="G335" s="12">
        <f>IFERROR(IF(D335="other",VLOOKUP(A335,Sheet2!A:E,5,0)-B335,""),"")</f>
        <v>4.638645794814901E-2</v>
      </c>
      <c r="H335" s="18" t="str">
        <f>IF(AND(VLOOKUP(A335,[6]Actual!$D:$AA,24,0)&gt;DATE(2025,2,26),D335="other"),"Не приймає", "Приймає")</f>
        <v>Приймає</v>
      </c>
      <c r="I335" s="17">
        <f>VLOOKUP(A335,[6]Actual!$D:$AA,24,0)</f>
        <v>45573</v>
      </c>
      <c r="J335" s="12">
        <f>IF(AND(D335="other", H335="Приймає"), G335, "")</f>
        <v>4.638645794814901E-2</v>
      </c>
    </row>
    <row r="336" spans="1:10" ht="15" thickBot="1" x14ac:dyDescent="0.35">
      <c r="A336" s="8" t="str">
        <f>IF([6]Actual!$K336="lifecell_Inb",[6]Actual!$D336,"")</f>
        <v/>
      </c>
      <c r="B336" s="9" t="str">
        <f>IFERROR(IF(OR([6]Actual!$L336="Web_chat",[6]Actual!$L336="SN"),VLOOKUP(Дані!A336,[5]Sheet2!$A:$E,5,0),VLOOKUP(Дані!A336,[4]Sheet2!$A$1:$E$209,5,0)),"")</f>
        <v/>
      </c>
      <c r="C336" s="8" t="str">
        <f>IFERROR(VLOOKUP(A336,[6]Actual!$D:$L,9,0),"")</f>
        <v/>
      </c>
      <c r="D336" s="8" t="str">
        <f t="shared" si="48"/>
        <v>exclude</v>
      </c>
      <c r="E336" s="9" t="str">
        <f t="shared" si="49"/>
        <v/>
      </c>
      <c r="F336" s="9" t="str">
        <f t="shared" si="50"/>
        <v/>
      </c>
      <c r="G336" s="9" t="str">
        <f>IFERROR(IF(D336="other",VLOOKUP(A336,Sheet2!A:E,5,0)-B336,""),"")</f>
        <v/>
      </c>
      <c r="H336" s="8"/>
      <c r="I336" s="8"/>
      <c r="J336" s="8"/>
    </row>
    <row r="337" spans="1:10" ht="15" thickBot="1" x14ac:dyDescent="0.35">
      <c r="A337" s="8" t="str">
        <f>IF([6]Actual!$K337="lifecell_Inb",[6]Actual!$D337,"")</f>
        <v/>
      </c>
      <c r="B337" s="9" t="str">
        <f>IFERROR(IF(OR([6]Actual!$L337="Web_chat",[6]Actual!$L337="SN"),VLOOKUP(Дані!A337,[5]Sheet2!$A:$E,5,0),VLOOKUP(Дані!A337,[4]Sheet2!$A$1:$E$209,5,0)),"")</f>
        <v/>
      </c>
      <c r="C337" s="8" t="str">
        <f>IFERROR(VLOOKUP(A337,[6]Actual!$D:$L,9,0),"")</f>
        <v/>
      </c>
      <c r="D337" s="8" t="str">
        <f t="shared" si="48"/>
        <v>exclude</v>
      </c>
      <c r="E337" s="9" t="str">
        <f t="shared" si="49"/>
        <v/>
      </c>
      <c r="F337" s="9" t="str">
        <f t="shared" si="50"/>
        <v/>
      </c>
      <c r="G337" s="9" t="str">
        <f>IFERROR(IF(D337="other",VLOOKUP(A337,Sheet2!A:E,5,0)-B337,""),"")</f>
        <v/>
      </c>
      <c r="H337" s="8"/>
      <c r="I337" s="8"/>
      <c r="J337" s="8"/>
    </row>
    <row r="338" spans="1:10" ht="15" thickBot="1" x14ac:dyDescent="0.35">
      <c r="A338" s="8" t="str">
        <f>IF([6]Actual!$K338="lifecell_Inb",[6]Actual!$D338,"")</f>
        <v/>
      </c>
      <c r="B338" s="9" t="str">
        <f>IFERROR(IF(OR([6]Actual!$L338="Web_chat",[6]Actual!$L338="SN"),VLOOKUP(Дані!A338,[5]Sheet2!$A:$E,5,0),VLOOKUP(Дані!A338,[4]Sheet2!$A$1:$E$209,5,0)),"")</f>
        <v/>
      </c>
      <c r="C338" s="8" t="str">
        <f>IFERROR(VLOOKUP(A338,[6]Actual!$D:$L,9,0),"")</f>
        <v/>
      </c>
      <c r="D338" s="8" t="str">
        <f t="shared" si="48"/>
        <v>exclude</v>
      </c>
      <c r="E338" s="9" t="str">
        <f t="shared" si="49"/>
        <v/>
      </c>
      <c r="F338" s="9" t="str">
        <f t="shared" si="50"/>
        <v/>
      </c>
      <c r="G338" s="9" t="str">
        <f>IFERROR(IF(D338="other",VLOOKUP(A338,Sheet2!A:E,5,0)-B338,""),"")</f>
        <v/>
      </c>
      <c r="H338" s="8"/>
      <c r="I338" s="8"/>
      <c r="J338" s="8"/>
    </row>
    <row r="339" spans="1:10" ht="15" thickBot="1" x14ac:dyDescent="0.35">
      <c r="A339" s="8" t="str">
        <f>IF([6]Actual!$K339="lifecell_Inb",[6]Actual!$D339,"")</f>
        <v/>
      </c>
      <c r="B339" s="9" t="str">
        <f>IFERROR(IF(OR([6]Actual!$L339="Web_chat",[6]Actual!$L339="SN"),VLOOKUP(Дані!A339,[5]Sheet2!$A:$E,5,0),VLOOKUP(Дані!A339,[4]Sheet2!$A$1:$E$209,5,0)),"")</f>
        <v/>
      </c>
      <c r="C339" s="8" t="str">
        <f>IFERROR(VLOOKUP(A339,[6]Actual!$D:$L,9,0),"")</f>
        <v/>
      </c>
      <c r="D339" s="8" t="str">
        <f t="shared" si="48"/>
        <v>exclude</v>
      </c>
      <c r="E339" s="9" t="str">
        <f t="shared" si="49"/>
        <v/>
      </c>
      <c r="F339" s="9" t="str">
        <f t="shared" si="50"/>
        <v/>
      </c>
      <c r="G339" s="9" t="str">
        <f>IFERROR(IF(D339="other",VLOOKUP(A339,Sheet2!A:E,5,0)-B339,""),"")</f>
        <v/>
      </c>
      <c r="H339" s="8"/>
      <c r="I339" s="8"/>
      <c r="J339" s="8"/>
    </row>
    <row r="340" spans="1:10" ht="15" thickBot="1" x14ac:dyDescent="0.35">
      <c r="A340" s="10" t="str">
        <f>IF([6]Actual!$K340="lifecell_Inb",[6]Actual!$D340,"")</f>
        <v>Anastasiia Zhelezniak</v>
      </c>
      <c r="B340" s="12" t="str">
        <f>IFERROR(IF(OR([6]Actual!$L340="Web_chat",[6]Actual!$L340="SN"),VLOOKUP(Дані!A340,[5]Sheet2!$A:$E,5,0),VLOOKUP(Дані!A340,[4]Sheet2!$A$1:$E$209,5,0)),"")</f>
        <v/>
      </c>
      <c r="C340" s="11" t="str">
        <f>IFERROR(VLOOKUP(A340,[6]Actual!$D:$L,9,0),"")</f>
        <v>Segment_F</v>
      </c>
      <c r="D340" s="11" t="str">
        <f t="shared" si="48"/>
        <v>other</v>
      </c>
      <c r="E340" s="12" t="str">
        <f t="shared" si="49"/>
        <v/>
      </c>
      <c r="F340" s="12" t="str">
        <f t="shared" si="50"/>
        <v/>
      </c>
      <c r="G340" s="12" t="str">
        <f>IFERROR(IF(D340="other",VLOOKUP(A340,Sheet2!A:E,5,0)-B340,""),"")</f>
        <v/>
      </c>
      <c r="H340" s="18" t="str">
        <f>IF(AND(VLOOKUP(A340,[6]Actual!$D:$AA,24,0)&gt;DATE(2025,2,26),D340="other"),"Не приймає", "Приймає")</f>
        <v>Приймає</v>
      </c>
      <c r="I340" s="17">
        <f>VLOOKUP(A340,[6]Actual!$D:$AA,24,0)</f>
        <v>45579</v>
      </c>
      <c r="J340" s="12" t="str">
        <f t="shared" ref="J340:J341" si="52">IF(AND(D340="other", H340="Приймає"), G340, "")</f>
        <v/>
      </c>
    </row>
    <row r="341" spans="1:10" ht="15" thickBot="1" x14ac:dyDescent="0.35">
      <c r="A341" s="10" t="str">
        <f>IF([6]Actual!$K341="lifecell_Inb",[6]Actual!$D341,"")</f>
        <v>Karyna Kominova</v>
      </c>
      <c r="B341" s="12">
        <f>IFERROR(IF(OR([6]Actual!$L341="Web_chat",[6]Actual!$L341="SN"),VLOOKUP(Дані!A341,[5]Sheet2!$A:$E,5,0),VLOOKUP(Дані!A341,[4]Sheet2!$A$1:$E$209,5,0)),"")</f>
        <v>0.127906976744186</v>
      </c>
      <c r="C341" s="11" t="str">
        <f>IFERROR(VLOOKUP(A341,[6]Actual!$D:$L,9,0),"")</f>
        <v>Platinum</v>
      </c>
      <c r="D341" s="11" t="str">
        <f t="shared" si="48"/>
        <v>other</v>
      </c>
      <c r="E341" s="12" t="str">
        <f t="shared" si="49"/>
        <v/>
      </c>
      <c r="F341" s="12">
        <f t="shared" si="50"/>
        <v>0.127906976744186</v>
      </c>
      <c r="G341" s="12">
        <f>IFERROR(IF(D341="other",VLOOKUP(A341,Sheet2!A:E,5,0)-B341,""),"")</f>
        <v>6.0889703753739005E-2</v>
      </c>
      <c r="H341" s="18" t="str">
        <f>IF(AND(VLOOKUP(A341,[6]Actual!$D:$AA,24,0)&gt;DATE(2025,2,26),D341="other"),"Не приймає", "Приймає")</f>
        <v>Приймає</v>
      </c>
      <c r="I341" s="17">
        <f>VLOOKUP(A341,[6]Actual!$D:$AA,24,0)</f>
        <v>45581</v>
      </c>
      <c r="J341" s="12">
        <f t="shared" si="52"/>
        <v>6.0889703753739005E-2</v>
      </c>
    </row>
    <row r="342" spans="1:10" ht="15" thickBot="1" x14ac:dyDescent="0.35">
      <c r="A342" s="8" t="str">
        <f>IF([6]Actual!$K342="lifecell_Inb",[6]Actual!$D342,"")</f>
        <v/>
      </c>
      <c r="B342" s="9" t="str">
        <f>IFERROR(IF(OR([6]Actual!$L342="Web_chat",[6]Actual!$L342="SN"),VLOOKUP(Дані!A342,[5]Sheet2!$A:$E,5,0),VLOOKUP(Дані!A342,[4]Sheet2!$A$1:$E$209,5,0)),"")</f>
        <v/>
      </c>
      <c r="C342" s="8" t="str">
        <f>IFERROR(VLOOKUP(A342,[6]Actual!$D:$L,9,0),"")</f>
        <v/>
      </c>
      <c r="D342" s="8" t="str">
        <f t="shared" si="48"/>
        <v>exclude</v>
      </c>
      <c r="E342" s="9" t="str">
        <f t="shared" si="49"/>
        <v/>
      </c>
      <c r="F342" s="9" t="str">
        <f t="shared" si="50"/>
        <v/>
      </c>
      <c r="G342" s="9" t="str">
        <f>IFERROR(IF(D342="other",VLOOKUP(A342,Sheet2!A:E,5,0)-B342,""),"")</f>
        <v/>
      </c>
      <c r="H342" s="8"/>
      <c r="I342" s="8"/>
      <c r="J342" s="8"/>
    </row>
    <row r="343" spans="1:10" ht="15" thickBot="1" x14ac:dyDescent="0.35">
      <c r="A343" s="8" t="str">
        <f>IF([6]Actual!$K343="lifecell_Inb",[6]Actual!$D343,"")</f>
        <v/>
      </c>
      <c r="B343" s="9" t="str">
        <f>IFERROR(IF(OR([6]Actual!$L343="Web_chat",[6]Actual!$L343="SN"),VLOOKUP(Дані!A343,[5]Sheet2!$A:$E,5,0),VLOOKUP(Дані!A343,[4]Sheet2!$A$1:$E$209,5,0)),"")</f>
        <v/>
      </c>
      <c r="C343" s="8" t="str">
        <f>IFERROR(VLOOKUP(A343,[6]Actual!$D:$L,9,0),"")</f>
        <v/>
      </c>
      <c r="D343" s="8" t="str">
        <f t="shared" si="48"/>
        <v>exclude</v>
      </c>
      <c r="E343" s="9" t="str">
        <f t="shared" si="49"/>
        <v/>
      </c>
      <c r="F343" s="9" t="str">
        <f t="shared" si="50"/>
        <v/>
      </c>
      <c r="G343" s="9" t="str">
        <f>IFERROR(IF(D343="other",VLOOKUP(A343,Sheet2!A:E,5,0)-B343,""),"")</f>
        <v/>
      </c>
      <c r="H343" s="8"/>
      <c r="I343" s="8"/>
      <c r="J343" s="8"/>
    </row>
    <row r="344" spans="1:10" ht="15" thickBot="1" x14ac:dyDescent="0.35">
      <c r="A344" s="8" t="str">
        <f>IF([6]Actual!$K344="lifecell_Inb",[6]Actual!$D344,"")</f>
        <v/>
      </c>
      <c r="B344" s="9" t="str">
        <f>IFERROR(IF(OR([6]Actual!$L344="Web_chat",[6]Actual!$L344="SN"),VLOOKUP(Дані!A344,[5]Sheet2!$A:$E,5,0),VLOOKUP(Дані!A344,[4]Sheet2!$A$1:$E$209,5,0)),"")</f>
        <v/>
      </c>
      <c r="C344" s="8" t="str">
        <f>IFERROR(VLOOKUP(A344,[6]Actual!$D:$L,9,0),"")</f>
        <v/>
      </c>
      <c r="D344" s="8" t="str">
        <f t="shared" si="48"/>
        <v>exclude</v>
      </c>
      <c r="E344" s="9" t="str">
        <f t="shared" si="49"/>
        <v/>
      </c>
      <c r="F344" s="9" t="str">
        <f t="shared" si="50"/>
        <v/>
      </c>
      <c r="G344" s="9" t="str">
        <f>IFERROR(IF(D344="other",VLOOKUP(A344,Sheet2!A:E,5,0)-B344,""),"")</f>
        <v/>
      </c>
      <c r="H344" s="8"/>
      <c r="I344" s="8"/>
      <c r="J344" s="8"/>
    </row>
    <row r="345" spans="1:10" ht="15" thickBot="1" x14ac:dyDescent="0.35">
      <c r="A345" s="8" t="str">
        <f>IF([6]Actual!$K345="lifecell_Inb",[6]Actual!$D345,"")</f>
        <v/>
      </c>
      <c r="B345" s="9" t="str">
        <f>IFERROR(IF(OR([6]Actual!$L345="Web_chat",[6]Actual!$L345="SN"),VLOOKUP(Дані!A345,[5]Sheet2!$A:$E,5,0),VLOOKUP(Дані!A345,[4]Sheet2!$A$1:$E$209,5,0)),"")</f>
        <v/>
      </c>
      <c r="C345" s="8" t="str">
        <f>IFERROR(VLOOKUP(A345,[6]Actual!$D:$L,9,0),"")</f>
        <v/>
      </c>
      <c r="D345" s="8" t="str">
        <f t="shared" si="48"/>
        <v>exclude</v>
      </c>
      <c r="E345" s="9" t="str">
        <f t="shared" si="49"/>
        <v/>
      </c>
      <c r="F345" s="9" t="str">
        <f t="shared" si="50"/>
        <v/>
      </c>
      <c r="G345" s="9" t="str">
        <f>IFERROR(IF(D345="other",VLOOKUP(A345,Sheet2!A:E,5,0)-B345,""),"")</f>
        <v/>
      </c>
      <c r="H345" s="8"/>
      <c r="I345" s="8"/>
      <c r="J345" s="8"/>
    </row>
    <row r="346" spans="1:10" ht="15" thickBot="1" x14ac:dyDescent="0.35">
      <c r="A346" s="8" t="str">
        <f>IF([6]Actual!$K346="lifecell_Inb",[6]Actual!$D346,"")</f>
        <v/>
      </c>
      <c r="B346" s="9" t="str">
        <f>IFERROR(IF(OR([6]Actual!$L346="Web_chat",[6]Actual!$L346="SN"),VLOOKUP(Дані!A346,[5]Sheet2!$A:$E,5,0),VLOOKUP(Дані!A346,[4]Sheet2!$A$1:$E$209,5,0)),"")</f>
        <v/>
      </c>
      <c r="C346" s="8" t="str">
        <f>IFERROR(VLOOKUP(A346,[6]Actual!$D:$L,9,0),"")</f>
        <v/>
      </c>
      <c r="D346" s="8" t="str">
        <f t="shared" si="48"/>
        <v>exclude</v>
      </c>
      <c r="E346" s="9" t="str">
        <f t="shared" si="49"/>
        <v/>
      </c>
      <c r="F346" s="9" t="str">
        <f t="shared" si="50"/>
        <v/>
      </c>
      <c r="G346" s="9" t="str">
        <f>IFERROR(IF(D346="other",VLOOKUP(A346,Sheet2!A:E,5,0)-B346,""),"")</f>
        <v/>
      </c>
      <c r="H346" s="8"/>
      <c r="I346" s="8"/>
      <c r="J346" s="8"/>
    </row>
    <row r="347" spans="1:10" ht="15" thickBot="1" x14ac:dyDescent="0.35">
      <c r="A347" s="10" t="str">
        <f>IF([6]Actual!$K347="lifecell_Inb",[6]Actual!$D347,"")</f>
        <v>Olena Chychkanova</v>
      </c>
      <c r="B347" s="12">
        <f>IFERROR(IF(OR([6]Actual!$L347="Web_chat",[6]Actual!$L347="SN"),VLOOKUP(Дані!A347,[5]Sheet2!$A:$E,5,0),VLOOKUP(Дані!A347,[4]Sheet2!$A$1:$E$209,5,0)),"")</f>
        <v>5.6034482758620698E-2</v>
      </c>
      <c r="C347" s="11" t="str">
        <f>IFERROR(VLOOKUP(A347,[6]Actual!$D:$L,9,0),"")</f>
        <v>Platinum</v>
      </c>
      <c r="D347" s="11" t="str">
        <f t="shared" si="48"/>
        <v>other</v>
      </c>
      <c r="E347" s="12" t="str">
        <f t="shared" si="49"/>
        <v/>
      </c>
      <c r="F347" s="12">
        <f t="shared" si="50"/>
        <v>5.6034482758620698E-2</v>
      </c>
      <c r="G347" s="12">
        <f>IFERROR(IF(D347="other",VLOOKUP(A347,Sheet2!A:E,5,0)-B347,""),"")</f>
        <v>8.2503423378563312E-2</v>
      </c>
      <c r="H347" s="18" t="str">
        <f>IF(AND(VLOOKUP(A347,[6]Actual!$D:$AA,24,0)&gt;DATE(2025,2,26),D347="other"),"Не приймає", "Приймає")</f>
        <v>Приймає</v>
      </c>
      <c r="I347" s="17">
        <f>VLOOKUP(A347,[6]Actual!$D:$AA,24,0)</f>
        <v>45593</v>
      </c>
      <c r="J347" s="12">
        <f t="shared" ref="J347:J349" si="53">IF(AND(D347="other", H347="Приймає"), G347, "")</f>
        <v>8.2503423378563312E-2</v>
      </c>
    </row>
    <row r="348" spans="1:10" ht="15" thickBot="1" x14ac:dyDescent="0.35">
      <c r="A348" s="10" t="str">
        <f>IF([6]Actual!$K348="lifecell_Inb",[6]Actual!$D348,"")</f>
        <v>Svitlana Pohrebniak</v>
      </c>
      <c r="B348" s="12">
        <f>IFERROR(IF(OR([6]Actual!$L348="Web_chat",[6]Actual!$L348="SN"),VLOOKUP(Дані!A348,[5]Sheet2!$A:$E,5,0),VLOOKUP(Дані!A348,[4]Sheet2!$A$1:$E$209,5,0)),"")</f>
        <v>9.9526066350710901E-2</v>
      </c>
      <c r="C348" s="11" t="str">
        <f>IFERROR(VLOOKUP(A348,[6]Actual!$D:$L,9,0),"")</f>
        <v>Segment_B</v>
      </c>
      <c r="D348" s="11" t="str">
        <f t="shared" si="48"/>
        <v>other</v>
      </c>
      <c r="E348" s="12" t="str">
        <f t="shared" si="49"/>
        <v/>
      </c>
      <c r="F348" s="12">
        <f t="shared" si="50"/>
        <v>9.9526066350710901E-2</v>
      </c>
      <c r="G348" s="12">
        <f>IFERROR(IF(D348="other",VLOOKUP(A348,Sheet2!A:E,5,0)-B348,""),"")</f>
        <v>1.9761767477182099E-2</v>
      </c>
      <c r="H348" s="18" t="str">
        <f>IF(AND(VLOOKUP(A348,[6]Actual!$D:$AA,24,0)&gt;DATE(2025,2,26),D348="other"),"Не приймає", "Приймає")</f>
        <v>Приймає</v>
      </c>
      <c r="I348" s="17">
        <f>VLOOKUP(A348,[6]Actual!$D:$AA,24,0)</f>
        <v>45593</v>
      </c>
      <c r="J348" s="12">
        <f t="shared" si="53"/>
        <v>1.9761767477182099E-2</v>
      </c>
    </row>
    <row r="349" spans="1:10" ht="15" thickBot="1" x14ac:dyDescent="0.35">
      <c r="A349" s="10" t="str">
        <f>IF([6]Actual!$K349="lifecell_Inb",[6]Actual!$D349,"")</f>
        <v>Bohdan Dubovyi</v>
      </c>
      <c r="B349" s="12">
        <f>IFERROR(IF(OR([6]Actual!$L349="Web_chat",[6]Actual!$L349="SN"),VLOOKUP(Дані!A349,[5]Sheet2!$A:$E,5,0),VLOOKUP(Дані!A349,[4]Sheet2!$A$1:$E$209,5,0)),"")</f>
        <v>0.124401913875598</v>
      </c>
      <c r="C349" s="11" t="str">
        <f>IFERROR(VLOOKUP(A349,[6]Actual!$D:$L,9,0),"")</f>
        <v>Segment_B</v>
      </c>
      <c r="D349" s="11" t="str">
        <f t="shared" si="48"/>
        <v>other</v>
      </c>
      <c r="E349" s="12" t="str">
        <f t="shared" si="49"/>
        <v/>
      </c>
      <c r="F349" s="12">
        <f t="shared" si="50"/>
        <v>0.124401913875598</v>
      </c>
      <c r="G349" s="12">
        <f>IFERROR(IF(D349="other",VLOOKUP(A349,Sheet2!A:E,5,0)-B349,""),"")</f>
        <v>-5.5494548592049942E-3</v>
      </c>
      <c r="H349" s="18" t="str">
        <f>IF(AND(VLOOKUP(A349,[6]Actual!$D:$AA,24,0)&gt;DATE(2025,2,26),D349="other"),"Не приймає", "Приймає")</f>
        <v>Приймає</v>
      </c>
      <c r="I349" s="17">
        <f>VLOOKUP(A349,[6]Actual!$D:$AA,24,0)</f>
        <v>45593</v>
      </c>
      <c r="J349" s="12">
        <f t="shared" si="53"/>
        <v>-5.5494548592049942E-3</v>
      </c>
    </row>
    <row r="350" spans="1:10" ht="15" thickBot="1" x14ac:dyDescent="0.35">
      <c r="A350" s="8" t="str">
        <f>IF([6]Actual!$K350="lifecell_Inb",[6]Actual!$D350,"")</f>
        <v/>
      </c>
      <c r="B350" s="9" t="str">
        <f>IFERROR(IF(OR([6]Actual!$L350="Web_chat",[6]Actual!$L350="SN"),VLOOKUP(Дані!A350,[5]Sheet2!$A:$E,5,0),VLOOKUP(Дані!A350,[4]Sheet2!$A$1:$E$209,5,0)),"")</f>
        <v/>
      </c>
      <c r="C350" s="8" t="str">
        <f>IFERROR(VLOOKUP(A350,[6]Actual!$D:$L,9,0),"")</f>
        <v/>
      </c>
      <c r="D350" s="8" t="str">
        <f t="shared" si="48"/>
        <v>exclude</v>
      </c>
      <c r="E350" s="9" t="str">
        <f t="shared" si="49"/>
        <v/>
      </c>
      <c r="F350" s="9" t="str">
        <f t="shared" si="50"/>
        <v/>
      </c>
      <c r="G350" s="9" t="str">
        <f>IFERROR(IF(D350="other",VLOOKUP(A350,Sheet2!A:E,5,0)-B350,""),"")</f>
        <v/>
      </c>
      <c r="H350" s="8"/>
      <c r="I350" s="8"/>
      <c r="J350" s="8"/>
    </row>
    <row r="351" spans="1:10" ht="15" thickBot="1" x14ac:dyDescent="0.35">
      <c r="A351" s="8" t="str">
        <f>IF([6]Actual!$K351="lifecell_Inb",[6]Actual!$D351,"")</f>
        <v/>
      </c>
      <c r="B351" s="9" t="str">
        <f>IFERROR(IF(OR([6]Actual!$L351="Web_chat",[6]Actual!$L351="SN"),VLOOKUP(Дані!A351,[5]Sheet2!$A:$E,5,0),VLOOKUP(Дані!A351,[4]Sheet2!$A$1:$E$209,5,0)),"")</f>
        <v/>
      </c>
      <c r="C351" s="8" t="str">
        <f>IFERROR(VLOOKUP(A351,[6]Actual!$D:$L,9,0),"")</f>
        <v/>
      </c>
      <c r="D351" s="8" t="str">
        <f t="shared" si="48"/>
        <v>exclude</v>
      </c>
      <c r="E351" s="9" t="str">
        <f t="shared" si="49"/>
        <v/>
      </c>
      <c r="F351" s="9" t="str">
        <f t="shared" si="50"/>
        <v/>
      </c>
      <c r="G351" s="9" t="str">
        <f>IFERROR(IF(D351="other",VLOOKUP(A351,Sheet2!A:E,5,0)-B351,""),"")</f>
        <v/>
      </c>
      <c r="H351" s="8"/>
      <c r="I351" s="8"/>
      <c r="J351" s="8"/>
    </row>
    <row r="352" spans="1:10" ht="15" thickBot="1" x14ac:dyDescent="0.35">
      <c r="A352" s="8" t="str">
        <f>IF([6]Actual!$K352="lifecell_Inb",[6]Actual!$D352,"")</f>
        <v/>
      </c>
      <c r="B352" s="9" t="str">
        <f>IFERROR(IF(OR([6]Actual!$L352="Web_chat",[6]Actual!$L352="SN"),VLOOKUP(Дані!A352,[5]Sheet2!$A:$E,5,0),VLOOKUP(Дані!A352,[4]Sheet2!$A$1:$E$209,5,0)),"")</f>
        <v/>
      </c>
      <c r="C352" s="8" t="str">
        <f>IFERROR(VLOOKUP(A352,[6]Actual!$D:$L,9,0),"")</f>
        <v/>
      </c>
      <c r="D352" s="8" t="str">
        <f t="shared" si="48"/>
        <v>exclude</v>
      </c>
      <c r="E352" s="9" t="str">
        <f t="shared" si="49"/>
        <v/>
      </c>
      <c r="F352" s="9" t="str">
        <f t="shared" si="50"/>
        <v/>
      </c>
      <c r="G352" s="9" t="str">
        <f>IFERROR(IF(D352="other",VLOOKUP(A352,Sheet2!A:E,5,0)-B352,""),"")</f>
        <v/>
      </c>
      <c r="H352" s="8"/>
      <c r="I352" s="8"/>
      <c r="J352" s="8"/>
    </row>
    <row r="353" spans="1:10" ht="15" thickBot="1" x14ac:dyDescent="0.35">
      <c r="A353" s="8" t="str">
        <f>IF([6]Actual!$K353="lifecell_Inb",[6]Actual!$D353,"")</f>
        <v/>
      </c>
      <c r="B353" s="9" t="str">
        <f>IFERROR(IF(OR([6]Actual!$L353="Web_chat",[6]Actual!$L353="SN"),VLOOKUP(Дані!A353,[5]Sheet2!$A:$E,5,0),VLOOKUP(Дані!A353,[4]Sheet2!$A$1:$E$209,5,0)),"")</f>
        <v/>
      </c>
      <c r="C353" s="8" t="str">
        <f>IFERROR(VLOOKUP(A353,[6]Actual!$D:$L,9,0),"")</f>
        <v/>
      </c>
      <c r="D353" s="8" t="str">
        <f t="shared" si="48"/>
        <v>exclude</v>
      </c>
      <c r="E353" s="9" t="str">
        <f t="shared" si="49"/>
        <v/>
      </c>
      <c r="F353" s="9" t="str">
        <f t="shared" si="50"/>
        <v/>
      </c>
      <c r="G353" s="9" t="str">
        <f>IFERROR(IF(D353="other",VLOOKUP(A353,Sheet2!A:E,5,0)-B353,""),"")</f>
        <v/>
      </c>
      <c r="H353" s="8"/>
      <c r="I353" s="8"/>
      <c r="J353" s="8"/>
    </row>
    <row r="354" spans="1:10" ht="15" thickBot="1" x14ac:dyDescent="0.35">
      <c r="A354" s="8" t="str">
        <f>IF([6]Actual!$K354="lifecell_Inb",[6]Actual!$D354,"")</f>
        <v/>
      </c>
      <c r="B354" s="9" t="str">
        <f>IFERROR(IF(OR([6]Actual!$L354="Web_chat",[6]Actual!$L354="SN"),VLOOKUP(Дані!A354,[5]Sheet2!$A:$E,5,0),VLOOKUP(Дані!A354,[4]Sheet2!$A$1:$E$209,5,0)),"")</f>
        <v/>
      </c>
      <c r="C354" s="8" t="str">
        <f>IFERROR(VLOOKUP(A354,[6]Actual!$D:$L,9,0),"")</f>
        <v/>
      </c>
      <c r="D354" s="8" t="str">
        <f t="shared" si="48"/>
        <v>exclude</v>
      </c>
      <c r="E354" s="9" t="str">
        <f t="shared" si="49"/>
        <v/>
      </c>
      <c r="F354" s="9" t="str">
        <f t="shared" si="50"/>
        <v/>
      </c>
      <c r="G354" s="9" t="str">
        <f>IFERROR(IF(D354="other",VLOOKUP(A354,Sheet2!A:E,5,0)-B354,""),"")</f>
        <v/>
      </c>
      <c r="H354" s="8"/>
      <c r="I354" s="8"/>
      <c r="J354" s="8"/>
    </row>
    <row r="355" spans="1:10" ht="15" thickBot="1" x14ac:dyDescent="0.35">
      <c r="A355" s="10" t="str">
        <f>IF([6]Actual!$K355="lifecell_Inb",[6]Actual!$D355,"")</f>
        <v>Valentyn Yehorchenkov</v>
      </c>
      <c r="B355" s="12">
        <f>IFERROR(IF(OR([6]Actual!$L355="Web_chat",[6]Actual!$L355="SN"),VLOOKUP(Дані!A355,[5]Sheet2!$A:$E,5,0),VLOOKUP(Дані!A355,[4]Sheet2!$A$1:$E$209,5,0)),"")</f>
        <v>0.10952380952381</v>
      </c>
      <c r="C355" s="11" t="str">
        <f>IFERROR(VLOOKUP(A355,[6]Actual!$D:$L,9,0),"")</f>
        <v>Segment_F</v>
      </c>
      <c r="D355" s="11" t="str">
        <f t="shared" si="48"/>
        <v>other</v>
      </c>
      <c r="E355" s="12" t="str">
        <f t="shared" si="49"/>
        <v/>
      </c>
      <c r="F355" s="12">
        <f t="shared" si="50"/>
        <v>0.10952380952381</v>
      </c>
      <c r="G355" s="12">
        <f>IFERROR(IF(D355="other",VLOOKUP(A355,Sheet2!A:E,5,0)-B355,""),"")</f>
        <v>-2.3895067008839893E-2</v>
      </c>
      <c r="H355" s="18" t="str">
        <f>IF(AND(VLOOKUP(A355,[6]Actual!$D:$AA,24,0)&gt;DATE(2025,2,26),D355="other"),"Не приймає", "Приймає")</f>
        <v>Приймає</v>
      </c>
      <c r="I355" s="17">
        <f>VLOOKUP(A355,[6]Actual!$D:$AA,24,0)</f>
        <v>45602</v>
      </c>
      <c r="J355" s="12">
        <f t="shared" ref="J355:J356" si="54">IF(AND(D355="other", H355="Приймає"), G355, "")</f>
        <v>-2.3895067008839893E-2</v>
      </c>
    </row>
    <row r="356" spans="1:10" ht="15" thickBot="1" x14ac:dyDescent="0.35">
      <c r="A356" s="10" t="str">
        <f>IF([6]Actual!$K356="lifecell_Inb",[6]Actual!$D356,"")</f>
        <v>Inna Kaminska</v>
      </c>
      <c r="B356" s="12">
        <f>IFERROR(IF(OR([6]Actual!$L356="Web_chat",[6]Actual!$L356="SN"),VLOOKUP(Дані!A356,[5]Sheet2!$A:$E,5,0),VLOOKUP(Дані!A356,[4]Sheet2!$A$1:$E$209,5,0)),"")</f>
        <v>0.13939393939393899</v>
      </c>
      <c r="C356" s="11" t="str">
        <f>IFERROR(VLOOKUP(A356,[6]Actual!$D:$L,9,0),"")</f>
        <v>FMC</v>
      </c>
      <c r="D356" s="11" t="str">
        <f t="shared" si="48"/>
        <v>other</v>
      </c>
      <c r="E356" s="12" t="str">
        <f t="shared" si="49"/>
        <v/>
      </c>
      <c r="F356" s="12">
        <f t="shared" si="50"/>
        <v>0.13939393939393899</v>
      </c>
      <c r="G356" s="12">
        <f>IFERROR(IF(D356="other",VLOOKUP(A356,Sheet2!A:E,5,0)-B356,""),"")</f>
        <v>-2.8738201689020984E-2</v>
      </c>
      <c r="H356" s="18" t="str">
        <f>IF(AND(VLOOKUP(A356,[6]Actual!$D:$AA,24,0)&gt;DATE(2025,2,26),D356="other"),"Не приймає", "Приймає")</f>
        <v>Приймає</v>
      </c>
      <c r="I356" s="17">
        <f>VLOOKUP(A356,[6]Actual!$D:$AA,24,0)</f>
        <v>45602</v>
      </c>
      <c r="J356" s="12">
        <f t="shared" si="54"/>
        <v>-2.8738201689020984E-2</v>
      </c>
    </row>
    <row r="357" spans="1:10" ht="15" thickBot="1" x14ac:dyDescent="0.35">
      <c r="A357" s="8" t="str">
        <f>IF([6]Actual!$K357="lifecell_Inb",[6]Actual!$D357,"")</f>
        <v/>
      </c>
      <c r="B357" s="9" t="str">
        <f>IFERROR(IF(OR([6]Actual!$L357="Web_chat",[6]Actual!$L357="SN"),VLOOKUP(Дані!A357,[5]Sheet2!$A:$E,5,0),VLOOKUP(Дані!A357,[4]Sheet2!$A$1:$E$209,5,0)),"")</f>
        <v/>
      </c>
      <c r="C357" s="8" t="str">
        <f>IFERROR(VLOOKUP(A357,[6]Actual!$D:$L,9,0),"")</f>
        <v/>
      </c>
      <c r="D357" s="8" t="str">
        <f t="shared" si="48"/>
        <v>exclude</v>
      </c>
      <c r="E357" s="9" t="str">
        <f t="shared" si="49"/>
        <v/>
      </c>
      <c r="F357" s="9" t="str">
        <f t="shared" si="50"/>
        <v/>
      </c>
      <c r="G357" s="9" t="str">
        <f>IFERROR(IF(D357="other",VLOOKUP(A357,Sheet2!A:E,5,0)-B357,""),"")</f>
        <v/>
      </c>
      <c r="H357" s="8"/>
      <c r="I357" s="8"/>
      <c r="J357" s="8"/>
    </row>
    <row r="358" spans="1:10" ht="15" thickBot="1" x14ac:dyDescent="0.35">
      <c r="A358" s="8" t="str">
        <f>IF([6]Actual!$K358="lifecell_Inb",[6]Actual!$D358,"")</f>
        <v/>
      </c>
      <c r="B358" s="9" t="str">
        <f>IFERROR(IF(OR([6]Actual!$L358="Web_chat",[6]Actual!$L358="SN"),VLOOKUP(Дані!A358,[5]Sheet2!$A:$E,5,0),VLOOKUP(Дані!A358,[4]Sheet2!$A$1:$E$209,5,0)),"")</f>
        <v/>
      </c>
      <c r="C358" s="8" t="str">
        <f>IFERROR(VLOOKUP(A358,[6]Actual!$D:$L,9,0),"")</f>
        <v/>
      </c>
      <c r="D358" s="8" t="str">
        <f t="shared" si="48"/>
        <v>exclude</v>
      </c>
      <c r="E358" s="9" t="str">
        <f t="shared" si="49"/>
        <v/>
      </c>
      <c r="F358" s="9" t="str">
        <f t="shared" si="50"/>
        <v/>
      </c>
      <c r="G358" s="9" t="str">
        <f>IFERROR(IF(D358="other",VLOOKUP(A358,Sheet2!A:E,5,0)-B358,""),"")</f>
        <v/>
      </c>
      <c r="H358" s="8"/>
      <c r="I358" s="8"/>
      <c r="J358" s="8"/>
    </row>
    <row r="359" spans="1:10" ht="15" thickBot="1" x14ac:dyDescent="0.35">
      <c r="A359" s="8" t="str">
        <f>IF([6]Actual!$K359="lifecell_Inb",[6]Actual!$D359,"")</f>
        <v/>
      </c>
      <c r="B359" s="9" t="str">
        <f>IFERROR(IF(OR([6]Actual!$L359="Web_chat",[6]Actual!$L359="SN"),VLOOKUP(Дані!A359,[5]Sheet2!$A:$E,5,0),VLOOKUP(Дані!A359,[4]Sheet2!$A$1:$E$209,5,0)),"")</f>
        <v/>
      </c>
      <c r="C359" s="8" t="str">
        <f>IFERROR(VLOOKUP(A359,[6]Actual!$D:$L,9,0),"")</f>
        <v/>
      </c>
      <c r="D359" s="8" t="str">
        <f t="shared" si="48"/>
        <v>exclude</v>
      </c>
      <c r="E359" s="9" t="str">
        <f t="shared" si="49"/>
        <v/>
      </c>
      <c r="F359" s="9" t="str">
        <f t="shared" si="50"/>
        <v/>
      </c>
      <c r="G359" s="9" t="str">
        <f>IFERROR(IF(D359="other",VLOOKUP(A359,Sheet2!A:E,5,0)-B359,""),"")</f>
        <v/>
      </c>
      <c r="H359" s="8"/>
      <c r="I359" s="8"/>
      <c r="J359" s="8"/>
    </row>
    <row r="360" spans="1:10" ht="15" thickBot="1" x14ac:dyDescent="0.35">
      <c r="A360" s="8" t="str">
        <f>IF([6]Actual!$K360="lifecell_Inb",[6]Actual!$D360,"")</f>
        <v/>
      </c>
      <c r="B360" s="9" t="str">
        <f>IFERROR(IF(OR([6]Actual!$L360="Web_chat",[6]Actual!$L360="SN"),VLOOKUP(Дані!A360,[5]Sheet2!$A:$E,5,0),VLOOKUP(Дані!A360,[4]Sheet2!$A$1:$E$209,5,0)),"")</f>
        <v/>
      </c>
      <c r="C360" s="8" t="str">
        <f>IFERROR(VLOOKUP(A360,[6]Actual!$D:$L,9,0),"")</f>
        <v/>
      </c>
      <c r="D360" s="8" t="str">
        <f t="shared" si="48"/>
        <v>exclude</v>
      </c>
      <c r="E360" s="9" t="str">
        <f t="shared" si="49"/>
        <v/>
      </c>
      <c r="F360" s="9" t="str">
        <f t="shared" si="50"/>
        <v/>
      </c>
      <c r="G360" s="9" t="str">
        <f>IFERROR(IF(D360="other",VLOOKUP(A360,Sheet2!A:E,5,0)-B360,""),"")</f>
        <v/>
      </c>
      <c r="H360" s="8"/>
      <c r="I360" s="8"/>
      <c r="J360" s="8"/>
    </row>
    <row r="361" spans="1:10" ht="15" thickBot="1" x14ac:dyDescent="0.35">
      <c r="A361" s="10" t="str">
        <f>IF([6]Actual!$K361="lifecell_Inb",[6]Actual!$D361,"")</f>
        <v>Vitalii Barash</v>
      </c>
      <c r="B361" s="12">
        <f>IFERROR(IF(OR([6]Actual!$L361="Web_chat",[6]Actual!$L361="SN"),VLOOKUP(Дані!A361,[5]Sheet2!$A:$E,5,0),VLOOKUP(Дані!A361,[4]Sheet2!$A$1:$E$209,5,0)),"")</f>
        <v>9.1324200913242004E-2</v>
      </c>
      <c r="C361" s="11" t="str">
        <f>IFERROR(VLOOKUP(A361,[6]Actual!$D:$L,9,0),"")</f>
        <v>Segment_F</v>
      </c>
      <c r="D361" s="11" t="str">
        <f t="shared" si="48"/>
        <v>other</v>
      </c>
      <c r="E361" s="12" t="str">
        <f t="shared" si="49"/>
        <v/>
      </c>
      <c r="F361" s="12">
        <f t="shared" si="50"/>
        <v>9.1324200913242004E-2</v>
      </c>
      <c r="G361" s="12">
        <f>IFERROR(IF(D361="other",VLOOKUP(A361,Sheet2!A:E,5,0)-B361,""),"")</f>
        <v>1.6860182906137E-2</v>
      </c>
      <c r="H361" s="18" t="str">
        <f>IF(AND(VLOOKUP(A361,[6]Actual!$D:$AA,24,0)&gt;DATE(2025,2,26),D361="other"),"Не приймає", "Приймає")</f>
        <v>Приймає</v>
      </c>
      <c r="I361" s="17">
        <f>VLOOKUP(A361,[6]Actual!$D:$AA,24,0)</f>
        <v>45609</v>
      </c>
      <c r="J361" s="12">
        <f>IF(AND(D361="other", H361="Приймає"), G361, "")</f>
        <v>1.6860182906137E-2</v>
      </c>
    </row>
    <row r="362" spans="1:10" ht="15" thickBot="1" x14ac:dyDescent="0.35">
      <c r="A362" s="8" t="str">
        <f>IF([6]Actual!$K362="lifecell_Inb",[6]Actual!$D362,"")</f>
        <v/>
      </c>
      <c r="B362" s="9" t="str">
        <f>IFERROR(IF(OR([6]Actual!$L362="Web_chat",[6]Actual!$L362="SN"),VLOOKUP(Дані!A362,[5]Sheet2!$A:$E,5,0),VLOOKUP(Дані!A362,[4]Sheet2!$A$1:$E$209,5,0)),"")</f>
        <v/>
      </c>
      <c r="C362" s="8" t="str">
        <f>IFERROR(VLOOKUP(A362,[6]Actual!$D:$L,9,0),"")</f>
        <v/>
      </c>
      <c r="D362" s="8" t="str">
        <f t="shared" si="48"/>
        <v>exclude</v>
      </c>
      <c r="E362" s="9" t="str">
        <f t="shared" si="49"/>
        <v/>
      </c>
      <c r="F362" s="9" t="str">
        <f t="shared" si="50"/>
        <v/>
      </c>
      <c r="G362" s="9" t="str">
        <f>IFERROR(IF(D362="other",VLOOKUP(A362,Sheet2!A:E,5,0)-B362,""),"")</f>
        <v/>
      </c>
      <c r="H362" s="8"/>
      <c r="I362" s="8"/>
      <c r="J362" s="8"/>
    </row>
    <row r="363" spans="1:10" ht="15" thickBot="1" x14ac:dyDescent="0.35">
      <c r="A363" s="8" t="str">
        <f>IF([6]Actual!$K363="lifecell_Inb",[6]Actual!$D363,"")</f>
        <v/>
      </c>
      <c r="B363" s="9" t="str">
        <f>IFERROR(IF(OR([6]Actual!$L363="Web_chat",[6]Actual!$L363="SN"),VLOOKUP(Дані!A363,[5]Sheet2!$A:$E,5,0),VLOOKUP(Дані!A363,[4]Sheet2!$A$1:$E$209,5,0)),"")</f>
        <v/>
      </c>
      <c r="C363" s="8" t="str">
        <f>IFERROR(VLOOKUP(A363,[6]Actual!$D:$L,9,0),"")</f>
        <v/>
      </c>
      <c r="D363" s="8" t="str">
        <f t="shared" si="48"/>
        <v>exclude</v>
      </c>
      <c r="E363" s="9" t="str">
        <f t="shared" si="49"/>
        <v/>
      </c>
      <c r="F363" s="9" t="str">
        <f t="shared" si="50"/>
        <v/>
      </c>
      <c r="G363" s="9" t="str">
        <f>IFERROR(IF(D363="other",VLOOKUP(A363,Sheet2!A:E,5,0)-B363,""),"")</f>
        <v/>
      </c>
      <c r="H363" s="8"/>
      <c r="I363" s="8"/>
      <c r="J363" s="8"/>
    </row>
    <row r="364" spans="1:10" ht="15" thickBot="1" x14ac:dyDescent="0.35">
      <c r="A364" s="8" t="str">
        <f>IF([6]Actual!$K364="lifecell_Inb",[6]Actual!$D364,"")</f>
        <v/>
      </c>
      <c r="B364" s="9" t="str">
        <f>IFERROR(IF(OR([6]Actual!$L364="Web_chat",[6]Actual!$L364="SN"),VLOOKUP(Дані!A364,[5]Sheet2!$A:$E,5,0),VLOOKUP(Дані!A364,[4]Sheet2!$A$1:$E$209,5,0)),"")</f>
        <v/>
      </c>
      <c r="C364" s="8" t="str">
        <f>IFERROR(VLOOKUP(A364,[6]Actual!$D:$L,9,0),"")</f>
        <v/>
      </c>
      <c r="D364" s="8" t="str">
        <f t="shared" si="48"/>
        <v>exclude</v>
      </c>
      <c r="E364" s="9" t="str">
        <f t="shared" si="49"/>
        <v/>
      </c>
      <c r="F364" s="9" t="str">
        <f t="shared" si="50"/>
        <v/>
      </c>
      <c r="G364" s="9" t="str">
        <f>IFERROR(IF(D364="other",VLOOKUP(A364,Sheet2!A:E,5,0)-B364,""),"")</f>
        <v/>
      </c>
      <c r="H364" s="8"/>
      <c r="I364" s="8"/>
      <c r="J364" s="8"/>
    </row>
    <row r="365" spans="1:10" ht="15" thickBot="1" x14ac:dyDescent="0.35">
      <c r="A365" s="8" t="str">
        <f>IF([6]Actual!$K365="lifecell_Inb",[6]Actual!$D365,"")</f>
        <v/>
      </c>
      <c r="B365" s="9" t="str">
        <f>IFERROR(IF(OR([6]Actual!$L365="Web_chat",[6]Actual!$L365="SN"),VLOOKUP(Дані!A365,[5]Sheet2!$A:$E,5,0),VLOOKUP(Дані!A365,[4]Sheet2!$A$1:$E$209,5,0)),"")</f>
        <v/>
      </c>
      <c r="C365" s="8" t="str">
        <f>IFERROR(VLOOKUP(A365,[6]Actual!$D:$L,9,0),"")</f>
        <v/>
      </c>
      <c r="D365" s="8" t="str">
        <f t="shared" si="48"/>
        <v>exclude</v>
      </c>
      <c r="E365" s="9" t="str">
        <f t="shared" si="49"/>
        <v/>
      </c>
      <c r="F365" s="9" t="str">
        <f t="shared" si="50"/>
        <v/>
      </c>
      <c r="G365" s="9" t="str">
        <f>IFERROR(IF(D365="other",VLOOKUP(A365,Sheet2!A:E,5,0)-B365,""),"")</f>
        <v/>
      </c>
      <c r="H365" s="8"/>
      <c r="I365" s="8"/>
      <c r="J365" s="8"/>
    </row>
    <row r="366" spans="1:10" ht="15" thickBot="1" x14ac:dyDescent="0.35">
      <c r="A366" s="8" t="str">
        <f>IF([6]Actual!$K366="lifecell_Inb",[6]Actual!$D366,"")</f>
        <v/>
      </c>
      <c r="B366" s="9" t="str">
        <f>IFERROR(IF(OR([6]Actual!$L366="Web_chat",[6]Actual!$L366="SN"),VLOOKUP(Дані!A366,[5]Sheet2!$A:$E,5,0),VLOOKUP(Дані!A366,[4]Sheet2!$A$1:$E$209,5,0)),"")</f>
        <v/>
      </c>
      <c r="C366" s="8" t="str">
        <f>IFERROR(VLOOKUP(A366,[6]Actual!$D:$L,9,0),"")</f>
        <v/>
      </c>
      <c r="D366" s="8" t="str">
        <f t="shared" si="48"/>
        <v>exclude</v>
      </c>
      <c r="E366" s="9" t="str">
        <f t="shared" si="49"/>
        <v/>
      </c>
      <c r="F366" s="9" t="str">
        <f t="shared" si="50"/>
        <v/>
      </c>
      <c r="G366" s="9" t="str">
        <f>IFERROR(IF(D366="other",VLOOKUP(A366,Sheet2!A:E,5,0)-B366,""),"")</f>
        <v/>
      </c>
      <c r="H366" s="8"/>
      <c r="I366" s="8"/>
      <c r="J366" s="8"/>
    </row>
    <row r="367" spans="1:10" ht="15" thickBot="1" x14ac:dyDescent="0.35">
      <c r="A367" s="8" t="str">
        <f>IF([6]Actual!$K367="lifecell_Inb",[6]Actual!$D367,"")</f>
        <v/>
      </c>
      <c r="B367" s="9" t="str">
        <f>IFERROR(IF(OR([6]Actual!$L367="Web_chat",[6]Actual!$L367="SN"),VLOOKUP(Дані!A367,[5]Sheet2!$A:$E,5,0),VLOOKUP(Дані!A367,[4]Sheet2!$A$1:$E$209,5,0)),"")</f>
        <v/>
      </c>
      <c r="C367" s="8" t="str">
        <f>IFERROR(VLOOKUP(A367,[6]Actual!$D:$L,9,0),"")</f>
        <v/>
      </c>
      <c r="D367" s="8" t="str">
        <f t="shared" si="48"/>
        <v>exclude</v>
      </c>
      <c r="E367" s="9" t="str">
        <f t="shared" si="49"/>
        <v/>
      </c>
      <c r="F367" s="9" t="str">
        <f t="shared" si="50"/>
        <v/>
      </c>
      <c r="G367" s="9" t="str">
        <f>IFERROR(IF(D367="other",VLOOKUP(A367,Sheet2!A:E,5,0)-B367,""),"")</f>
        <v/>
      </c>
      <c r="H367" s="8"/>
      <c r="I367" s="8"/>
      <c r="J367" s="8"/>
    </row>
    <row r="368" spans="1:10" ht="15" thickBot="1" x14ac:dyDescent="0.35">
      <c r="A368" s="8" t="str">
        <f>IF([6]Actual!$K368="lifecell_Inb",[6]Actual!$D368,"")</f>
        <v/>
      </c>
      <c r="B368" s="9" t="str">
        <f>IFERROR(IF(OR([6]Actual!$L368="Web_chat",[6]Actual!$L368="SN"),VLOOKUP(Дані!A368,[5]Sheet2!$A:$E,5,0),VLOOKUP(Дані!A368,[4]Sheet2!$A$1:$E$209,5,0)),"")</f>
        <v/>
      </c>
      <c r="C368" s="8" t="str">
        <f>IFERROR(VLOOKUP(A368,[6]Actual!$D:$L,9,0),"")</f>
        <v/>
      </c>
      <c r="D368" s="8" t="str">
        <f t="shared" si="48"/>
        <v>exclude</v>
      </c>
      <c r="E368" s="9" t="str">
        <f t="shared" si="49"/>
        <v/>
      </c>
      <c r="F368" s="9" t="str">
        <f t="shared" si="50"/>
        <v/>
      </c>
      <c r="G368" s="9" t="str">
        <f>IFERROR(IF(D368="other",VLOOKUP(A368,Sheet2!A:E,5,0)-B368,""),"")</f>
        <v/>
      </c>
      <c r="H368" s="8"/>
      <c r="I368" s="8"/>
      <c r="J368" s="8"/>
    </row>
    <row r="369" spans="1:10" ht="15" thickBot="1" x14ac:dyDescent="0.35">
      <c r="A369" s="10" t="str">
        <f>IF([6]Actual!$K369="lifecell_Inb",[6]Actual!$D369,"")</f>
        <v>Oksana Lystopad</v>
      </c>
      <c r="B369" s="12">
        <f>IFERROR(IF(OR([6]Actual!$L369="Web_chat",[6]Actual!$L369="SN"),VLOOKUP(Дані!A369,[5]Sheet2!$A:$E,5,0),VLOOKUP(Дані!A369,[4]Sheet2!$A$1:$E$209,5,0)),"")</f>
        <v>0.14399999999999999</v>
      </c>
      <c r="C369" s="11" t="str">
        <f>IFERROR(VLOOKUP(A369,[6]Actual!$D:$L,9,0),"")</f>
        <v>Segment_F</v>
      </c>
      <c r="D369" s="11" t="str">
        <f t="shared" si="48"/>
        <v>other</v>
      </c>
      <c r="E369" s="12" t="str">
        <f t="shared" si="49"/>
        <v/>
      </c>
      <c r="F369" s="12">
        <f t="shared" si="50"/>
        <v>0.14399999999999999</v>
      </c>
      <c r="G369" s="12">
        <f>IFERROR(IF(D369="other",VLOOKUP(A369,Sheet2!A:E,5,0)-B369,""),"")</f>
        <v>-3.1293610911700992E-2</v>
      </c>
      <c r="H369" s="18" t="str">
        <f>IF(AND(VLOOKUP(A369,[6]Actual!$D:$AA,24,0)&gt;DATE(2025,2,26),D369="other"),"Не приймає", "Приймає")</f>
        <v>Приймає</v>
      </c>
      <c r="I369" s="17">
        <f>VLOOKUP(A369,[6]Actual!$D:$AA,24,0)</f>
        <v>45614</v>
      </c>
      <c r="J369" s="12">
        <f>IF(AND(D369="other", H369="Приймає"), G369, "")</f>
        <v>-3.1293610911700992E-2</v>
      </c>
    </row>
    <row r="370" spans="1:10" ht="15" thickBot="1" x14ac:dyDescent="0.35">
      <c r="A370" s="8" t="str">
        <f>IF([6]Actual!$K370="lifecell_Inb",[6]Actual!$D370,"")</f>
        <v/>
      </c>
      <c r="B370" s="9" t="str">
        <f>IFERROR(IF(OR([6]Actual!$L370="Web_chat",[6]Actual!$L370="SN"),VLOOKUP(Дані!A370,[5]Sheet2!$A:$E,5,0),VLOOKUP(Дані!A370,[4]Sheet2!$A$1:$E$209,5,0)),"")</f>
        <v/>
      </c>
      <c r="C370" s="8" t="str">
        <f>IFERROR(VLOOKUP(A370,[6]Actual!$D:$L,9,0),"")</f>
        <v/>
      </c>
      <c r="D370" s="8" t="str">
        <f t="shared" si="48"/>
        <v>exclude</v>
      </c>
      <c r="E370" s="9" t="str">
        <f t="shared" si="49"/>
        <v/>
      </c>
      <c r="F370" s="9" t="str">
        <f t="shared" si="50"/>
        <v/>
      </c>
      <c r="G370" s="9" t="str">
        <f>IFERROR(IF(D370="other",VLOOKUP(A370,Sheet2!A:E,5,0)-B370,""),"")</f>
        <v/>
      </c>
      <c r="H370" s="8"/>
      <c r="I370" s="8"/>
      <c r="J370" s="8"/>
    </row>
    <row r="371" spans="1:10" ht="15" thickBot="1" x14ac:dyDescent="0.35">
      <c r="A371" s="8" t="str">
        <f>IF([6]Actual!$K371="lifecell_Inb",[6]Actual!$D371,"")</f>
        <v/>
      </c>
      <c r="B371" s="9" t="str">
        <f>IFERROR(IF(OR([6]Actual!$L371="Web_chat",[6]Actual!$L371="SN"),VLOOKUP(Дані!A371,[5]Sheet2!$A:$E,5,0),VLOOKUP(Дані!A371,[4]Sheet2!$A$1:$E$209,5,0)),"")</f>
        <v/>
      </c>
      <c r="C371" s="8" t="str">
        <f>IFERROR(VLOOKUP(A371,[6]Actual!$D:$L,9,0),"")</f>
        <v/>
      </c>
      <c r="D371" s="8" t="str">
        <f t="shared" si="48"/>
        <v>exclude</v>
      </c>
      <c r="E371" s="9" t="str">
        <f t="shared" si="49"/>
        <v/>
      </c>
      <c r="F371" s="9" t="str">
        <f t="shared" si="50"/>
        <v/>
      </c>
      <c r="G371" s="9" t="str">
        <f>IFERROR(IF(D371="other",VLOOKUP(A371,Sheet2!A:E,5,0)-B371,""),"")</f>
        <v/>
      </c>
      <c r="H371" s="8"/>
      <c r="I371" s="8"/>
      <c r="J371" s="8"/>
    </row>
    <row r="372" spans="1:10" ht="15" thickBot="1" x14ac:dyDescent="0.35">
      <c r="A372" s="8" t="str">
        <f>IF([6]Actual!$K372="lifecell_Inb",[6]Actual!$D372,"")</f>
        <v/>
      </c>
      <c r="B372" s="9" t="str">
        <f>IFERROR(IF(OR([6]Actual!$L372="Web_chat",[6]Actual!$L372="SN"),VLOOKUP(Дані!A372,[5]Sheet2!$A:$E,5,0),VLOOKUP(Дані!A372,[4]Sheet2!$A$1:$E$209,5,0)),"")</f>
        <v/>
      </c>
      <c r="C372" s="8" t="str">
        <f>IFERROR(VLOOKUP(A372,[6]Actual!$D:$L,9,0),"")</f>
        <v/>
      </c>
      <c r="D372" s="8" t="str">
        <f t="shared" si="48"/>
        <v>exclude</v>
      </c>
      <c r="E372" s="9" t="str">
        <f t="shared" si="49"/>
        <v/>
      </c>
      <c r="F372" s="9" t="str">
        <f t="shared" si="50"/>
        <v/>
      </c>
      <c r="G372" s="9" t="str">
        <f>IFERROR(IF(D372="other",VLOOKUP(A372,Sheet2!A:E,5,0)-B372,""),"")</f>
        <v/>
      </c>
      <c r="H372" s="8"/>
      <c r="I372" s="8"/>
      <c r="J372" s="8"/>
    </row>
    <row r="373" spans="1:10" ht="15" thickBot="1" x14ac:dyDescent="0.35">
      <c r="A373" s="8" t="str">
        <f>IF([6]Actual!$K373="lifecell_Inb",[6]Actual!$D373,"")</f>
        <v/>
      </c>
      <c r="B373" s="9" t="str">
        <f>IFERROR(IF(OR([6]Actual!$L373="Web_chat",[6]Actual!$L373="SN"),VLOOKUP(Дані!A373,[5]Sheet2!$A:$E,5,0),VLOOKUP(Дані!A373,[4]Sheet2!$A$1:$E$209,5,0)),"")</f>
        <v/>
      </c>
      <c r="C373" s="8" t="str">
        <f>IFERROR(VLOOKUP(A373,[6]Actual!$D:$L,9,0),"")</f>
        <v/>
      </c>
      <c r="D373" s="8" t="str">
        <f t="shared" si="48"/>
        <v>exclude</v>
      </c>
      <c r="E373" s="9" t="str">
        <f t="shared" si="49"/>
        <v/>
      </c>
      <c r="F373" s="9" t="str">
        <f t="shared" si="50"/>
        <v/>
      </c>
      <c r="G373" s="9" t="str">
        <f>IFERROR(IF(D373="other",VLOOKUP(A373,Sheet2!A:E,5,0)-B373,""),"")</f>
        <v/>
      </c>
      <c r="H373" s="8"/>
      <c r="I373" s="8"/>
      <c r="J373" s="8"/>
    </row>
    <row r="374" spans="1:10" ht="15" thickBot="1" x14ac:dyDescent="0.35">
      <c r="A374" s="8" t="str">
        <f>IF([6]Actual!$K374="lifecell_Inb",[6]Actual!$D374,"")</f>
        <v/>
      </c>
      <c r="B374" s="9" t="str">
        <f>IFERROR(IF(OR([6]Actual!$L374="Web_chat",[6]Actual!$L374="SN"),VLOOKUP(Дані!A374,[5]Sheet2!$A:$E,5,0),VLOOKUP(Дані!A374,[4]Sheet2!$A$1:$E$209,5,0)),"")</f>
        <v/>
      </c>
      <c r="C374" s="8" t="str">
        <f>IFERROR(VLOOKUP(A374,[6]Actual!$D:$L,9,0),"")</f>
        <v/>
      </c>
      <c r="D374" s="8" t="str">
        <f t="shared" si="48"/>
        <v>exclude</v>
      </c>
      <c r="E374" s="9" t="str">
        <f t="shared" si="49"/>
        <v/>
      </c>
      <c r="F374" s="9" t="str">
        <f t="shared" si="50"/>
        <v/>
      </c>
      <c r="G374" s="9" t="str">
        <f>IFERROR(IF(D374="other",VLOOKUP(A374,Sheet2!A:E,5,0)-B374,""),"")</f>
        <v/>
      </c>
      <c r="H374" s="8"/>
      <c r="I374" s="8"/>
      <c r="J374" s="8"/>
    </row>
    <row r="375" spans="1:10" ht="15" thickBot="1" x14ac:dyDescent="0.35">
      <c r="A375" s="8" t="str">
        <f>IF([6]Actual!$K375="lifecell_Inb",[6]Actual!$D375,"")</f>
        <v/>
      </c>
      <c r="B375" s="9" t="str">
        <f>IFERROR(IF(OR([6]Actual!$L375="Web_chat",[6]Actual!$L375="SN"),VLOOKUP(Дані!A375,[5]Sheet2!$A:$E,5,0),VLOOKUP(Дані!A375,[4]Sheet2!$A$1:$E$209,5,0)),"")</f>
        <v/>
      </c>
      <c r="C375" s="8" t="str">
        <f>IFERROR(VLOOKUP(A375,[6]Actual!$D:$L,9,0),"")</f>
        <v/>
      </c>
      <c r="D375" s="8" t="str">
        <f t="shared" si="48"/>
        <v>exclude</v>
      </c>
      <c r="E375" s="9" t="str">
        <f t="shared" si="49"/>
        <v/>
      </c>
      <c r="F375" s="9" t="str">
        <f t="shared" si="50"/>
        <v/>
      </c>
      <c r="G375" s="9" t="str">
        <f>IFERROR(IF(D375="other",VLOOKUP(A375,Sheet2!A:E,5,0)-B375,""),"")</f>
        <v/>
      </c>
      <c r="H375" s="8"/>
      <c r="I375" s="8"/>
      <c r="J375" s="8"/>
    </row>
    <row r="376" spans="1:10" ht="15" thickBot="1" x14ac:dyDescent="0.35">
      <c r="A376" s="8" t="str">
        <f>IF([6]Actual!$K376="lifecell_Inb",[6]Actual!$D376,"")</f>
        <v/>
      </c>
      <c r="B376" s="9" t="str">
        <f>IFERROR(IF(OR([6]Actual!$L376="Web_chat",[6]Actual!$L376="SN"),VLOOKUP(Дані!A376,[5]Sheet2!$A:$E,5,0),VLOOKUP(Дані!A376,[4]Sheet2!$A$1:$E$209,5,0)),"")</f>
        <v/>
      </c>
      <c r="C376" s="8" t="str">
        <f>IFERROR(VLOOKUP(A376,[6]Actual!$D:$L,9,0),"")</f>
        <v/>
      </c>
      <c r="D376" s="8" t="str">
        <f t="shared" si="48"/>
        <v>exclude</v>
      </c>
      <c r="E376" s="9" t="str">
        <f t="shared" si="49"/>
        <v/>
      </c>
      <c r="F376" s="9" t="str">
        <f t="shared" si="50"/>
        <v/>
      </c>
      <c r="G376" s="9" t="str">
        <f>IFERROR(IF(D376="other",VLOOKUP(A376,Sheet2!A:E,5,0)-B376,""),"")</f>
        <v/>
      </c>
      <c r="H376" s="8"/>
      <c r="I376" s="8"/>
      <c r="J376" s="8"/>
    </row>
    <row r="377" spans="1:10" ht="15" thickBot="1" x14ac:dyDescent="0.35">
      <c r="A377" s="8" t="str">
        <f>IF([6]Actual!$K377="lifecell_Inb",[6]Actual!$D377,"")</f>
        <v/>
      </c>
      <c r="B377" s="9" t="str">
        <f>IFERROR(IF(OR([6]Actual!$L377="Web_chat",[6]Actual!$L377="SN"),VLOOKUP(Дані!A377,[5]Sheet2!$A:$E,5,0),VLOOKUP(Дані!A377,[4]Sheet2!$A$1:$E$209,5,0)),"")</f>
        <v/>
      </c>
      <c r="C377" s="8" t="str">
        <f>IFERROR(VLOOKUP(A377,[6]Actual!$D:$L,9,0),"")</f>
        <v/>
      </c>
      <c r="D377" s="8" t="str">
        <f t="shared" si="48"/>
        <v>exclude</v>
      </c>
      <c r="E377" s="9" t="str">
        <f t="shared" si="49"/>
        <v/>
      </c>
      <c r="F377" s="9" t="str">
        <f t="shared" si="50"/>
        <v/>
      </c>
      <c r="G377" s="9" t="str">
        <f>IFERROR(IF(D377="other",VLOOKUP(A377,Sheet2!A:E,5,0)-B377,""),"")</f>
        <v/>
      </c>
      <c r="H377" s="8"/>
      <c r="I377" s="8"/>
      <c r="J377" s="8"/>
    </row>
    <row r="378" spans="1:10" ht="15" thickBot="1" x14ac:dyDescent="0.35">
      <c r="A378" s="8" t="str">
        <f>IF([6]Actual!$K378="lifecell_Inb",[6]Actual!$D378,"")</f>
        <v/>
      </c>
      <c r="B378" s="9" t="str">
        <f>IFERROR(IF(OR([6]Actual!$L378="Web_chat",[6]Actual!$L378="SN"),VLOOKUP(Дані!A378,[5]Sheet2!$A:$E,5,0),VLOOKUP(Дані!A378,[4]Sheet2!$A$1:$E$209,5,0)),"")</f>
        <v/>
      </c>
      <c r="C378" s="8" t="str">
        <f>IFERROR(VLOOKUP(A378,[6]Actual!$D:$L,9,0),"")</f>
        <v/>
      </c>
      <c r="D378" s="8" t="str">
        <f t="shared" si="48"/>
        <v>exclude</v>
      </c>
      <c r="E378" s="9" t="str">
        <f t="shared" si="49"/>
        <v/>
      </c>
      <c r="F378" s="9" t="str">
        <f t="shared" si="50"/>
        <v/>
      </c>
      <c r="G378" s="9" t="str">
        <f>IFERROR(IF(D378="other",VLOOKUP(A378,Sheet2!A:E,5,0)-B378,""),"")</f>
        <v/>
      </c>
      <c r="H378" s="8"/>
      <c r="I378" s="8"/>
      <c r="J378" s="8"/>
    </row>
    <row r="379" spans="1:10" ht="15" thickBot="1" x14ac:dyDescent="0.35">
      <c r="A379" s="8" t="str">
        <f>IF([6]Actual!$K379="lifecell_Inb",[6]Actual!$D379,"")</f>
        <v/>
      </c>
      <c r="B379" s="9" t="str">
        <f>IFERROR(IF(OR([6]Actual!$L379="Web_chat",[6]Actual!$L379="SN"),VLOOKUP(Дані!A379,[5]Sheet2!$A:$E,5,0),VLOOKUP(Дані!A379,[4]Sheet2!$A$1:$E$209,5,0)),"")</f>
        <v/>
      </c>
      <c r="C379" s="8" t="str">
        <f>IFERROR(VLOOKUP(A379,[6]Actual!$D:$L,9,0),"")</f>
        <v/>
      </c>
      <c r="D379" s="8" t="str">
        <f t="shared" si="48"/>
        <v>exclude</v>
      </c>
      <c r="E379" s="9" t="str">
        <f t="shared" si="49"/>
        <v/>
      </c>
      <c r="F379" s="9" t="str">
        <f t="shared" si="50"/>
        <v/>
      </c>
      <c r="G379" s="9" t="str">
        <f>IFERROR(IF(D379="other",VLOOKUP(A379,Sheet2!A:E,5,0)-B379,""),"")</f>
        <v/>
      </c>
      <c r="H379" s="8"/>
      <c r="I379" s="8"/>
      <c r="J379" s="8"/>
    </row>
    <row r="380" spans="1:10" ht="15" thickBot="1" x14ac:dyDescent="0.35">
      <c r="A380" s="8" t="str">
        <f>IF([6]Actual!$K380="lifecell_Inb",[6]Actual!$D380,"")</f>
        <v/>
      </c>
      <c r="B380" s="9" t="str">
        <f>IFERROR(IF(OR([6]Actual!$L380="Web_chat",[6]Actual!$L380="SN"),VLOOKUP(Дані!A380,[5]Sheet2!$A:$E,5,0),VLOOKUP(Дані!A380,[4]Sheet2!$A$1:$E$209,5,0)),"")</f>
        <v/>
      </c>
      <c r="C380" s="8" t="str">
        <f>IFERROR(VLOOKUP(A380,[6]Actual!$D:$L,9,0),"")</f>
        <v/>
      </c>
      <c r="D380" s="8" t="str">
        <f t="shared" si="48"/>
        <v>exclude</v>
      </c>
      <c r="E380" s="9" t="str">
        <f t="shared" si="49"/>
        <v/>
      </c>
      <c r="F380" s="9" t="str">
        <f t="shared" si="50"/>
        <v/>
      </c>
      <c r="G380" s="9" t="str">
        <f>IFERROR(IF(D380="other",VLOOKUP(A380,Sheet2!A:E,5,0)-B380,""),"")</f>
        <v/>
      </c>
      <c r="H380" s="8"/>
      <c r="I380" s="8"/>
      <c r="J380" s="8"/>
    </row>
    <row r="381" spans="1:10" ht="15" thickBot="1" x14ac:dyDescent="0.35">
      <c r="A381" s="10" t="str">
        <f>IF([6]Actual!$K381="lifecell_Inb",[6]Actual!$D381,"")</f>
        <v>Davyd Frankov</v>
      </c>
      <c r="B381" s="12">
        <f>IFERROR(IF(OR([6]Actual!$L381="Web_chat",[6]Actual!$L381="SN"),VLOOKUP(Дані!A381,[5]Sheet2!$A:$E,5,0),VLOOKUP(Дані!A381,[4]Sheet2!$A$1:$E$209,5,0)),"")</f>
        <v>7.0754716981132101E-2</v>
      </c>
      <c r="C381" s="11" t="str">
        <f>IFERROR(VLOOKUP(A381,[6]Actual!$D:$L,9,0),"")</f>
        <v>Segment_F</v>
      </c>
      <c r="D381" s="11" t="str">
        <f t="shared" si="48"/>
        <v>other</v>
      </c>
      <c r="E381" s="12" t="str">
        <f t="shared" si="49"/>
        <v/>
      </c>
      <c r="F381" s="12">
        <f t="shared" si="50"/>
        <v>7.0754716981132101E-2</v>
      </c>
      <c r="G381" s="12">
        <f>IFERROR(IF(D381="other",VLOOKUP(A381,Sheet2!A:E,5,0)-B381,""),"")</f>
        <v>4.0285892155923902E-2</v>
      </c>
      <c r="H381" s="18" t="str">
        <f>IF(AND(VLOOKUP(A381,[6]Actual!$D:$AA,24,0)&gt;DATE(2025,2,26),D381="other"),"Не приймає", "Приймає")</f>
        <v>Приймає</v>
      </c>
      <c r="I381" s="17">
        <f>VLOOKUP(A381,[6]Actual!$D:$AA,24,0)</f>
        <v>45623</v>
      </c>
      <c r="J381" s="12">
        <f t="shared" ref="J381:J383" si="55">IF(AND(D381="other", H381="Приймає"), G381, "")</f>
        <v>4.0285892155923902E-2</v>
      </c>
    </row>
    <row r="382" spans="1:10" ht="15" thickBot="1" x14ac:dyDescent="0.35">
      <c r="A382" s="10" t="str">
        <f>IF([6]Actual!$K382="lifecell_Inb",[6]Actual!$D382,"")</f>
        <v>Melani Ritter</v>
      </c>
      <c r="B382" s="12">
        <f>IFERROR(IF(OR([6]Actual!$L382="Web_chat",[6]Actual!$L382="SN"),VLOOKUP(Дані!A382,[5]Sheet2!$A:$E,5,0),VLOOKUP(Дані!A382,[4]Sheet2!$A$1:$E$209,5,0)),"")</f>
        <v>0.13309352517985601</v>
      </c>
      <c r="C382" s="11" t="str">
        <f>IFERROR(VLOOKUP(A382,[6]Actual!$D:$L,9,0),"")</f>
        <v>Segment_B</v>
      </c>
      <c r="D382" s="11" t="str">
        <f t="shared" si="48"/>
        <v>other</v>
      </c>
      <c r="E382" s="12" t="str">
        <f t="shared" si="49"/>
        <v/>
      </c>
      <c r="F382" s="12">
        <f t="shared" si="50"/>
        <v>0.13309352517985601</v>
      </c>
      <c r="G382" s="12">
        <f>IFERROR(IF(D382="other",VLOOKUP(A382,Sheet2!A:E,5,0)-B382,""),"")</f>
        <v>-3.8121458140749909E-2</v>
      </c>
      <c r="H382" s="18" t="str">
        <f>IF(AND(VLOOKUP(A382,[6]Actual!$D:$AA,24,0)&gt;DATE(2025,2,26),D382="other"),"Не приймає", "Приймає")</f>
        <v>Приймає</v>
      </c>
      <c r="I382" s="17">
        <f>VLOOKUP(A382,[6]Actual!$D:$AA,24,0)</f>
        <v>45623</v>
      </c>
      <c r="J382" s="12">
        <f t="shared" si="55"/>
        <v>-3.8121458140749909E-2</v>
      </c>
    </row>
    <row r="383" spans="1:10" ht="15" thickBot="1" x14ac:dyDescent="0.35">
      <c r="A383" s="10" t="str">
        <f>IF([6]Actual!$K383="lifecell_Inb",[6]Actual!$D383,"")</f>
        <v>Volodymyr Kharytonov</v>
      </c>
      <c r="B383" s="12">
        <f>IFERROR(IF(OR([6]Actual!$L383="Web_chat",[6]Actual!$L383="SN"),VLOOKUP(Дані!A383,[5]Sheet2!$A:$E,5,0),VLOOKUP(Дані!A383,[4]Sheet2!$A$1:$E$209,5,0)),"")</f>
        <v>0.198630136986301</v>
      </c>
      <c r="C383" s="11" t="str">
        <f>IFERROR(VLOOKUP(A383,[6]Actual!$D:$L,9,0),"")</f>
        <v>Web_chat</v>
      </c>
      <c r="D383" s="11" t="str">
        <f t="shared" si="48"/>
        <v>chat</v>
      </c>
      <c r="E383" s="12">
        <f t="shared" si="49"/>
        <v>0.198630136986301</v>
      </c>
      <c r="F383" s="12" t="str">
        <f t="shared" si="50"/>
        <v/>
      </c>
      <c r="G383" s="12" t="str">
        <f>IFERROR(IF(D383="other",VLOOKUP(A383,Sheet2!A:E,5,0)-B383,""),"")</f>
        <v/>
      </c>
      <c r="H383" s="18" t="str">
        <f>IF(AND(VLOOKUP(A383,[6]Actual!$D:$AA,24,0)&gt;DATE(2025,2,26),D383="other"),"Не приймає", "Приймає")</f>
        <v>Приймає</v>
      </c>
      <c r="I383" s="17">
        <f>VLOOKUP(A383,[6]Actual!$D:$AA,24,0)</f>
        <v>45625</v>
      </c>
      <c r="J383" s="12" t="str">
        <f t="shared" si="55"/>
        <v/>
      </c>
    </row>
    <row r="384" spans="1:10" ht="15" thickBot="1" x14ac:dyDescent="0.35">
      <c r="A384" s="8" t="str">
        <f>IF([6]Actual!$K384="lifecell_Inb",[6]Actual!$D384,"")</f>
        <v/>
      </c>
      <c r="B384" s="9" t="str">
        <f>IFERROR(IF(OR([6]Actual!$L384="Web_chat",[6]Actual!$L384="SN"),VLOOKUP(Дані!A384,[5]Sheet2!$A:$E,5,0),VLOOKUP(Дані!A384,[4]Sheet2!$A$1:$E$209,5,0)),"")</f>
        <v/>
      </c>
      <c r="C384" s="8" t="str">
        <f>IFERROR(VLOOKUP(A384,[6]Actual!$D:$L,9,0),"")</f>
        <v/>
      </c>
      <c r="D384" s="8" t="str">
        <f t="shared" si="48"/>
        <v>exclude</v>
      </c>
      <c r="E384" s="9" t="str">
        <f t="shared" si="49"/>
        <v/>
      </c>
      <c r="F384" s="9" t="str">
        <f t="shared" si="50"/>
        <v/>
      </c>
      <c r="G384" s="9" t="str">
        <f>IFERROR(IF(D384="other",VLOOKUP(A384,Sheet2!A:E,5,0)-B384,""),"")</f>
        <v/>
      </c>
      <c r="H384" s="8"/>
      <c r="I384" s="8"/>
      <c r="J384" s="8"/>
    </row>
    <row r="385" spans="1:10" ht="15" thickBot="1" x14ac:dyDescent="0.35">
      <c r="A385" s="8" t="str">
        <f>IF([6]Actual!$K385="lifecell_Inb",[6]Actual!$D385,"")</f>
        <v/>
      </c>
      <c r="B385" s="9" t="str">
        <f>IFERROR(IF(OR([6]Actual!$L385="Web_chat",[6]Actual!$L385="SN"),VLOOKUP(Дані!A385,[5]Sheet2!$A:$E,5,0),VLOOKUP(Дані!A385,[4]Sheet2!$A$1:$E$209,5,0)),"")</f>
        <v/>
      </c>
      <c r="C385" s="8" t="str">
        <f>IFERROR(VLOOKUP(A385,[6]Actual!$D:$L,9,0),"")</f>
        <v/>
      </c>
      <c r="D385" s="8" t="str">
        <f t="shared" si="48"/>
        <v>exclude</v>
      </c>
      <c r="E385" s="9" t="str">
        <f t="shared" si="49"/>
        <v/>
      </c>
      <c r="F385" s="9" t="str">
        <f t="shared" si="50"/>
        <v/>
      </c>
      <c r="G385" s="9" t="str">
        <f>IFERROR(IF(D385="other",VLOOKUP(A385,Sheet2!A:E,5,0)-B385,""),"")</f>
        <v/>
      </c>
      <c r="H385" s="8"/>
      <c r="I385" s="8"/>
      <c r="J385" s="8"/>
    </row>
    <row r="386" spans="1:10" ht="15" thickBot="1" x14ac:dyDescent="0.35">
      <c r="A386" s="10" t="str">
        <f>IF([6]Actual!$K386="lifecell_Inb",[6]Actual!$D386,"")</f>
        <v>Oksana Vyshnevska</v>
      </c>
      <c r="B386" s="12">
        <f>IFERROR(IF(OR([6]Actual!$L386="Web_chat",[6]Actual!$L386="SN"),VLOOKUP(Дані!A386,[5]Sheet2!$A:$E,5,0),VLOOKUP(Дані!A386,[4]Sheet2!$A$1:$E$209,5,0)),"")</f>
        <v>0.125581395348837</v>
      </c>
      <c r="C386" s="11" t="str">
        <f>IFERROR(VLOOKUP(A386,[6]Actual!$D:$L,9,0),"")</f>
        <v>Segment_B</v>
      </c>
      <c r="D386" s="11" t="str">
        <f t="shared" si="48"/>
        <v>other</v>
      </c>
      <c r="E386" s="12" t="str">
        <f t="shared" si="49"/>
        <v/>
      </c>
      <c r="F386" s="12">
        <f t="shared" si="50"/>
        <v>0.125581395348837</v>
      </c>
      <c r="G386" s="12">
        <f>IFERROR(IF(D386="other",VLOOKUP(A386,Sheet2!A:E,5,0)-B386,""),"")</f>
        <v>-3.3765028083367898E-2</v>
      </c>
      <c r="H386" s="18" t="str">
        <f>IF(AND(VLOOKUP(A386,[6]Actual!$D:$AA,24,0)&gt;DATE(2025,2,26),D386="other"),"Не приймає", "Приймає")</f>
        <v>Приймає</v>
      </c>
      <c r="I386" s="17">
        <f>VLOOKUP(A386,[6]Actual!$D:$AA,24,0)</f>
        <v>45630</v>
      </c>
      <c r="J386" s="12">
        <f>IF(AND(D386="other", H386="Приймає"), G386, "")</f>
        <v>-3.3765028083367898E-2</v>
      </c>
    </row>
    <row r="387" spans="1:10" ht="15" thickBot="1" x14ac:dyDescent="0.35">
      <c r="A387" s="8" t="str">
        <f>IF([6]Actual!$K387="lifecell_Inb",[6]Actual!$D387,"")</f>
        <v/>
      </c>
      <c r="B387" s="9" t="str">
        <f>IFERROR(IF(OR([6]Actual!$L387="Web_chat",[6]Actual!$L387="SN"),VLOOKUP(Дані!A387,[5]Sheet2!$A:$E,5,0),VLOOKUP(Дані!A387,[4]Sheet2!$A$1:$E$209,5,0)),"")</f>
        <v/>
      </c>
      <c r="C387" s="8" t="str">
        <f>IFERROR(VLOOKUP(A387,[6]Actual!$D:$L,9,0),"")</f>
        <v/>
      </c>
      <c r="D387" s="8" t="str">
        <f t="shared" ref="D387:D450" si="56">IF(C387="Web_chat", "chat", IF(C387="","exclude", IF(C387&lt;&gt;"SN", "other", "exclude")))</f>
        <v>exclude</v>
      </c>
      <c r="E387" s="9" t="str">
        <f t="shared" ref="E387:E450" si="57">IF(D387="chat", B387, "")</f>
        <v/>
      </c>
      <c r="F387" s="9" t="str">
        <f t="shared" ref="F387:F450" si="58">IF(D387="other", B387, "")</f>
        <v/>
      </c>
      <c r="G387" s="9" t="str">
        <f>IFERROR(IF(D387="other",VLOOKUP(A387,Sheet2!A:E,5,0)-B387,""),"")</f>
        <v/>
      </c>
      <c r="H387" s="8"/>
      <c r="I387" s="8"/>
      <c r="J387" s="8"/>
    </row>
    <row r="388" spans="1:10" ht="15" thickBot="1" x14ac:dyDescent="0.35">
      <c r="A388" s="8" t="str">
        <f>IF([6]Actual!$K388="lifecell_Inb",[6]Actual!$D388,"")</f>
        <v/>
      </c>
      <c r="B388" s="9" t="str">
        <f>IFERROR(IF(OR([6]Actual!$L388="Web_chat",[6]Actual!$L388="SN"),VLOOKUP(Дані!A388,[5]Sheet2!$A:$E,5,0),VLOOKUP(Дані!A388,[4]Sheet2!$A$1:$E$209,5,0)),"")</f>
        <v/>
      </c>
      <c r="C388" s="8" t="str">
        <f>IFERROR(VLOOKUP(A388,[6]Actual!$D:$L,9,0),"")</f>
        <v/>
      </c>
      <c r="D388" s="8" t="str">
        <f t="shared" si="56"/>
        <v>exclude</v>
      </c>
      <c r="E388" s="9" t="str">
        <f t="shared" si="57"/>
        <v/>
      </c>
      <c r="F388" s="9" t="str">
        <f t="shared" si="58"/>
        <v/>
      </c>
      <c r="G388" s="9" t="str">
        <f>IFERROR(IF(D388="other",VLOOKUP(A388,Sheet2!A:E,5,0)-B388,""),"")</f>
        <v/>
      </c>
      <c r="H388" s="8"/>
      <c r="I388" s="8"/>
      <c r="J388" s="8"/>
    </row>
    <row r="389" spans="1:10" ht="15" thickBot="1" x14ac:dyDescent="0.35">
      <c r="A389" s="8" t="str">
        <f>IF([6]Actual!$K389="lifecell_Inb",[6]Actual!$D389,"")</f>
        <v/>
      </c>
      <c r="B389" s="9" t="str">
        <f>IFERROR(IF(OR([6]Actual!$L389="Web_chat",[6]Actual!$L389="SN"),VLOOKUP(Дані!A389,[5]Sheet2!$A:$E,5,0),VLOOKUP(Дані!A389,[4]Sheet2!$A$1:$E$209,5,0)),"")</f>
        <v/>
      </c>
      <c r="C389" s="8" t="str">
        <f>IFERROR(VLOOKUP(A389,[6]Actual!$D:$L,9,0),"")</f>
        <v/>
      </c>
      <c r="D389" s="8" t="str">
        <f t="shared" si="56"/>
        <v>exclude</v>
      </c>
      <c r="E389" s="9" t="str">
        <f t="shared" si="57"/>
        <v/>
      </c>
      <c r="F389" s="9" t="str">
        <f t="shared" si="58"/>
        <v/>
      </c>
      <c r="G389" s="9" t="str">
        <f>IFERROR(IF(D389="other",VLOOKUP(A389,Sheet2!A:E,5,0)-B389,""),"")</f>
        <v/>
      </c>
      <c r="H389" s="8"/>
      <c r="I389" s="8"/>
      <c r="J389" s="8"/>
    </row>
    <row r="390" spans="1:10" ht="15" thickBot="1" x14ac:dyDescent="0.35">
      <c r="A390" s="8" t="str">
        <f>IF([6]Actual!$K390="lifecell_Inb",[6]Actual!$D390,"")</f>
        <v/>
      </c>
      <c r="B390" s="9" t="str">
        <f>IFERROR(IF(OR([6]Actual!$L390="Web_chat",[6]Actual!$L390="SN"),VLOOKUP(Дані!A390,[5]Sheet2!$A:$E,5,0),VLOOKUP(Дані!A390,[4]Sheet2!$A$1:$E$209,5,0)),"")</f>
        <v/>
      </c>
      <c r="C390" s="8" t="str">
        <f>IFERROR(VLOOKUP(A390,[6]Actual!$D:$L,9,0),"")</f>
        <v/>
      </c>
      <c r="D390" s="8" t="str">
        <f t="shared" si="56"/>
        <v>exclude</v>
      </c>
      <c r="E390" s="9" t="str">
        <f t="shared" si="57"/>
        <v/>
      </c>
      <c r="F390" s="9" t="str">
        <f t="shared" si="58"/>
        <v/>
      </c>
      <c r="G390" s="9" t="str">
        <f>IFERROR(IF(D390="other",VLOOKUP(A390,Sheet2!A:E,5,0)-B390,""),"")</f>
        <v/>
      </c>
      <c r="H390" s="8"/>
      <c r="I390" s="8"/>
      <c r="J390" s="8"/>
    </row>
    <row r="391" spans="1:10" ht="15" thickBot="1" x14ac:dyDescent="0.35">
      <c r="A391" s="8" t="str">
        <f>IF([6]Actual!$K391="lifecell_Inb",[6]Actual!$D391,"")</f>
        <v/>
      </c>
      <c r="B391" s="9" t="str">
        <f>IFERROR(IF(OR([6]Actual!$L391="Web_chat",[6]Actual!$L391="SN"),VLOOKUP(Дані!A391,[5]Sheet2!$A:$E,5,0),VLOOKUP(Дані!A391,[4]Sheet2!$A$1:$E$209,5,0)),"")</f>
        <v/>
      </c>
      <c r="C391" s="8" t="str">
        <f>IFERROR(VLOOKUP(A391,[6]Actual!$D:$L,9,0),"")</f>
        <v/>
      </c>
      <c r="D391" s="8" t="str">
        <f t="shared" si="56"/>
        <v>exclude</v>
      </c>
      <c r="E391" s="9" t="str">
        <f t="shared" si="57"/>
        <v/>
      </c>
      <c r="F391" s="9" t="str">
        <f t="shared" si="58"/>
        <v/>
      </c>
      <c r="G391" s="9" t="str">
        <f>IFERROR(IF(D391="other",VLOOKUP(A391,Sheet2!A:E,5,0)-B391,""),"")</f>
        <v/>
      </c>
      <c r="H391" s="8"/>
      <c r="I391" s="8"/>
      <c r="J391" s="8"/>
    </row>
    <row r="392" spans="1:10" ht="15" thickBot="1" x14ac:dyDescent="0.35">
      <c r="A392" s="8" t="str">
        <f>IF([6]Actual!$K392="lifecell_Inb",[6]Actual!$D392,"")</f>
        <v/>
      </c>
      <c r="B392" s="9" t="str">
        <f>IFERROR(IF(OR([6]Actual!$L392="Web_chat",[6]Actual!$L392="SN"),VLOOKUP(Дані!A392,[5]Sheet2!$A:$E,5,0),VLOOKUP(Дані!A392,[4]Sheet2!$A$1:$E$209,5,0)),"")</f>
        <v/>
      </c>
      <c r="C392" s="8" t="str">
        <f>IFERROR(VLOOKUP(A392,[6]Actual!$D:$L,9,0),"")</f>
        <v/>
      </c>
      <c r="D392" s="8" t="str">
        <f t="shared" si="56"/>
        <v>exclude</v>
      </c>
      <c r="E392" s="9" t="str">
        <f t="shared" si="57"/>
        <v/>
      </c>
      <c r="F392" s="9" t="str">
        <f t="shared" si="58"/>
        <v/>
      </c>
      <c r="G392" s="9" t="str">
        <f>IFERROR(IF(D392="other",VLOOKUP(A392,Sheet2!A:E,5,0)-B392,""),"")</f>
        <v/>
      </c>
      <c r="H392" s="8"/>
      <c r="I392" s="8"/>
      <c r="J392" s="8"/>
    </row>
    <row r="393" spans="1:10" ht="15" thickBot="1" x14ac:dyDescent="0.35">
      <c r="A393" s="8" t="str">
        <f>IF([6]Actual!$K393="lifecell_Inb",[6]Actual!$D393,"")</f>
        <v/>
      </c>
      <c r="B393" s="9" t="str">
        <f>IFERROR(IF(OR([6]Actual!$L393="Web_chat",[6]Actual!$L393="SN"),VLOOKUP(Дані!A393,[5]Sheet2!$A:$E,5,0),VLOOKUP(Дані!A393,[4]Sheet2!$A$1:$E$209,5,0)),"")</f>
        <v/>
      </c>
      <c r="C393" s="8" t="str">
        <f>IFERROR(VLOOKUP(A393,[6]Actual!$D:$L,9,0),"")</f>
        <v/>
      </c>
      <c r="D393" s="8" t="str">
        <f t="shared" si="56"/>
        <v>exclude</v>
      </c>
      <c r="E393" s="9" t="str">
        <f t="shared" si="57"/>
        <v/>
      </c>
      <c r="F393" s="9" t="str">
        <f t="shared" si="58"/>
        <v/>
      </c>
      <c r="G393" s="9" t="str">
        <f>IFERROR(IF(D393="other",VLOOKUP(A393,Sheet2!A:E,5,0)-B393,""),"")</f>
        <v/>
      </c>
      <c r="H393" s="8"/>
      <c r="I393" s="8"/>
      <c r="J393" s="8"/>
    </row>
    <row r="394" spans="1:10" ht="15" thickBot="1" x14ac:dyDescent="0.35">
      <c r="A394" s="8" t="str">
        <f>IF([6]Actual!$K394="lifecell_Inb",[6]Actual!$D394,"")</f>
        <v/>
      </c>
      <c r="B394" s="9" t="str">
        <f>IFERROR(IF(OR([6]Actual!$L394="Web_chat",[6]Actual!$L394="SN"),VLOOKUP(Дані!A394,[5]Sheet2!$A:$E,5,0),VLOOKUP(Дані!A394,[4]Sheet2!$A$1:$E$209,5,0)),"")</f>
        <v/>
      </c>
      <c r="C394" s="8" t="str">
        <f>IFERROR(VLOOKUP(A394,[6]Actual!$D:$L,9,0),"")</f>
        <v/>
      </c>
      <c r="D394" s="8" t="str">
        <f t="shared" si="56"/>
        <v>exclude</v>
      </c>
      <c r="E394" s="9" t="str">
        <f t="shared" si="57"/>
        <v/>
      </c>
      <c r="F394" s="9" t="str">
        <f t="shared" si="58"/>
        <v/>
      </c>
      <c r="G394" s="9" t="str">
        <f>IFERROR(IF(D394="other",VLOOKUP(A394,Sheet2!A:E,5,0)-B394,""),"")</f>
        <v/>
      </c>
      <c r="H394" s="8"/>
      <c r="I394" s="8"/>
      <c r="J394" s="8"/>
    </row>
    <row r="395" spans="1:10" ht="15" thickBot="1" x14ac:dyDescent="0.35">
      <c r="A395" s="8" t="str">
        <f>IF([6]Actual!$K395="lifecell_Inb",[6]Actual!$D395,"")</f>
        <v/>
      </c>
      <c r="B395" s="9" t="str">
        <f>IFERROR(IF(OR([6]Actual!$L395="Web_chat",[6]Actual!$L395="SN"),VLOOKUP(Дані!A395,[5]Sheet2!$A:$E,5,0),VLOOKUP(Дані!A395,[4]Sheet2!$A$1:$E$209,5,0)),"")</f>
        <v/>
      </c>
      <c r="C395" s="8" t="str">
        <f>IFERROR(VLOOKUP(A395,[6]Actual!$D:$L,9,0),"")</f>
        <v/>
      </c>
      <c r="D395" s="8" t="str">
        <f t="shared" si="56"/>
        <v>exclude</v>
      </c>
      <c r="E395" s="9" t="str">
        <f t="shared" si="57"/>
        <v/>
      </c>
      <c r="F395" s="9" t="str">
        <f t="shared" si="58"/>
        <v/>
      </c>
      <c r="G395" s="9" t="str">
        <f>IFERROR(IF(D395="other",VLOOKUP(A395,Sheet2!A:E,5,0)-B395,""),"")</f>
        <v/>
      </c>
      <c r="H395" s="8"/>
      <c r="I395" s="8"/>
      <c r="J395" s="8"/>
    </row>
    <row r="396" spans="1:10" ht="15" thickBot="1" x14ac:dyDescent="0.35">
      <c r="A396" s="10" t="str">
        <f>IF([6]Actual!$K396="lifecell_Inb",[6]Actual!$D396,"")</f>
        <v>Diana Havryliuk</v>
      </c>
      <c r="B396" s="12">
        <f>IFERROR(IF(OR([6]Actual!$L396="Web_chat",[6]Actual!$L396="SN"),VLOOKUP(Дані!A396,[5]Sheet2!$A:$E,5,0),VLOOKUP(Дані!A396,[4]Sheet2!$A$1:$E$209,5,0)),"")</f>
        <v>0.13636363636363599</v>
      </c>
      <c r="C396" s="11" t="str">
        <f>IFERROR(VLOOKUP(A396,[6]Actual!$D:$L,9,0),"")</f>
        <v>Segment_F</v>
      </c>
      <c r="D396" s="11" t="str">
        <f t="shared" si="56"/>
        <v>other</v>
      </c>
      <c r="E396" s="12" t="str">
        <f t="shared" si="57"/>
        <v/>
      </c>
      <c r="F396" s="12">
        <f t="shared" si="58"/>
        <v>0.13636363636363599</v>
      </c>
      <c r="G396" s="12">
        <f>IFERROR(IF(D396="other",VLOOKUP(A396,Sheet2!A:E,5,0)-B396,""),"")</f>
        <v>-1.2372440472219998E-2</v>
      </c>
      <c r="H396" s="18" t="str">
        <f>IF(AND(VLOOKUP(A396,[6]Actual!$D:$AA,24,0)&gt;DATE(2025,2,26),D396="other"),"Не приймає", "Приймає")</f>
        <v>Приймає</v>
      </c>
      <c r="I396" s="17">
        <f>VLOOKUP(A396,[6]Actual!$D:$AA,24,0)</f>
        <v>45644</v>
      </c>
      <c r="J396" s="12">
        <f t="shared" ref="J396:J397" si="59">IF(AND(D396="other", H396="Приймає"), G396, "")</f>
        <v>-1.2372440472219998E-2</v>
      </c>
    </row>
    <row r="397" spans="1:10" ht="15" thickBot="1" x14ac:dyDescent="0.35">
      <c r="A397" s="10" t="str">
        <f>IF([6]Actual!$K397="lifecell_Inb",[6]Actual!$D397,"")</f>
        <v>Anastasiia Kozachuk</v>
      </c>
      <c r="B397" s="12">
        <f>IFERROR(IF(OR([6]Actual!$L397="Web_chat",[6]Actual!$L397="SN"),VLOOKUP(Дані!A397,[5]Sheet2!$A:$E,5,0),VLOOKUP(Дані!A397,[4]Sheet2!$A$1:$E$209,5,0)),"")</f>
        <v>0.124513618677043</v>
      </c>
      <c r="C397" s="11" t="str">
        <f>IFERROR(VLOOKUP(A397,[6]Actual!$D:$L,9,0),"")</f>
        <v>Segment_F</v>
      </c>
      <c r="D397" s="11" t="str">
        <f t="shared" si="56"/>
        <v>other</v>
      </c>
      <c r="E397" s="12" t="str">
        <f t="shared" si="57"/>
        <v/>
      </c>
      <c r="F397" s="12">
        <f t="shared" si="58"/>
        <v>0.124513618677043</v>
      </c>
      <c r="G397" s="12">
        <f>IFERROR(IF(D397="other",VLOOKUP(A397,Sheet2!A:E,5,0)-B397,""),"")</f>
        <v>1.1296759285801011E-2</v>
      </c>
      <c r="H397" s="18" t="str">
        <f>IF(AND(VLOOKUP(A397,[6]Actual!$D:$AA,24,0)&gt;DATE(2025,2,26),D397="other"),"Не приймає", "Приймає")</f>
        <v>Приймає</v>
      </c>
      <c r="I397" s="17">
        <f>VLOOKUP(A397,[6]Actual!$D:$AA,24,0)</f>
        <v>45644</v>
      </c>
      <c r="J397" s="12">
        <f t="shared" si="59"/>
        <v>1.1296759285801011E-2</v>
      </c>
    </row>
    <row r="398" spans="1:10" ht="15" thickBot="1" x14ac:dyDescent="0.35">
      <c r="A398" s="8" t="str">
        <f>IF([6]Actual!$K398="lifecell_Inb",[6]Actual!$D398,"")</f>
        <v/>
      </c>
      <c r="B398" s="9" t="str">
        <f>IFERROR(IF(OR([6]Actual!$L398="Web_chat",[6]Actual!$L398="SN"),VLOOKUP(Дані!A398,[5]Sheet2!$A:$E,5,0),VLOOKUP(Дані!A398,[4]Sheet2!$A$1:$E$209,5,0)),"")</f>
        <v/>
      </c>
      <c r="C398" s="8" t="str">
        <f>IFERROR(VLOOKUP(A398,[6]Actual!$D:$L,9,0),"")</f>
        <v/>
      </c>
      <c r="D398" s="8" t="str">
        <f t="shared" si="56"/>
        <v>exclude</v>
      </c>
      <c r="E398" s="9" t="str">
        <f t="shared" si="57"/>
        <v/>
      </c>
      <c r="F398" s="9" t="str">
        <f t="shared" si="58"/>
        <v/>
      </c>
      <c r="G398" s="9" t="str">
        <f>IFERROR(IF(D398="other",VLOOKUP(A398,Sheet2!A:E,5,0)-B398,""),"")</f>
        <v/>
      </c>
      <c r="H398" s="8"/>
      <c r="I398" s="8"/>
      <c r="J398" s="8"/>
    </row>
    <row r="399" spans="1:10" ht="15" thickBot="1" x14ac:dyDescent="0.35">
      <c r="A399" s="8" t="str">
        <f>IF([6]Actual!$K399="lifecell_Inb",[6]Actual!$D399,"")</f>
        <v/>
      </c>
      <c r="B399" s="9" t="str">
        <f>IFERROR(IF(OR([6]Actual!$L399="Web_chat",[6]Actual!$L399="SN"),VLOOKUP(Дані!A399,[5]Sheet2!$A:$E,5,0),VLOOKUP(Дані!A399,[4]Sheet2!$A$1:$E$209,5,0)),"")</f>
        <v/>
      </c>
      <c r="C399" s="8" t="str">
        <f>IFERROR(VLOOKUP(A399,[6]Actual!$D:$L,9,0),"")</f>
        <v/>
      </c>
      <c r="D399" s="8" t="str">
        <f t="shared" si="56"/>
        <v>exclude</v>
      </c>
      <c r="E399" s="9" t="str">
        <f t="shared" si="57"/>
        <v/>
      </c>
      <c r="F399" s="9" t="str">
        <f t="shared" si="58"/>
        <v/>
      </c>
      <c r="G399" s="9" t="str">
        <f>IFERROR(IF(D399="other",VLOOKUP(A399,Sheet2!A:E,5,0)-B399,""),"")</f>
        <v/>
      </c>
      <c r="H399" s="8"/>
      <c r="I399" s="8"/>
      <c r="J399" s="8"/>
    </row>
    <row r="400" spans="1:10" ht="15" thickBot="1" x14ac:dyDescent="0.35">
      <c r="A400" s="8" t="str">
        <f>IF([6]Actual!$K400="lifecell_Inb",[6]Actual!$D400,"")</f>
        <v/>
      </c>
      <c r="B400" s="9" t="str">
        <f>IFERROR(IF(OR([6]Actual!$L400="Web_chat",[6]Actual!$L400="SN"),VLOOKUP(Дані!A400,[5]Sheet2!$A:$E,5,0),VLOOKUP(Дані!A400,[4]Sheet2!$A$1:$E$209,5,0)),"")</f>
        <v/>
      </c>
      <c r="C400" s="8" t="str">
        <f>IFERROR(VLOOKUP(A400,[6]Actual!$D:$L,9,0),"")</f>
        <v/>
      </c>
      <c r="D400" s="8" t="str">
        <f t="shared" si="56"/>
        <v>exclude</v>
      </c>
      <c r="E400" s="9" t="str">
        <f t="shared" si="57"/>
        <v/>
      </c>
      <c r="F400" s="9" t="str">
        <f t="shared" si="58"/>
        <v/>
      </c>
      <c r="G400" s="9" t="str">
        <f>IFERROR(IF(D400="other",VLOOKUP(A400,Sheet2!A:E,5,0)-B400,""),"")</f>
        <v/>
      </c>
      <c r="H400" s="8"/>
      <c r="I400" s="8"/>
      <c r="J400" s="8"/>
    </row>
    <row r="401" spans="1:10" ht="15" thickBot="1" x14ac:dyDescent="0.35">
      <c r="A401" s="8" t="str">
        <f>IF([6]Actual!$K401="lifecell_Inb",[6]Actual!$D401,"")</f>
        <v/>
      </c>
      <c r="B401" s="9" t="str">
        <f>IFERROR(IF(OR([6]Actual!$L401="Web_chat",[6]Actual!$L401="SN"),VLOOKUP(Дані!A401,[5]Sheet2!$A:$E,5,0),VLOOKUP(Дані!A401,[4]Sheet2!$A$1:$E$209,5,0)),"")</f>
        <v/>
      </c>
      <c r="C401" s="8" t="str">
        <f>IFERROR(VLOOKUP(A401,[6]Actual!$D:$L,9,0),"")</f>
        <v/>
      </c>
      <c r="D401" s="8" t="str">
        <f t="shared" si="56"/>
        <v>exclude</v>
      </c>
      <c r="E401" s="9" t="str">
        <f t="shared" si="57"/>
        <v/>
      </c>
      <c r="F401" s="9" t="str">
        <f t="shared" si="58"/>
        <v/>
      </c>
      <c r="G401" s="9" t="str">
        <f>IFERROR(IF(D401="other",VLOOKUP(A401,Sheet2!A:E,5,0)-B401,""),"")</f>
        <v/>
      </c>
      <c r="H401" s="8"/>
      <c r="I401" s="8"/>
      <c r="J401" s="8"/>
    </row>
    <row r="402" spans="1:10" ht="15" thickBot="1" x14ac:dyDescent="0.35">
      <c r="A402" s="8" t="str">
        <f>IF([6]Actual!$K402="lifecell_Inb",[6]Actual!$D402,"")</f>
        <v/>
      </c>
      <c r="B402" s="9" t="str">
        <f>IFERROR(IF(OR([6]Actual!$L402="Web_chat",[6]Actual!$L402="SN"),VLOOKUP(Дані!A402,[5]Sheet2!$A:$E,5,0),VLOOKUP(Дані!A402,[4]Sheet2!$A$1:$E$209,5,0)),"")</f>
        <v/>
      </c>
      <c r="C402" s="8" t="str">
        <f>IFERROR(VLOOKUP(A402,[6]Actual!$D:$L,9,0),"")</f>
        <v/>
      </c>
      <c r="D402" s="8" t="str">
        <f t="shared" si="56"/>
        <v>exclude</v>
      </c>
      <c r="E402" s="9" t="str">
        <f t="shared" si="57"/>
        <v/>
      </c>
      <c r="F402" s="9" t="str">
        <f t="shared" si="58"/>
        <v/>
      </c>
      <c r="G402" s="9" t="str">
        <f>IFERROR(IF(D402="other",VLOOKUP(A402,Sheet2!A:E,5,0)-B402,""),"")</f>
        <v/>
      </c>
      <c r="H402" s="8"/>
      <c r="I402" s="8"/>
      <c r="J402" s="8"/>
    </row>
    <row r="403" spans="1:10" ht="15" thickBot="1" x14ac:dyDescent="0.35">
      <c r="A403" s="8" t="str">
        <f>IF([6]Actual!$K403="lifecell_Inb",[6]Actual!$D403,"")</f>
        <v/>
      </c>
      <c r="B403" s="9" t="str">
        <f>IFERROR(IF(OR([6]Actual!$L403="Web_chat",[6]Actual!$L403="SN"),VLOOKUP(Дані!A403,[5]Sheet2!$A:$E,5,0),VLOOKUP(Дані!A403,[4]Sheet2!$A$1:$E$209,5,0)),"")</f>
        <v/>
      </c>
      <c r="C403" s="8" t="str">
        <f>IFERROR(VLOOKUP(A403,[6]Actual!$D:$L,9,0),"")</f>
        <v/>
      </c>
      <c r="D403" s="8" t="str">
        <f t="shared" si="56"/>
        <v>exclude</v>
      </c>
      <c r="E403" s="9" t="str">
        <f t="shared" si="57"/>
        <v/>
      </c>
      <c r="F403" s="9" t="str">
        <f t="shared" si="58"/>
        <v/>
      </c>
      <c r="G403" s="9" t="str">
        <f>IFERROR(IF(D403="other",VLOOKUP(A403,Sheet2!A:E,5,0)-B403,""),"")</f>
        <v/>
      </c>
      <c r="H403" s="8"/>
      <c r="I403" s="8"/>
      <c r="J403" s="8"/>
    </row>
    <row r="404" spans="1:10" ht="15" thickBot="1" x14ac:dyDescent="0.35">
      <c r="A404" s="8" t="str">
        <f>IF([6]Actual!$K404="lifecell_Inb",[6]Actual!$D404,"")</f>
        <v/>
      </c>
      <c r="B404" s="9" t="str">
        <f>IFERROR(IF(OR([6]Actual!$L404="Web_chat",[6]Actual!$L404="SN"),VLOOKUP(Дані!A404,[5]Sheet2!$A:$E,5,0),VLOOKUP(Дані!A404,[4]Sheet2!$A$1:$E$209,5,0)),"")</f>
        <v/>
      </c>
      <c r="C404" s="8" t="str">
        <f>IFERROR(VLOOKUP(A404,[6]Actual!$D:$L,9,0),"")</f>
        <v/>
      </c>
      <c r="D404" s="8" t="str">
        <f t="shared" si="56"/>
        <v>exclude</v>
      </c>
      <c r="E404" s="9" t="str">
        <f t="shared" si="57"/>
        <v/>
      </c>
      <c r="F404" s="9" t="str">
        <f t="shared" si="58"/>
        <v/>
      </c>
      <c r="G404" s="9" t="str">
        <f>IFERROR(IF(D404="other",VLOOKUP(A404,Sheet2!A:E,5,0)-B404,""),"")</f>
        <v/>
      </c>
      <c r="H404" s="8"/>
      <c r="I404" s="8"/>
      <c r="J404" s="8"/>
    </row>
    <row r="405" spans="1:10" ht="15" thickBot="1" x14ac:dyDescent="0.35">
      <c r="A405" s="8" t="str">
        <f>IF([6]Actual!$K405="lifecell_Inb",[6]Actual!$D405,"")</f>
        <v/>
      </c>
      <c r="B405" s="9" t="str">
        <f>IFERROR(IF(OR([6]Actual!$L405="Web_chat",[6]Actual!$L405="SN"),VLOOKUP(Дані!A405,[5]Sheet2!$A:$E,5,0),VLOOKUP(Дані!A405,[4]Sheet2!$A$1:$E$209,5,0)),"")</f>
        <v/>
      </c>
      <c r="C405" s="8" t="str">
        <f>IFERROR(VLOOKUP(A405,[6]Actual!$D:$L,9,0),"")</f>
        <v/>
      </c>
      <c r="D405" s="8" t="str">
        <f t="shared" si="56"/>
        <v>exclude</v>
      </c>
      <c r="E405" s="9" t="str">
        <f t="shared" si="57"/>
        <v/>
      </c>
      <c r="F405" s="9" t="str">
        <f t="shared" si="58"/>
        <v/>
      </c>
      <c r="G405" s="9" t="str">
        <f>IFERROR(IF(D405="other",VLOOKUP(A405,Sheet2!A:E,5,0)-B405,""),"")</f>
        <v/>
      </c>
      <c r="H405" s="8"/>
      <c r="I405" s="8"/>
      <c r="J405" s="8"/>
    </row>
    <row r="406" spans="1:10" ht="15" thickBot="1" x14ac:dyDescent="0.35">
      <c r="A406" s="8" t="str">
        <f>IF([6]Actual!$K406="lifecell_Inb",[6]Actual!$D406,"")</f>
        <v/>
      </c>
      <c r="B406" s="9" t="str">
        <f>IFERROR(IF(OR([6]Actual!$L406="Web_chat",[6]Actual!$L406="SN"),VLOOKUP(Дані!A406,[5]Sheet2!$A:$E,5,0),VLOOKUP(Дані!A406,[4]Sheet2!$A$1:$E$209,5,0)),"")</f>
        <v/>
      </c>
      <c r="C406" s="8" t="str">
        <f>IFERROR(VLOOKUP(A406,[6]Actual!$D:$L,9,0),"")</f>
        <v/>
      </c>
      <c r="D406" s="8" t="str">
        <f t="shared" si="56"/>
        <v>exclude</v>
      </c>
      <c r="E406" s="9" t="str">
        <f t="shared" si="57"/>
        <v/>
      </c>
      <c r="F406" s="9" t="str">
        <f t="shared" si="58"/>
        <v/>
      </c>
      <c r="G406" s="9" t="str">
        <f>IFERROR(IF(D406="other",VLOOKUP(A406,Sheet2!A:E,5,0)-B406,""),"")</f>
        <v/>
      </c>
      <c r="H406" s="8"/>
      <c r="I406" s="8"/>
      <c r="J406" s="8"/>
    </row>
    <row r="407" spans="1:10" ht="15" thickBot="1" x14ac:dyDescent="0.35">
      <c r="A407" s="8" t="str">
        <f>IF([6]Actual!$K407="lifecell_Inb",[6]Actual!$D407,"")</f>
        <v/>
      </c>
      <c r="B407" s="9" t="str">
        <f>IFERROR(IF(OR([6]Actual!$L407="Web_chat",[6]Actual!$L407="SN"),VLOOKUP(Дані!A407,[5]Sheet2!$A:$E,5,0),VLOOKUP(Дані!A407,[4]Sheet2!$A$1:$E$209,5,0)),"")</f>
        <v/>
      </c>
      <c r="C407" s="8" t="str">
        <f>IFERROR(VLOOKUP(A407,[6]Actual!$D:$L,9,0),"")</f>
        <v/>
      </c>
      <c r="D407" s="8" t="str">
        <f t="shared" si="56"/>
        <v>exclude</v>
      </c>
      <c r="E407" s="9" t="str">
        <f t="shared" si="57"/>
        <v/>
      </c>
      <c r="F407" s="9" t="str">
        <f t="shared" si="58"/>
        <v/>
      </c>
      <c r="G407" s="9" t="str">
        <f>IFERROR(IF(D407="other",VLOOKUP(A407,Sheet2!A:E,5,0)-B407,""),"")</f>
        <v/>
      </c>
      <c r="H407" s="8"/>
      <c r="I407" s="8"/>
      <c r="J407" s="8"/>
    </row>
    <row r="408" spans="1:10" ht="15" thickBot="1" x14ac:dyDescent="0.35">
      <c r="A408" s="8" t="str">
        <f>IF([6]Actual!$K408="lifecell_Inb",[6]Actual!$D408,"")</f>
        <v/>
      </c>
      <c r="B408" s="9" t="str">
        <f>IFERROR(IF(OR([6]Actual!$L408="Web_chat",[6]Actual!$L408="SN"),VLOOKUP(Дані!A408,[5]Sheet2!$A:$E,5,0),VLOOKUP(Дані!A408,[4]Sheet2!$A$1:$E$209,5,0)),"")</f>
        <v/>
      </c>
      <c r="C408" s="8" t="str">
        <f>IFERROR(VLOOKUP(A408,[6]Actual!$D:$L,9,0),"")</f>
        <v/>
      </c>
      <c r="D408" s="8" t="str">
        <f t="shared" si="56"/>
        <v>exclude</v>
      </c>
      <c r="E408" s="9" t="str">
        <f t="shared" si="57"/>
        <v/>
      </c>
      <c r="F408" s="9" t="str">
        <f t="shared" si="58"/>
        <v/>
      </c>
      <c r="G408" s="9" t="str">
        <f>IFERROR(IF(D408="other",VLOOKUP(A408,Sheet2!A:E,5,0)-B408,""),"")</f>
        <v/>
      </c>
      <c r="H408" s="8"/>
      <c r="I408" s="8"/>
      <c r="J408" s="8"/>
    </row>
    <row r="409" spans="1:10" ht="15" thickBot="1" x14ac:dyDescent="0.35">
      <c r="A409" s="10" t="str">
        <f>IF([6]Actual!$K409="lifecell_Inb",[6]Actual!$D409,"")</f>
        <v>Vladyslav Hrytsenko</v>
      </c>
      <c r="B409" s="12">
        <f>IFERROR(IF(OR([6]Actual!$L409="Web_chat",[6]Actual!$L409="SN"),VLOOKUP(Дані!A409,[5]Sheet2!$A:$E,5,0),VLOOKUP(Дані!A409,[4]Sheet2!$A$1:$E$209,5,0)),"")</f>
        <v>0.14705882352941199</v>
      </c>
      <c r="C409" s="11" t="str">
        <f>IFERROR(VLOOKUP(A409,[6]Actual!$D:$L,9,0),"")</f>
        <v>Segment_F</v>
      </c>
      <c r="D409" s="11" t="str">
        <f t="shared" si="56"/>
        <v>other</v>
      </c>
      <c r="E409" s="12" t="str">
        <f t="shared" si="57"/>
        <v/>
      </c>
      <c r="F409" s="12">
        <f t="shared" si="58"/>
        <v>0.14705882352941199</v>
      </c>
      <c r="G409" s="12">
        <f>IFERROR(IF(D409="other",VLOOKUP(A409,Sheet2!A:E,5,0)-B409,""),"")</f>
        <v>-1.0235504076704982E-2</v>
      </c>
      <c r="H409" s="18" t="str">
        <f>IF(AND(VLOOKUP(A409,[6]Actual!$D:$AA,24,0)&gt;DATE(2025,2,26),D409="other"),"Не приймає", "Приймає")</f>
        <v>Приймає</v>
      </c>
      <c r="I409" s="17">
        <f>VLOOKUP(A409,[6]Actual!$D:$AA,24,0)</f>
        <v>45651</v>
      </c>
      <c r="J409" s="12">
        <f t="shared" ref="J409:J412" si="60">IF(AND(D409="other", H409="Приймає"), G409, "")</f>
        <v>-1.0235504076704982E-2</v>
      </c>
    </row>
    <row r="410" spans="1:10" ht="15" thickBot="1" x14ac:dyDescent="0.35">
      <c r="A410" s="10" t="str">
        <f>IF([6]Actual!$K410="lifecell_Inb",[6]Actual!$D410,"")</f>
        <v>Viktoriia Nikolenko</v>
      </c>
      <c r="B410" s="12">
        <f>IFERROR(IF(OR([6]Actual!$L410="Web_chat",[6]Actual!$L410="SN"),VLOOKUP(Дані!A410,[5]Sheet2!$A:$E,5,0),VLOOKUP(Дані!A410,[4]Sheet2!$A$1:$E$209,5,0)),"")</f>
        <v>0.102649006622517</v>
      </c>
      <c r="C410" s="11" t="str">
        <f>IFERROR(VLOOKUP(A410,[6]Actual!$D:$L,9,0),"")</f>
        <v>Segment_F</v>
      </c>
      <c r="D410" s="11" t="str">
        <f t="shared" si="56"/>
        <v>other</v>
      </c>
      <c r="E410" s="12" t="str">
        <f t="shared" si="57"/>
        <v/>
      </c>
      <c r="F410" s="12">
        <f t="shared" si="58"/>
        <v>0.102649006622517</v>
      </c>
      <c r="G410" s="12">
        <f>IFERROR(IF(D410="other",VLOOKUP(A410,Sheet2!A:E,5,0)-B410,""),"")</f>
        <v>2.9117850834210063E-3</v>
      </c>
      <c r="H410" s="18" t="str">
        <f>IF(AND(VLOOKUP(A410,[6]Actual!$D:$AA,24,0)&gt;DATE(2025,2,26),D410="other"),"Не приймає", "Приймає")</f>
        <v>Приймає</v>
      </c>
      <c r="I410" s="17">
        <f>VLOOKUP(A410,[6]Actual!$D:$AA,24,0)</f>
        <v>45651</v>
      </c>
      <c r="J410" s="12">
        <f t="shared" si="60"/>
        <v>2.9117850834210063E-3</v>
      </c>
    </row>
    <row r="411" spans="1:10" ht="15" thickBot="1" x14ac:dyDescent="0.35">
      <c r="A411" s="10" t="str">
        <f>IF([6]Actual!$K411="lifecell_Inb",[6]Actual!$D411,"")</f>
        <v>Anastasiia Panasiuk</v>
      </c>
      <c r="B411" s="12">
        <f>IFERROR(IF(OR([6]Actual!$L411="Web_chat",[6]Actual!$L411="SN"),VLOOKUP(Дані!A411,[5]Sheet2!$A:$E,5,0),VLOOKUP(Дані!A411,[4]Sheet2!$A$1:$E$209,5,0)),"")</f>
        <v>0.19</v>
      </c>
      <c r="C411" s="11" t="str">
        <f>IFERROR(VLOOKUP(A411,[6]Actual!$D:$L,9,0),"")</f>
        <v>Segment_F</v>
      </c>
      <c r="D411" s="11" t="str">
        <f t="shared" si="56"/>
        <v>other</v>
      </c>
      <c r="E411" s="12" t="str">
        <f t="shared" si="57"/>
        <v/>
      </c>
      <c r="F411" s="12">
        <f t="shared" si="58"/>
        <v>0.19</v>
      </c>
      <c r="G411" s="12">
        <f>IFERROR(IF(D411="other",VLOOKUP(A411,Sheet2!A:E,5,0)-B411,""),"")</f>
        <v>-4.8882125069174998E-2</v>
      </c>
      <c r="H411" s="18" t="str">
        <f>IF(AND(VLOOKUP(A411,[6]Actual!$D:$AA,24,0)&gt;DATE(2025,2,26),D411="other"),"Не приймає", "Приймає")</f>
        <v>Приймає</v>
      </c>
      <c r="I411" s="17">
        <f>VLOOKUP(A411,[6]Actual!$D:$AA,24,0)</f>
        <v>45651</v>
      </c>
      <c r="J411" s="12">
        <f t="shared" si="60"/>
        <v>-4.8882125069174998E-2</v>
      </c>
    </row>
    <row r="412" spans="1:10" ht="15" thickBot="1" x14ac:dyDescent="0.35">
      <c r="A412" s="10" t="str">
        <f>IF([6]Actual!$K412="lifecell_Inb",[6]Actual!$D412,"")</f>
        <v>Yevhen Panchenko</v>
      </c>
      <c r="B412" s="12">
        <f>IFERROR(IF(OR([6]Actual!$L412="Web_chat",[6]Actual!$L412="SN"),VLOOKUP(Дані!A412,[5]Sheet2!$A:$E,5,0),VLOOKUP(Дані!A412,[4]Sheet2!$A$1:$E$209,5,0)),"")</f>
        <v>6.5134099616858204E-2</v>
      </c>
      <c r="C412" s="11" t="str">
        <f>IFERROR(VLOOKUP(A412,[6]Actual!$D:$L,9,0),"")</f>
        <v>Segment_F</v>
      </c>
      <c r="D412" s="11" t="str">
        <f t="shared" si="56"/>
        <v>other</v>
      </c>
      <c r="E412" s="12" t="str">
        <f t="shared" si="57"/>
        <v/>
      </c>
      <c r="F412" s="12">
        <f t="shared" si="58"/>
        <v>6.5134099616858204E-2</v>
      </c>
      <c r="G412" s="12">
        <f>IFERROR(IF(D412="other",VLOOKUP(A412,Sheet2!A:E,5,0)-B412,""),"")</f>
        <v>4.1285796276721798E-2</v>
      </c>
      <c r="H412" s="18" t="str">
        <f>IF(AND(VLOOKUP(A412,[6]Actual!$D:$AA,24,0)&gt;DATE(2025,2,26),D412="other"),"Не приймає", "Приймає")</f>
        <v>Приймає</v>
      </c>
      <c r="I412" s="17">
        <f>VLOOKUP(A412,[6]Actual!$D:$AA,24,0)</f>
        <v>45651</v>
      </c>
      <c r="J412" s="12">
        <f t="shared" si="60"/>
        <v>4.1285796276721798E-2</v>
      </c>
    </row>
    <row r="413" spans="1:10" ht="15" thickBot="1" x14ac:dyDescent="0.35">
      <c r="A413" s="8" t="str">
        <f>IF([6]Actual!$K413="lifecell_Inb",[6]Actual!$D413,"")</f>
        <v/>
      </c>
      <c r="B413" s="9" t="str">
        <f>IFERROR(IF(OR([6]Actual!$L413="Web_chat",[6]Actual!$L413="SN"),VLOOKUP(Дані!A413,[5]Sheet2!$A:$E,5,0),VLOOKUP(Дані!A413,[4]Sheet2!$A$1:$E$209,5,0)),"")</f>
        <v/>
      </c>
      <c r="C413" s="8" t="str">
        <f>IFERROR(VLOOKUP(A413,[6]Actual!$D:$L,9,0),"")</f>
        <v/>
      </c>
      <c r="D413" s="8" t="str">
        <f t="shared" si="56"/>
        <v>exclude</v>
      </c>
      <c r="E413" s="9" t="str">
        <f t="shared" si="57"/>
        <v/>
      </c>
      <c r="F413" s="9" t="str">
        <f t="shared" si="58"/>
        <v/>
      </c>
      <c r="G413" s="9" t="str">
        <f>IFERROR(IF(D413="other",VLOOKUP(A413,Sheet2!A:E,5,0)-B413,""),"")</f>
        <v/>
      </c>
      <c r="H413" s="8"/>
      <c r="I413" s="8"/>
      <c r="J413" s="8"/>
    </row>
    <row r="414" spans="1:10" ht="15" thickBot="1" x14ac:dyDescent="0.35">
      <c r="A414" s="8" t="str">
        <f>IF([6]Actual!$K414="lifecell_Inb",[6]Actual!$D414,"")</f>
        <v/>
      </c>
      <c r="B414" s="9" t="str">
        <f>IFERROR(IF(OR([6]Actual!$L414="Web_chat",[6]Actual!$L414="SN"),VLOOKUP(Дані!A414,[5]Sheet2!$A:$E,5,0),VLOOKUP(Дані!A414,[4]Sheet2!$A$1:$E$209,5,0)),"")</f>
        <v/>
      </c>
      <c r="C414" s="8" t="str">
        <f>IFERROR(VLOOKUP(A414,[6]Actual!$D:$L,9,0),"")</f>
        <v/>
      </c>
      <c r="D414" s="8" t="str">
        <f t="shared" si="56"/>
        <v>exclude</v>
      </c>
      <c r="E414" s="9" t="str">
        <f t="shared" si="57"/>
        <v/>
      </c>
      <c r="F414" s="9" t="str">
        <f t="shared" si="58"/>
        <v/>
      </c>
      <c r="G414" s="9" t="str">
        <f>IFERROR(IF(D414="other",VLOOKUP(A414,Sheet2!A:E,5,0)-B414,""),"")</f>
        <v/>
      </c>
      <c r="H414" s="8"/>
      <c r="I414" s="8"/>
      <c r="J414" s="8"/>
    </row>
    <row r="415" spans="1:10" ht="15" thickBot="1" x14ac:dyDescent="0.35">
      <c r="A415" s="10" t="str">
        <f>IF([6]Actual!$K415="lifecell_Inb",[6]Actual!$D415,"")</f>
        <v>Yelyzaveta Danylchuk</v>
      </c>
      <c r="B415" s="12">
        <f>IFERROR(IF(OR([6]Actual!$L415="Web_chat",[6]Actual!$L415="SN"),VLOOKUP(Дані!A415,[5]Sheet2!$A:$E,5,0),VLOOKUP(Дані!A415,[4]Sheet2!$A$1:$E$209,5,0)),"")</f>
        <v>0.183673469387755</v>
      </c>
      <c r="C415" s="11" t="str">
        <f>IFERROR(VLOOKUP(A415,[6]Actual!$D:$L,9,0),"")</f>
        <v>Segment_F</v>
      </c>
      <c r="D415" s="11" t="str">
        <f t="shared" si="56"/>
        <v>other</v>
      </c>
      <c r="E415" s="12" t="str">
        <f t="shared" si="57"/>
        <v/>
      </c>
      <c r="F415" s="12">
        <f t="shared" si="58"/>
        <v>0.183673469387755</v>
      </c>
      <c r="G415" s="12">
        <f>IFERROR(IF(D415="other",VLOOKUP(A415,Sheet2!A:E,5,0)-B415,""),"")</f>
        <v>-3.644901242878501E-2</v>
      </c>
      <c r="H415" s="18" t="str">
        <f>IF(AND(VLOOKUP(A415,[6]Actual!$D:$AA,24,0)&gt;DATE(2025,2,26),D415="other"),"Не приймає", "Приймає")</f>
        <v>Приймає</v>
      </c>
      <c r="I415" s="17">
        <f>VLOOKUP(A415,[6]Actual!$D:$AA,24,0)</f>
        <v>45659</v>
      </c>
      <c r="J415" s="12">
        <f t="shared" ref="J415:J417" si="61">IF(AND(D415="other", H415="Приймає"), G415, "")</f>
        <v>-3.644901242878501E-2</v>
      </c>
    </row>
    <row r="416" spans="1:10" ht="15" thickBot="1" x14ac:dyDescent="0.35">
      <c r="A416" s="10" t="str">
        <f>IF([6]Actual!$K416="lifecell_Inb",[6]Actual!$D416,"")</f>
        <v>Olena Plekh</v>
      </c>
      <c r="B416" s="12">
        <f>IFERROR(IF(OR([6]Actual!$L416="Web_chat",[6]Actual!$L416="SN"),VLOOKUP(Дані!A416,[5]Sheet2!$A:$E,5,0),VLOOKUP(Дані!A416,[4]Sheet2!$A$1:$E$209,5,0)),"")</f>
        <v>0.14979757085020201</v>
      </c>
      <c r="C416" s="11" t="str">
        <f>IFERROR(VLOOKUP(A416,[6]Actual!$D:$L,9,0),"")</f>
        <v>Segment_F</v>
      </c>
      <c r="D416" s="11" t="str">
        <f t="shared" si="56"/>
        <v>other</v>
      </c>
      <c r="E416" s="12" t="str">
        <f t="shared" si="57"/>
        <v/>
      </c>
      <c r="F416" s="12">
        <f t="shared" si="58"/>
        <v>0.14979757085020201</v>
      </c>
      <c r="G416" s="12">
        <f>IFERROR(IF(D416="other",VLOOKUP(A416,Sheet2!A:E,5,0)-B416,""),"")</f>
        <v>-1.9339126648920124E-3</v>
      </c>
      <c r="H416" s="18" t="str">
        <f>IF(AND(VLOOKUP(A416,[6]Actual!$D:$AA,24,0)&gt;DATE(2025,2,26),D416="other"),"Не приймає", "Приймає")</f>
        <v>Приймає</v>
      </c>
      <c r="I416" s="17">
        <f>VLOOKUP(A416,[6]Actual!$D:$AA,24,0)</f>
        <v>45659</v>
      </c>
      <c r="J416" s="12">
        <f t="shared" si="61"/>
        <v>-1.9339126648920124E-3</v>
      </c>
    </row>
    <row r="417" spans="1:10" ht="15" thickBot="1" x14ac:dyDescent="0.35">
      <c r="A417" s="10" t="str">
        <f>IF([6]Actual!$K417="lifecell_Inb",[6]Actual!$D417,"")</f>
        <v>Yevhenii Tymko</v>
      </c>
      <c r="B417" s="12">
        <f>IFERROR(IF(OR([6]Actual!$L417="Web_chat",[6]Actual!$L417="SN"),VLOOKUP(Дані!A417,[5]Sheet2!$A:$E,5,0),VLOOKUP(Дані!A417,[4]Sheet2!$A$1:$E$209,5,0)),"")</f>
        <v>0.10952380952381</v>
      </c>
      <c r="C417" s="11" t="str">
        <f>IFERROR(VLOOKUP(A417,[6]Actual!$D:$L,9,0),"")</f>
        <v>Segment_F</v>
      </c>
      <c r="D417" s="11" t="str">
        <f t="shared" si="56"/>
        <v>other</v>
      </c>
      <c r="E417" s="12" t="str">
        <f t="shared" si="57"/>
        <v/>
      </c>
      <c r="F417" s="12">
        <f t="shared" si="58"/>
        <v>0.10952380952381</v>
      </c>
      <c r="G417" s="12">
        <f>IFERROR(IF(D417="other",VLOOKUP(A417,Sheet2!A:E,5,0)-B417,""),"")</f>
        <v>4.4281406016371011E-2</v>
      </c>
      <c r="H417" s="18" t="str">
        <f>IF(AND(VLOOKUP(A417,[6]Actual!$D:$AA,24,0)&gt;DATE(2025,2,26),D417="other"),"Не приймає", "Приймає")</f>
        <v>Приймає</v>
      </c>
      <c r="I417" s="17">
        <f>VLOOKUP(A417,[6]Actual!$D:$AA,24,0)</f>
        <v>45659</v>
      </c>
      <c r="J417" s="12">
        <f t="shared" si="61"/>
        <v>4.4281406016371011E-2</v>
      </c>
    </row>
    <row r="418" spans="1:10" ht="15" thickBot="1" x14ac:dyDescent="0.35">
      <c r="A418" s="8" t="str">
        <f>IF([6]Actual!$K418="lifecell_Inb",[6]Actual!$D418,"")</f>
        <v/>
      </c>
      <c r="B418" s="9" t="str">
        <f>IFERROR(IF(OR([6]Actual!$L418="Web_chat",[6]Actual!$L418="SN"),VLOOKUP(Дані!A418,[5]Sheet2!$A:$E,5,0),VLOOKUP(Дані!A418,[4]Sheet2!$A$1:$E$209,5,0)),"")</f>
        <v/>
      </c>
      <c r="C418" s="8" t="str">
        <f>IFERROR(VLOOKUP(A418,[6]Actual!$D:$L,9,0),"")</f>
        <v/>
      </c>
      <c r="D418" s="8" t="str">
        <f t="shared" si="56"/>
        <v>exclude</v>
      </c>
      <c r="E418" s="9" t="str">
        <f t="shared" si="57"/>
        <v/>
      </c>
      <c r="F418" s="9" t="str">
        <f t="shared" si="58"/>
        <v/>
      </c>
      <c r="G418" s="9" t="str">
        <f>IFERROR(IF(D418="other",VLOOKUP(A418,Sheet2!A:E,5,0)-B418,""),"")</f>
        <v/>
      </c>
      <c r="H418" s="8"/>
      <c r="I418" s="8"/>
      <c r="J418" s="8"/>
    </row>
    <row r="419" spans="1:10" ht="15" thickBot="1" x14ac:dyDescent="0.35">
      <c r="A419" s="8" t="str">
        <f>IF([6]Actual!$K419="lifecell_Inb",[6]Actual!$D419,"")</f>
        <v/>
      </c>
      <c r="B419" s="9" t="str">
        <f>IFERROR(IF(OR([6]Actual!$L419="Web_chat",[6]Actual!$L419="SN"),VLOOKUP(Дані!A419,[5]Sheet2!$A:$E,5,0),VLOOKUP(Дані!A419,[4]Sheet2!$A$1:$E$209,5,0)),"")</f>
        <v/>
      </c>
      <c r="C419" s="8" t="str">
        <f>IFERROR(VLOOKUP(A419,[6]Actual!$D:$L,9,0),"")</f>
        <v/>
      </c>
      <c r="D419" s="8" t="str">
        <f t="shared" si="56"/>
        <v>exclude</v>
      </c>
      <c r="E419" s="9" t="str">
        <f t="shared" si="57"/>
        <v/>
      </c>
      <c r="F419" s="9" t="str">
        <f t="shared" si="58"/>
        <v/>
      </c>
      <c r="G419" s="9" t="str">
        <f>IFERROR(IF(D419="other",VLOOKUP(A419,Sheet2!A:E,5,0)-B419,""),"")</f>
        <v/>
      </c>
      <c r="H419" s="8"/>
      <c r="I419" s="8"/>
      <c r="J419" s="8"/>
    </row>
    <row r="420" spans="1:10" ht="15" thickBot="1" x14ac:dyDescent="0.35">
      <c r="A420" s="8" t="str">
        <f>IF([6]Actual!$K420="lifecell_Inb",[6]Actual!$D420,"")</f>
        <v/>
      </c>
      <c r="B420" s="9" t="str">
        <f>IFERROR(IF(OR([6]Actual!$L420="Web_chat",[6]Actual!$L420="SN"),VLOOKUP(Дані!A420,[5]Sheet2!$A:$E,5,0),VLOOKUP(Дані!A420,[4]Sheet2!$A$1:$E$209,5,0)),"")</f>
        <v/>
      </c>
      <c r="C420" s="8" t="str">
        <f>IFERROR(VLOOKUP(A420,[6]Actual!$D:$L,9,0),"")</f>
        <v/>
      </c>
      <c r="D420" s="8" t="str">
        <f t="shared" si="56"/>
        <v>exclude</v>
      </c>
      <c r="E420" s="9" t="str">
        <f t="shared" si="57"/>
        <v/>
      </c>
      <c r="F420" s="9" t="str">
        <f t="shared" si="58"/>
        <v/>
      </c>
      <c r="G420" s="9" t="str">
        <f>IFERROR(IF(D420="other",VLOOKUP(A420,Sheet2!A:E,5,0)-B420,""),"")</f>
        <v/>
      </c>
      <c r="H420" s="8"/>
      <c r="I420" s="8"/>
      <c r="J420" s="8"/>
    </row>
    <row r="421" spans="1:10" ht="15" thickBot="1" x14ac:dyDescent="0.35">
      <c r="A421" s="8" t="str">
        <f>IF([6]Actual!$K421="lifecell_Inb",[6]Actual!$D421,"")</f>
        <v/>
      </c>
      <c r="B421" s="9" t="str">
        <f>IFERROR(IF(OR([6]Actual!$L421="Web_chat",[6]Actual!$L421="SN"),VLOOKUP(Дані!A421,[5]Sheet2!$A:$E,5,0),VLOOKUP(Дані!A421,[4]Sheet2!$A$1:$E$209,5,0)),"")</f>
        <v/>
      </c>
      <c r="C421" s="8" t="str">
        <f>IFERROR(VLOOKUP(A421,[6]Actual!$D:$L,9,0),"")</f>
        <v/>
      </c>
      <c r="D421" s="8" t="str">
        <f t="shared" si="56"/>
        <v>exclude</v>
      </c>
      <c r="E421" s="9" t="str">
        <f t="shared" si="57"/>
        <v/>
      </c>
      <c r="F421" s="9" t="str">
        <f t="shared" si="58"/>
        <v/>
      </c>
      <c r="G421" s="9" t="str">
        <f>IFERROR(IF(D421="other",VLOOKUP(A421,Sheet2!A:E,5,0)-B421,""),"")</f>
        <v/>
      </c>
      <c r="H421" s="8"/>
      <c r="I421" s="8"/>
      <c r="J421" s="8"/>
    </row>
    <row r="422" spans="1:10" ht="15" thickBot="1" x14ac:dyDescent="0.35">
      <c r="A422" s="8" t="str">
        <f>IF([6]Actual!$K422="lifecell_Inb",[6]Actual!$D422,"")</f>
        <v/>
      </c>
      <c r="B422" s="9" t="str">
        <f>IFERROR(IF(OR([6]Actual!$L422="Web_chat",[6]Actual!$L422="SN"),VLOOKUP(Дані!A422,[5]Sheet2!$A:$E,5,0),VLOOKUP(Дані!A422,[4]Sheet2!$A$1:$E$209,5,0)),"")</f>
        <v/>
      </c>
      <c r="C422" s="8" t="str">
        <f>IFERROR(VLOOKUP(A422,[6]Actual!$D:$L,9,0),"")</f>
        <v/>
      </c>
      <c r="D422" s="8" t="str">
        <f t="shared" si="56"/>
        <v>exclude</v>
      </c>
      <c r="E422" s="9" t="str">
        <f t="shared" si="57"/>
        <v/>
      </c>
      <c r="F422" s="9" t="str">
        <f t="shared" si="58"/>
        <v/>
      </c>
      <c r="G422" s="9" t="str">
        <f>IFERROR(IF(D422="other",VLOOKUP(A422,Sheet2!A:E,5,0)-B422,""),"")</f>
        <v/>
      </c>
      <c r="H422" s="8"/>
      <c r="I422" s="8"/>
      <c r="J422" s="8"/>
    </row>
    <row r="423" spans="1:10" ht="15" thickBot="1" x14ac:dyDescent="0.35">
      <c r="A423" s="10" t="str">
        <f>IF([6]Actual!$K423="lifecell_Inb",[6]Actual!$D423,"")</f>
        <v>Andrii Makiienko</v>
      </c>
      <c r="B423" s="12">
        <f>IFERROR(IF(OR([6]Actual!$L423="Web_chat",[6]Actual!$L423="SN"),VLOOKUP(Дані!A423,[5]Sheet2!$A:$E,5,0),VLOOKUP(Дані!A423,[4]Sheet2!$A$1:$E$209,5,0)),"")</f>
        <v>0.134986225895317</v>
      </c>
      <c r="C423" s="11" t="str">
        <f>IFERROR(VLOOKUP(A423,[6]Actual!$D:$L,9,0),"")</f>
        <v>Segment_F</v>
      </c>
      <c r="D423" s="11" t="str">
        <f t="shared" si="56"/>
        <v>other</v>
      </c>
      <c r="E423" s="12" t="str">
        <f t="shared" si="57"/>
        <v/>
      </c>
      <c r="F423" s="12">
        <f t="shared" si="58"/>
        <v>0.134986225895317</v>
      </c>
      <c r="G423" s="12">
        <f>IFERROR(IF(D423="other",VLOOKUP(A423,Sheet2!A:E,5,0)-B423,""),"")</f>
        <v>-2.8612053709887009E-2</v>
      </c>
      <c r="H423" s="18" t="str">
        <f>IF(AND(VLOOKUP(A423,[6]Actual!$D:$AA,24,0)&gt;DATE(2025,2,26),D423="other"),"Не приймає", "Приймає")</f>
        <v>Приймає</v>
      </c>
      <c r="I423" s="17">
        <f>VLOOKUP(A423,[6]Actual!$D:$AA,24,0)</f>
        <v>45666</v>
      </c>
      <c r="J423" s="12">
        <f t="shared" ref="J423:J424" si="62">IF(AND(D423="other", H423="Приймає"), G423, "")</f>
        <v>-2.8612053709887009E-2</v>
      </c>
    </row>
    <row r="424" spans="1:10" ht="15" thickBot="1" x14ac:dyDescent="0.35">
      <c r="A424" s="10" t="str">
        <f>IF([6]Actual!$K424="lifecell_Inb",[6]Actual!$D424,"")</f>
        <v>Oleksandr Pohrebniak</v>
      </c>
      <c r="B424" s="12">
        <f>IFERROR(IF(OR([6]Actual!$L424="Web_chat",[6]Actual!$L424="SN"),VLOOKUP(Дані!A424,[5]Sheet2!$A:$E,5,0),VLOOKUP(Дані!A424,[4]Sheet2!$A$1:$E$209,5,0)),"")</f>
        <v>0.13684210526315799</v>
      </c>
      <c r="C424" s="11" t="str">
        <f>IFERROR(VLOOKUP(A424,[6]Actual!$D:$L,9,0),"")</f>
        <v>Segment_F</v>
      </c>
      <c r="D424" s="11" t="str">
        <f t="shared" si="56"/>
        <v>other</v>
      </c>
      <c r="E424" s="12" t="str">
        <f t="shared" si="57"/>
        <v/>
      </c>
      <c r="F424" s="12">
        <f t="shared" si="58"/>
        <v>0.13684210526315799</v>
      </c>
      <c r="G424" s="12">
        <f>IFERROR(IF(D424="other",VLOOKUP(A424,Sheet2!A:E,5,0)-B424,""),"")</f>
        <v>-6.1945149017119949E-3</v>
      </c>
      <c r="H424" s="18" t="str">
        <f>IF(AND(VLOOKUP(A424,[6]Actual!$D:$AA,24,0)&gt;DATE(2025,2,26),D424="other"),"Не приймає", "Приймає")</f>
        <v>Приймає</v>
      </c>
      <c r="I424" s="17">
        <f>VLOOKUP(A424,[6]Actual!$D:$AA,24,0)</f>
        <v>45666</v>
      </c>
      <c r="J424" s="12">
        <f t="shared" si="62"/>
        <v>-6.1945149017119949E-3</v>
      </c>
    </row>
    <row r="425" spans="1:10" ht="15" thickBot="1" x14ac:dyDescent="0.35">
      <c r="A425" s="8" t="str">
        <f>IF([6]Actual!$K425="lifecell_Inb",[6]Actual!$D425,"")</f>
        <v/>
      </c>
      <c r="B425" s="9" t="str">
        <f>IFERROR(IF(OR([6]Actual!$L425="Web_chat",[6]Actual!$L425="SN"),VLOOKUP(Дані!A425,[5]Sheet2!$A:$E,5,0),VLOOKUP(Дані!A425,[4]Sheet2!$A$1:$E$209,5,0)),"")</f>
        <v/>
      </c>
      <c r="C425" s="8" t="str">
        <f>IFERROR(VLOOKUP(A425,[6]Actual!$D:$L,9,0),"")</f>
        <v/>
      </c>
      <c r="D425" s="8" t="str">
        <f t="shared" si="56"/>
        <v>exclude</v>
      </c>
      <c r="E425" s="9" t="str">
        <f t="shared" si="57"/>
        <v/>
      </c>
      <c r="F425" s="9" t="str">
        <f t="shared" si="58"/>
        <v/>
      </c>
      <c r="G425" s="9" t="str">
        <f>IFERROR(IF(D425="other",VLOOKUP(A425,Sheet2!A:E,5,0)-B425,""),"")</f>
        <v/>
      </c>
      <c r="H425" s="8"/>
      <c r="I425" s="8"/>
      <c r="J425" s="8"/>
    </row>
    <row r="426" spans="1:10" ht="15" thickBot="1" x14ac:dyDescent="0.35">
      <c r="A426" s="8" t="str">
        <f>IF([6]Actual!$K426="lifecell_Inb",[6]Actual!$D426,"")</f>
        <v/>
      </c>
      <c r="B426" s="9" t="str">
        <f>IFERROR(IF(OR([6]Actual!$L426="Web_chat",[6]Actual!$L426="SN"),VLOOKUP(Дані!A426,[5]Sheet2!$A:$E,5,0),VLOOKUP(Дані!A426,[4]Sheet2!$A$1:$E$209,5,0)),"")</f>
        <v/>
      </c>
      <c r="C426" s="8" t="str">
        <f>IFERROR(VLOOKUP(A426,[6]Actual!$D:$L,9,0),"")</f>
        <v/>
      </c>
      <c r="D426" s="8" t="str">
        <f t="shared" si="56"/>
        <v>exclude</v>
      </c>
      <c r="E426" s="9" t="str">
        <f t="shared" si="57"/>
        <v/>
      </c>
      <c r="F426" s="9" t="str">
        <f t="shared" si="58"/>
        <v/>
      </c>
      <c r="G426" s="9" t="str">
        <f>IFERROR(IF(D426="other",VLOOKUP(A426,Sheet2!A:E,5,0)-B426,""),"")</f>
        <v/>
      </c>
      <c r="H426" s="8"/>
      <c r="I426" s="8"/>
      <c r="J426" s="8"/>
    </row>
    <row r="427" spans="1:10" ht="15" thickBot="1" x14ac:dyDescent="0.35">
      <c r="A427" s="8" t="str">
        <f>IF([6]Actual!$K427="lifecell_Inb",[6]Actual!$D427,"")</f>
        <v/>
      </c>
      <c r="B427" s="9" t="str">
        <f>IFERROR(IF(OR([6]Actual!$L427="Web_chat",[6]Actual!$L427="SN"),VLOOKUP(Дані!A427,[5]Sheet2!$A:$E,5,0),VLOOKUP(Дані!A427,[4]Sheet2!$A$1:$E$209,5,0)),"")</f>
        <v/>
      </c>
      <c r="C427" s="8" t="str">
        <f>IFERROR(VLOOKUP(A427,[6]Actual!$D:$L,9,0),"")</f>
        <v/>
      </c>
      <c r="D427" s="8" t="str">
        <f t="shared" si="56"/>
        <v>exclude</v>
      </c>
      <c r="E427" s="9" t="str">
        <f t="shared" si="57"/>
        <v/>
      </c>
      <c r="F427" s="9" t="str">
        <f t="shared" si="58"/>
        <v/>
      </c>
      <c r="G427" s="9" t="str">
        <f>IFERROR(IF(D427="other",VLOOKUP(A427,Sheet2!A:E,5,0)-B427,""),"")</f>
        <v/>
      </c>
      <c r="H427" s="8"/>
      <c r="I427" s="8"/>
      <c r="J427" s="8"/>
    </row>
    <row r="428" spans="1:10" ht="15" thickBot="1" x14ac:dyDescent="0.35">
      <c r="A428" s="8" t="str">
        <f>IF([6]Actual!$K428="lifecell_Inb",[6]Actual!$D428,"")</f>
        <v/>
      </c>
      <c r="B428" s="9" t="str">
        <f>IFERROR(IF(OR([6]Actual!$L428="Web_chat",[6]Actual!$L428="SN"),VLOOKUP(Дані!A428,[5]Sheet2!$A:$E,5,0),VLOOKUP(Дані!A428,[4]Sheet2!$A$1:$E$209,5,0)),"")</f>
        <v/>
      </c>
      <c r="C428" s="8" t="str">
        <f>IFERROR(VLOOKUP(A428,[6]Actual!$D:$L,9,0),"")</f>
        <v/>
      </c>
      <c r="D428" s="8" t="str">
        <f t="shared" si="56"/>
        <v>exclude</v>
      </c>
      <c r="E428" s="9" t="str">
        <f t="shared" si="57"/>
        <v/>
      </c>
      <c r="F428" s="9" t="str">
        <f t="shared" si="58"/>
        <v/>
      </c>
      <c r="G428" s="9" t="str">
        <f>IFERROR(IF(D428="other",VLOOKUP(A428,Sheet2!A:E,5,0)-B428,""),"")</f>
        <v/>
      </c>
      <c r="H428" s="8"/>
      <c r="I428" s="8"/>
      <c r="J428" s="8"/>
    </row>
    <row r="429" spans="1:10" ht="15" thickBot="1" x14ac:dyDescent="0.35">
      <c r="A429" s="8" t="str">
        <f>IF([6]Actual!$K429="lifecell_Inb",[6]Actual!$D429,"")</f>
        <v/>
      </c>
      <c r="B429" s="9" t="str">
        <f>IFERROR(IF(OR([6]Actual!$L429="Web_chat",[6]Actual!$L429="SN"),VLOOKUP(Дані!A429,[5]Sheet2!$A:$E,5,0),VLOOKUP(Дані!A429,[4]Sheet2!$A$1:$E$209,5,0)),"")</f>
        <v/>
      </c>
      <c r="C429" s="8" t="str">
        <f>IFERROR(VLOOKUP(A429,[6]Actual!$D:$L,9,0),"")</f>
        <v/>
      </c>
      <c r="D429" s="8" t="str">
        <f t="shared" si="56"/>
        <v>exclude</v>
      </c>
      <c r="E429" s="9" t="str">
        <f t="shared" si="57"/>
        <v/>
      </c>
      <c r="F429" s="9" t="str">
        <f t="shared" si="58"/>
        <v/>
      </c>
      <c r="G429" s="9" t="str">
        <f>IFERROR(IF(D429="other",VLOOKUP(A429,Sheet2!A:E,5,0)-B429,""),"")</f>
        <v/>
      </c>
      <c r="H429" s="8"/>
      <c r="I429" s="8"/>
      <c r="J429" s="8"/>
    </row>
    <row r="430" spans="1:10" ht="15" thickBot="1" x14ac:dyDescent="0.35">
      <c r="A430" s="8" t="str">
        <f>IF([6]Actual!$K430="lifecell_Inb",[6]Actual!$D430,"")</f>
        <v/>
      </c>
      <c r="B430" s="9" t="str">
        <f>IFERROR(IF(OR([6]Actual!$L430="Web_chat",[6]Actual!$L430="SN"),VLOOKUP(Дані!A430,[5]Sheet2!$A:$E,5,0),VLOOKUP(Дані!A430,[4]Sheet2!$A$1:$E$209,5,0)),"")</f>
        <v/>
      </c>
      <c r="C430" s="8" t="str">
        <f>IFERROR(VLOOKUP(A430,[6]Actual!$D:$L,9,0),"")</f>
        <v/>
      </c>
      <c r="D430" s="8" t="str">
        <f t="shared" si="56"/>
        <v>exclude</v>
      </c>
      <c r="E430" s="9" t="str">
        <f t="shared" si="57"/>
        <v/>
      </c>
      <c r="F430" s="9" t="str">
        <f t="shared" si="58"/>
        <v/>
      </c>
      <c r="G430" s="9" t="str">
        <f>IFERROR(IF(D430="other",VLOOKUP(A430,Sheet2!A:E,5,0)-B430,""),"")</f>
        <v/>
      </c>
      <c r="H430" s="8"/>
      <c r="I430" s="8"/>
      <c r="J430" s="8"/>
    </row>
    <row r="431" spans="1:10" ht="15" thickBot="1" x14ac:dyDescent="0.35">
      <c r="A431" s="8" t="str">
        <f>IF([6]Actual!$K431="lifecell_Inb",[6]Actual!$D431,"")</f>
        <v/>
      </c>
      <c r="B431" s="9" t="str">
        <f>IFERROR(IF(OR([6]Actual!$L431="Web_chat",[6]Actual!$L431="SN"),VLOOKUP(Дані!A431,[5]Sheet2!$A:$E,5,0),VLOOKUP(Дані!A431,[4]Sheet2!$A$1:$E$209,5,0)),"")</f>
        <v/>
      </c>
      <c r="C431" s="8" t="str">
        <f>IFERROR(VLOOKUP(A431,[6]Actual!$D:$L,9,0),"")</f>
        <v/>
      </c>
      <c r="D431" s="8" t="str">
        <f t="shared" si="56"/>
        <v>exclude</v>
      </c>
      <c r="E431" s="9" t="str">
        <f t="shared" si="57"/>
        <v/>
      </c>
      <c r="F431" s="9" t="str">
        <f t="shared" si="58"/>
        <v/>
      </c>
      <c r="G431" s="9" t="str">
        <f>IFERROR(IF(D431="other",VLOOKUP(A431,Sheet2!A:E,5,0)-B431,""),"")</f>
        <v/>
      </c>
      <c r="H431" s="8"/>
      <c r="I431" s="8"/>
      <c r="J431" s="8"/>
    </row>
    <row r="432" spans="1:10" ht="15" thickBot="1" x14ac:dyDescent="0.35">
      <c r="A432" s="10" t="str">
        <f>IF([6]Actual!$K432="lifecell_Inb",[6]Actual!$D432,"")</f>
        <v>Nikita Kolomiichenko</v>
      </c>
      <c r="B432" s="12">
        <f>IFERROR(IF(OR([6]Actual!$L432="Web_chat",[6]Actual!$L432="SN"),VLOOKUP(Дані!A432,[5]Sheet2!$A:$E,5,0),VLOOKUP(Дані!A432,[4]Sheet2!$A$1:$E$209,5,0)),"")</f>
        <v>0.21249999999999999</v>
      </c>
      <c r="C432" s="11" t="str">
        <f>IFERROR(VLOOKUP(A432,[6]Actual!$D:$L,9,0),"")</f>
        <v>Web_chat</v>
      </c>
      <c r="D432" s="11" t="str">
        <f t="shared" si="56"/>
        <v>chat</v>
      </c>
      <c r="E432" s="12">
        <f t="shared" si="57"/>
        <v>0.21249999999999999</v>
      </c>
      <c r="F432" s="12" t="str">
        <f t="shared" si="58"/>
        <v/>
      </c>
      <c r="G432" s="12" t="str">
        <f>IFERROR(IF(D432="other",VLOOKUP(A432,Sheet2!A:E,5,0)-B432,""),"")</f>
        <v/>
      </c>
      <c r="H432" s="18" t="str">
        <f>IF(AND(VLOOKUP(A432,[6]Actual!$D:$AA,24,0)&gt;DATE(2025,2,26),D432="other"),"Не приймає", "Приймає")</f>
        <v>Приймає</v>
      </c>
      <c r="I432" s="17">
        <f>VLOOKUP(A432,[6]Actual!$D:$AA,24,0)</f>
        <v>45119</v>
      </c>
      <c r="J432" s="12" t="str">
        <f t="shared" ref="J432:J433" si="63">IF(AND(D432="other", H432="Приймає"), G432, "")</f>
        <v/>
      </c>
    </row>
    <row r="433" spans="1:10" ht="15" thickBot="1" x14ac:dyDescent="0.35">
      <c r="A433" s="10" t="str">
        <f>IF([6]Actual!$K433="lifecell_Inb",[6]Actual!$D433,"")</f>
        <v>Vira Pliekhova</v>
      </c>
      <c r="B433" s="12">
        <f>IFERROR(IF(OR([6]Actual!$L433="Web_chat",[6]Actual!$L433="SN"),VLOOKUP(Дані!A433,[5]Sheet2!$A:$E,5,0),VLOOKUP(Дані!A433,[4]Sheet2!$A$1:$E$209,5,0)),"")</f>
        <v>0.116959064327485</v>
      </c>
      <c r="C433" s="11" t="str">
        <f>IFERROR(VLOOKUP(A433,[6]Actual!$D:$L,9,0),"")</f>
        <v>Segment_F</v>
      </c>
      <c r="D433" s="11" t="str">
        <f t="shared" si="56"/>
        <v>other</v>
      </c>
      <c r="E433" s="12" t="str">
        <f t="shared" si="57"/>
        <v/>
      </c>
      <c r="F433" s="12">
        <f t="shared" si="58"/>
        <v>0.116959064327485</v>
      </c>
      <c r="G433" s="12">
        <f>IFERROR(IF(D433="other",VLOOKUP(A433,Sheet2!A:E,5,0)-B433,""),"")</f>
        <v>1.4067594776314987E-2</v>
      </c>
      <c r="H433" s="18" t="str">
        <f>IF(AND(VLOOKUP(A433,[6]Actual!$D:$AA,24,0)&gt;DATE(2025,2,26),D433="other"),"Не приймає", "Приймає")</f>
        <v>Приймає</v>
      </c>
      <c r="I433" s="17">
        <f>VLOOKUP(A433,[6]Actual!$D:$AA,24,0)</f>
        <v>45686</v>
      </c>
      <c r="J433" s="12">
        <f t="shared" si="63"/>
        <v>1.4067594776314987E-2</v>
      </c>
    </row>
    <row r="434" spans="1:10" ht="15" thickBot="1" x14ac:dyDescent="0.35">
      <c r="A434" s="8" t="str">
        <f>IF([6]Actual!$K434="lifecell_Inb",[6]Actual!$D434,"")</f>
        <v/>
      </c>
      <c r="B434" s="9" t="str">
        <f>IFERROR(IF(OR([6]Actual!$L434="Web_chat",[6]Actual!$L434="SN"),VLOOKUP(Дані!A434,[5]Sheet2!$A:$E,5,0),VLOOKUP(Дані!A434,[4]Sheet2!$A$1:$E$209,5,0)),"")</f>
        <v/>
      </c>
      <c r="C434" s="8" t="str">
        <f>IFERROR(VLOOKUP(A434,[6]Actual!$D:$L,9,0),"")</f>
        <v/>
      </c>
      <c r="D434" s="8" t="str">
        <f t="shared" si="56"/>
        <v>exclude</v>
      </c>
      <c r="E434" s="9" t="str">
        <f t="shared" si="57"/>
        <v/>
      </c>
      <c r="F434" s="9" t="str">
        <f t="shared" si="58"/>
        <v/>
      </c>
      <c r="G434" s="9" t="str">
        <f>IFERROR(IF(D434="other",VLOOKUP(A434,Sheet2!A:E,5,0)-B434,""),"")</f>
        <v/>
      </c>
      <c r="H434" s="8"/>
      <c r="I434" s="8"/>
      <c r="J434" s="8"/>
    </row>
    <row r="435" spans="1:10" ht="15" thickBot="1" x14ac:dyDescent="0.35">
      <c r="A435" s="8" t="str">
        <f>IF([6]Actual!$K435="lifecell_Inb",[6]Actual!$D435,"")</f>
        <v/>
      </c>
      <c r="B435" s="9" t="str">
        <f>IFERROR(IF(OR([6]Actual!$L435="Web_chat",[6]Actual!$L435="SN"),VLOOKUP(Дані!A435,[5]Sheet2!$A:$E,5,0),VLOOKUP(Дані!A435,[4]Sheet2!$A$1:$E$209,5,0)),"")</f>
        <v/>
      </c>
      <c r="C435" s="8" t="str">
        <f>IFERROR(VLOOKUP(A435,[6]Actual!$D:$L,9,0),"")</f>
        <v/>
      </c>
      <c r="D435" s="8" t="str">
        <f t="shared" si="56"/>
        <v>exclude</v>
      </c>
      <c r="E435" s="9" t="str">
        <f t="shared" si="57"/>
        <v/>
      </c>
      <c r="F435" s="9" t="str">
        <f t="shared" si="58"/>
        <v/>
      </c>
      <c r="G435" s="9" t="str">
        <f>IFERROR(IF(D435="other",VLOOKUP(A435,Sheet2!A:E,5,0)-B435,""),"")</f>
        <v/>
      </c>
      <c r="H435" s="8"/>
      <c r="I435" s="8"/>
      <c r="J435" s="8"/>
    </row>
    <row r="436" spans="1:10" ht="15" thickBot="1" x14ac:dyDescent="0.35">
      <c r="A436" s="8" t="str">
        <f>IF([6]Actual!$K436="lifecell_Inb",[6]Actual!$D436,"")</f>
        <v/>
      </c>
      <c r="B436" s="9" t="str">
        <f>IFERROR(IF(OR([6]Actual!$L436="Web_chat",[6]Actual!$L436="SN"),VLOOKUP(Дані!A436,[5]Sheet2!$A:$E,5,0),VLOOKUP(Дані!A436,[4]Sheet2!$A$1:$E$209,5,0)),"")</f>
        <v/>
      </c>
      <c r="C436" s="8" t="str">
        <f>IFERROR(VLOOKUP(A436,[6]Actual!$D:$L,9,0),"")</f>
        <v/>
      </c>
      <c r="D436" s="8" t="str">
        <f t="shared" si="56"/>
        <v>exclude</v>
      </c>
      <c r="E436" s="9" t="str">
        <f t="shared" si="57"/>
        <v/>
      </c>
      <c r="F436" s="9" t="str">
        <f t="shared" si="58"/>
        <v/>
      </c>
      <c r="G436" s="9" t="str">
        <f>IFERROR(IF(D436="other",VLOOKUP(A436,Sheet2!A:E,5,0)-B436,""),"")</f>
        <v/>
      </c>
      <c r="H436" s="8"/>
      <c r="I436" s="8"/>
      <c r="J436" s="8"/>
    </row>
    <row r="437" spans="1:10" ht="15" thickBot="1" x14ac:dyDescent="0.35">
      <c r="A437" s="8" t="str">
        <f>IF([6]Actual!$K437="lifecell_Inb",[6]Actual!$D437,"")</f>
        <v/>
      </c>
      <c r="B437" s="9" t="str">
        <f>IFERROR(IF(OR([6]Actual!$L437="Web_chat",[6]Actual!$L437="SN"),VLOOKUP(Дані!A437,[5]Sheet2!$A:$E,5,0),VLOOKUP(Дані!A437,[4]Sheet2!$A$1:$E$209,5,0)),"")</f>
        <v/>
      </c>
      <c r="C437" s="8" t="str">
        <f>IFERROR(VLOOKUP(A437,[6]Actual!$D:$L,9,0),"")</f>
        <v/>
      </c>
      <c r="D437" s="8" t="str">
        <f t="shared" si="56"/>
        <v>exclude</v>
      </c>
      <c r="E437" s="9" t="str">
        <f t="shared" si="57"/>
        <v/>
      </c>
      <c r="F437" s="9" t="str">
        <f t="shared" si="58"/>
        <v/>
      </c>
      <c r="G437" s="9" t="str">
        <f>IFERROR(IF(D437="other",VLOOKUP(A437,Sheet2!A:E,5,0)-B437,""),"")</f>
        <v/>
      </c>
      <c r="H437" s="8"/>
      <c r="I437" s="8"/>
      <c r="J437" s="8"/>
    </row>
    <row r="438" spans="1:10" ht="15" thickBot="1" x14ac:dyDescent="0.35">
      <c r="A438" s="8" t="str">
        <f>IF([6]Actual!$K438="lifecell_Inb",[6]Actual!$D438,"")</f>
        <v/>
      </c>
      <c r="B438" s="9" t="str">
        <f>IFERROR(IF(OR([6]Actual!$L438="Web_chat",[6]Actual!$L438="SN"),VLOOKUP(Дані!A438,[5]Sheet2!$A:$E,5,0),VLOOKUP(Дані!A438,[4]Sheet2!$A$1:$E$209,5,0)),"")</f>
        <v/>
      </c>
      <c r="C438" s="8" t="str">
        <f>IFERROR(VLOOKUP(A438,[6]Actual!$D:$L,9,0),"")</f>
        <v/>
      </c>
      <c r="D438" s="8" t="str">
        <f t="shared" si="56"/>
        <v>exclude</v>
      </c>
      <c r="E438" s="9" t="str">
        <f t="shared" si="57"/>
        <v/>
      </c>
      <c r="F438" s="9" t="str">
        <f t="shared" si="58"/>
        <v/>
      </c>
      <c r="G438" s="9" t="str">
        <f>IFERROR(IF(D438="other",VLOOKUP(A438,Sheet2!A:E,5,0)-B438,""),"")</f>
        <v/>
      </c>
      <c r="H438" s="8"/>
      <c r="I438" s="8"/>
      <c r="J438" s="8"/>
    </row>
    <row r="439" spans="1:10" ht="15" thickBot="1" x14ac:dyDescent="0.35">
      <c r="A439" s="8" t="str">
        <f>IF([6]Actual!$K439="lifecell_Inb",[6]Actual!$D439,"")</f>
        <v/>
      </c>
      <c r="B439" s="9" t="str">
        <f>IFERROR(IF(OR([6]Actual!$L439="Web_chat",[6]Actual!$L439="SN"),VLOOKUP(Дані!A439,[5]Sheet2!$A:$E,5,0),VLOOKUP(Дані!A439,[4]Sheet2!$A$1:$E$209,5,0)),"")</f>
        <v/>
      </c>
      <c r="C439" s="8" t="str">
        <f>IFERROR(VLOOKUP(A439,[6]Actual!$D:$L,9,0),"")</f>
        <v/>
      </c>
      <c r="D439" s="8" t="str">
        <f t="shared" si="56"/>
        <v>exclude</v>
      </c>
      <c r="E439" s="9" t="str">
        <f t="shared" si="57"/>
        <v/>
      </c>
      <c r="F439" s="9" t="str">
        <f t="shared" si="58"/>
        <v/>
      </c>
      <c r="G439" s="9" t="str">
        <f>IFERROR(IF(D439="other",VLOOKUP(A439,Sheet2!A:E,5,0)-B439,""),"")</f>
        <v/>
      </c>
      <c r="H439" s="8"/>
      <c r="I439" s="8"/>
      <c r="J439" s="8"/>
    </row>
    <row r="440" spans="1:10" ht="15" thickBot="1" x14ac:dyDescent="0.35">
      <c r="A440" s="8" t="str">
        <f>IF([6]Actual!$K440="lifecell_Inb",[6]Actual!$D440,"")</f>
        <v/>
      </c>
      <c r="B440" s="9" t="str">
        <f>IFERROR(IF(OR([6]Actual!$L440="Web_chat",[6]Actual!$L440="SN"),VLOOKUP(Дані!A440,[5]Sheet2!$A:$E,5,0),VLOOKUP(Дані!A440,[4]Sheet2!$A$1:$E$209,5,0)),"")</f>
        <v/>
      </c>
      <c r="C440" s="8" t="str">
        <f>IFERROR(VLOOKUP(A440,[6]Actual!$D:$L,9,0),"")</f>
        <v/>
      </c>
      <c r="D440" s="8" t="str">
        <f t="shared" si="56"/>
        <v>exclude</v>
      </c>
      <c r="E440" s="9" t="str">
        <f t="shared" si="57"/>
        <v/>
      </c>
      <c r="F440" s="9" t="str">
        <f t="shared" si="58"/>
        <v/>
      </c>
      <c r="G440" s="9" t="str">
        <f>IFERROR(IF(D440="other",VLOOKUP(A440,Sheet2!A:E,5,0)-B440,""),"")</f>
        <v/>
      </c>
      <c r="H440" s="8"/>
      <c r="I440" s="8"/>
      <c r="J440" s="8"/>
    </row>
    <row r="441" spans="1:10" ht="15" thickBot="1" x14ac:dyDescent="0.35">
      <c r="A441" s="8" t="str">
        <f>IF([6]Actual!$K441="lifecell_Inb",[6]Actual!$D441,"")</f>
        <v/>
      </c>
      <c r="B441" s="9" t="str">
        <f>IFERROR(IF(OR([6]Actual!$L441="Web_chat",[6]Actual!$L441="SN"),VLOOKUP(Дані!A441,[5]Sheet2!$A:$E,5,0),VLOOKUP(Дані!A441,[4]Sheet2!$A$1:$E$209,5,0)),"")</f>
        <v/>
      </c>
      <c r="C441" s="8" t="str">
        <f>IFERROR(VLOOKUP(A441,[6]Actual!$D:$L,9,0),"")</f>
        <v/>
      </c>
      <c r="D441" s="8" t="str">
        <f t="shared" si="56"/>
        <v>exclude</v>
      </c>
      <c r="E441" s="9" t="str">
        <f t="shared" si="57"/>
        <v/>
      </c>
      <c r="F441" s="9" t="str">
        <f t="shared" si="58"/>
        <v/>
      </c>
      <c r="G441" s="9" t="str">
        <f>IFERROR(IF(D441="other",VLOOKUP(A441,Sheet2!A:E,5,0)-B441,""),"")</f>
        <v/>
      </c>
      <c r="H441" s="8"/>
      <c r="I441" s="8"/>
      <c r="J441" s="8"/>
    </row>
    <row r="442" spans="1:10" ht="15" thickBot="1" x14ac:dyDescent="0.35">
      <c r="A442" s="8" t="str">
        <f>IF([6]Actual!$K442="lifecell_Inb",[6]Actual!$D442,"")</f>
        <v/>
      </c>
      <c r="B442" s="9" t="str">
        <f>IFERROR(IF(OR([6]Actual!$L442="Web_chat",[6]Actual!$L442="SN"),VLOOKUP(Дані!A442,[5]Sheet2!$A:$E,5,0),VLOOKUP(Дані!A442,[4]Sheet2!$A$1:$E$209,5,0)),"")</f>
        <v/>
      </c>
      <c r="C442" s="8" t="str">
        <f>IFERROR(VLOOKUP(A442,[6]Actual!$D:$L,9,0),"")</f>
        <v/>
      </c>
      <c r="D442" s="8" t="str">
        <f t="shared" si="56"/>
        <v>exclude</v>
      </c>
      <c r="E442" s="9" t="str">
        <f t="shared" si="57"/>
        <v/>
      </c>
      <c r="F442" s="9" t="str">
        <f t="shared" si="58"/>
        <v/>
      </c>
      <c r="G442" s="9" t="str">
        <f>IFERROR(IF(D442="other",VLOOKUP(A442,Sheet2!A:E,5,0)-B442,""),"")</f>
        <v/>
      </c>
      <c r="H442" s="8"/>
      <c r="I442" s="8"/>
      <c r="J442" s="8"/>
    </row>
    <row r="443" spans="1:10" ht="15" thickBot="1" x14ac:dyDescent="0.35">
      <c r="A443" s="8" t="str">
        <f>IF([6]Actual!$K443="lifecell_Inb",[6]Actual!$D443,"")</f>
        <v/>
      </c>
      <c r="B443" s="9" t="str">
        <f>IFERROR(IF(OR([6]Actual!$L443="Web_chat",[6]Actual!$L443="SN"),VLOOKUP(Дані!A443,[5]Sheet2!$A:$E,5,0),VLOOKUP(Дані!A443,[4]Sheet2!$A$1:$E$209,5,0)),"")</f>
        <v/>
      </c>
      <c r="C443" s="8" t="str">
        <f>IFERROR(VLOOKUP(A443,[6]Actual!$D:$L,9,0),"")</f>
        <v/>
      </c>
      <c r="D443" s="8" t="str">
        <f t="shared" si="56"/>
        <v>exclude</v>
      </c>
      <c r="E443" s="9" t="str">
        <f t="shared" si="57"/>
        <v/>
      </c>
      <c r="F443" s="9" t="str">
        <f t="shared" si="58"/>
        <v/>
      </c>
      <c r="G443" s="9" t="str">
        <f>IFERROR(IF(D443="other",VLOOKUP(A443,Sheet2!A:E,5,0)-B443,""),"")</f>
        <v/>
      </c>
      <c r="H443" s="8"/>
      <c r="I443" s="8"/>
      <c r="J443" s="8"/>
    </row>
    <row r="444" spans="1:10" ht="15" thickBot="1" x14ac:dyDescent="0.35">
      <c r="A444" s="8" t="str">
        <f>IF([6]Actual!$K444="lifecell_Inb",[6]Actual!$D444,"")</f>
        <v/>
      </c>
      <c r="B444" s="9" t="str">
        <f>IFERROR(IF(OR([6]Actual!$L444="Web_chat",[6]Actual!$L444="SN"),VLOOKUP(Дані!A444,[5]Sheet2!$A:$E,5,0),VLOOKUP(Дані!A444,[4]Sheet2!$A$1:$E$209,5,0)),"")</f>
        <v/>
      </c>
      <c r="C444" s="8" t="str">
        <f>IFERROR(VLOOKUP(A444,[6]Actual!$D:$L,9,0),"")</f>
        <v/>
      </c>
      <c r="D444" s="8" t="str">
        <f t="shared" si="56"/>
        <v>exclude</v>
      </c>
      <c r="E444" s="9" t="str">
        <f t="shared" si="57"/>
        <v/>
      </c>
      <c r="F444" s="9" t="str">
        <f t="shared" si="58"/>
        <v/>
      </c>
      <c r="G444" s="9" t="str">
        <f>IFERROR(IF(D444="other",VLOOKUP(A444,Sheet2!A:E,5,0)-B444,""),"")</f>
        <v/>
      </c>
      <c r="H444" s="8"/>
      <c r="I444" s="8"/>
      <c r="J444" s="8"/>
    </row>
    <row r="445" spans="1:10" ht="15" thickBot="1" x14ac:dyDescent="0.35">
      <c r="A445" s="8" t="str">
        <f>IF([6]Actual!$K445="lifecell_Inb",[6]Actual!$D445,"")</f>
        <v/>
      </c>
      <c r="B445" s="9" t="str">
        <f>IFERROR(IF(OR([6]Actual!$L445="Web_chat",[6]Actual!$L445="SN"),VLOOKUP(Дані!A445,[5]Sheet2!$A:$E,5,0),VLOOKUP(Дані!A445,[4]Sheet2!$A$1:$E$209,5,0)),"")</f>
        <v/>
      </c>
      <c r="C445" s="8" t="str">
        <f>IFERROR(VLOOKUP(A445,[6]Actual!$D:$L,9,0),"")</f>
        <v/>
      </c>
      <c r="D445" s="8" t="str">
        <f t="shared" si="56"/>
        <v>exclude</v>
      </c>
      <c r="E445" s="9" t="str">
        <f t="shared" si="57"/>
        <v/>
      </c>
      <c r="F445" s="9" t="str">
        <f t="shared" si="58"/>
        <v/>
      </c>
      <c r="G445" s="9" t="str">
        <f>IFERROR(IF(D445="other",VLOOKUP(A445,Sheet2!A:E,5,0)-B445,""),"")</f>
        <v/>
      </c>
      <c r="H445" s="8"/>
      <c r="I445" s="8"/>
      <c r="J445" s="8"/>
    </row>
    <row r="446" spans="1:10" ht="15" thickBot="1" x14ac:dyDescent="0.35">
      <c r="A446" s="8" t="str">
        <f>IF([6]Actual!$K446="lifecell_Inb",[6]Actual!$D446,"")</f>
        <v/>
      </c>
      <c r="B446" s="9" t="str">
        <f>IFERROR(IF(OR([6]Actual!$L446="Web_chat",[6]Actual!$L446="SN"),VLOOKUP(Дані!A446,[5]Sheet2!$A:$E,5,0),VLOOKUP(Дані!A446,[4]Sheet2!$A$1:$E$209,5,0)),"")</f>
        <v/>
      </c>
      <c r="C446" s="8" t="str">
        <f>IFERROR(VLOOKUP(A446,[6]Actual!$D:$L,9,0),"")</f>
        <v/>
      </c>
      <c r="D446" s="8" t="str">
        <f t="shared" si="56"/>
        <v>exclude</v>
      </c>
      <c r="E446" s="9" t="str">
        <f t="shared" si="57"/>
        <v/>
      </c>
      <c r="F446" s="9" t="str">
        <f t="shared" si="58"/>
        <v/>
      </c>
      <c r="G446" s="9" t="str">
        <f>IFERROR(IF(D446="other",VLOOKUP(A446,Sheet2!A:E,5,0)-B446,""),"")</f>
        <v/>
      </c>
      <c r="H446" s="8"/>
      <c r="I446" s="8"/>
      <c r="J446" s="8"/>
    </row>
    <row r="447" spans="1:10" ht="15" thickBot="1" x14ac:dyDescent="0.35">
      <c r="A447" s="8" t="str">
        <f>IF([6]Actual!$K447="lifecell_Inb",[6]Actual!$D447,"")</f>
        <v/>
      </c>
      <c r="B447" s="9" t="str">
        <f>IFERROR(IF(OR([6]Actual!$L447="Web_chat",[6]Actual!$L447="SN"),VLOOKUP(Дані!A447,[5]Sheet2!$A:$E,5,0),VLOOKUP(Дані!A447,[4]Sheet2!$A$1:$E$209,5,0)),"")</f>
        <v/>
      </c>
      <c r="C447" s="8" t="str">
        <f>IFERROR(VLOOKUP(A447,[6]Actual!$D:$L,9,0),"")</f>
        <v/>
      </c>
      <c r="D447" s="8" t="str">
        <f t="shared" si="56"/>
        <v>exclude</v>
      </c>
      <c r="E447" s="9" t="str">
        <f t="shared" si="57"/>
        <v/>
      </c>
      <c r="F447" s="9" t="str">
        <f t="shared" si="58"/>
        <v/>
      </c>
      <c r="G447" s="9" t="str">
        <f>IFERROR(IF(D447="other",VLOOKUP(A447,Sheet2!A:E,5,0)-B447,""),"")</f>
        <v/>
      </c>
      <c r="H447" s="8"/>
      <c r="I447" s="8"/>
      <c r="J447" s="8"/>
    </row>
    <row r="448" spans="1:10" ht="15" thickBot="1" x14ac:dyDescent="0.35">
      <c r="A448" s="8" t="str">
        <f>IF([6]Actual!$K448="lifecell_Inb",[6]Actual!$D448,"")</f>
        <v/>
      </c>
      <c r="B448" s="9" t="str">
        <f>IFERROR(IF(OR([6]Actual!$L448="Web_chat",[6]Actual!$L448="SN"),VLOOKUP(Дані!A448,[5]Sheet2!$A:$E,5,0),VLOOKUP(Дані!A448,[4]Sheet2!$A$1:$E$209,5,0)),"")</f>
        <v/>
      </c>
      <c r="C448" s="8" t="str">
        <f>IFERROR(VLOOKUP(A448,[6]Actual!$D:$L,9,0),"")</f>
        <v/>
      </c>
      <c r="D448" s="8" t="str">
        <f t="shared" si="56"/>
        <v>exclude</v>
      </c>
      <c r="E448" s="9" t="str">
        <f t="shared" si="57"/>
        <v/>
      </c>
      <c r="F448" s="9" t="str">
        <f t="shared" si="58"/>
        <v/>
      </c>
      <c r="G448" s="9" t="str">
        <f>IFERROR(IF(D448="other",VLOOKUP(A448,Sheet2!A:E,5,0)-B448,""),"")</f>
        <v/>
      </c>
      <c r="H448" s="8"/>
      <c r="I448" s="8"/>
      <c r="J448" s="8"/>
    </row>
    <row r="449" spans="1:10" ht="15" thickBot="1" x14ac:dyDescent="0.35">
      <c r="A449" s="10" t="str">
        <f>IF([6]Actual!$K449="lifecell_Inb",[6]Actual!$D449,"")</f>
        <v>Oleksandr Zabrodskyi</v>
      </c>
      <c r="B449" s="12">
        <f>IFERROR(IF(OR([6]Actual!$L449="Web_chat",[6]Actual!$L449="SN"),VLOOKUP(Дані!A449,[5]Sheet2!$A:$E,5,0),VLOOKUP(Дані!A449,[4]Sheet2!$A$1:$E$209,5,0)),"")</f>
        <v>0.118055555555556</v>
      </c>
      <c r="C449" s="11" t="str">
        <f>IFERROR(VLOOKUP(A449,[6]Actual!$D:$L,9,0),"")</f>
        <v>Segment_F</v>
      </c>
      <c r="D449" s="11" t="str">
        <f t="shared" si="56"/>
        <v>other</v>
      </c>
      <c r="E449" s="12" t="str">
        <f t="shared" si="57"/>
        <v/>
      </c>
      <c r="F449" s="12">
        <f t="shared" si="58"/>
        <v>0.118055555555556</v>
      </c>
      <c r="G449" s="12">
        <f>IFERROR(IF(D449="other",VLOOKUP(A449,Sheet2!A:E,5,0)-B449,""),"")</f>
        <v>7.3175787728020081E-3</v>
      </c>
      <c r="H449" s="18" t="str">
        <f>IF(AND(VLOOKUP(A449,[6]Actual!$D:$AA,24,0)&gt;DATE(2025,2,26),D449="other"),"Не приймає", "Приймає")</f>
        <v>Приймає</v>
      </c>
      <c r="I449" s="17">
        <f>VLOOKUP(A449,[6]Actual!$D:$AA,24,0)</f>
        <v>45693</v>
      </c>
      <c r="J449" s="12">
        <f t="shared" ref="J449:J451" si="64">IF(AND(D449="other", H449="Приймає"), G449, "")</f>
        <v>7.3175787728020081E-3</v>
      </c>
    </row>
    <row r="450" spans="1:10" ht="15" thickBot="1" x14ac:dyDescent="0.35">
      <c r="A450" s="10" t="str">
        <f>IF([6]Actual!$K450="lifecell_Inb",[6]Actual!$D450,"")</f>
        <v>Maksym Chepur</v>
      </c>
      <c r="B450" s="12">
        <f>IFERROR(IF(OR([6]Actual!$L450="Web_chat",[6]Actual!$L450="SN"),VLOOKUP(Дані!A450,[5]Sheet2!$A:$E,5,0),VLOOKUP(Дані!A450,[4]Sheet2!$A$1:$E$209,5,0)),"")</f>
        <v>0.100558659217877</v>
      </c>
      <c r="C450" s="11" t="str">
        <f>IFERROR(VLOOKUP(A450,[6]Actual!$D:$L,9,0),"")</f>
        <v>Segment_F</v>
      </c>
      <c r="D450" s="11" t="str">
        <f t="shared" si="56"/>
        <v>other</v>
      </c>
      <c r="E450" s="12" t="str">
        <f t="shared" si="57"/>
        <v/>
      </c>
      <c r="F450" s="12">
        <f t="shared" si="58"/>
        <v>0.100558659217877</v>
      </c>
      <c r="G450" s="12">
        <f>IFERROR(IF(D450="other",VLOOKUP(A450,Sheet2!A:E,5,0)-B450,""),"")</f>
        <v>2.1159717870428002E-2</v>
      </c>
      <c r="H450" s="18" t="str">
        <f>IF(AND(VLOOKUP(A450,[6]Actual!$D:$AA,24,0)&gt;DATE(2025,2,26),D450="other"),"Не приймає", "Приймає")</f>
        <v>Приймає</v>
      </c>
      <c r="I450" s="17">
        <f>VLOOKUP(A450,[6]Actual!$D:$AA,24,0)</f>
        <v>45693</v>
      </c>
      <c r="J450" s="12">
        <f t="shared" si="64"/>
        <v>2.1159717870428002E-2</v>
      </c>
    </row>
    <row r="451" spans="1:10" ht="15" thickBot="1" x14ac:dyDescent="0.35">
      <c r="A451" s="10" t="str">
        <f>IF([6]Actual!$K451="lifecell_Inb",[6]Actual!$D451,"")</f>
        <v>Anastasiia Kushnarova</v>
      </c>
      <c r="B451" s="12">
        <f>IFERROR(IF(OR([6]Actual!$L451="Web_chat",[6]Actual!$L451="SN"),VLOOKUP(Дані!A451,[5]Sheet2!$A:$E,5,0),VLOOKUP(Дані!A451,[4]Sheet2!$A$1:$E$209,5,0)),"")</f>
        <v>8.6956521739130405E-2</v>
      </c>
      <c r="C451" s="11" t="str">
        <f>IFERROR(VLOOKUP(A451,[6]Actual!$D:$L,9,0),"")</f>
        <v>Segment_F</v>
      </c>
      <c r="D451" s="11" t="str">
        <f t="shared" ref="D451:D514" si="65">IF(C451="Web_chat", "chat", IF(C451="","exclude", IF(C451&lt;&gt;"SN", "other", "exclude")))</f>
        <v>other</v>
      </c>
      <c r="E451" s="12" t="str">
        <f t="shared" ref="E451:E514" si="66">IF(D451="chat", B451, "")</f>
        <v/>
      </c>
      <c r="F451" s="12">
        <f t="shared" ref="F451:F514" si="67">IF(D451="other", B451, "")</f>
        <v>8.6956521739130405E-2</v>
      </c>
      <c r="G451" s="12">
        <f>IFERROR(IF(D451="other",VLOOKUP(A451,Sheet2!A:E,5,0)-B451,""),"")</f>
        <v>-5.2571753339016036E-3</v>
      </c>
      <c r="H451" s="18" t="str">
        <f>IF(AND(VLOOKUP(A451,[6]Actual!$D:$AA,24,0)&gt;DATE(2025,2,26),D451="other"),"Не приймає", "Приймає")</f>
        <v>Приймає</v>
      </c>
      <c r="I451" s="17">
        <f>VLOOKUP(A451,[6]Actual!$D:$AA,24,0)</f>
        <v>45693</v>
      </c>
      <c r="J451" s="12">
        <f t="shared" si="64"/>
        <v>-5.2571753339016036E-3</v>
      </c>
    </row>
    <row r="452" spans="1:10" ht="15" thickBot="1" x14ac:dyDescent="0.35">
      <c r="A452" s="8" t="str">
        <f>IF([6]Actual!$K452="lifecell_Inb",[6]Actual!$D452,"")</f>
        <v/>
      </c>
      <c r="B452" s="9" t="str">
        <f>IFERROR(IF(OR([6]Actual!$L452="Web_chat",[6]Actual!$L452="SN"),VLOOKUP(Дані!A452,[5]Sheet2!$A:$E,5,0),VLOOKUP(Дані!A452,[4]Sheet2!$A$1:$E$209,5,0)),"")</f>
        <v/>
      </c>
      <c r="C452" s="8" t="str">
        <f>IFERROR(VLOOKUP(A452,[6]Actual!$D:$L,9,0),"")</f>
        <v/>
      </c>
      <c r="D452" s="8" t="str">
        <f t="shared" si="65"/>
        <v>exclude</v>
      </c>
      <c r="E452" s="9" t="str">
        <f t="shared" si="66"/>
        <v/>
      </c>
      <c r="F452" s="9" t="str">
        <f t="shared" si="67"/>
        <v/>
      </c>
      <c r="G452" s="9" t="str">
        <f>IFERROR(IF(D452="other",VLOOKUP(A452,Sheet2!A:E,5,0)-B452,""),"")</f>
        <v/>
      </c>
      <c r="H452" s="8"/>
      <c r="I452" s="8"/>
      <c r="J452" s="8"/>
    </row>
    <row r="453" spans="1:10" ht="15" thickBot="1" x14ac:dyDescent="0.35">
      <c r="A453" s="8" t="str">
        <f>IF([6]Actual!$K453="lifecell_Inb",[6]Actual!$D453,"")</f>
        <v/>
      </c>
      <c r="B453" s="9" t="str">
        <f>IFERROR(IF(OR([6]Actual!$L453="Web_chat",[6]Actual!$L453="SN"),VLOOKUP(Дані!A453,[5]Sheet2!$A:$E,5,0),VLOOKUP(Дані!A453,[4]Sheet2!$A$1:$E$209,5,0)),"")</f>
        <v/>
      </c>
      <c r="C453" s="8" t="str">
        <f>IFERROR(VLOOKUP(A453,[6]Actual!$D:$L,9,0),"")</f>
        <v/>
      </c>
      <c r="D453" s="8" t="str">
        <f t="shared" si="65"/>
        <v>exclude</v>
      </c>
      <c r="E453" s="9" t="str">
        <f t="shared" si="66"/>
        <v/>
      </c>
      <c r="F453" s="9" t="str">
        <f t="shared" si="67"/>
        <v/>
      </c>
      <c r="G453" s="9" t="str">
        <f>IFERROR(IF(D453="other",VLOOKUP(A453,Sheet2!A:E,5,0)-B453,""),"")</f>
        <v/>
      </c>
      <c r="H453" s="8"/>
      <c r="I453" s="8"/>
      <c r="J453" s="8"/>
    </row>
    <row r="454" spans="1:10" ht="15" thickBot="1" x14ac:dyDescent="0.35">
      <c r="A454" s="8" t="str">
        <f>IF([6]Actual!$K454="lifecell_Inb",[6]Actual!$D454,"")</f>
        <v/>
      </c>
      <c r="B454" s="9" t="str">
        <f>IFERROR(IF(OR([6]Actual!$L454="Web_chat",[6]Actual!$L454="SN"),VLOOKUP(Дані!A454,[5]Sheet2!$A:$E,5,0),VLOOKUP(Дані!A454,[4]Sheet2!$A$1:$E$209,5,0)),"")</f>
        <v/>
      </c>
      <c r="C454" s="8" t="str">
        <f>IFERROR(VLOOKUP(A454,[6]Actual!$D:$L,9,0),"")</f>
        <v/>
      </c>
      <c r="D454" s="8" t="str">
        <f t="shared" si="65"/>
        <v>exclude</v>
      </c>
      <c r="E454" s="9" t="str">
        <f t="shared" si="66"/>
        <v/>
      </c>
      <c r="F454" s="9" t="str">
        <f t="shared" si="67"/>
        <v/>
      </c>
      <c r="G454" s="9" t="str">
        <f>IFERROR(IF(D454="other",VLOOKUP(A454,Sheet2!A:E,5,0)-B454,""),"")</f>
        <v/>
      </c>
      <c r="H454" s="8"/>
      <c r="I454" s="8"/>
      <c r="J454" s="8"/>
    </row>
    <row r="455" spans="1:10" ht="15" thickBot="1" x14ac:dyDescent="0.35">
      <c r="A455" s="10" t="str">
        <f>IF([6]Actual!$K455="lifecell_Inb",[6]Actual!$D455,"")</f>
        <v>Daria Udovichenko</v>
      </c>
      <c r="B455" s="12">
        <f>IFERROR(IF(OR([6]Actual!$L455="Web_chat",[6]Actual!$L455="SN"),VLOOKUP(Дані!A455,[5]Sheet2!$A:$E,5,0),VLOOKUP(Дані!A455,[4]Sheet2!$A$1:$E$209,5,0)),"")</f>
        <v>9.6774193548387094E-2</v>
      </c>
      <c r="C455" s="11" t="str">
        <f>IFERROR(VLOOKUP(A455,[6]Actual!$D:$L,9,0),"")</f>
        <v>Segment_F</v>
      </c>
      <c r="D455" s="11" t="str">
        <f t="shared" si="65"/>
        <v>other</v>
      </c>
      <c r="E455" s="12" t="str">
        <f t="shared" si="66"/>
        <v/>
      </c>
      <c r="F455" s="12">
        <f t="shared" si="67"/>
        <v>9.6774193548387094E-2</v>
      </c>
      <c r="G455" s="12">
        <f>IFERROR(IF(D455="other",VLOOKUP(A455,Sheet2!A:E,5,0)-B455,""),"")</f>
        <v>4.9986149933267915E-2</v>
      </c>
      <c r="H455" s="18" t="str">
        <f>IF(AND(VLOOKUP(A455,[6]Actual!$D:$AA,24,0)&gt;DATE(2025,2,26),D455="other"),"Не приймає", "Приймає")</f>
        <v>Приймає</v>
      </c>
      <c r="I455" s="17">
        <f>VLOOKUP(A455,[6]Actual!$D:$AA,24,0)</f>
        <v>45698</v>
      </c>
      <c r="J455" s="12">
        <f t="shared" ref="J455:J460" si="68">IF(AND(D455="other", H455="Приймає"), G455, "")</f>
        <v>4.9986149933267915E-2</v>
      </c>
    </row>
    <row r="456" spans="1:10" ht="15" thickBot="1" x14ac:dyDescent="0.35">
      <c r="A456" s="10" t="str">
        <f>IF([6]Actual!$K456="lifecell_Inb",[6]Actual!$D456,"")</f>
        <v>Kateryna Novakova</v>
      </c>
      <c r="B456" s="12">
        <f>IFERROR(IF(OR([6]Actual!$L456="Web_chat",[6]Actual!$L456="SN"),VLOOKUP(Дані!A456,[5]Sheet2!$A:$E,5,0),VLOOKUP(Дані!A456,[4]Sheet2!$A$1:$E$209,5,0)),"")</f>
        <v>0.104395604395604</v>
      </c>
      <c r="C456" s="11" t="str">
        <f>IFERROR(VLOOKUP(A456,[6]Actual!$D:$L,9,0),"")</f>
        <v>Segment_F</v>
      </c>
      <c r="D456" s="11" t="str">
        <f t="shared" si="65"/>
        <v>other</v>
      </c>
      <c r="E456" s="12" t="str">
        <f t="shared" si="66"/>
        <v/>
      </c>
      <c r="F456" s="12">
        <f t="shared" si="67"/>
        <v>0.104395604395604</v>
      </c>
      <c r="G456" s="12">
        <f>IFERROR(IF(D456="other",VLOOKUP(A456,Sheet2!A:E,5,0)-B456,""),"")</f>
        <v>-1.2158161473229595E-2</v>
      </c>
      <c r="H456" s="18" t="str">
        <f>IF(AND(VLOOKUP(A456,[6]Actual!$D:$AA,24,0)&gt;DATE(2025,2,26),D456="other"),"Не приймає", "Приймає")</f>
        <v>Приймає</v>
      </c>
      <c r="I456" s="17">
        <f>VLOOKUP(A456,[6]Actual!$D:$AA,24,0)</f>
        <v>45698</v>
      </c>
      <c r="J456" s="12">
        <f t="shared" si="68"/>
        <v>-1.2158161473229595E-2</v>
      </c>
    </row>
    <row r="457" spans="1:10" ht="15" thickBot="1" x14ac:dyDescent="0.35">
      <c r="A457" s="10" t="str">
        <f>IF([6]Actual!$K457="lifecell_Inb",[6]Actual!$D457,"")</f>
        <v>Olha Pitulai</v>
      </c>
      <c r="B457" s="12">
        <f>IFERROR(IF(OR([6]Actual!$L457="Web_chat",[6]Actual!$L457="SN"),VLOOKUP(Дані!A457,[5]Sheet2!$A:$E,5,0),VLOOKUP(Дані!A457,[4]Sheet2!$A$1:$E$209,5,0)),"")</f>
        <v>0.1875</v>
      </c>
      <c r="C457" s="11" t="str">
        <f>IFERROR(VLOOKUP(A457,[6]Actual!$D:$L,9,0),"")</f>
        <v>Platinum</v>
      </c>
      <c r="D457" s="11" t="str">
        <f t="shared" si="65"/>
        <v>other</v>
      </c>
      <c r="E457" s="12" t="str">
        <f t="shared" si="66"/>
        <v/>
      </c>
      <c r="F457" s="12">
        <f t="shared" si="67"/>
        <v>0.1875</v>
      </c>
      <c r="G457" s="12">
        <f>IFERROR(IF(D457="other",VLOOKUP(A457,Sheet2!A:E,5,0)-B457,""),"")</f>
        <v>-2.2150455927052004E-2</v>
      </c>
      <c r="H457" s="18" t="str">
        <f>IF(AND(VLOOKUP(A457,[6]Actual!$D:$AA,24,0)&gt;DATE(2025,2,26),D457="other"),"Не приймає", "Приймає")</f>
        <v>Приймає</v>
      </c>
      <c r="I457" s="17">
        <f>VLOOKUP(A457,[6]Actual!$D:$AA,24,0)</f>
        <v>44658</v>
      </c>
      <c r="J457" s="12">
        <f t="shared" si="68"/>
        <v>-2.2150455927052004E-2</v>
      </c>
    </row>
    <row r="458" spans="1:10" ht="15" thickBot="1" x14ac:dyDescent="0.35">
      <c r="A458" s="10" t="str">
        <f>IF([6]Actual!$K458="lifecell_Inb",[6]Actual!$D458,"")</f>
        <v>Artem Zavalnyi</v>
      </c>
      <c r="B458" s="12">
        <f>IFERROR(IF(OR([6]Actual!$L458="Web_chat",[6]Actual!$L458="SN"),VLOOKUP(Дані!A458,[5]Sheet2!$A:$E,5,0),VLOOKUP(Дані!A458,[4]Sheet2!$A$1:$E$209,5,0)),"")</f>
        <v>0.12755102040816299</v>
      </c>
      <c r="C458" s="11" t="str">
        <f>IFERROR(VLOOKUP(A458,[6]Actual!$D:$L,9,0),"")</f>
        <v>Segment_F</v>
      </c>
      <c r="D458" s="11" t="str">
        <f t="shared" si="65"/>
        <v>other</v>
      </c>
      <c r="E458" s="12" t="str">
        <f t="shared" si="66"/>
        <v/>
      </c>
      <c r="F458" s="12">
        <f t="shared" si="67"/>
        <v>0.12755102040816299</v>
      </c>
      <c r="G458" s="12">
        <f>IFERROR(IF(D458="other",VLOOKUP(A458,Sheet2!A:E,5,0)-B458,""),"")</f>
        <v>-2.8261488014129921E-3</v>
      </c>
      <c r="H458" s="18" t="str">
        <f>IF(AND(VLOOKUP(A458,[6]Actual!$D:$AA,24,0)&gt;DATE(2025,2,26),D458="other"),"Не приймає", "Приймає")</f>
        <v>Приймає</v>
      </c>
      <c r="I458" s="17">
        <f>VLOOKUP(A458,[6]Actual!$D:$AA,24,0)</f>
        <v>45700</v>
      </c>
      <c r="J458" s="12">
        <f t="shared" si="68"/>
        <v>-2.8261488014129921E-3</v>
      </c>
    </row>
    <row r="459" spans="1:10" ht="15" thickBot="1" x14ac:dyDescent="0.35">
      <c r="A459" s="10" t="str">
        <f>IF([6]Actual!$K459="lifecell_Inb",[6]Actual!$D459,"")</f>
        <v>Ruslan Kasem</v>
      </c>
      <c r="B459" s="12">
        <f>IFERROR(IF(OR([6]Actual!$L459="Web_chat",[6]Actual!$L459="SN"),VLOOKUP(Дані!A459,[5]Sheet2!$A:$E,5,0),VLOOKUP(Дані!A459,[4]Sheet2!$A$1:$E$209,5,0)),"")</f>
        <v>0.12719298245614</v>
      </c>
      <c r="C459" s="11" t="str">
        <f>IFERROR(VLOOKUP(A459,[6]Actual!$D:$L,9,0),"")</f>
        <v>Segment_F</v>
      </c>
      <c r="D459" s="11" t="str">
        <f t="shared" si="65"/>
        <v>other</v>
      </c>
      <c r="E459" s="12" t="str">
        <f t="shared" si="66"/>
        <v/>
      </c>
      <c r="F459" s="12">
        <f t="shared" si="67"/>
        <v>0.12719298245614</v>
      </c>
      <c r="G459" s="12">
        <f>IFERROR(IF(D459="other",VLOOKUP(A459,Sheet2!A:E,5,0)-B459,""),"")</f>
        <v>-1.3492417484388994E-2</v>
      </c>
      <c r="H459" s="18" t="str">
        <f>IF(AND(VLOOKUP(A459,[6]Actual!$D:$AA,24,0)&gt;DATE(2025,2,26),D459="other"),"Не приймає", "Приймає")</f>
        <v>Приймає</v>
      </c>
      <c r="I459" s="17">
        <f>VLOOKUP(A459,[6]Actual!$D:$AA,24,0)</f>
        <v>45700</v>
      </c>
      <c r="J459" s="12">
        <f t="shared" si="68"/>
        <v>-1.3492417484388994E-2</v>
      </c>
    </row>
    <row r="460" spans="1:10" ht="15" thickBot="1" x14ac:dyDescent="0.35">
      <c r="A460" s="10" t="str">
        <f>IF([6]Actual!$K460="lifecell_Inb",[6]Actual!$D460,"")</f>
        <v>Ihor Tienihin</v>
      </c>
      <c r="B460" s="12">
        <f>IFERROR(IF(OR([6]Actual!$L460="Web_chat",[6]Actual!$L460="SN"),VLOOKUP(Дані!A460,[5]Sheet2!$A:$E,5,0),VLOOKUP(Дані!A460,[4]Sheet2!$A$1:$E$209,5,0)),"")</f>
        <v>0.12738853503184699</v>
      </c>
      <c r="C460" s="11" t="str">
        <f>IFERROR(VLOOKUP(A460,[6]Actual!$D:$L,9,0),"")</f>
        <v>Segment_F</v>
      </c>
      <c r="D460" s="11" t="str">
        <f t="shared" si="65"/>
        <v>other</v>
      </c>
      <c r="E460" s="12" t="str">
        <f t="shared" si="66"/>
        <v/>
      </c>
      <c r="F460" s="12">
        <f t="shared" si="67"/>
        <v>0.12738853503184699</v>
      </c>
      <c r="G460" s="12">
        <f>IFERROR(IF(D460="other",VLOOKUP(A460,Sheet2!A:E,5,0)-B460,""),"")</f>
        <v>-1.2003919647231992E-2</v>
      </c>
      <c r="H460" s="18" t="str">
        <f>IF(AND(VLOOKUP(A460,[6]Actual!$D:$AA,24,0)&gt;DATE(2025,2,26),D460="other"),"Не приймає", "Приймає")</f>
        <v>Приймає</v>
      </c>
      <c r="I460" s="17">
        <f>VLOOKUP(A460,[6]Actual!$D:$AA,24,0)</f>
        <v>45700</v>
      </c>
      <c r="J460" s="12">
        <f t="shared" si="68"/>
        <v>-1.2003919647231992E-2</v>
      </c>
    </row>
    <row r="461" spans="1:10" ht="15" thickBot="1" x14ac:dyDescent="0.35">
      <c r="A461" s="8" t="str">
        <f>IF([6]Actual!$K461="lifecell_Inb",[6]Actual!$D461,"")</f>
        <v/>
      </c>
      <c r="B461" s="9" t="str">
        <f>IFERROR(IF(OR([6]Actual!$L461="Web_chat",[6]Actual!$L461="SN"),VLOOKUP(Дані!A461,[5]Sheet2!$A:$E,5,0),VLOOKUP(Дані!A461,[4]Sheet2!$A$1:$E$209,5,0)),"")</f>
        <v/>
      </c>
      <c r="C461" s="8" t="str">
        <f>IFERROR(VLOOKUP(A461,[6]Actual!$D:$L,9,0),"")</f>
        <v/>
      </c>
      <c r="D461" s="8" t="str">
        <f t="shared" si="65"/>
        <v>exclude</v>
      </c>
      <c r="E461" s="9" t="str">
        <f t="shared" si="66"/>
        <v/>
      </c>
      <c r="F461" s="9" t="str">
        <f t="shared" si="67"/>
        <v/>
      </c>
      <c r="G461" s="9" t="str">
        <f>IFERROR(IF(D461="other",VLOOKUP(A461,Sheet2!A:E,5,0)-B461,""),"")</f>
        <v/>
      </c>
      <c r="H461" s="8"/>
      <c r="I461" s="8"/>
      <c r="J461" s="8"/>
    </row>
    <row r="462" spans="1:10" ht="15" thickBot="1" x14ac:dyDescent="0.35">
      <c r="A462" s="10" t="str">
        <f>IF([6]Actual!$K462="lifecell_Inb",[6]Actual!$D462,"")</f>
        <v>Kseniia Hotvianska</v>
      </c>
      <c r="B462" s="12">
        <f>IFERROR(IF(OR([6]Actual!$L462="Web_chat",[6]Actual!$L462="SN"),VLOOKUP(Дані!A462,[5]Sheet2!$A:$E,5,0),VLOOKUP(Дані!A462,[4]Sheet2!$A$1:$E$209,5,0)),"")</f>
        <v>0.15343915343915299</v>
      </c>
      <c r="C462" s="11" t="str">
        <f>IFERROR(VLOOKUP(A462,[6]Actual!$D:$L,9,0),"")</f>
        <v>Segment_F</v>
      </c>
      <c r="D462" s="11" t="str">
        <f t="shared" si="65"/>
        <v>other</v>
      </c>
      <c r="E462" s="12" t="str">
        <f t="shared" si="66"/>
        <v/>
      </c>
      <c r="F462" s="12">
        <f t="shared" si="67"/>
        <v>0.15343915343915299</v>
      </c>
      <c r="G462" s="12">
        <f>IFERROR(IF(D462="other",VLOOKUP(A462,Sheet2!A:E,5,0)-B462,""),"")</f>
        <v>2.5184565448109014E-2</v>
      </c>
      <c r="H462" s="18" t="str">
        <f>IF(AND(VLOOKUP(A462,[6]Actual!$D:$AA,24,0)&gt;DATE(2025,2,26),D462="other"),"Не приймає", "Приймає")</f>
        <v>Приймає</v>
      </c>
      <c r="I462" s="17">
        <f>VLOOKUP(A462,[6]Actual!$D:$AA,24,0)</f>
        <v>45707</v>
      </c>
      <c r="J462" s="12">
        <f t="shared" ref="J462:J465" si="69">IF(AND(D462="other", H462="Приймає"), G462, "")</f>
        <v>2.5184565448109014E-2</v>
      </c>
    </row>
    <row r="463" spans="1:10" ht="15" thickBot="1" x14ac:dyDescent="0.35">
      <c r="A463" s="10" t="str">
        <f>IF([6]Actual!$K463="lifecell_Inb",[6]Actual!$D463,"")</f>
        <v>Vitalii Katushka</v>
      </c>
      <c r="B463" s="12">
        <f>IFERROR(IF(OR([6]Actual!$L463="Web_chat",[6]Actual!$L463="SN"),VLOOKUP(Дані!A463,[5]Sheet2!$A:$E,5,0),VLOOKUP(Дані!A463,[4]Sheet2!$A$1:$E$209,5,0)),"")</f>
        <v>0.08</v>
      </c>
      <c r="C463" s="11" t="str">
        <f>IFERROR(VLOOKUP(A463,[6]Actual!$D:$L,9,0),"")</f>
        <v>Segment_F</v>
      </c>
      <c r="D463" s="11" t="str">
        <f t="shared" si="65"/>
        <v>other</v>
      </c>
      <c r="E463" s="12" t="str">
        <f t="shared" si="66"/>
        <v/>
      </c>
      <c r="F463" s="12">
        <f t="shared" si="67"/>
        <v>0.08</v>
      </c>
      <c r="G463" s="12">
        <f>IFERROR(IF(D463="other",VLOOKUP(A463,Sheet2!A:E,5,0)-B463,""),"")</f>
        <v>3.1111111111110992E-2</v>
      </c>
      <c r="H463" s="18" t="str">
        <f>IF(AND(VLOOKUP(A463,[6]Actual!$D:$AA,24,0)&gt;DATE(2025,2,26),D463="other"),"Не приймає", "Приймає")</f>
        <v>Приймає</v>
      </c>
      <c r="I463" s="17">
        <f>VLOOKUP(A463,[6]Actual!$D:$AA,24,0)</f>
        <v>45707</v>
      </c>
      <c r="J463" s="12">
        <f t="shared" si="69"/>
        <v>3.1111111111110992E-2</v>
      </c>
    </row>
    <row r="464" spans="1:10" ht="15" thickBot="1" x14ac:dyDescent="0.35">
      <c r="A464" s="10" t="str">
        <f>IF([6]Actual!$K464="lifecell_Inb",[6]Actual!$D464,"")</f>
        <v>Maksym Mamonov</v>
      </c>
      <c r="B464" s="12">
        <f>IFERROR(IF(OR([6]Actual!$L464="Web_chat",[6]Actual!$L464="SN"),VLOOKUP(Дані!A464,[5]Sheet2!$A:$E,5,0),VLOOKUP(Дані!A464,[4]Sheet2!$A$1:$E$209,5,0)),"")</f>
        <v>0.14622641509434001</v>
      </c>
      <c r="C464" s="11" t="str">
        <f>IFERROR(VLOOKUP(A464,[6]Actual!$D:$L,9,0),"")</f>
        <v>Segment_F</v>
      </c>
      <c r="D464" s="11" t="str">
        <f t="shared" si="65"/>
        <v>other</v>
      </c>
      <c r="E464" s="12" t="str">
        <f t="shared" si="66"/>
        <v/>
      </c>
      <c r="F464" s="12">
        <f t="shared" si="67"/>
        <v>0.14622641509434001</v>
      </c>
      <c r="G464" s="12">
        <f>IFERROR(IF(D464="other",VLOOKUP(A464,Sheet2!A:E,5,0)-B464,""),"")</f>
        <v>-7.776452716612009E-3</v>
      </c>
      <c r="H464" s="18" t="str">
        <f>IF(AND(VLOOKUP(A464,[6]Actual!$D:$AA,24,0)&gt;DATE(2025,2,26),D464="other"),"Не приймає", "Приймає")</f>
        <v>Приймає</v>
      </c>
      <c r="I464" s="17">
        <f>VLOOKUP(A464,[6]Actual!$D:$AA,24,0)</f>
        <v>45707</v>
      </c>
      <c r="J464" s="12">
        <f t="shared" si="69"/>
        <v>-7.776452716612009E-3</v>
      </c>
    </row>
    <row r="465" spans="1:10" ht="15" thickBot="1" x14ac:dyDescent="0.35">
      <c r="A465" s="10" t="str">
        <f>IF([6]Actual!$K465="lifecell_Inb",[6]Actual!$D465,"")</f>
        <v>Oleksii Lohvynenko</v>
      </c>
      <c r="B465" s="12">
        <f>IFERROR(IF(OR([6]Actual!$L465="Web_chat",[6]Actual!$L465="SN"),VLOOKUP(Дані!A465,[5]Sheet2!$A:$E,5,0),VLOOKUP(Дані!A465,[4]Sheet2!$A$1:$E$209,5,0)),"")</f>
        <v>0.105263157894737</v>
      </c>
      <c r="C465" s="11" t="str">
        <f>IFERROR(VLOOKUP(A465,[6]Actual!$D:$L,9,0),"")</f>
        <v>Segment_F</v>
      </c>
      <c r="D465" s="11" t="str">
        <f t="shared" si="65"/>
        <v>other</v>
      </c>
      <c r="E465" s="12" t="str">
        <f t="shared" si="66"/>
        <v/>
      </c>
      <c r="F465" s="12">
        <f t="shared" si="67"/>
        <v>0.105263157894737</v>
      </c>
      <c r="G465" s="12">
        <f>IFERROR(IF(D465="other",VLOOKUP(A465,Sheet2!A:E,5,0)-B465,""),"")</f>
        <v>1.9736842105262997E-2</v>
      </c>
      <c r="H465" s="18" t="str">
        <f>IF(AND(VLOOKUP(A465,[6]Actual!$D:$AA,24,0)&gt;DATE(2025,2,26),D465="other"),"Не приймає", "Приймає")</f>
        <v>Приймає</v>
      </c>
      <c r="I465" s="17">
        <f>VLOOKUP(A465,[6]Actual!$D:$AA,24,0)</f>
        <v>45707</v>
      </c>
      <c r="J465" s="12">
        <f t="shared" si="69"/>
        <v>1.9736842105262997E-2</v>
      </c>
    </row>
    <row r="466" spans="1:10" ht="15" thickBot="1" x14ac:dyDescent="0.35">
      <c r="A466" s="8" t="str">
        <f>IF([6]Actual!$K466="lifecell_Inb",[6]Actual!$D466,"")</f>
        <v/>
      </c>
      <c r="B466" s="9" t="str">
        <f>IFERROR(IF(OR([6]Actual!$L466="Web_chat",[6]Actual!$L466="SN"),VLOOKUP(Дані!A466,[5]Sheet2!$A:$E,5,0),VLOOKUP(Дані!A466,[4]Sheet2!$A$1:$E$209,5,0)),"")</f>
        <v/>
      </c>
      <c r="C466" s="8" t="str">
        <f>IFERROR(VLOOKUP(A466,[6]Actual!$D:$L,9,0),"")</f>
        <v/>
      </c>
      <c r="D466" s="8" t="str">
        <f t="shared" si="65"/>
        <v>exclude</v>
      </c>
      <c r="E466" s="9" t="str">
        <f t="shared" si="66"/>
        <v/>
      </c>
      <c r="F466" s="9" t="str">
        <f t="shared" si="67"/>
        <v/>
      </c>
      <c r="G466" s="9" t="str">
        <f>IFERROR(IF(D466="other",VLOOKUP(A466,Sheet2!A:E,5,0)-B466,""),"")</f>
        <v/>
      </c>
      <c r="H466" s="8"/>
      <c r="I466" s="8"/>
      <c r="J466" s="8"/>
    </row>
    <row r="467" spans="1:10" ht="15" thickBot="1" x14ac:dyDescent="0.35">
      <c r="A467" s="10" t="str">
        <f>IF([6]Actual!$K467="lifecell_Inb",[6]Actual!$D467,"")</f>
        <v>Dmytro Kalinichenko</v>
      </c>
      <c r="B467" s="12">
        <f>IFERROR(IF(OR([6]Actual!$L467="Web_chat",[6]Actual!$L467="SN"),VLOOKUP(Дані!A467,[5]Sheet2!$A:$E,5,0),VLOOKUP(Дані!A467,[4]Sheet2!$A$1:$E$209,5,0)),"")</f>
        <v>0.102880658436214</v>
      </c>
      <c r="C467" s="11" t="str">
        <f>IFERROR(VLOOKUP(A467,[6]Actual!$D:$L,9,0),"")</f>
        <v>Segment_F</v>
      </c>
      <c r="D467" s="11" t="str">
        <f t="shared" si="65"/>
        <v>other</v>
      </c>
      <c r="E467" s="12" t="str">
        <f t="shared" si="66"/>
        <v/>
      </c>
      <c r="F467" s="12">
        <f t="shared" si="67"/>
        <v>0.102880658436214</v>
      </c>
      <c r="G467" s="12">
        <f>IFERROR(IF(D467="other",VLOOKUP(A467,Sheet2!A:E,5,0)-B467,""),"")</f>
        <v>4.0572654031199862E-4</v>
      </c>
      <c r="H467" s="18" t="str">
        <f>IF(AND(VLOOKUP(A467,[6]Actual!$D:$AA,24,0)&gt;DATE(2025,2,26),D467="other"),"Не приймає", "Приймає")</f>
        <v>Приймає</v>
      </c>
      <c r="I467" s="17">
        <f>VLOOKUP(A467,[6]Actual!$D:$AA,24,0)</f>
        <v>45714</v>
      </c>
      <c r="J467" s="12">
        <f t="shared" ref="J467:J472" si="70">IF(AND(D467="other", H467="Приймає"), G467, "")</f>
        <v>4.0572654031199862E-4</v>
      </c>
    </row>
    <row r="468" spans="1:10" ht="15" thickBot="1" x14ac:dyDescent="0.35">
      <c r="A468" s="10" t="str">
        <f>IF([6]Actual!$K468="lifecell_Inb",[6]Actual!$D468,"")</f>
        <v>Anna YPavlovska</v>
      </c>
      <c r="B468" s="12">
        <f>IFERROR(IF(OR([6]Actual!$L468="Web_chat",[6]Actual!$L468="SN"),VLOOKUP(Дані!A468,[5]Sheet2!$A:$E,5,0),VLOOKUP(Дані!A468,[4]Sheet2!$A$1:$E$209,5,0)),"")</f>
        <v>0.19927536231884099</v>
      </c>
      <c r="C468" s="11" t="str">
        <f>IFERROR(VLOOKUP(A468,[6]Actual!$D:$L,9,0),"")</f>
        <v>Segment_F</v>
      </c>
      <c r="D468" s="11" t="str">
        <f t="shared" si="65"/>
        <v>other</v>
      </c>
      <c r="E468" s="12" t="str">
        <f t="shared" si="66"/>
        <v/>
      </c>
      <c r="F468" s="12">
        <f t="shared" si="67"/>
        <v>0.19927536231884099</v>
      </c>
      <c r="G468" s="12">
        <f>IFERROR(IF(D468="other",VLOOKUP(A468,Sheet2!A:E,5,0)-B468,""),"")</f>
        <v>-5.7548269372236005E-2</v>
      </c>
      <c r="H468" s="18" t="str">
        <f>IF(AND(VLOOKUP(A468,[6]Actual!$D:$AA,24,0)&gt;DATE(2025,2,26),D468="other"),"Не приймає", "Приймає")</f>
        <v>Приймає</v>
      </c>
      <c r="I468" s="17">
        <f>VLOOKUP(A468,[6]Actual!$D:$AA,24,0)</f>
        <v>45714</v>
      </c>
      <c r="J468" s="12">
        <f t="shared" si="70"/>
        <v>-5.7548269372236005E-2</v>
      </c>
    </row>
    <row r="469" spans="1:10" ht="15" thickBot="1" x14ac:dyDescent="0.35">
      <c r="A469" s="10" t="str">
        <f>IF([6]Actual!$K469="lifecell_Inb",[6]Actual!$D469,"")</f>
        <v>Vadym Skorobahatko</v>
      </c>
      <c r="B469" s="12">
        <f>IFERROR(IF(OR([6]Actual!$L469="Web_chat",[6]Actual!$L469="SN"),VLOOKUP(Дані!A469,[5]Sheet2!$A:$E,5,0),VLOOKUP(Дані!A469,[4]Sheet2!$A$1:$E$209,5,0)),"")</f>
        <v>7.0895522388059698E-2</v>
      </c>
      <c r="C469" s="11" t="str">
        <f>IFERROR(VLOOKUP(A469,[6]Actual!$D:$L,9,0),"")</f>
        <v>Segment_F</v>
      </c>
      <c r="D469" s="11" t="str">
        <f t="shared" si="65"/>
        <v>other</v>
      </c>
      <c r="E469" s="12" t="str">
        <f t="shared" si="66"/>
        <v/>
      </c>
      <c r="F469" s="12">
        <f t="shared" si="67"/>
        <v>7.0895522388059698E-2</v>
      </c>
      <c r="G469" s="12">
        <f>IFERROR(IF(D469="other",VLOOKUP(A469,Sheet2!A:E,5,0)-B469,""),"")</f>
        <v>6.0133995250529301E-2</v>
      </c>
      <c r="H469" s="18" t="str">
        <f>IF(AND(VLOOKUP(A469,[6]Actual!$D:$AA,24,0)&gt;DATE(2025,2,26),D469="other"),"Не приймає", "Приймає")</f>
        <v>Приймає</v>
      </c>
      <c r="I469" s="17">
        <f>VLOOKUP(A469,[6]Actual!$D:$AA,24,0)</f>
        <v>45714</v>
      </c>
      <c r="J469" s="12">
        <f t="shared" si="70"/>
        <v>6.0133995250529301E-2</v>
      </c>
    </row>
    <row r="470" spans="1:10" ht="15" thickBot="1" x14ac:dyDescent="0.35">
      <c r="A470" s="10" t="str">
        <f>IF([6]Actual!$K470="lifecell_Inb",[6]Actual!$D470,"")</f>
        <v>Andrii Fediv</v>
      </c>
      <c r="B470" s="12">
        <f>IFERROR(IF(OR([6]Actual!$L470="Web_chat",[6]Actual!$L470="SN"),VLOOKUP(Дані!A470,[5]Sheet2!$A:$E,5,0),VLOOKUP(Дані!A470,[4]Sheet2!$A$1:$E$209,5,0)),"")</f>
        <v>0.10043668122270701</v>
      </c>
      <c r="C470" s="11" t="str">
        <f>IFERROR(VLOOKUP(A470,[6]Actual!$D:$L,9,0),"")</f>
        <v>Segment_F</v>
      </c>
      <c r="D470" s="11" t="str">
        <f t="shared" si="65"/>
        <v>other</v>
      </c>
      <c r="E470" s="12" t="str">
        <f t="shared" si="66"/>
        <v/>
      </c>
      <c r="F470" s="12">
        <f t="shared" si="67"/>
        <v>0.10043668122270701</v>
      </c>
      <c r="G470" s="12">
        <f>IFERROR(IF(D470="other",VLOOKUP(A470,Sheet2!A:E,5,0)-B470,""),"")</f>
        <v>1.0394553034219989E-2</v>
      </c>
      <c r="H470" s="18" t="str">
        <f>IF(AND(VLOOKUP(A470,[6]Actual!$D:$AA,24,0)&gt;DATE(2025,2,26),D470="other"),"Не приймає", "Приймає")</f>
        <v>Приймає</v>
      </c>
      <c r="I470" s="17">
        <f>VLOOKUP(A470,[6]Actual!$D:$AA,24,0)</f>
        <v>45714</v>
      </c>
      <c r="J470" s="12">
        <f t="shared" si="70"/>
        <v>1.0394553034219989E-2</v>
      </c>
    </row>
    <row r="471" spans="1:10" ht="15" thickBot="1" x14ac:dyDescent="0.35">
      <c r="A471" s="10" t="str">
        <f>IF([6]Actual!$K471="lifecell_Inb",[6]Actual!$D471,"")</f>
        <v>Danylo Yasinskyi</v>
      </c>
      <c r="B471" s="12">
        <f>IFERROR(IF(OR([6]Actual!$L471="Web_chat",[6]Actual!$L471="SN"),VLOOKUP(Дані!A471,[5]Sheet2!$A:$E,5,0),VLOOKUP(Дані!A471,[4]Sheet2!$A$1:$E$209,5,0)),"")</f>
        <v>7.0422535211267595E-2</v>
      </c>
      <c r="C471" s="11" t="str">
        <f>IFERROR(VLOOKUP(A471,[6]Actual!$D:$L,9,0),"")</f>
        <v>Segment_F</v>
      </c>
      <c r="D471" s="11" t="str">
        <f t="shared" si="65"/>
        <v>other</v>
      </c>
      <c r="E471" s="12" t="str">
        <f t="shared" si="66"/>
        <v/>
      </c>
      <c r="F471" s="12">
        <f t="shared" si="67"/>
        <v>7.0422535211267595E-2</v>
      </c>
      <c r="G471" s="12">
        <f>IFERROR(IF(D471="other",VLOOKUP(A471,Sheet2!A:E,5,0)-B471,""),"")</f>
        <v>4.1218686162778406E-2</v>
      </c>
      <c r="H471" s="18" t="str">
        <f>IF(AND(VLOOKUP(A471,[6]Actual!$D:$AA,24,0)&gt;DATE(2025,2,26),D471="other"),"Не приймає", "Приймає")</f>
        <v>Приймає</v>
      </c>
      <c r="I471" s="17">
        <f>VLOOKUP(A471,[6]Actual!$D:$AA,24,0)</f>
        <v>45714</v>
      </c>
      <c r="J471" s="12">
        <f t="shared" si="70"/>
        <v>4.1218686162778406E-2</v>
      </c>
    </row>
    <row r="472" spans="1:10" ht="15" thickBot="1" x14ac:dyDescent="0.35">
      <c r="A472" s="10" t="str">
        <f>IF([6]Actual!$K472="lifecell_Inb",[6]Actual!$D472,"")</f>
        <v>Andrii Bobyr</v>
      </c>
      <c r="B472" s="12">
        <f>IFERROR(IF(OR([6]Actual!$L472="Web_chat",[6]Actual!$L472="SN"),VLOOKUP(Дані!A472,[5]Sheet2!$A:$E,5,0),VLOOKUP(Дані!A472,[4]Sheet2!$A$1:$E$209,5,0)),"")</f>
        <v>7.3482428115015999E-2</v>
      </c>
      <c r="C472" s="11" t="str">
        <f>IFERROR(VLOOKUP(A472,[6]Actual!$D:$L,9,0),"")</f>
        <v>Segment_F</v>
      </c>
      <c r="D472" s="11" t="str">
        <f t="shared" si="65"/>
        <v>other</v>
      </c>
      <c r="E472" s="12" t="str">
        <f t="shared" si="66"/>
        <v/>
      </c>
      <c r="F472" s="12">
        <f t="shared" si="67"/>
        <v>7.3482428115015999E-2</v>
      </c>
      <c r="G472" s="12">
        <f>IFERROR(IF(D472="other",VLOOKUP(A472,Sheet2!A:E,5,0)-B472,""),"")</f>
        <v>4.0621044599371006E-2</v>
      </c>
      <c r="H472" s="18" t="str">
        <f>IF(AND(VLOOKUP(A472,[6]Actual!$D:$AA,24,0)&gt;DATE(2025,2,26),D472="other"),"Не приймає", "Приймає")</f>
        <v>Приймає</v>
      </c>
      <c r="I472" s="17">
        <f>VLOOKUP(A472,[6]Actual!$D:$AA,24,0)</f>
        <v>45714</v>
      </c>
      <c r="J472" s="12">
        <f t="shared" si="70"/>
        <v>4.0621044599371006E-2</v>
      </c>
    </row>
    <row r="473" spans="1:10" ht="15" thickBot="1" x14ac:dyDescent="0.35">
      <c r="A473" s="8" t="str">
        <f>IF([6]Actual!$K473="lifecell_Inb",[6]Actual!$D473,"")</f>
        <v/>
      </c>
      <c r="B473" s="9" t="str">
        <f>IFERROR(IF(OR([6]Actual!$L473="Web_chat",[6]Actual!$L473="SN"),VLOOKUP(Дані!A473,[5]Sheet2!$A:$E,5,0),VLOOKUP(Дані!A473,[4]Sheet2!$A$1:$E$209,5,0)),"")</f>
        <v/>
      </c>
      <c r="C473" s="8" t="str">
        <f>IFERROR(VLOOKUP(A473,[6]Actual!$D:$L,9,0),"")</f>
        <v/>
      </c>
      <c r="D473" s="8" t="str">
        <f t="shared" si="65"/>
        <v>exclude</v>
      </c>
      <c r="E473" s="9" t="str">
        <f t="shared" si="66"/>
        <v/>
      </c>
      <c r="F473" s="9" t="str">
        <f t="shared" si="67"/>
        <v/>
      </c>
      <c r="G473" s="9" t="str">
        <f>IFERROR(IF(D473="other",VLOOKUP(A473,Sheet2!A:E,5,0)-B473,""),"")</f>
        <v/>
      </c>
      <c r="H473" s="8"/>
      <c r="I473" s="8"/>
      <c r="J473" s="8"/>
    </row>
    <row r="474" spans="1:10" ht="15" thickBot="1" x14ac:dyDescent="0.35">
      <c r="A474" s="8" t="str">
        <f>IF([6]Actual!$K474="lifecell_Inb",[6]Actual!$D474,"")</f>
        <v/>
      </c>
      <c r="B474" s="9" t="str">
        <f>IFERROR(IF(OR([6]Actual!$L474="Web_chat",[6]Actual!$L474="SN"),VLOOKUP(Дані!A474,[5]Sheet2!$A:$E,5,0),VLOOKUP(Дані!A474,[4]Sheet2!$A$1:$E$209,5,0)),"")</f>
        <v/>
      </c>
      <c r="C474" s="8" t="str">
        <f>IFERROR(VLOOKUP(A474,[6]Actual!$D:$L,9,0),"")</f>
        <v/>
      </c>
      <c r="D474" s="8" t="str">
        <f t="shared" si="65"/>
        <v>exclude</v>
      </c>
      <c r="E474" s="9" t="str">
        <f t="shared" si="66"/>
        <v/>
      </c>
      <c r="F474" s="9" t="str">
        <f t="shared" si="67"/>
        <v/>
      </c>
      <c r="G474" s="9" t="str">
        <f>IFERROR(IF(D474="other",VLOOKUP(A474,Sheet2!A:E,5,0)-B474,""),"")</f>
        <v/>
      </c>
      <c r="H474" s="8"/>
      <c r="I474" s="8"/>
      <c r="J474" s="8"/>
    </row>
    <row r="475" spans="1:10" ht="15" thickBot="1" x14ac:dyDescent="0.35">
      <c r="A475" s="10" t="str">
        <f>IF([6]Actual!$K475="lifecell_Inb",[6]Actual!$D475,"")</f>
        <v>Oksana Lebid</v>
      </c>
      <c r="B475" s="12">
        <f>IFERROR(IF(OR([6]Actual!$L475="Web_chat",[6]Actual!$L475="SN"),VLOOKUP(Дані!A475,[5]Sheet2!$A:$E,5,0),VLOOKUP(Дані!A475,[4]Sheet2!$A$1:$E$209,5,0)),"")</f>
        <v>0.177570093457944</v>
      </c>
      <c r="C475" s="11" t="str">
        <f>IFERROR(VLOOKUP(A475,[6]Actual!$D:$L,9,0),"")</f>
        <v>Segment_F</v>
      </c>
      <c r="D475" s="11" t="str">
        <f t="shared" si="65"/>
        <v>other</v>
      </c>
      <c r="E475" s="12" t="str">
        <f t="shared" si="66"/>
        <v/>
      </c>
      <c r="F475" s="12">
        <f t="shared" si="67"/>
        <v>0.177570093457944</v>
      </c>
      <c r="G475" s="12">
        <f>IFERROR(IF(D475="other",VLOOKUP(A475,Sheet2!A:E,5,0)-B475,""),"")</f>
        <v>-1.6170142790579989E-3</v>
      </c>
      <c r="H475" s="18" t="str">
        <f>IF(AND(VLOOKUP(A475,[6]Actual!$D:$AA,24,0)&gt;DATE(2025,2,26),D475="other"),"Не приймає", "Приймає")</f>
        <v>Не приймає</v>
      </c>
      <c r="I475" s="17">
        <f>VLOOKUP(A475,[6]Actual!$D:$AA,24,0)</f>
        <v>45719</v>
      </c>
      <c r="J475" s="12" t="str">
        <f t="shared" ref="J475:J476" si="71">IF(AND(D475="other", H475="Приймає"), G475, "")</f>
        <v/>
      </c>
    </row>
    <row r="476" spans="1:10" ht="15" thickBot="1" x14ac:dyDescent="0.35">
      <c r="A476" s="10" t="str">
        <f>IF([6]Actual!$K476="lifecell_Inb",[6]Actual!$D476,"")</f>
        <v>Kseniia Sydoruk</v>
      </c>
      <c r="B476" s="12">
        <f>IFERROR(IF(OR([6]Actual!$L476="Web_chat",[6]Actual!$L476="SN"),VLOOKUP(Дані!A476,[5]Sheet2!$A:$E,5,0),VLOOKUP(Дані!A476,[4]Sheet2!$A$1:$E$209,5,0)),"")</f>
        <v>9.375E-2</v>
      </c>
      <c r="C476" s="11" t="str">
        <f>IFERROR(VLOOKUP(A476,[6]Actual!$D:$L,9,0),"")</f>
        <v>Segment_F</v>
      </c>
      <c r="D476" s="11" t="str">
        <f t="shared" si="65"/>
        <v>other</v>
      </c>
      <c r="E476" s="12" t="str">
        <f t="shared" si="66"/>
        <v/>
      </c>
      <c r="F476" s="12">
        <f t="shared" si="67"/>
        <v>9.375E-2</v>
      </c>
      <c r="G476" s="12">
        <f>IFERROR(IF(D476="other",VLOOKUP(A476,Sheet2!A:E,5,0)-B476,""),"")</f>
        <v>2.1593915343914999E-2</v>
      </c>
      <c r="H476" s="18" t="str">
        <f>IF(AND(VLOOKUP(A476,[6]Actual!$D:$AA,24,0)&gt;DATE(2025,2,26),D476="other"),"Не приймає", "Приймає")</f>
        <v>Не приймає</v>
      </c>
      <c r="I476" s="17">
        <f>VLOOKUP(A476,[6]Actual!$D:$AA,24,0)</f>
        <v>45719</v>
      </c>
      <c r="J476" s="12" t="str">
        <f t="shared" si="71"/>
        <v/>
      </c>
    </row>
    <row r="477" spans="1:10" ht="15" thickBot="1" x14ac:dyDescent="0.35">
      <c r="A477" s="8" t="str">
        <f>IF([6]Actual!$K477="lifecell_Inb",[6]Actual!$D477,"")</f>
        <v/>
      </c>
      <c r="B477" s="9" t="str">
        <f>IFERROR(IF(OR([6]Actual!$L477="Web_chat",[6]Actual!$L477="SN"),VLOOKUP(Дані!A477,[5]Sheet2!$A:$E,5,0),VLOOKUP(Дані!A477,[4]Sheet2!$A$1:$E$209,5,0)),"")</f>
        <v/>
      </c>
      <c r="C477" s="8" t="str">
        <f>IFERROR(VLOOKUP(A477,[6]Actual!$D:$L,9,0),"")</f>
        <v/>
      </c>
      <c r="D477" s="8" t="str">
        <f t="shared" si="65"/>
        <v>exclude</v>
      </c>
      <c r="E477" s="9" t="str">
        <f t="shared" si="66"/>
        <v/>
      </c>
      <c r="F477" s="9" t="str">
        <f t="shared" si="67"/>
        <v/>
      </c>
      <c r="G477" s="9" t="str">
        <f>IFERROR(IF(D477="other",VLOOKUP(A477,Sheet2!A:E,5,0)-B477,""),"")</f>
        <v/>
      </c>
      <c r="H477" s="8"/>
      <c r="I477" s="8"/>
      <c r="J477" s="8"/>
    </row>
    <row r="478" spans="1:10" ht="15" thickBot="1" x14ac:dyDescent="0.35">
      <c r="A478" s="8" t="str">
        <f>IF([6]Actual!$K478="lifecell_Inb",[6]Actual!$D478,"")</f>
        <v/>
      </c>
      <c r="B478" s="9" t="str">
        <f>IFERROR(IF(OR([6]Actual!$L478="Web_chat",[6]Actual!$L478="SN"),VLOOKUP(Дані!A478,[5]Sheet2!$A:$E,5,0),VLOOKUP(Дані!A478,[4]Sheet2!$A$1:$E$209,5,0)),"")</f>
        <v/>
      </c>
      <c r="C478" s="8" t="str">
        <f>IFERROR(VLOOKUP(A478,[6]Actual!$D:$L,9,0),"")</f>
        <v/>
      </c>
      <c r="D478" s="8" t="str">
        <f t="shared" si="65"/>
        <v>exclude</v>
      </c>
      <c r="E478" s="9" t="str">
        <f t="shared" si="66"/>
        <v/>
      </c>
      <c r="F478" s="9" t="str">
        <f t="shared" si="67"/>
        <v/>
      </c>
      <c r="G478" s="9" t="str">
        <f>IFERROR(IF(D478="other",VLOOKUP(A478,Sheet2!A:E,5,0)-B478,""),"")</f>
        <v/>
      </c>
      <c r="H478" s="8"/>
      <c r="I478" s="8"/>
      <c r="J478" s="8"/>
    </row>
    <row r="479" spans="1:10" ht="15" thickBot="1" x14ac:dyDescent="0.35">
      <c r="A479" s="10" t="str">
        <f>IF([6]Actual!$K479="lifecell_Inb",[6]Actual!$D479,"")</f>
        <v>Olha Hykava</v>
      </c>
      <c r="B479" s="12">
        <f>IFERROR(IF(OR([6]Actual!$L479="Web_chat",[6]Actual!$L479="SN"),VLOOKUP(Дані!A479,[5]Sheet2!$A:$E,5,0),VLOOKUP(Дані!A479,[4]Sheet2!$A$1:$E$209,5,0)),"")</f>
        <v>6.8027210884353706E-2</v>
      </c>
      <c r="C479" s="11" t="str">
        <f>IFERROR(VLOOKUP(A479,[6]Actual!$D:$L,9,0),"")</f>
        <v>Segment_F</v>
      </c>
      <c r="D479" s="11" t="str">
        <f t="shared" si="65"/>
        <v>other</v>
      </c>
      <c r="E479" s="12" t="str">
        <f t="shared" si="66"/>
        <v/>
      </c>
      <c r="F479" s="12">
        <f t="shared" si="67"/>
        <v>6.8027210884353706E-2</v>
      </c>
      <c r="G479" s="12">
        <f>IFERROR(IF(D479="other",VLOOKUP(A479,Sheet2!A:E,5,0)-B479,""),"")</f>
        <v>3.8501998737639292E-2</v>
      </c>
      <c r="H479" s="18" t="str">
        <f>IF(AND(VLOOKUP(A479,[6]Actual!$D:$AA,24,0)&gt;DATE(2025,2,26),D479="other"),"Не приймає", "Приймає")</f>
        <v>Не приймає</v>
      </c>
      <c r="I479" s="17">
        <f>VLOOKUP(A479,[6]Actual!$D:$AA,24,0)</f>
        <v>45721</v>
      </c>
      <c r="J479" s="12" t="str">
        <f t="shared" ref="J479:J483" si="72">IF(AND(D479="other", H479="Приймає"), G479, "")</f>
        <v/>
      </c>
    </row>
    <row r="480" spans="1:10" ht="15" thickBot="1" x14ac:dyDescent="0.35">
      <c r="A480" s="10" t="str">
        <f>IF([6]Actual!$K480="lifecell_Inb",[6]Actual!$D480,"")</f>
        <v>Yelizaveta Zahyka</v>
      </c>
      <c r="B480" s="12">
        <f>IFERROR(IF(OR([6]Actual!$L480="Web_chat",[6]Actual!$L480="SN"),VLOOKUP(Дані!A480,[5]Sheet2!$A:$E,5,0),VLOOKUP(Дані!A480,[4]Sheet2!$A$1:$E$209,5,0)),"")</f>
        <v>0.08</v>
      </c>
      <c r="C480" s="11" t="str">
        <f>IFERROR(VLOOKUP(A480,[6]Actual!$D:$L,9,0),"")</f>
        <v>Segment_F</v>
      </c>
      <c r="D480" s="11" t="str">
        <f t="shared" si="65"/>
        <v>other</v>
      </c>
      <c r="E480" s="12" t="str">
        <f t="shared" si="66"/>
        <v/>
      </c>
      <c r="F480" s="12">
        <f t="shared" si="67"/>
        <v>0.08</v>
      </c>
      <c r="G480" s="12">
        <f>IFERROR(IF(D480="other",VLOOKUP(A480,Sheet2!A:E,5,0)-B480,""),"")</f>
        <v>2.5732484076432999E-2</v>
      </c>
      <c r="H480" s="18" t="str">
        <f>IF(AND(VLOOKUP(A480,[6]Actual!$D:$AA,24,0)&gt;DATE(2025,2,26),D480="other"),"Не приймає", "Приймає")</f>
        <v>Не приймає</v>
      </c>
      <c r="I480" s="17">
        <f>VLOOKUP(A480,[6]Actual!$D:$AA,24,0)</f>
        <v>45721</v>
      </c>
      <c r="J480" s="12" t="str">
        <f t="shared" si="72"/>
        <v/>
      </c>
    </row>
    <row r="481" spans="1:10" ht="15" thickBot="1" x14ac:dyDescent="0.35">
      <c r="A481" s="10" t="str">
        <f>IF([6]Actual!$K481="lifecell_Inb",[6]Actual!$D481,"")</f>
        <v>Vladyslav Mykhanko</v>
      </c>
      <c r="B481" s="12">
        <f>IFERROR(IF(OR([6]Actual!$L481="Web_chat",[6]Actual!$L481="SN"),VLOOKUP(Дані!A481,[5]Sheet2!$A:$E,5,0),VLOOKUP(Дані!A481,[4]Sheet2!$A$1:$E$209,5,0)),"")</f>
        <v>0.19047619047618999</v>
      </c>
      <c r="C481" s="11" t="str">
        <f>IFERROR(VLOOKUP(A481,[6]Actual!$D:$L,9,0),"")</f>
        <v>Web_chat</v>
      </c>
      <c r="D481" s="11" t="str">
        <f t="shared" si="65"/>
        <v>chat</v>
      </c>
      <c r="E481" s="12">
        <f t="shared" si="66"/>
        <v>0.19047619047618999</v>
      </c>
      <c r="F481" s="12" t="str">
        <f t="shared" si="67"/>
        <v/>
      </c>
      <c r="G481" s="12" t="str">
        <f>IFERROR(IF(D481="other",VLOOKUP(A481,Sheet2!A:E,5,0)-B481,""),"")</f>
        <v/>
      </c>
      <c r="H481" s="18" t="str">
        <f>IF(AND(VLOOKUP(A481,[6]Actual!$D:$AA,24,0)&gt;DATE(2025,2,26),D481="other"),"Не приймає", "Приймає")</f>
        <v>Приймає</v>
      </c>
      <c r="I481" s="17">
        <f>VLOOKUP(A481,[6]Actual!$D:$AA,24,0)</f>
        <v>45721</v>
      </c>
      <c r="J481" s="12" t="str">
        <f t="shared" si="72"/>
        <v/>
      </c>
    </row>
    <row r="482" spans="1:10" ht="15" thickBot="1" x14ac:dyDescent="0.35">
      <c r="A482" s="10" t="str">
        <f>IF([6]Actual!$K482="lifecell_Inb",[6]Actual!$D482,"")</f>
        <v>Olha Moiseieva</v>
      </c>
      <c r="B482" s="12">
        <f>IFERROR(IF(OR([6]Actual!$L482="Web_chat",[6]Actual!$L482="SN"),VLOOKUP(Дані!A482,[5]Sheet2!$A:$E,5,0),VLOOKUP(Дані!A482,[4]Sheet2!$A$1:$E$209,5,0)),"")</f>
        <v>0.111702127659574</v>
      </c>
      <c r="C482" s="11" t="str">
        <f>IFERROR(VLOOKUP(A482,[6]Actual!$D:$L,9,0),"")</f>
        <v>Segment_F</v>
      </c>
      <c r="D482" s="11" t="str">
        <f t="shared" si="65"/>
        <v>other</v>
      </c>
      <c r="E482" s="12" t="str">
        <f t="shared" si="66"/>
        <v/>
      </c>
      <c r="F482" s="12">
        <f t="shared" si="67"/>
        <v>0.111702127659574</v>
      </c>
      <c r="G482" s="12">
        <f>IFERROR(IF(D482="other",VLOOKUP(A482,Sheet2!A:E,5,0)-B482,""),"")</f>
        <v>1.2970932497356993E-2</v>
      </c>
      <c r="H482" s="18" t="str">
        <f>IF(AND(VLOOKUP(A482,[6]Actual!$D:$AA,24,0)&gt;DATE(2025,2,26),D482="other"),"Не приймає", "Приймає")</f>
        <v>Не приймає</v>
      </c>
      <c r="I482" s="17">
        <f>VLOOKUP(A482,[6]Actual!$D:$AA,24,0)</f>
        <v>45721</v>
      </c>
      <c r="J482" s="12" t="str">
        <f t="shared" si="72"/>
        <v/>
      </c>
    </row>
    <row r="483" spans="1:10" ht="15" thickBot="1" x14ac:dyDescent="0.35">
      <c r="A483" s="10" t="str">
        <f>IF([6]Actual!$K483="lifecell_Inb",[6]Actual!$D483,"")</f>
        <v>Anastasiia Shelikhova</v>
      </c>
      <c r="B483" s="12">
        <f>IFERROR(IF(OR([6]Actual!$L483="Web_chat",[6]Actual!$L483="SN"),VLOOKUP(Дані!A483,[5]Sheet2!$A:$E,5,0),VLOOKUP(Дані!A483,[4]Sheet2!$A$1:$E$209,5,0)),"")</f>
        <v>7.69230769230769E-2</v>
      </c>
      <c r="C483" s="11" t="str">
        <f>IFERROR(VLOOKUP(A483,[6]Actual!$D:$L,9,0),"")</f>
        <v>Segment_F</v>
      </c>
      <c r="D483" s="11" t="str">
        <f t="shared" si="65"/>
        <v>other</v>
      </c>
      <c r="E483" s="12" t="str">
        <f t="shared" si="66"/>
        <v/>
      </c>
      <c r="F483" s="12">
        <f t="shared" si="67"/>
        <v>7.69230769230769E-2</v>
      </c>
      <c r="G483" s="12">
        <f>IFERROR(IF(D483="other",VLOOKUP(A483,Sheet2!A:E,5,0)-B483,""),"")</f>
        <v>5.8800354575002101E-2</v>
      </c>
      <c r="H483" s="18" t="str">
        <f>IF(AND(VLOOKUP(A483,[6]Actual!$D:$AA,24,0)&gt;DATE(2025,2,26),D483="other"),"Не приймає", "Приймає")</f>
        <v>Не приймає</v>
      </c>
      <c r="I483" s="17">
        <f>VLOOKUP(A483,[6]Actual!$D:$AA,24,0)</f>
        <v>45721</v>
      </c>
      <c r="J483" s="12" t="str">
        <f t="shared" si="72"/>
        <v/>
      </c>
    </row>
    <row r="484" spans="1:10" ht="15" thickBot="1" x14ac:dyDescent="0.35">
      <c r="A484" s="8" t="str">
        <f>IF([6]Actual!$K484="lifecell_Inb",[6]Actual!$D484,"")</f>
        <v/>
      </c>
      <c r="B484" s="9" t="str">
        <f>IFERROR(IF(OR([6]Actual!$L484="Web_chat",[6]Actual!$L484="SN"),VLOOKUP(Дані!A484,[5]Sheet2!$A:$E,5,0),VLOOKUP(Дані!A484,[4]Sheet2!$A$1:$E$209,5,0)),"")</f>
        <v/>
      </c>
      <c r="C484" s="8" t="str">
        <f>IFERROR(VLOOKUP(A484,[6]Actual!$D:$L,9,0),"")</f>
        <v/>
      </c>
      <c r="D484" s="8" t="str">
        <f t="shared" si="65"/>
        <v>exclude</v>
      </c>
      <c r="E484" s="9" t="str">
        <f t="shared" si="66"/>
        <v/>
      </c>
      <c r="F484" s="9" t="str">
        <f t="shared" si="67"/>
        <v/>
      </c>
      <c r="G484" s="9" t="str">
        <f>IFERROR(IF(D484="other",VLOOKUP(A484,Sheet2!A:E,5,0)-B484,""),"")</f>
        <v/>
      </c>
      <c r="H484" s="8"/>
      <c r="I484" s="8"/>
      <c r="J484" s="8"/>
    </row>
    <row r="485" spans="1:10" ht="15" thickBot="1" x14ac:dyDescent="0.35">
      <c r="A485" s="10" t="str">
        <f>IF([6]Actual!$K485="lifecell_Inb",[6]Actual!$D485,"")</f>
        <v>Matvii Kolodiazhnyi</v>
      </c>
      <c r="B485" s="12">
        <f>IFERROR(IF(OR([6]Actual!$L485="Web_chat",[6]Actual!$L485="SN"),VLOOKUP(Дані!A485,[5]Sheet2!$A:$E,5,0),VLOOKUP(Дані!A485,[4]Sheet2!$A$1:$E$209,5,0)),"")</f>
        <v>8.9171974522293002E-2</v>
      </c>
      <c r="C485" s="11" t="str">
        <f>IFERROR(VLOOKUP(A485,[6]Actual!$D:$L,9,0),"")</f>
        <v>Segment_F</v>
      </c>
      <c r="D485" s="11" t="str">
        <f t="shared" si="65"/>
        <v>other</v>
      </c>
      <c r="E485" s="12" t="str">
        <f t="shared" si="66"/>
        <v/>
      </c>
      <c r="F485" s="12">
        <f t="shared" si="67"/>
        <v>8.9171974522293002E-2</v>
      </c>
      <c r="G485" s="12">
        <f>IFERROR(IF(D485="other",VLOOKUP(A485,Sheet2!A:E,5,0)-B485,""),"")</f>
        <v>3.7162693093470978E-3</v>
      </c>
      <c r="H485" s="18" t="str">
        <f>IF(AND(VLOOKUP(A485,[6]Actual!$D:$AA,24,0)&gt;DATE(2025,2,26),D485="other"),"Не приймає", "Приймає")</f>
        <v>Не приймає</v>
      </c>
      <c r="I485" s="17">
        <f>VLOOKUP(A485,[6]Actual!$D:$AA,24,0)</f>
        <v>45728</v>
      </c>
      <c r="J485" s="12" t="str">
        <f t="shared" ref="J485:J495" si="73">IF(AND(D485="other", H485="Приймає"), G485, "")</f>
        <v/>
      </c>
    </row>
    <row r="486" spans="1:10" ht="15" thickBot="1" x14ac:dyDescent="0.35">
      <c r="A486" s="10" t="str">
        <f>IF([6]Actual!$K486="lifecell_Inb",[6]Actual!$D486,"")</f>
        <v>Oleh Petrenko</v>
      </c>
      <c r="B486" s="12">
        <f>IFERROR(IF(OR([6]Actual!$L486="Web_chat",[6]Actual!$L486="SN"),VLOOKUP(Дані!A486,[5]Sheet2!$A:$E,5,0),VLOOKUP(Дані!A486,[4]Sheet2!$A$1:$E$209,5,0)),"")</f>
        <v>0.122222222222222</v>
      </c>
      <c r="C486" s="11" t="str">
        <f>IFERROR(VLOOKUP(A486,[6]Actual!$D:$L,9,0),"")</f>
        <v>Segment_F</v>
      </c>
      <c r="D486" s="11" t="str">
        <f t="shared" si="65"/>
        <v>other</v>
      </c>
      <c r="E486" s="12" t="str">
        <f t="shared" si="66"/>
        <v/>
      </c>
      <c r="F486" s="12">
        <f t="shared" si="67"/>
        <v>0.122222222222222</v>
      </c>
      <c r="G486" s="12">
        <f>IFERROR(IF(D486="other",VLOOKUP(A486,Sheet2!A:E,5,0)-B486,""),"")</f>
        <v>-1.2007168458780998E-2</v>
      </c>
      <c r="H486" s="18" t="str">
        <f>IF(AND(VLOOKUP(A486,[6]Actual!$D:$AA,24,0)&gt;DATE(2025,2,26),D486="other"),"Не приймає", "Приймає")</f>
        <v>Не приймає</v>
      </c>
      <c r="I486" s="17">
        <f>VLOOKUP(A486,[6]Actual!$D:$AA,24,0)</f>
        <v>45728</v>
      </c>
      <c r="J486" s="12" t="str">
        <f t="shared" si="73"/>
        <v/>
      </c>
    </row>
    <row r="487" spans="1:10" ht="15" thickBot="1" x14ac:dyDescent="0.35">
      <c r="A487" s="10" t="str">
        <f>IF([6]Actual!$K487="lifecell_Inb",[6]Actual!$D487,"")</f>
        <v>Halyna Filippova</v>
      </c>
      <c r="B487" s="12">
        <f>IFERROR(IF(OR([6]Actual!$L487="Web_chat",[6]Actual!$L487="SN"),VLOOKUP(Дані!A487,[5]Sheet2!$A:$E,5,0),VLOOKUP(Дані!A487,[4]Sheet2!$A$1:$E$209,5,0)),"")</f>
        <v>8.6330935251798593E-2</v>
      </c>
      <c r="C487" s="11" t="str">
        <f>IFERROR(VLOOKUP(A487,[6]Actual!$D:$L,9,0),"")</f>
        <v>Segment_F</v>
      </c>
      <c r="D487" s="11" t="str">
        <f t="shared" si="65"/>
        <v>other</v>
      </c>
      <c r="E487" s="12" t="str">
        <f t="shared" si="66"/>
        <v/>
      </c>
      <c r="F487" s="12">
        <f t="shared" si="67"/>
        <v>8.6330935251798593E-2</v>
      </c>
      <c r="G487" s="12">
        <f>IFERROR(IF(D487="other",VLOOKUP(A487,Sheet2!A:E,5,0)-B487,""),"")</f>
        <v>2.3689432415185119E-3</v>
      </c>
      <c r="H487" s="18" t="str">
        <f>IF(AND(VLOOKUP(A487,[6]Actual!$D:$AA,24,0)&gt;DATE(2025,2,26),D487="other"),"Не приймає", "Приймає")</f>
        <v>Не приймає</v>
      </c>
      <c r="I487" s="17">
        <f>VLOOKUP(A487,[6]Actual!$D:$AA,24,0)</f>
        <v>45728</v>
      </c>
      <c r="J487" s="12" t="str">
        <f t="shared" si="73"/>
        <v/>
      </c>
    </row>
    <row r="488" spans="1:10" ht="15" thickBot="1" x14ac:dyDescent="0.35">
      <c r="A488" s="10" t="str">
        <f>IF([6]Actual!$K488="lifecell_Inb",[6]Actual!$D488,"")</f>
        <v>Viktoriia Ovchinnikova</v>
      </c>
      <c r="B488" s="12">
        <f>IFERROR(IF(OR([6]Actual!$L488="Web_chat",[6]Actual!$L488="SN"),VLOOKUP(Дані!A488,[5]Sheet2!$A:$E,5,0),VLOOKUP(Дані!A488,[4]Sheet2!$A$1:$E$209,5,0)),"")</f>
        <v>0.124629080118694</v>
      </c>
      <c r="C488" s="11" t="str">
        <f>IFERROR(VLOOKUP(A488,[6]Actual!$D:$L,9,0),"")</f>
        <v>Segment_F</v>
      </c>
      <c r="D488" s="11" t="str">
        <f t="shared" si="65"/>
        <v>other</v>
      </c>
      <c r="E488" s="12" t="str">
        <f t="shared" si="66"/>
        <v/>
      </c>
      <c r="F488" s="12">
        <f t="shared" si="67"/>
        <v>0.124629080118694</v>
      </c>
      <c r="G488" s="12">
        <f>IFERROR(IF(D488="other",VLOOKUP(A488,Sheet2!A:E,5,0)-B488,""),"")</f>
        <v>-1.3919092152387999E-2</v>
      </c>
      <c r="H488" s="18" t="str">
        <f>IF(AND(VLOOKUP(A488,[6]Actual!$D:$AA,24,0)&gt;DATE(2025,2,26),D488="other"),"Не приймає", "Приймає")</f>
        <v>Не приймає</v>
      </c>
      <c r="I488" s="17">
        <f>VLOOKUP(A488,[6]Actual!$D:$AA,24,0)</f>
        <v>45735</v>
      </c>
      <c r="J488" s="12" t="str">
        <f t="shared" si="73"/>
        <v/>
      </c>
    </row>
    <row r="489" spans="1:10" ht="15" thickBot="1" x14ac:dyDescent="0.35">
      <c r="A489" s="10" t="str">
        <f>IF([6]Actual!$K489="lifecell_Inb",[6]Actual!$D489,"")</f>
        <v>Kseniia Kipych</v>
      </c>
      <c r="B489" s="12">
        <f>IFERROR(IF(OR([6]Actual!$L489="Web_chat",[6]Actual!$L489="SN"),VLOOKUP(Дані!A489,[5]Sheet2!$A:$E,5,0),VLOOKUP(Дані!A489,[4]Sheet2!$A$1:$E$209,5,0)),"")</f>
        <v>0.14393939393939401</v>
      </c>
      <c r="C489" s="11" t="str">
        <f>IFERROR(VLOOKUP(A489,[6]Actual!$D:$L,9,0),"")</f>
        <v>Segment_F</v>
      </c>
      <c r="D489" s="11" t="str">
        <f t="shared" si="65"/>
        <v>other</v>
      </c>
      <c r="E489" s="12" t="str">
        <f t="shared" si="66"/>
        <v/>
      </c>
      <c r="F489" s="12">
        <f t="shared" si="67"/>
        <v>0.14393939393939401</v>
      </c>
      <c r="G489" s="12">
        <f>IFERROR(IF(D489="other",VLOOKUP(A489,Sheet2!A:E,5,0)-B489,""),"")</f>
        <v>-2.9707184201566011E-2</v>
      </c>
      <c r="H489" s="18" t="str">
        <f>IF(AND(VLOOKUP(A489,[6]Actual!$D:$AA,24,0)&gt;DATE(2025,2,26),D489="other"),"Не приймає", "Приймає")</f>
        <v>Не приймає</v>
      </c>
      <c r="I489" s="17">
        <f>VLOOKUP(A489,[6]Actual!$D:$AA,24,0)</f>
        <v>45735</v>
      </c>
      <c r="J489" s="12" t="str">
        <f t="shared" si="73"/>
        <v/>
      </c>
    </row>
    <row r="490" spans="1:10" ht="15" thickBot="1" x14ac:dyDescent="0.35">
      <c r="A490" s="10" t="str">
        <f>IF([6]Actual!$K490="lifecell_Inb",[6]Actual!$D490,"")</f>
        <v>Dmytro VKostenko</v>
      </c>
      <c r="B490" s="12">
        <f>IFERROR(IF(OR([6]Actual!$L490="Web_chat",[6]Actual!$L490="SN"),VLOOKUP(Дані!A490,[5]Sheet2!$A:$E,5,0),VLOOKUP(Дані!A490,[4]Sheet2!$A$1:$E$209,5,0)),"")</f>
        <v>0.11219512195122</v>
      </c>
      <c r="C490" s="11" t="str">
        <f>IFERROR(VLOOKUP(A490,[6]Actual!$D:$L,9,0),"")</f>
        <v>Segment_F</v>
      </c>
      <c r="D490" s="11" t="str">
        <f t="shared" si="65"/>
        <v>other</v>
      </c>
      <c r="E490" s="12" t="str">
        <f t="shared" si="66"/>
        <v/>
      </c>
      <c r="F490" s="12">
        <f t="shared" si="67"/>
        <v>0.11219512195122</v>
      </c>
      <c r="G490" s="12">
        <f>IFERROR(IF(D490="other",VLOOKUP(A490,Sheet2!A:E,5,0)-B490,""),"")</f>
        <v>2.3882113821129952E-3</v>
      </c>
      <c r="H490" s="18" t="str">
        <f>IF(AND(VLOOKUP(A490,[6]Actual!$D:$AA,24,0)&gt;DATE(2025,2,26),D490="other"),"Не приймає", "Приймає")</f>
        <v>Не приймає</v>
      </c>
      <c r="I490" s="17">
        <f>VLOOKUP(A490,[6]Actual!$D:$AA,24,0)</f>
        <v>45735</v>
      </c>
      <c r="J490" s="12" t="str">
        <f t="shared" si="73"/>
        <v/>
      </c>
    </row>
    <row r="491" spans="1:10" ht="15" thickBot="1" x14ac:dyDescent="0.35">
      <c r="A491" s="10" t="str">
        <f>IF([6]Actual!$K491="lifecell_Inb",[6]Actual!$D491,"")</f>
        <v>Vasyl Osidach</v>
      </c>
      <c r="B491" s="12">
        <f>IFERROR(IF(OR([6]Actual!$L491="Web_chat",[6]Actual!$L491="SN"),VLOOKUP(Дані!A491,[5]Sheet2!$A:$E,5,0),VLOOKUP(Дані!A491,[4]Sheet2!$A$1:$E$209,5,0)),"")</f>
        <v>0.121495327102804</v>
      </c>
      <c r="C491" s="11" t="str">
        <f>IFERROR(VLOOKUP(A491,[6]Actual!$D:$L,9,0),"")</f>
        <v>Segment_F</v>
      </c>
      <c r="D491" s="11" t="str">
        <f t="shared" si="65"/>
        <v>other</v>
      </c>
      <c r="E491" s="12" t="str">
        <f t="shared" si="66"/>
        <v/>
      </c>
      <c r="F491" s="12">
        <f t="shared" si="67"/>
        <v>0.121495327102804</v>
      </c>
      <c r="G491" s="12">
        <f>IFERROR(IF(D491="other",VLOOKUP(A491,Sheet2!A:E,5,0)-B491,""),"")</f>
        <v>-7.8526793120600735E-4</v>
      </c>
      <c r="H491" s="18" t="str">
        <f>IF(AND(VLOOKUP(A491,[6]Actual!$D:$AA,24,0)&gt;DATE(2025,2,26),D491="other"),"Не приймає", "Приймає")</f>
        <v>Не приймає</v>
      </c>
      <c r="I491" s="17">
        <f>VLOOKUP(A491,[6]Actual!$D:$AA,24,0)</f>
        <v>45735</v>
      </c>
      <c r="J491" s="12" t="str">
        <f t="shared" si="73"/>
        <v/>
      </c>
    </row>
    <row r="492" spans="1:10" ht="15" thickBot="1" x14ac:dyDescent="0.35">
      <c r="A492" s="10" t="str">
        <f>IF([6]Actual!$K492="lifecell_Inb",[6]Actual!$D492,"")</f>
        <v>Leonid Kibets</v>
      </c>
      <c r="B492" s="12">
        <f>IFERROR(IF(OR([6]Actual!$L492="Web_chat",[6]Actual!$L492="SN"),VLOOKUP(Дані!A492,[5]Sheet2!$A:$E,5,0),VLOOKUP(Дані!A492,[4]Sheet2!$A$1:$E$209,5,0)),"")</f>
        <v>0.15463917525773199</v>
      </c>
      <c r="C492" s="11" t="str">
        <f>IFERROR(VLOOKUP(A492,[6]Actual!$D:$L,9,0),"")</f>
        <v>Segment_F</v>
      </c>
      <c r="D492" s="11" t="str">
        <f t="shared" si="65"/>
        <v>other</v>
      </c>
      <c r="E492" s="12" t="str">
        <f t="shared" si="66"/>
        <v/>
      </c>
      <c r="F492" s="12">
        <f t="shared" si="67"/>
        <v>0.15463917525773199</v>
      </c>
      <c r="G492" s="12">
        <f>IFERROR(IF(D492="other",VLOOKUP(A492,Sheet2!A:E,5,0)-B492,""),"")</f>
        <v>-3.0103859272601993E-2</v>
      </c>
      <c r="H492" s="18" t="str">
        <f>IF(AND(VLOOKUP(A492,[6]Actual!$D:$AA,24,0)&gt;DATE(2025,2,26),D492="other"),"Не приймає", "Приймає")</f>
        <v>Не приймає</v>
      </c>
      <c r="I492" s="17">
        <f>VLOOKUP(A492,[6]Actual!$D:$AA,24,0)</f>
        <v>45735</v>
      </c>
      <c r="J492" s="12" t="str">
        <f t="shared" si="73"/>
        <v/>
      </c>
    </row>
    <row r="493" spans="1:10" ht="15" thickBot="1" x14ac:dyDescent="0.35">
      <c r="A493" s="10" t="str">
        <f>IF([6]Actual!$K493="lifecell_Inb",[6]Actual!$D493,"")</f>
        <v>Karina Korzh</v>
      </c>
      <c r="B493" s="12">
        <f>IFERROR(IF(OR([6]Actual!$L493="Web_chat",[6]Actual!$L493="SN"),VLOOKUP(Дані!A493,[5]Sheet2!$A:$E,5,0),VLOOKUP(Дані!A493,[4]Sheet2!$A$1:$E$209,5,0)),"")</f>
        <v>0.105263157894737</v>
      </c>
      <c r="C493" s="11" t="str">
        <f>IFERROR(VLOOKUP(A493,[6]Actual!$D:$L,9,0),"")</f>
        <v>Segment_F</v>
      </c>
      <c r="D493" s="11" t="str">
        <f t="shared" si="65"/>
        <v>other</v>
      </c>
      <c r="E493" s="12" t="str">
        <f t="shared" si="66"/>
        <v/>
      </c>
      <c r="F493" s="12">
        <f t="shared" si="67"/>
        <v>0.105263157894737</v>
      </c>
      <c r="G493" s="12">
        <f>IFERROR(IF(D493="other",VLOOKUP(A493,Sheet2!A:E,5,0)-B493,""),"")</f>
        <v>2.5343702263573992E-2</v>
      </c>
      <c r="H493" s="18" t="str">
        <f>IF(AND(VLOOKUP(A493,[6]Actual!$D:$AA,24,0)&gt;DATE(2025,2,26),D493="other"),"Не приймає", "Приймає")</f>
        <v>Не приймає</v>
      </c>
      <c r="I493" s="17">
        <f>VLOOKUP(A493,[6]Actual!$D:$AA,24,0)</f>
        <v>45735</v>
      </c>
      <c r="J493" s="12" t="str">
        <f t="shared" si="73"/>
        <v/>
      </c>
    </row>
    <row r="494" spans="1:10" ht="15" thickBot="1" x14ac:dyDescent="0.35">
      <c r="A494" s="10" t="str">
        <f>IF([6]Actual!$K494="lifecell_Inb",[6]Actual!$D494,"")</f>
        <v>Kateryna Hudym</v>
      </c>
      <c r="B494" s="12">
        <f>IFERROR(IF(OR([6]Actual!$L494="Web_chat",[6]Actual!$L494="SN"),VLOOKUP(Дані!A494,[5]Sheet2!$A:$E,5,0),VLOOKUP(Дані!A494,[4]Sheet2!$A$1:$E$209,5,0)),"")</f>
        <v>0.10582010582010599</v>
      </c>
      <c r="C494" s="11" t="str">
        <f>IFERROR(VLOOKUP(A494,[6]Actual!$D:$L,9,0),"")</f>
        <v>Segment_F</v>
      </c>
      <c r="D494" s="11" t="str">
        <f t="shared" si="65"/>
        <v>other</v>
      </c>
      <c r="E494" s="12" t="str">
        <f t="shared" si="66"/>
        <v/>
      </c>
      <c r="F494" s="12">
        <f t="shared" si="67"/>
        <v>0.10582010582010599</v>
      </c>
      <c r="G494" s="12">
        <f>IFERROR(IF(D494="other",VLOOKUP(A494,Sheet2!A:E,5,0)-B494,""),"")</f>
        <v>4.5857746528887008E-2</v>
      </c>
      <c r="H494" s="18" t="str">
        <f>IF(AND(VLOOKUP(A494,[6]Actual!$D:$AA,24,0)&gt;DATE(2025,2,26),D494="other"),"Не приймає", "Приймає")</f>
        <v>Не приймає</v>
      </c>
      <c r="I494" s="17">
        <f>VLOOKUP(A494,[6]Actual!$D:$AA,24,0)</f>
        <v>45735</v>
      </c>
      <c r="J494" s="12" t="str">
        <f t="shared" si="73"/>
        <v/>
      </c>
    </row>
    <row r="495" spans="1:10" ht="15" thickBot="1" x14ac:dyDescent="0.35">
      <c r="A495" s="10" t="str">
        <f>IF([6]Actual!$K495="lifecell_Inb",[6]Actual!$D495,"")</f>
        <v>Snizhana Stoliarova</v>
      </c>
      <c r="B495" s="12">
        <f>IFERROR(IF(OR([6]Actual!$L495="Web_chat",[6]Actual!$L495="SN"),VLOOKUP(Дані!A495,[5]Sheet2!$A:$E,5,0),VLOOKUP(Дані!A495,[4]Sheet2!$A$1:$E$209,5,0)),"")</f>
        <v>7.7922077922077906E-2</v>
      </c>
      <c r="C495" s="11" t="str">
        <f>IFERROR(VLOOKUP(A495,[6]Actual!$D:$L,9,0),"")</f>
        <v>Segment_F</v>
      </c>
      <c r="D495" s="11" t="str">
        <f t="shared" si="65"/>
        <v>other</v>
      </c>
      <c r="E495" s="12" t="str">
        <f t="shared" si="66"/>
        <v/>
      </c>
      <c r="F495" s="12">
        <f t="shared" si="67"/>
        <v>7.7922077922077906E-2</v>
      </c>
      <c r="G495" s="12">
        <f>IFERROR(IF(D495="other",VLOOKUP(A495,Sheet2!A:E,5,0)-B495,""),"")</f>
        <v>6.6206035956926104E-2</v>
      </c>
      <c r="H495" s="18" t="str">
        <f>IF(AND(VLOOKUP(A495,[6]Actual!$D:$AA,24,0)&gt;DATE(2025,2,26),D495="other"),"Не приймає", "Приймає")</f>
        <v>Не приймає</v>
      </c>
      <c r="I495" s="17">
        <f>VLOOKUP(A495,[6]Actual!$D:$AA,24,0)</f>
        <v>45735</v>
      </c>
      <c r="J495" s="12" t="str">
        <f t="shared" si="73"/>
        <v/>
      </c>
    </row>
    <row r="496" spans="1:10" ht="15" thickBot="1" x14ac:dyDescent="0.35">
      <c r="A496" s="8" t="str">
        <f>IF([6]Actual!$K496="lifecell_Inb",[6]Actual!$D496,"")</f>
        <v/>
      </c>
      <c r="B496" s="9" t="str">
        <f>IFERROR(IF(OR([6]Actual!$L496="Web_chat",[6]Actual!$L496="SN"),VLOOKUP(Дані!A496,[5]Sheet2!$A:$E,5,0),VLOOKUP(Дані!A496,[4]Sheet2!$A$1:$E$209,5,0)),"")</f>
        <v/>
      </c>
      <c r="C496" s="8" t="str">
        <f>IFERROR(VLOOKUP(A496,[6]Actual!$D:$L,9,0),"")</f>
        <v/>
      </c>
      <c r="D496" s="8" t="str">
        <f t="shared" si="65"/>
        <v>exclude</v>
      </c>
      <c r="E496" s="9" t="str">
        <f t="shared" si="66"/>
        <v/>
      </c>
      <c r="F496" s="9" t="str">
        <f t="shared" si="67"/>
        <v/>
      </c>
      <c r="G496" s="9" t="str">
        <f>IFERROR(IF(D496="other",VLOOKUP(A496,Sheet2!A:E,5,0)-B496,""),"")</f>
        <v/>
      </c>
      <c r="H496" s="8"/>
      <c r="I496" s="8"/>
      <c r="J496" s="8"/>
    </row>
    <row r="497" spans="1:10" ht="15" thickBot="1" x14ac:dyDescent="0.35">
      <c r="A497" s="10" t="str">
        <f>IF([6]Actual!$K497="lifecell_Inb",[6]Actual!$D497,"")</f>
        <v>Olena Antonova</v>
      </c>
      <c r="B497" s="12">
        <f>IFERROR(IF(OR([6]Actual!$L497="Web_chat",[6]Actual!$L497="SN"),VLOOKUP(Дані!A497,[5]Sheet2!$A:$E,5,0),VLOOKUP(Дані!A497,[4]Sheet2!$A$1:$E$209,5,0)),"")</f>
        <v>8.0924855491329495E-2</v>
      </c>
      <c r="C497" s="11" t="str">
        <f>IFERROR(VLOOKUP(A497,[6]Actual!$D:$L,9,0),"")</f>
        <v>Segment_F</v>
      </c>
      <c r="D497" s="11" t="str">
        <f t="shared" si="65"/>
        <v>other</v>
      </c>
      <c r="E497" s="12" t="str">
        <f t="shared" si="66"/>
        <v/>
      </c>
      <c r="F497" s="12">
        <f t="shared" si="67"/>
        <v>8.0924855491329495E-2</v>
      </c>
      <c r="G497" s="12">
        <f>IFERROR(IF(D497="other",VLOOKUP(A497,Sheet2!A:E,5,0)-B497,""),"")</f>
        <v>1.9746285448267509E-2</v>
      </c>
      <c r="H497" s="18" t="str">
        <f>IF(AND(VLOOKUP(A497,[6]Actual!$D:$AA,24,0)&gt;DATE(2025,2,26),D497="other"),"Не приймає", "Приймає")</f>
        <v>Не приймає</v>
      </c>
      <c r="I497" s="17">
        <f>VLOOKUP(A497,[6]Actual!$D:$AA,24,0)</f>
        <v>45740</v>
      </c>
      <c r="J497" s="12" t="str">
        <f t="shared" ref="J497:J510" si="74">IF(AND(D497="other", H497="Приймає"), G497, "")</f>
        <v/>
      </c>
    </row>
    <row r="498" spans="1:10" ht="15" thickBot="1" x14ac:dyDescent="0.35">
      <c r="A498" s="10" t="str">
        <f>IF([6]Actual!$K498="lifecell_Inb",[6]Actual!$D498,"")</f>
        <v>Maksym Hutsuliak</v>
      </c>
      <c r="B498" s="12">
        <f>IFERROR(IF(OR([6]Actual!$L498="Web_chat",[6]Actual!$L498="SN"),VLOOKUP(Дані!A498,[5]Sheet2!$A:$E,5,0),VLOOKUP(Дані!A498,[4]Sheet2!$A$1:$E$209,5,0)),"")</f>
        <v>8.8607594936708903E-2</v>
      </c>
      <c r="C498" s="11" t="str">
        <f>IFERROR(VLOOKUP(A498,[6]Actual!$D:$L,9,0),"")</f>
        <v>Segment_F</v>
      </c>
      <c r="D498" s="11" t="str">
        <f t="shared" si="65"/>
        <v>other</v>
      </c>
      <c r="E498" s="12" t="str">
        <f t="shared" si="66"/>
        <v/>
      </c>
      <c r="F498" s="12">
        <f t="shared" si="67"/>
        <v>8.8607594936708903E-2</v>
      </c>
      <c r="G498" s="12">
        <f>IFERROR(IF(D498="other",VLOOKUP(A498,Sheet2!A:E,5,0)-B498,""),"")</f>
        <v>3.7810557413372095E-2</v>
      </c>
      <c r="H498" s="18" t="str">
        <f>IF(AND(VLOOKUP(A498,[6]Actual!$D:$AA,24,0)&gt;DATE(2025,2,26),D498="other"),"Не приймає", "Приймає")</f>
        <v>Не приймає</v>
      </c>
      <c r="I498" s="17">
        <f>VLOOKUP(A498,[6]Actual!$D:$AA,24,0)</f>
        <v>45740</v>
      </c>
      <c r="J498" s="12" t="str">
        <f t="shared" si="74"/>
        <v/>
      </c>
    </row>
    <row r="499" spans="1:10" ht="15" thickBot="1" x14ac:dyDescent="0.35">
      <c r="A499" s="10" t="str">
        <f>IF([6]Actual!$K499="lifecell_Inb",[6]Actual!$D499,"")</f>
        <v>Bohdan Dehtiarenko</v>
      </c>
      <c r="B499" s="12">
        <f>IFERROR(IF(OR([6]Actual!$L499="Web_chat",[6]Actual!$L499="SN"),VLOOKUP(Дані!A499,[5]Sheet2!$A:$E,5,0),VLOOKUP(Дані!A499,[4]Sheet2!$A$1:$E$209,5,0)),"")</f>
        <v>0.1</v>
      </c>
      <c r="C499" s="11" t="str">
        <f>IFERROR(VLOOKUP(A499,[6]Actual!$D:$L,9,0),"")</f>
        <v>Segment_F</v>
      </c>
      <c r="D499" s="11" t="str">
        <f t="shared" si="65"/>
        <v>other</v>
      </c>
      <c r="E499" s="12" t="str">
        <f t="shared" si="66"/>
        <v/>
      </c>
      <c r="F499" s="12">
        <f t="shared" si="67"/>
        <v>0.1</v>
      </c>
      <c r="G499" s="12">
        <f>IFERROR(IF(D499="other",VLOOKUP(A499,Sheet2!A:E,5,0)-B499,""),"")</f>
        <v>2.4463519313304996E-2</v>
      </c>
      <c r="H499" s="18" t="str">
        <f>IF(AND(VLOOKUP(A499,[6]Actual!$D:$AA,24,0)&gt;DATE(2025,2,26),D499="other"),"Не приймає", "Приймає")</f>
        <v>Не приймає</v>
      </c>
      <c r="I499" s="17">
        <f>VLOOKUP(A499,[6]Actual!$D:$AA,24,0)</f>
        <v>45740</v>
      </c>
      <c r="J499" s="12" t="str">
        <f t="shared" si="74"/>
        <v/>
      </c>
    </row>
    <row r="500" spans="1:10" ht="15" thickBot="1" x14ac:dyDescent="0.35">
      <c r="A500" s="10" t="str">
        <f>IF([6]Actual!$K500="lifecell_Inb",[6]Actual!$D500,"")</f>
        <v>Ihor Zaiets</v>
      </c>
      <c r="B500" s="12">
        <f>IFERROR(IF(OR([6]Actual!$L500="Web_chat",[6]Actual!$L500="SN"),VLOOKUP(Дані!A500,[5]Sheet2!$A:$E,5,0),VLOOKUP(Дані!A500,[4]Sheet2!$A$1:$E$209,5,0)),"")</f>
        <v>9.4890510948905105E-2</v>
      </c>
      <c r="C500" s="11" t="str">
        <f>IFERROR(VLOOKUP(A500,[6]Actual!$D:$L,9,0),"")</f>
        <v>Segment_F</v>
      </c>
      <c r="D500" s="11" t="str">
        <f t="shared" si="65"/>
        <v>other</v>
      </c>
      <c r="E500" s="12" t="str">
        <f t="shared" si="66"/>
        <v/>
      </c>
      <c r="F500" s="12">
        <f t="shared" si="67"/>
        <v>9.4890510948905105E-2</v>
      </c>
      <c r="G500" s="12">
        <f>IFERROR(IF(D500="other",VLOOKUP(A500,Sheet2!A:E,5,0)-B500,""),"")</f>
        <v>1.4459726769002895E-2</v>
      </c>
      <c r="H500" s="18" t="str">
        <f>IF(AND(VLOOKUP(A500,[6]Actual!$D:$AA,24,0)&gt;DATE(2025,2,26),D500="other"),"Не приймає", "Приймає")</f>
        <v>Не приймає</v>
      </c>
      <c r="I500" s="17">
        <f>VLOOKUP(A500,[6]Actual!$D:$AA,24,0)</f>
        <v>45740</v>
      </c>
      <c r="J500" s="12" t="str">
        <f t="shared" si="74"/>
        <v/>
      </c>
    </row>
    <row r="501" spans="1:10" ht="15" thickBot="1" x14ac:dyDescent="0.35">
      <c r="A501" s="10" t="str">
        <f>IF([6]Actual!$K501="lifecell_Inb",[6]Actual!$D501,"")</f>
        <v>Aleksey Kozlenko</v>
      </c>
      <c r="B501" s="12">
        <f>IFERROR(IF(OR([6]Actual!$L501="Web_chat",[6]Actual!$L501="SN"),VLOOKUP(Дані!A501,[5]Sheet2!$A:$E,5,0),VLOOKUP(Дані!A501,[4]Sheet2!$A$1:$E$209,5,0)),"")</f>
        <v>0.15591397849462399</v>
      </c>
      <c r="C501" s="11" t="str">
        <f>IFERROR(VLOOKUP(A501,[6]Actual!$D:$L,9,0),"")</f>
        <v>Segment_F</v>
      </c>
      <c r="D501" s="11" t="str">
        <f t="shared" si="65"/>
        <v>other</v>
      </c>
      <c r="E501" s="12" t="str">
        <f t="shared" si="66"/>
        <v/>
      </c>
      <c r="F501" s="12">
        <f t="shared" si="67"/>
        <v>0.15591397849462399</v>
      </c>
      <c r="G501" s="12">
        <f>IFERROR(IF(D501="other",VLOOKUP(A501,Sheet2!A:E,5,0)-B501,""),"")</f>
        <v>-3.3106960950763986E-2</v>
      </c>
      <c r="H501" s="18" t="str">
        <f>IF(AND(VLOOKUP(A501,[6]Actual!$D:$AA,24,0)&gt;DATE(2025,2,26),D501="other"),"Не приймає", "Приймає")</f>
        <v>Не приймає</v>
      </c>
      <c r="I501" s="17">
        <f>VLOOKUP(A501,[6]Actual!$D:$AA,24,0)</f>
        <v>45740</v>
      </c>
      <c r="J501" s="12" t="str">
        <f t="shared" si="74"/>
        <v/>
      </c>
    </row>
    <row r="502" spans="1:10" ht="15" thickBot="1" x14ac:dyDescent="0.35">
      <c r="A502" s="10" t="str">
        <f>IF([6]Actual!$K502="lifecell_Inb",[6]Actual!$D502,"")</f>
        <v>Volodymyr Maniak</v>
      </c>
      <c r="B502" s="12">
        <f>IFERROR(IF(OR([6]Actual!$L502="Web_chat",[6]Actual!$L502="SN"),VLOOKUP(Дані!A502,[5]Sheet2!$A:$E,5,0),VLOOKUP(Дані!A502,[4]Sheet2!$A$1:$E$209,5,0)),"")</f>
        <v>9.0909090909090898E-2</v>
      </c>
      <c r="C502" s="11" t="str">
        <f>IFERROR(VLOOKUP(A502,[6]Actual!$D:$L,9,0),"")</f>
        <v>Segment_F</v>
      </c>
      <c r="D502" s="11" t="str">
        <f t="shared" si="65"/>
        <v>other</v>
      </c>
      <c r="E502" s="12" t="str">
        <f t="shared" si="66"/>
        <v/>
      </c>
      <c r="F502" s="12">
        <f t="shared" si="67"/>
        <v>9.0909090909090898E-2</v>
      </c>
      <c r="G502" s="12">
        <f>IFERROR(IF(D502="other",VLOOKUP(A502,Sheet2!A:E,5,0)-B502,""),"")</f>
        <v>4.8962291727565097E-2</v>
      </c>
      <c r="H502" s="18" t="str">
        <f>IF(AND(VLOOKUP(A502,[6]Actual!$D:$AA,24,0)&gt;DATE(2025,2,26),D502="other"),"Не приймає", "Приймає")</f>
        <v>Не приймає</v>
      </c>
      <c r="I502" s="17">
        <f>VLOOKUP(A502,[6]Actual!$D:$AA,24,0)</f>
        <v>45740</v>
      </c>
      <c r="J502" s="12" t="str">
        <f t="shared" si="74"/>
        <v/>
      </c>
    </row>
    <row r="503" spans="1:10" ht="15" thickBot="1" x14ac:dyDescent="0.35">
      <c r="A503" s="10" t="str">
        <f>IF([6]Actual!$K503="lifecell_Inb",[6]Actual!$D503,"")</f>
        <v>Dmytro Mikhutov</v>
      </c>
      <c r="B503" s="12">
        <f>IFERROR(IF(OR([6]Actual!$L503="Web_chat",[6]Actual!$L503="SN"),VLOOKUP(Дані!A503,[5]Sheet2!$A:$E,5,0),VLOOKUP(Дані!A503,[4]Sheet2!$A$1:$E$209,5,0)),"")</f>
        <v>9.0909090909090898E-2</v>
      </c>
      <c r="C503" s="11" t="str">
        <f>IFERROR(VLOOKUP(A503,[6]Actual!$D:$L,9,0),"")</f>
        <v>Segment_F</v>
      </c>
      <c r="D503" s="11" t="str">
        <f t="shared" si="65"/>
        <v>other</v>
      </c>
      <c r="E503" s="12" t="str">
        <f t="shared" si="66"/>
        <v/>
      </c>
      <c r="F503" s="12">
        <f t="shared" si="67"/>
        <v>9.0909090909090898E-2</v>
      </c>
      <c r="G503" s="12">
        <f>IFERROR(IF(D503="other",VLOOKUP(A503,Sheet2!A:E,5,0)-B503,""),"")</f>
        <v>3.9249639249639104E-2</v>
      </c>
      <c r="H503" s="18" t="str">
        <f>IF(AND(VLOOKUP(A503,[6]Actual!$D:$AA,24,0)&gt;DATE(2025,2,26),D503="other"),"Не приймає", "Приймає")</f>
        <v>Не приймає</v>
      </c>
      <c r="I503" s="17">
        <f>VLOOKUP(A503,[6]Actual!$D:$AA,24,0)</f>
        <v>45740</v>
      </c>
      <c r="J503" s="12" t="str">
        <f t="shared" si="74"/>
        <v/>
      </c>
    </row>
    <row r="504" spans="1:10" ht="15" thickBot="1" x14ac:dyDescent="0.35">
      <c r="A504" s="10" t="str">
        <f>IF([6]Actual!$K504="lifecell_Inb",[6]Actual!$D504,"")</f>
        <v>Vadym Nazarenko</v>
      </c>
      <c r="B504" s="12">
        <f>IFERROR(IF(OR([6]Actual!$L504="Web_chat",[6]Actual!$L504="SN"),VLOOKUP(Дані!A504,[5]Sheet2!$A:$E,5,0),VLOOKUP(Дані!A504,[4]Sheet2!$A$1:$E$209,5,0)),"")</f>
        <v>0.12972972972972999</v>
      </c>
      <c r="C504" s="11" t="str">
        <f>IFERROR(VLOOKUP(A504,[6]Actual!$D:$L,9,0),"")</f>
        <v>Segment_F</v>
      </c>
      <c r="D504" s="11" t="str">
        <f t="shared" si="65"/>
        <v>other</v>
      </c>
      <c r="E504" s="12" t="str">
        <f t="shared" si="66"/>
        <v/>
      </c>
      <c r="F504" s="12">
        <f t="shared" si="67"/>
        <v>0.12972972972972999</v>
      </c>
      <c r="G504" s="12">
        <f>IFERROR(IF(D504="other",VLOOKUP(A504,Sheet2!A:E,5,0)-B504,""),"")</f>
        <v>-3.0604365298243091E-2</v>
      </c>
      <c r="H504" s="18" t="str">
        <f>IF(AND(VLOOKUP(A504,[6]Actual!$D:$AA,24,0)&gt;DATE(2025,2,26),D504="other"),"Не приймає", "Приймає")</f>
        <v>Не приймає</v>
      </c>
      <c r="I504" s="17">
        <f>VLOOKUP(A504,[6]Actual!$D:$AA,24,0)</f>
        <v>45740</v>
      </c>
      <c r="J504" s="12" t="str">
        <f t="shared" si="74"/>
        <v/>
      </c>
    </row>
    <row r="505" spans="1:10" ht="15" thickBot="1" x14ac:dyDescent="0.35">
      <c r="A505" s="10" t="str">
        <f>IF([6]Actual!$K505="lifecell_Inb",[6]Actual!$D505,"")</f>
        <v>Ivan Tiperchuk</v>
      </c>
      <c r="B505" s="12">
        <f>IFERROR(IF(OR([6]Actual!$L505="Web_chat",[6]Actual!$L505="SN"),VLOOKUP(Дані!A505,[5]Sheet2!$A:$E,5,0),VLOOKUP(Дані!A505,[4]Sheet2!$A$1:$E$209,5,0)),"")</f>
        <v>9.8765432098765399E-2</v>
      </c>
      <c r="C505" s="11" t="str">
        <f>IFERROR(VLOOKUP(A505,[6]Actual!$D:$L,9,0),"")</f>
        <v>Segment_F</v>
      </c>
      <c r="D505" s="11" t="str">
        <f t="shared" si="65"/>
        <v>other</v>
      </c>
      <c r="E505" s="12" t="str">
        <f t="shared" si="66"/>
        <v/>
      </c>
      <c r="F505" s="12">
        <f t="shared" si="67"/>
        <v>9.8765432098765399E-2</v>
      </c>
      <c r="G505" s="12">
        <f>IFERROR(IF(D505="other",VLOOKUP(A505,Sheet2!A:E,5,0)-B505,""),"")</f>
        <v>3.5747842237517591E-2</v>
      </c>
      <c r="H505" s="18" t="str">
        <f>IF(AND(VLOOKUP(A505,[6]Actual!$D:$AA,24,0)&gt;DATE(2025,2,26),D505="other"),"Не приймає", "Приймає")</f>
        <v>Не приймає</v>
      </c>
      <c r="I505" s="17">
        <f>VLOOKUP(A505,[6]Actual!$D:$AA,24,0)</f>
        <v>45740</v>
      </c>
      <c r="J505" s="12" t="str">
        <f t="shared" si="74"/>
        <v/>
      </c>
    </row>
    <row r="506" spans="1:10" ht="15" thickBot="1" x14ac:dyDescent="0.35">
      <c r="A506" s="10" t="str">
        <f>IF([6]Actual!$K506="lifecell_Inb",[6]Actual!$D506,"")</f>
        <v>Maksym Yanovych</v>
      </c>
      <c r="B506" s="12">
        <f>IFERROR(IF(OR([6]Actual!$L506="Web_chat",[6]Actual!$L506="SN"),VLOOKUP(Дані!A506,[5]Sheet2!$A:$E,5,0),VLOOKUP(Дані!A506,[4]Sheet2!$A$1:$E$209,5,0)),"")</f>
        <v>0.115183246073298</v>
      </c>
      <c r="C506" s="11" t="str">
        <f>IFERROR(VLOOKUP(A506,[6]Actual!$D:$L,9,0),"")</f>
        <v>Segment_F</v>
      </c>
      <c r="D506" s="11" t="str">
        <f t="shared" si="65"/>
        <v>other</v>
      </c>
      <c r="E506" s="12" t="str">
        <f t="shared" si="66"/>
        <v/>
      </c>
      <c r="F506" s="12">
        <f t="shared" si="67"/>
        <v>0.115183246073298</v>
      </c>
      <c r="G506" s="12">
        <f>IFERROR(IF(D506="other",VLOOKUP(A506,Sheet2!A:E,5,0)-B506,""),"")</f>
        <v>2.5520271514642007E-2</v>
      </c>
      <c r="H506" s="18" t="str">
        <f>IF(AND(VLOOKUP(A506,[6]Actual!$D:$AA,24,0)&gt;DATE(2025,2,26),D506="other"),"Не приймає", "Приймає")</f>
        <v>Не приймає</v>
      </c>
      <c r="I506" s="17">
        <f>VLOOKUP(A506,[6]Actual!$D:$AA,24,0)</f>
        <v>45740</v>
      </c>
      <c r="J506" s="12" t="str">
        <f t="shared" si="74"/>
        <v/>
      </c>
    </row>
    <row r="507" spans="1:10" ht="15" thickBot="1" x14ac:dyDescent="0.35">
      <c r="A507" s="10" t="str">
        <f>IF([6]Actual!$K507="lifecell_Inb",[6]Actual!$D507,"")</f>
        <v>Oleksandr Zlenko</v>
      </c>
      <c r="B507" s="12">
        <f>IFERROR(IF(OR([6]Actual!$L507="Web_chat",[6]Actual!$L507="SN"),VLOOKUP(Дані!A507,[5]Sheet2!$A:$E,5,0),VLOOKUP(Дані!A507,[4]Sheet2!$A$1:$E$209,5,0)),"")</f>
        <v>0.144736842105263</v>
      </c>
      <c r="C507" s="11" t="str">
        <f>IFERROR(VLOOKUP(A507,[6]Actual!$D:$L,9,0),"")</f>
        <v>Segment_F</v>
      </c>
      <c r="D507" s="11" t="str">
        <f t="shared" si="65"/>
        <v>other</v>
      </c>
      <c r="E507" s="12" t="str">
        <f t="shared" si="66"/>
        <v/>
      </c>
      <c r="F507" s="12">
        <f t="shared" si="67"/>
        <v>0.144736842105263</v>
      </c>
      <c r="G507" s="12">
        <f>IFERROR(IF(D507="other",VLOOKUP(A507,Sheet2!A:E,5,0)-B507,""),"")</f>
        <v>-3.0258727627148999E-2</v>
      </c>
      <c r="H507" s="18" t="str">
        <f>IF(AND(VLOOKUP(A507,[6]Actual!$D:$AA,24,0)&gt;DATE(2025,2,26),D507="other"),"Не приймає", "Приймає")</f>
        <v>Не приймає</v>
      </c>
      <c r="I507" s="17">
        <f>VLOOKUP(A507,[6]Actual!$D:$AA,24,0)</f>
        <v>45742</v>
      </c>
      <c r="J507" s="12" t="str">
        <f t="shared" si="74"/>
        <v/>
      </c>
    </row>
    <row r="508" spans="1:10" ht="15" thickBot="1" x14ac:dyDescent="0.35">
      <c r="A508" s="10" t="str">
        <f>IF([6]Actual!$K508="lifecell_Inb",[6]Actual!$D508,"")</f>
        <v>Vitalii Kahanets</v>
      </c>
      <c r="B508" s="12">
        <f>IFERROR(IF(OR([6]Actual!$L508="Web_chat",[6]Actual!$L508="SN"),VLOOKUP(Дані!A508,[5]Sheet2!$A:$E,5,0),VLOOKUP(Дані!A508,[4]Sheet2!$A$1:$E$209,5,0)),"")</f>
        <v>8.7378640776699004E-2</v>
      </c>
      <c r="C508" s="11" t="str">
        <f>IFERROR(VLOOKUP(A508,[6]Actual!$D:$L,9,0),"")</f>
        <v>Segment_F</v>
      </c>
      <c r="D508" s="11" t="str">
        <f t="shared" si="65"/>
        <v>other</v>
      </c>
      <c r="E508" s="12" t="str">
        <f t="shared" si="66"/>
        <v/>
      </c>
      <c r="F508" s="12">
        <f t="shared" si="67"/>
        <v>8.7378640776699004E-2</v>
      </c>
      <c r="G508" s="12">
        <f>IFERROR(IF(D508="other",VLOOKUP(A508,Sheet2!A:E,5,0)-B508,""),"")</f>
        <v>6.5847165674913985E-2</v>
      </c>
      <c r="H508" s="18" t="str">
        <f>IF(AND(VLOOKUP(A508,[6]Actual!$D:$AA,24,0)&gt;DATE(2025,2,26),D508="other"),"Не приймає", "Приймає")</f>
        <v>Не приймає</v>
      </c>
      <c r="I508" s="17">
        <f>VLOOKUP(A508,[6]Actual!$D:$AA,24,0)</f>
        <v>45742</v>
      </c>
      <c r="J508" s="12" t="str">
        <f t="shared" si="74"/>
        <v/>
      </c>
    </row>
    <row r="509" spans="1:10" ht="15" thickBot="1" x14ac:dyDescent="0.35">
      <c r="A509" s="10" t="str">
        <f>IF([6]Actual!$K509="lifecell_Inb",[6]Actual!$D509,"")</f>
        <v>Anastasiia Leonova</v>
      </c>
      <c r="B509" s="12">
        <f>IFERROR(IF(OR([6]Actual!$L509="Web_chat",[6]Actual!$L509="SN"),VLOOKUP(Дані!A509,[5]Sheet2!$A:$E,5,0),VLOOKUP(Дані!A509,[4]Sheet2!$A$1:$E$209,5,0)),"")</f>
        <v>8.6092715231788103E-2</v>
      </c>
      <c r="C509" s="11" t="str">
        <f>IFERROR(VLOOKUP(A509,[6]Actual!$D:$L,9,0),"")</f>
        <v>Segment_F</v>
      </c>
      <c r="D509" s="11" t="str">
        <f t="shared" si="65"/>
        <v>other</v>
      </c>
      <c r="E509" s="12" t="str">
        <f t="shared" si="66"/>
        <v/>
      </c>
      <c r="F509" s="12">
        <f t="shared" si="67"/>
        <v>8.6092715231788103E-2</v>
      </c>
      <c r="G509" s="12">
        <f>IFERROR(IF(D509="other",VLOOKUP(A509,Sheet2!A:E,5,0)-B509,""),"")</f>
        <v>3.9851869151083907E-2</v>
      </c>
      <c r="H509" s="18" t="str">
        <f>IF(AND(VLOOKUP(A509,[6]Actual!$D:$AA,24,0)&gt;DATE(2025,2,26),D509="other"),"Не приймає", "Приймає")</f>
        <v>Не приймає</v>
      </c>
      <c r="I509" s="17">
        <f>VLOOKUP(A509,[6]Actual!$D:$AA,24,0)</f>
        <v>45742</v>
      </c>
      <c r="J509" s="12" t="str">
        <f t="shared" si="74"/>
        <v/>
      </c>
    </row>
    <row r="510" spans="1:10" ht="15" thickBot="1" x14ac:dyDescent="0.35">
      <c r="A510" s="10" t="str">
        <f>IF([6]Actual!$K510="lifecell_Inb",[6]Actual!$D510,"")</f>
        <v>Oksana Sira</v>
      </c>
      <c r="B510" s="12">
        <f>IFERROR(IF(OR([6]Actual!$L510="Web_chat",[6]Actual!$L510="SN"),VLOOKUP(Дані!A510,[5]Sheet2!$A:$E,5,0),VLOOKUP(Дані!A510,[4]Sheet2!$A$1:$E$209,5,0)),"")</f>
        <v>0.12396694214876</v>
      </c>
      <c r="C510" s="11" t="str">
        <f>IFERROR(VLOOKUP(A510,[6]Actual!$D:$L,9,0),"")</f>
        <v>Segment_F</v>
      </c>
      <c r="D510" s="11" t="str">
        <f t="shared" si="65"/>
        <v>other</v>
      </c>
      <c r="E510" s="12" t="str">
        <f t="shared" si="66"/>
        <v/>
      </c>
      <c r="F510" s="12">
        <f t="shared" si="67"/>
        <v>0.12396694214876</v>
      </c>
      <c r="G510" s="12">
        <f>IFERROR(IF(D510="other",VLOOKUP(A510,Sheet2!A:E,5,0)-B510,""),"")</f>
        <v>-3.0816257217253104E-2</v>
      </c>
      <c r="H510" s="18" t="str">
        <f>IF(AND(VLOOKUP(A510,[6]Actual!$D:$AA,24,0)&gt;DATE(2025,2,26),D510="other"),"Не приймає", "Приймає")</f>
        <v>Не приймає</v>
      </c>
      <c r="I510" s="17">
        <f>VLOOKUP(A510,[6]Actual!$D:$AA,24,0)</f>
        <v>45742</v>
      </c>
      <c r="J510" s="12" t="str">
        <f t="shared" si="74"/>
        <v/>
      </c>
    </row>
    <row r="511" spans="1:10" ht="15" thickBot="1" x14ac:dyDescent="0.35">
      <c r="A511" s="8" t="str">
        <f>IF([6]Actual!$K511="lifecell_Inb",[6]Actual!$D511,"")</f>
        <v/>
      </c>
      <c r="B511" s="9" t="str">
        <f>IFERROR(IF(OR([6]Actual!$L511="Web_chat",[6]Actual!$L511="SN"),VLOOKUP(Дані!A511,[5]Sheet2!$A:$E,5,0),VLOOKUP(Дані!A511,[4]Sheet2!$A$1:$E$209,5,0)),"")</f>
        <v/>
      </c>
      <c r="C511" s="8" t="str">
        <f>IFERROR(VLOOKUP(A511,[6]Actual!$D:$L,9,0),"")</f>
        <v/>
      </c>
      <c r="D511" s="8" t="str">
        <f t="shared" si="65"/>
        <v>exclude</v>
      </c>
      <c r="E511" s="9" t="str">
        <f t="shared" si="66"/>
        <v/>
      </c>
      <c r="F511" s="9" t="str">
        <f t="shared" si="67"/>
        <v/>
      </c>
      <c r="G511" s="9" t="str">
        <f>IFERROR(IF(D511="other",VLOOKUP(A511,Sheet2!A:E,5,0)-B511,""),"")</f>
        <v/>
      </c>
      <c r="H511" s="8"/>
      <c r="I511" s="8"/>
      <c r="J511" s="8"/>
    </row>
    <row r="512" spans="1:10" ht="15" thickBot="1" x14ac:dyDescent="0.35">
      <c r="A512" s="8" t="str">
        <f>IF([6]Actual!$K512="lifecell_Inb",[6]Actual!$D512,"")</f>
        <v/>
      </c>
      <c r="B512" s="9" t="str">
        <f>IFERROR(IF(OR([6]Actual!$L512="Web_chat",[6]Actual!$L512="SN"),VLOOKUP(Дані!A512,[5]Sheet2!$A:$E,5,0),VLOOKUP(Дані!A512,[4]Sheet2!$A$1:$E$209,5,0)),"")</f>
        <v/>
      </c>
      <c r="C512" s="8" t="str">
        <f>IFERROR(VLOOKUP(A512,[6]Actual!$D:$L,9,0),"")</f>
        <v/>
      </c>
      <c r="D512" s="8" t="str">
        <f t="shared" si="65"/>
        <v>exclude</v>
      </c>
      <c r="E512" s="9" t="str">
        <f t="shared" si="66"/>
        <v/>
      </c>
      <c r="F512" s="9" t="str">
        <f t="shared" si="67"/>
        <v/>
      </c>
      <c r="G512" s="9" t="str">
        <f>IFERROR(IF(D512="other",VLOOKUP(A512,Sheet2!A:E,5,0)-B512,""),"")</f>
        <v/>
      </c>
      <c r="H512" s="8"/>
      <c r="I512" s="8"/>
      <c r="J512" s="8"/>
    </row>
    <row r="513" spans="1:10" ht="15" thickBot="1" x14ac:dyDescent="0.35">
      <c r="A513" s="8" t="str">
        <f>IF([6]Actual!$K513="lifecell_Inb",[6]Actual!$D513,"")</f>
        <v/>
      </c>
      <c r="B513" s="9" t="str">
        <f>IFERROR(IF(OR([6]Actual!$L513="Web_chat",[6]Actual!$L513="SN"),VLOOKUP(Дані!A513,[5]Sheet2!$A:$E,5,0),VLOOKUP(Дані!A513,[4]Sheet2!$A$1:$E$209,5,0)),"")</f>
        <v/>
      </c>
      <c r="C513" s="8" t="str">
        <f>IFERROR(VLOOKUP(A513,[6]Actual!$D:$L,9,0),"")</f>
        <v/>
      </c>
      <c r="D513" s="8" t="str">
        <f t="shared" si="65"/>
        <v>exclude</v>
      </c>
      <c r="E513" s="9" t="str">
        <f t="shared" si="66"/>
        <v/>
      </c>
      <c r="F513" s="9" t="str">
        <f t="shared" si="67"/>
        <v/>
      </c>
      <c r="G513" s="9" t="str">
        <f>IFERROR(IF(D513="other",VLOOKUP(A513,Sheet2!A:E,5,0)-B513,""),"")</f>
        <v/>
      </c>
      <c r="H513" s="8"/>
      <c r="I513" s="8"/>
      <c r="J513" s="8"/>
    </row>
    <row r="514" spans="1:10" ht="15" thickBot="1" x14ac:dyDescent="0.35">
      <c r="A514" s="8" t="str">
        <f>IF([6]Actual!$K514="lifecell_Inb",[6]Actual!$D514,"")</f>
        <v/>
      </c>
      <c r="B514" s="9" t="str">
        <f>IFERROR(IF(OR([6]Actual!$L514="Web_chat",[6]Actual!$L514="SN"),VLOOKUP(Дані!A514,[5]Sheet2!$A:$E,5,0),VLOOKUP(Дані!A514,[4]Sheet2!$A$1:$E$209,5,0)),"")</f>
        <v/>
      </c>
      <c r="C514" s="8" t="str">
        <f>IFERROR(VLOOKUP(A514,[6]Actual!$D:$L,9,0),"")</f>
        <v/>
      </c>
      <c r="D514" s="8" t="str">
        <f t="shared" si="65"/>
        <v>exclude</v>
      </c>
      <c r="E514" s="9" t="str">
        <f t="shared" si="66"/>
        <v/>
      </c>
      <c r="F514" s="9" t="str">
        <f t="shared" si="67"/>
        <v/>
      </c>
      <c r="G514" s="9" t="str">
        <f>IFERROR(IF(D514="other",VLOOKUP(A514,Sheet2!A:E,5,0)-B514,""),"")</f>
        <v/>
      </c>
      <c r="H514" s="8"/>
      <c r="I514" s="8"/>
      <c r="J514" s="8"/>
    </row>
    <row r="515" spans="1:10" ht="15" thickBot="1" x14ac:dyDescent="0.35">
      <c r="A515" s="8" t="str">
        <f>IF([6]Actual!$K515="lifecell_Inb",[6]Actual!$D515,"")</f>
        <v/>
      </c>
      <c r="B515" s="9" t="str">
        <f>IFERROR(IF(OR([6]Actual!$L515="Web_chat",[6]Actual!$L515="SN"),VLOOKUP(Дані!A515,[5]Sheet2!$A:$E,5,0),VLOOKUP(Дані!A515,[4]Sheet2!$A$1:$E$209,5,0)),"")</f>
        <v/>
      </c>
      <c r="C515" s="8" t="str">
        <f>IFERROR(VLOOKUP(A515,[6]Actual!$D:$L,9,0),"")</f>
        <v/>
      </c>
      <c r="D515" s="8" t="str">
        <f t="shared" ref="D515:D578" si="75">IF(C515="Web_chat", "chat", IF(C515="","exclude", IF(C515&lt;&gt;"SN", "other", "exclude")))</f>
        <v>exclude</v>
      </c>
      <c r="E515" s="9" t="str">
        <f t="shared" ref="E515:E578" si="76">IF(D515="chat", B515, "")</f>
        <v/>
      </c>
      <c r="F515" s="9" t="str">
        <f t="shared" ref="F515:F578" si="77">IF(D515="other", B515, "")</f>
        <v/>
      </c>
      <c r="G515" s="9" t="str">
        <f>IFERROR(IF(D515="other",VLOOKUP(A515,Sheet2!A:E,5,0)-B515,""),"")</f>
        <v/>
      </c>
      <c r="H515" s="8"/>
      <c r="I515" s="8"/>
      <c r="J515" s="8"/>
    </row>
    <row r="516" spans="1:10" ht="15" thickBot="1" x14ac:dyDescent="0.35">
      <c r="A516" s="8" t="str">
        <f>IF([6]Actual!$K516="lifecell_Inb",[6]Actual!$D516,"")</f>
        <v/>
      </c>
      <c r="B516" s="9" t="str">
        <f>IFERROR(IF(OR([6]Actual!$L516="Web_chat",[6]Actual!$L516="SN"),VLOOKUP(Дані!A516,[5]Sheet2!$A:$E,5,0),VLOOKUP(Дані!A516,[4]Sheet2!$A$1:$E$209,5,0)),"")</f>
        <v/>
      </c>
      <c r="C516" s="8" t="str">
        <f>IFERROR(VLOOKUP(A516,[6]Actual!$D:$L,9,0),"")</f>
        <v/>
      </c>
      <c r="D516" s="8" t="str">
        <f t="shared" si="75"/>
        <v>exclude</v>
      </c>
      <c r="E516" s="9" t="str">
        <f t="shared" si="76"/>
        <v/>
      </c>
      <c r="F516" s="9" t="str">
        <f t="shared" si="77"/>
        <v/>
      </c>
      <c r="G516" s="9" t="str">
        <f>IFERROR(IF(D516="other",VLOOKUP(A516,Sheet2!A:E,5,0)-B516,""),"")</f>
        <v/>
      </c>
      <c r="H516" s="8"/>
      <c r="I516" s="8"/>
      <c r="J516" s="8"/>
    </row>
    <row r="517" spans="1:10" ht="15" thickBot="1" x14ac:dyDescent="0.35">
      <c r="A517" s="8" t="str">
        <f>IF([6]Actual!$K517="lifecell_Inb",[6]Actual!$D517,"")</f>
        <v/>
      </c>
      <c r="B517" s="9" t="str">
        <f>IFERROR(IF(OR([6]Actual!$L517="Web_chat",[6]Actual!$L517="SN"),VLOOKUP(Дані!A517,[5]Sheet2!$A:$E,5,0),VLOOKUP(Дані!A517,[4]Sheet2!$A$1:$E$209,5,0)),"")</f>
        <v/>
      </c>
      <c r="C517" s="8" t="str">
        <f>IFERROR(VLOOKUP(A517,[6]Actual!$D:$L,9,0),"")</f>
        <v/>
      </c>
      <c r="D517" s="8" t="str">
        <f t="shared" si="75"/>
        <v>exclude</v>
      </c>
      <c r="E517" s="9" t="str">
        <f t="shared" si="76"/>
        <v/>
      </c>
      <c r="F517" s="9" t="str">
        <f t="shared" si="77"/>
        <v/>
      </c>
      <c r="G517" s="9" t="str">
        <f>IFERROR(IF(D517="other",VLOOKUP(A517,Sheet2!A:E,5,0)-B517,""),"")</f>
        <v/>
      </c>
      <c r="H517" s="8"/>
      <c r="I517" s="8"/>
      <c r="J517" s="8"/>
    </row>
    <row r="518" spans="1:10" ht="15" thickBot="1" x14ac:dyDescent="0.35">
      <c r="A518" s="8" t="str">
        <f>IF([6]Actual!$K518="lifecell_Inb",[6]Actual!$D518,"")</f>
        <v/>
      </c>
      <c r="B518" s="9" t="str">
        <f>IFERROR(IF(OR([6]Actual!$L518="Web_chat",[6]Actual!$L518="SN"),VLOOKUP(Дані!A518,[5]Sheet2!$A:$E,5,0),VLOOKUP(Дані!A518,[4]Sheet2!$A$1:$E$209,5,0)),"")</f>
        <v/>
      </c>
      <c r="C518" s="8" t="str">
        <f>IFERROR(VLOOKUP(A518,[6]Actual!$D:$L,9,0),"")</f>
        <v/>
      </c>
      <c r="D518" s="8" t="str">
        <f t="shared" si="75"/>
        <v>exclude</v>
      </c>
      <c r="E518" s="9" t="str">
        <f t="shared" si="76"/>
        <v/>
      </c>
      <c r="F518" s="9" t="str">
        <f t="shared" si="77"/>
        <v/>
      </c>
      <c r="G518" s="9" t="str">
        <f>IFERROR(IF(D518="other",VLOOKUP(A518,Sheet2!A:E,5,0)-B518,""),"")</f>
        <v/>
      </c>
      <c r="H518" s="8"/>
      <c r="I518" s="8"/>
      <c r="J518" s="8"/>
    </row>
    <row r="519" spans="1:10" ht="15" thickBot="1" x14ac:dyDescent="0.35">
      <c r="A519" s="8" t="str">
        <f>IF([6]Actual!$K519="lifecell_Inb",[6]Actual!$D519,"")</f>
        <v/>
      </c>
      <c r="B519" s="9" t="str">
        <f>IFERROR(IF(OR([6]Actual!$L519="Web_chat",[6]Actual!$L519="SN"),VLOOKUP(Дані!A519,[5]Sheet2!$A:$E,5,0),VLOOKUP(Дані!A519,[4]Sheet2!$A$1:$E$209,5,0)),"")</f>
        <v/>
      </c>
      <c r="C519" s="8" t="str">
        <f>IFERROR(VLOOKUP(A519,[6]Actual!$D:$L,9,0),"")</f>
        <v/>
      </c>
      <c r="D519" s="8" t="str">
        <f t="shared" si="75"/>
        <v>exclude</v>
      </c>
      <c r="E519" s="9" t="str">
        <f t="shared" si="76"/>
        <v/>
      </c>
      <c r="F519" s="9" t="str">
        <f t="shared" si="77"/>
        <v/>
      </c>
      <c r="G519" s="9" t="str">
        <f>IFERROR(IF(D519="other",VLOOKUP(A519,Sheet2!A:E,5,0)-B519,""),"")</f>
        <v/>
      </c>
      <c r="H519" s="8"/>
      <c r="I519" s="8"/>
      <c r="J519" s="8"/>
    </row>
    <row r="520" spans="1:10" ht="15" thickBot="1" x14ac:dyDescent="0.35">
      <c r="A520" s="8" t="str">
        <f>IF([6]Actual!$K520="lifecell_Inb",[6]Actual!$D520,"")</f>
        <v/>
      </c>
      <c r="B520" s="9" t="str">
        <f>IFERROR(IF(OR([6]Actual!$L520="Web_chat",[6]Actual!$L520="SN"),VLOOKUP(Дані!A520,[5]Sheet2!$A:$E,5,0),VLOOKUP(Дані!A520,[4]Sheet2!$A$1:$E$209,5,0)),"")</f>
        <v/>
      </c>
      <c r="C520" s="8" t="str">
        <f>IFERROR(VLOOKUP(A520,[6]Actual!$D:$L,9,0),"")</f>
        <v/>
      </c>
      <c r="D520" s="8" t="str">
        <f t="shared" si="75"/>
        <v>exclude</v>
      </c>
      <c r="E520" s="9" t="str">
        <f t="shared" si="76"/>
        <v/>
      </c>
      <c r="F520" s="9" t="str">
        <f t="shared" si="77"/>
        <v/>
      </c>
      <c r="G520" s="9" t="str">
        <f>IFERROR(IF(D520="other",VLOOKUP(A520,Sheet2!A:E,5,0)-B520,""),"")</f>
        <v/>
      </c>
      <c r="H520" s="8"/>
      <c r="I520" s="8"/>
      <c r="J520" s="8"/>
    </row>
    <row r="521" spans="1:10" ht="15" thickBot="1" x14ac:dyDescent="0.35">
      <c r="A521" s="8" t="str">
        <f>IF([6]Actual!$K521="lifecell_Inb",[6]Actual!$D521,"")</f>
        <v/>
      </c>
      <c r="B521" s="9" t="str">
        <f>IFERROR(IF(OR([6]Actual!$L521="Web_chat",[6]Actual!$L521="SN"),VLOOKUP(Дані!A521,[5]Sheet2!$A:$E,5,0),VLOOKUP(Дані!A521,[4]Sheet2!$A$1:$E$209,5,0)),"")</f>
        <v/>
      </c>
      <c r="C521" s="8" t="str">
        <f>IFERROR(VLOOKUP(A521,[6]Actual!$D:$L,9,0),"")</f>
        <v/>
      </c>
      <c r="D521" s="8" t="str">
        <f t="shared" si="75"/>
        <v>exclude</v>
      </c>
      <c r="E521" s="9" t="str">
        <f t="shared" si="76"/>
        <v/>
      </c>
      <c r="F521" s="9" t="str">
        <f t="shared" si="77"/>
        <v/>
      </c>
      <c r="G521" s="9" t="str">
        <f>IFERROR(IF(D521="other",VLOOKUP(A521,Sheet2!A:E,5,0)-B521,""),"")</f>
        <v/>
      </c>
      <c r="H521" s="8"/>
      <c r="I521" s="8"/>
      <c r="J521" s="8"/>
    </row>
    <row r="522" spans="1:10" ht="15" thickBot="1" x14ac:dyDescent="0.35">
      <c r="A522" s="10" t="str">
        <f>IF([6]Actual!$K522="lifecell_Inb",[6]Actual!$D522,"")</f>
        <v>Vladyslav Derkach</v>
      </c>
      <c r="B522" s="12">
        <f>IFERROR(IF(OR([6]Actual!$L522="Web_chat",[6]Actual!$L522="SN"),VLOOKUP(Дані!A522,[5]Sheet2!$A:$E,5,0),VLOOKUP(Дані!A522,[4]Sheet2!$A$1:$E$209,5,0)),"")</f>
        <v>0.112359550561798</v>
      </c>
      <c r="C522" s="11" t="str">
        <f>IFERROR(VLOOKUP(A522,[6]Actual!$D:$L,9,0),"")</f>
        <v>Segment_F</v>
      </c>
      <c r="D522" s="11" t="str">
        <f t="shared" si="75"/>
        <v>other</v>
      </c>
      <c r="E522" s="12" t="str">
        <f t="shared" si="76"/>
        <v/>
      </c>
      <c r="F522" s="12">
        <f t="shared" si="77"/>
        <v>0.112359550561798</v>
      </c>
      <c r="G522" s="12">
        <f>IFERROR(IF(D522="other",VLOOKUP(A522,Sheet2!A:E,5,0)-B522,""),"")</f>
        <v>7.8121232579440036E-3</v>
      </c>
      <c r="H522" s="18" t="str">
        <f>IF(AND(VLOOKUP(A522,[6]Actual!$D:$AA,24,0)&gt;DATE(2025,2,26),D522="other"),"Не приймає", "Приймає")</f>
        <v>Не приймає</v>
      </c>
      <c r="I522" s="17">
        <f>VLOOKUP(A522,[6]Actual!$D:$AA,24,0)</f>
        <v>45749</v>
      </c>
      <c r="J522" s="12" t="str">
        <f t="shared" ref="J522:J524" si="78">IF(AND(D522="other", H522="Приймає"), G522, "")</f>
        <v/>
      </c>
    </row>
    <row r="523" spans="1:10" ht="15" thickBot="1" x14ac:dyDescent="0.35">
      <c r="A523" s="10" t="str">
        <f>IF([6]Actual!$K523="lifecell_Inb",[6]Actual!$D523,"")</f>
        <v>Volodymyr Zhukinskyi</v>
      </c>
      <c r="B523" s="12">
        <f>IFERROR(IF(OR([6]Actual!$L523="Web_chat",[6]Actual!$L523="SN"),VLOOKUP(Дані!A523,[5]Sheet2!$A:$E,5,0),VLOOKUP(Дані!A523,[4]Sheet2!$A$1:$E$209,5,0)),"")</f>
        <v>0.14000000000000001</v>
      </c>
      <c r="C523" s="11" t="str">
        <f>IFERROR(VLOOKUP(A523,[6]Actual!$D:$L,9,0),"")</f>
        <v>Segment_F</v>
      </c>
      <c r="D523" s="11" t="str">
        <f t="shared" si="75"/>
        <v>other</v>
      </c>
      <c r="E523" s="12" t="str">
        <f t="shared" si="76"/>
        <v/>
      </c>
      <c r="F523" s="12">
        <f t="shared" si="77"/>
        <v>0.14000000000000001</v>
      </c>
      <c r="G523" s="12">
        <f>IFERROR(IF(D523="other",VLOOKUP(A523,Sheet2!A:E,5,0)-B523,""),"")</f>
        <v>-9.7183098591550054E-3</v>
      </c>
      <c r="H523" s="18" t="str">
        <f>IF(AND(VLOOKUP(A523,[6]Actual!$D:$AA,24,0)&gt;DATE(2025,2,26),D523="other"),"Не приймає", "Приймає")</f>
        <v>Не приймає</v>
      </c>
      <c r="I523" s="17">
        <f>VLOOKUP(A523,[6]Actual!$D:$AA,24,0)</f>
        <v>45749</v>
      </c>
      <c r="J523" s="12" t="str">
        <f t="shared" si="78"/>
        <v/>
      </c>
    </row>
    <row r="524" spans="1:10" ht="15" thickBot="1" x14ac:dyDescent="0.35">
      <c r="A524" s="10" t="str">
        <f>IF([6]Actual!$K524="lifecell_Inb",[6]Actual!$D524,"")</f>
        <v>Svitlana Stavnichuk</v>
      </c>
      <c r="B524" s="12">
        <f>IFERROR(IF(OR([6]Actual!$L524="Web_chat",[6]Actual!$L524="SN"),VLOOKUP(Дані!A524,[5]Sheet2!$A:$E,5,0),VLOOKUP(Дані!A524,[4]Sheet2!$A$1:$E$209,5,0)),"")</f>
        <v>0.17766497461928901</v>
      </c>
      <c r="C524" s="11" t="str">
        <f>IFERROR(VLOOKUP(A524,[6]Actual!$D:$L,9,0),"")</f>
        <v>Segment_F</v>
      </c>
      <c r="D524" s="11" t="str">
        <f t="shared" si="75"/>
        <v>other</v>
      </c>
      <c r="E524" s="12" t="str">
        <f t="shared" si="76"/>
        <v/>
      </c>
      <c r="F524" s="12">
        <f t="shared" si="77"/>
        <v>0.17766497461928901</v>
      </c>
      <c r="G524" s="12">
        <f>IFERROR(IF(D524="other",VLOOKUP(A524,Sheet2!A:E,5,0)-B524,""),"")</f>
        <v>-5.8047749738906015E-2</v>
      </c>
      <c r="H524" s="18" t="str">
        <f>IF(AND(VLOOKUP(A524,[6]Actual!$D:$AA,24,0)&gt;DATE(2025,2,26),D524="other"),"Не приймає", "Приймає")</f>
        <v>Не приймає</v>
      </c>
      <c r="I524" s="17">
        <f>VLOOKUP(A524,[6]Actual!$D:$AA,24,0)</f>
        <v>45749</v>
      </c>
      <c r="J524" s="12" t="str">
        <f t="shared" si="78"/>
        <v/>
      </c>
    </row>
    <row r="525" spans="1:10" ht="15" thickBot="1" x14ac:dyDescent="0.35">
      <c r="A525" s="8" t="str">
        <f>IF([6]Actual!$K525="lifecell_Inb",[6]Actual!$D525,"")</f>
        <v/>
      </c>
      <c r="B525" s="9" t="str">
        <f>IFERROR(IF(OR([6]Actual!$L525="Web_chat",[6]Actual!$L525="SN"),VLOOKUP(Дані!A525,[5]Sheet2!$A:$E,5,0),VLOOKUP(Дані!A525,[4]Sheet2!$A$1:$E$209,5,0)),"")</f>
        <v/>
      </c>
      <c r="C525" s="8" t="str">
        <f>IFERROR(VLOOKUP(A525,[6]Actual!$D:$L,9,0),"")</f>
        <v/>
      </c>
      <c r="D525" s="8" t="str">
        <f t="shared" si="75"/>
        <v>exclude</v>
      </c>
      <c r="E525" s="9" t="str">
        <f t="shared" si="76"/>
        <v/>
      </c>
      <c r="F525" s="9" t="str">
        <f t="shared" si="77"/>
        <v/>
      </c>
      <c r="G525" s="9" t="str">
        <f>IFERROR(IF(D525="other",VLOOKUP(A525,Sheet2!A:E,5,0)-B525,""),"")</f>
        <v/>
      </c>
      <c r="H525" s="8"/>
      <c r="I525" s="8"/>
      <c r="J525" s="8"/>
    </row>
    <row r="526" spans="1:10" ht="15" thickBot="1" x14ac:dyDescent="0.35">
      <c r="A526" s="8" t="str">
        <f>IF([6]Actual!$K526="lifecell_Inb",[6]Actual!$D526,"")</f>
        <v/>
      </c>
      <c r="B526" s="9" t="str">
        <f>IFERROR(IF(OR([6]Actual!$L526="Web_chat",[6]Actual!$L526="SN"),VLOOKUP(Дані!A526,[5]Sheet2!$A:$E,5,0),VLOOKUP(Дані!A526,[4]Sheet2!$A$1:$E$209,5,0)),"")</f>
        <v/>
      </c>
      <c r="C526" s="8" t="str">
        <f>IFERROR(VLOOKUP(A526,[6]Actual!$D:$L,9,0),"")</f>
        <v/>
      </c>
      <c r="D526" s="8" t="str">
        <f t="shared" si="75"/>
        <v>exclude</v>
      </c>
      <c r="E526" s="9" t="str">
        <f t="shared" si="76"/>
        <v/>
      </c>
      <c r="F526" s="9" t="str">
        <f t="shared" si="77"/>
        <v/>
      </c>
      <c r="G526" s="9" t="str">
        <f>IFERROR(IF(D526="other",VLOOKUP(A526,Sheet2!A:E,5,0)-B526,""),"")</f>
        <v/>
      </c>
      <c r="H526" s="8"/>
      <c r="I526" s="8"/>
      <c r="J526" s="8"/>
    </row>
    <row r="527" spans="1:10" ht="15" thickBot="1" x14ac:dyDescent="0.35">
      <c r="A527" s="8" t="str">
        <f>IF([6]Actual!$K527="lifecell_Inb",[6]Actual!$D527,"")</f>
        <v/>
      </c>
      <c r="B527" s="9" t="str">
        <f>IFERROR(IF(OR([6]Actual!$L527="Web_chat",[6]Actual!$L527="SN"),VLOOKUP(Дані!A527,[5]Sheet2!$A:$E,5,0),VLOOKUP(Дані!A527,[4]Sheet2!$A$1:$E$209,5,0)),"")</f>
        <v/>
      </c>
      <c r="C527" s="8" t="str">
        <f>IFERROR(VLOOKUP(A527,[6]Actual!$D:$L,9,0),"")</f>
        <v/>
      </c>
      <c r="D527" s="8" t="str">
        <f t="shared" si="75"/>
        <v>exclude</v>
      </c>
      <c r="E527" s="9" t="str">
        <f t="shared" si="76"/>
        <v/>
      </c>
      <c r="F527" s="9" t="str">
        <f t="shared" si="77"/>
        <v/>
      </c>
      <c r="G527" s="9" t="str">
        <f>IFERROR(IF(D527="other",VLOOKUP(A527,Sheet2!A:E,5,0)-B527,""),"")</f>
        <v/>
      </c>
      <c r="H527" s="8"/>
      <c r="I527" s="8"/>
      <c r="J527" s="8"/>
    </row>
    <row r="528" spans="1:10" ht="15" thickBot="1" x14ac:dyDescent="0.35">
      <c r="A528" s="8" t="str">
        <f>IF([6]Actual!$K528="lifecell_Inb",[6]Actual!$D528,"")</f>
        <v/>
      </c>
      <c r="B528" s="9" t="str">
        <f>IFERROR(IF(OR([6]Actual!$L528="Web_chat",[6]Actual!$L528="SN"),VLOOKUP(Дані!A528,[5]Sheet2!$A:$E,5,0),VLOOKUP(Дані!A528,[4]Sheet2!$A$1:$E$209,5,0)),"")</f>
        <v/>
      </c>
      <c r="C528" s="8" t="str">
        <f>IFERROR(VLOOKUP(A528,[6]Actual!$D:$L,9,0),"")</f>
        <v/>
      </c>
      <c r="D528" s="8" t="str">
        <f t="shared" si="75"/>
        <v>exclude</v>
      </c>
      <c r="E528" s="9" t="str">
        <f t="shared" si="76"/>
        <v/>
      </c>
      <c r="F528" s="9" t="str">
        <f t="shared" si="77"/>
        <v/>
      </c>
      <c r="G528" s="9" t="str">
        <f>IFERROR(IF(D528="other",VLOOKUP(A528,Sheet2!A:E,5,0)-B528,""),"")</f>
        <v/>
      </c>
      <c r="H528" s="8"/>
      <c r="I528" s="8"/>
      <c r="J528" s="8"/>
    </row>
    <row r="529" spans="1:10" ht="15" thickBot="1" x14ac:dyDescent="0.35">
      <c r="A529" s="8" t="str">
        <f>IF([6]Actual!$K529="lifecell_Inb",[6]Actual!$D529,"")</f>
        <v/>
      </c>
      <c r="B529" s="9" t="str">
        <f>IFERROR(IF(OR([6]Actual!$L529="Web_chat",[6]Actual!$L529="SN"),VLOOKUP(Дані!A529,[5]Sheet2!$A:$E,5,0),VLOOKUP(Дані!A529,[4]Sheet2!$A$1:$E$209,5,0)),"")</f>
        <v/>
      </c>
      <c r="C529" s="8" t="str">
        <f>IFERROR(VLOOKUP(A529,[6]Actual!$D:$L,9,0),"")</f>
        <v/>
      </c>
      <c r="D529" s="8" t="str">
        <f t="shared" si="75"/>
        <v>exclude</v>
      </c>
      <c r="E529" s="9" t="str">
        <f t="shared" si="76"/>
        <v/>
      </c>
      <c r="F529" s="9" t="str">
        <f t="shared" si="77"/>
        <v/>
      </c>
      <c r="G529" s="9" t="str">
        <f>IFERROR(IF(D529="other",VLOOKUP(A529,Sheet2!A:E,5,0)-B529,""),"")</f>
        <v/>
      </c>
      <c r="H529" s="8"/>
      <c r="I529" s="8"/>
      <c r="J529" s="8"/>
    </row>
    <row r="530" spans="1:10" ht="15" thickBot="1" x14ac:dyDescent="0.35">
      <c r="A530" s="8" t="str">
        <f>IF([6]Actual!$K530="lifecell_Inb",[6]Actual!$D530,"")</f>
        <v/>
      </c>
      <c r="B530" s="9" t="str">
        <f>IFERROR(IF(OR([6]Actual!$L530="Web_chat",[6]Actual!$L530="SN"),VLOOKUP(Дані!A530,[5]Sheet2!$A:$E,5,0),VLOOKUP(Дані!A530,[4]Sheet2!$A$1:$E$209,5,0)),"")</f>
        <v/>
      </c>
      <c r="C530" s="8" t="str">
        <f>IFERROR(VLOOKUP(A530,[6]Actual!$D:$L,9,0),"")</f>
        <v/>
      </c>
      <c r="D530" s="8" t="str">
        <f t="shared" si="75"/>
        <v>exclude</v>
      </c>
      <c r="E530" s="9" t="str">
        <f t="shared" si="76"/>
        <v/>
      </c>
      <c r="F530" s="9" t="str">
        <f t="shared" si="77"/>
        <v/>
      </c>
      <c r="G530" s="9" t="str">
        <f>IFERROR(IF(D530="other",VLOOKUP(A530,Sheet2!A:E,5,0)-B530,""),"")</f>
        <v/>
      </c>
      <c r="H530" s="8"/>
      <c r="I530" s="8"/>
      <c r="J530" s="8"/>
    </row>
    <row r="531" spans="1:10" ht="15" thickBot="1" x14ac:dyDescent="0.35">
      <c r="A531" s="8" t="str">
        <f>IF([6]Actual!$K531="lifecell_Inb",[6]Actual!$D531,"")</f>
        <v/>
      </c>
      <c r="B531" s="9" t="str">
        <f>IFERROR(IF(OR([6]Actual!$L531="Web_chat",[6]Actual!$L531="SN"),VLOOKUP(Дані!A531,[5]Sheet2!$A:$E,5,0),VLOOKUP(Дані!A531,[4]Sheet2!$A$1:$E$209,5,0)),"")</f>
        <v/>
      </c>
      <c r="C531" s="8" t="str">
        <f>IFERROR(VLOOKUP(A531,[6]Actual!$D:$L,9,0),"")</f>
        <v/>
      </c>
      <c r="D531" s="8" t="str">
        <f t="shared" si="75"/>
        <v>exclude</v>
      </c>
      <c r="E531" s="9" t="str">
        <f t="shared" si="76"/>
        <v/>
      </c>
      <c r="F531" s="9" t="str">
        <f t="shared" si="77"/>
        <v/>
      </c>
      <c r="G531" s="9" t="str">
        <f>IFERROR(IF(D531="other",VLOOKUP(A531,Sheet2!A:E,5,0)-B531,""),"")</f>
        <v/>
      </c>
      <c r="H531" s="8"/>
      <c r="I531" s="8"/>
      <c r="J531" s="8"/>
    </row>
    <row r="532" spans="1:10" ht="15" thickBot="1" x14ac:dyDescent="0.35">
      <c r="A532" s="8" t="str">
        <f>IF([6]Actual!$K532="lifecell_Inb",[6]Actual!$D532,"")</f>
        <v/>
      </c>
      <c r="B532" s="9" t="str">
        <f>IFERROR(IF(OR([6]Actual!$L532="Web_chat",[6]Actual!$L532="SN"),VLOOKUP(Дані!A532,[5]Sheet2!$A:$E,5,0),VLOOKUP(Дані!A532,[4]Sheet2!$A$1:$E$209,5,0)),"")</f>
        <v/>
      </c>
      <c r="C532" s="8" t="str">
        <f>IFERROR(VLOOKUP(A532,[6]Actual!$D:$L,9,0),"")</f>
        <v/>
      </c>
      <c r="D532" s="8" t="str">
        <f t="shared" si="75"/>
        <v>exclude</v>
      </c>
      <c r="E532" s="9" t="str">
        <f t="shared" si="76"/>
        <v/>
      </c>
      <c r="F532" s="9" t="str">
        <f t="shared" si="77"/>
        <v/>
      </c>
      <c r="G532" s="9" t="str">
        <f>IFERROR(IF(D532="other",VLOOKUP(A532,Sheet2!A:E,5,0)-B532,""),"")</f>
        <v/>
      </c>
      <c r="H532" s="8"/>
      <c r="I532" s="8"/>
      <c r="J532" s="8"/>
    </row>
    <row r="533" spans="1:10" ht="15" thickBot="1" x14ac:dyDescent="0.35">
      <c r="A533" s="10" t="str">
        <f>IF([6]Actual!$K533="lifecell_Inb",[6]Actual!$D533,"")</f>
        <v>Anastasiia Hazie</v>
      </c>
      <c r="B533" s="12">
        <f>IFERROR(IF(OR([6]Actual!$L533="Web_chat",[6]Actual!$L533="SN"),VLOOKUP(Дані!A533,[5]Sheet2!$A:$E,5,0),VLOOKUP(Дані!A533,[4]Sheet2!$A$1:$E$209,5,0)),"")</f>
        <v>0.109489051094891</v>
      </c>
      <c r="C533" s="11" t="str">
        <f>IFERROR(VLOOKUP(A533,[6]Actual!$D:$L,9,0),"")</f>
        <v>Segment_F</v>
      </c>
      <c r="D533" s="11" t="str">
        <f t="shared" si="75"/>
        <v>other</v>
      </c>
      <c r="E533" s="12" t="str">
        <f t="shared" si="76"/>
        <v/>
      </c>
      <c r="F533" s="12">
        <f t="shared" si="77"/>
        <v>0.109489051094891</v>
      </c>
      <c r="G533" s="12">
        <f>IFERROR(IF(D533="other",VLOOKUP(A533,Sheet2!A:E,5,0)-B533,""),"")</f>
        <v>6.4423992383370002E-2</v>
      </c>
      <c r="H533" s="18" t="str">
        <f>IF(AND(VLOOKUP(A533,[6]Actual!$D:$AA,24,0)&gt;DATE(2025,2,26),D533="other"),"Не приймає", "Приймає")</f>
        <v>Не приймає</v>
      </c>
      <c r="I533" s="17">
        <f>VLOOKUP(A533,[6]Actual!$D:$AA,24,0)</f>
        <v>45756</v>
      </c>
      <c r="J533" s="12" t="str">
        <f t="shared" ref="J533:J537" si="79">IF(AND(D533="other", H533="Приймає"), G533, "")</f>
        <v/>
      </c>
    </row>
    <row r="534" spans="1:10" ht="15" thickBot="1" x14ac:dyDescent="0.35">
      <c r="A534" s="10" t="str">
        <f>IF([6]Actual!$K534="lifecell_Inb",[6]Actual!$D534,"")</f>
        <v>Nataliia Homoliako</v>
      </c>
      <c r="B534" s="12">
        <f>IFERROR(IF(OR([6]Actual!$L534="Web_chat",[6]Actual!$L534="SN"),VLOOKUP(Дані!A534,[5]Sheet2!$A:$E,5,0),VLOOKUP(Дані!A534,[4]Sheet2!$A$1:$E$209,5,0)),"")</f>
        <v>1.21951219512195E-2</v>
      </c>
      <c r="C534" s="11" t="str">
        <f>IFERROR(VLOOKUP(A534,[6]Actual!$D:$L,9,0),"")</f>
        <v>Segment_F</v>
      </c>
      <c r="D534" s="11" t="str">
        <f t="shared" si="75"/>
        <v>other</v>
      </c>
      <c r="E534" s="12" t="str">
        <f t="shared" si="76"/>
        <v/>
      </c>
      <c r="F534" s="12">
        <f t="shared" si="77"/>
        <v>1.21951219512195E-2</v>
      </c>
      <c r="G534" s="12">
        <f>IFERROR(IF(D534="other",VLOOKUP(A534,Sheet2!A:E,5,0)-B534,""),"")</f>
        <v>8.7252391860935211E-2</v>
      </c>
      <c r="H534" s="18" t="str">
        <f>IF(AND(VLOOKUP(A534,[6]Actual!$D:$AA,24,0)&gt;DATE(2025,2,26),D534="other"),"Не приймає", "Приймає")</f>
        <v>Не приймає</v>
      </c>
      <c r="I534" s="17">
        <f>VLOOKUP(A534,[6]Actual!$D:$AA,24,0)</f>
        <v>45756</v>
      </c>
      <c r="J534" s="12" t="str">
        <f t="shared" si="79"/>
        <v/>
      </c>
    </row>
    <row r="535" spans="1:10" ht="15" thickBot="1" x14ac:dyDescent="0.35">
      <c r="A535" s="10" t="str">
        <f>IF([6]Actual!$K535="lifecell_Inb",[6]Actual!$D535,"")</f>
        <v>Serhii Kovalenko</v>
      </c>
      <c r="B535" s="12">
        <f>IFERROR(IF(OR([6]Actual!$L535="Web_chat",[6]Actual!$L535="SN"),VLOOKUP(Дані!A535,[5]Sheet2!$A:$E,5,0),VLOOKUP(Дані!A535,[4]Sheet2!$A$1:$E$209,5,0)),"")</f>
        <v>4.0404040404040401E-2</v>
      </c>
      <c r="C535" s="11" t="str">
        <f>IFERROR(VLOOKUP(A535,[6]Actual!$D:$L,9,0),"")</f>
        <v>Segment_F</v>
      </c>
      <c r="D535" s="11" t="str">
        <f t="shared" si="75"/>
        <v>other</v>
      </c>
      <c r="E535" s="12" t="str">
        <f t="shared" si="76"/>
        <v/>
      </c>
      <c r="F535" s="12">
        <f t="shared" si="77"/>
        <v>4.0404040404040401E-2</v>
      </c>
      <c r="G535" s="12">
        <f>IFERROR(IF(D535="other",VLOOKUP(A535,Sheet2!A:E,5,0)-B535,""),"")</f>
        <v>7.1955510157757599E-2</v>
      </c>
      <c r="H535" s="18" t="str">
        <f>IF(AND(VLOOKUP(A535,[6]Actual!$D:$AA,24,0)&gt;DATE(2025,2,26),D535="other"),"Не приймає", "Приймає")</f>
        <v>Не приймає</v>
      </c>
      <c r="I535" s="17">
        <f>VLOOKUP(A535,[6]Actual!$D:$AA,24,0)</f>
        <v>45756</v>
      </c>
      <c r="J535" s="12" t="str">
        <f t="shared" si="79"/>
        <v/>
      </c>
    </row>
    <row r="536" spans="1:10" ht="15" thickBot="1" x14ac:dyDescent="0.35">
      <c r="A536" s="10" t="str">
        <f>IF([6]Actual!$K536="lifecell_Inb",[6]Actual!$D536,"")</f>
        <v>Oleksii Riabov</v>
      </c>
      <c r="B536" s="12">
        <f>IFERROR(IF(OR([6]Actual!$L536="Web_chat",[6]Actual!$L536="SN"),VLOOKUP(Дані!A536,[5]Sheet2!$A:$E,5,0),VLOOKUP(Дані!A536,[4]Sheet2!$A$1:$E$209,5,0)),"")</f>
        <v>8.8607594936708903E-2</v>
      </c>
      <c r="C536" s="11" t="str">
        <f>IFERROR(VLOOKUP(A536,[6]Actual!$D:$L,9,0),"")</f>
        <v>Segment_F</v>
      </c>
      <c r="D536" s="11" t="str">
        <f t="shared" si="75"/>
        <v>other</v>
      </c>
      <c r="E536" s="12" t="str">
        <f t="shared" si="76"/>
        <v/>
      </c>
      <c r="F536" s="12">
        <f t="shared" si="77"/>
        <v>8.8607594936708903E-2</v>
      </c>
      <c r="G536" s="12">
        <f>IFERROR(IF(D536="other",VLOOKUP(A536,Sheet2!A:E,5,0)-B536,""),"")</f>
        <v>2.3637303022475104E-2</v>
      </c>
      <c r="H536" s="18" t="str">
        <f>IF(AND(VLOOKUP(A536,[6]Actual!$D:$AA,24,0)&gt;DATE(2025,2,26),D536="other"),"Не приймає", "Приймає")</f>
        <v>Не приймає</v>
      </c>
      <c r="I536" s="17">
        <f>VLOOKUP(A536,[6]Actual!$D:$AA,24,0)</f>
        <v>45756</v>
      </c>
      <c r="J536" s="12" t="str">
        <f t="shared" si="79"/>
        <v/>
      </c>
    </row>
    <row r="537" spans="1:10" ht="15" thickBot="1" x14ac:dyDescent="0.35">
      <c r="A537" s="10" t="str">
        <f>IF([6]Actual!$K537="lifecell_Inb",[6]Actual!$D537,"")</f>
        <v>Alina Sluzhenko</v>
      </c>
      <c r="B537" s="12">
        <f>IFERROR(IF(OR([6]Actual!$L537="Web_chat",[6]Actual!$L537="SN"),VLOOKUP(Дані!A537,[5]Sheet2!$A:$E,5,0),VLOOKUP(Дані!A537,[4]Sheet2!$A$1:$E$209,5,0)),"")</f>
        <v>8.8709677419354802E-2</v>
      </c>
      <c r="C537" s="11" t="str">
        <f>IFERROR(VLOOKUP(A537,[6]Actual!$D:$L,9,0),"")</f>
        <v>Segment_F</v>
      </c>
      <c r="D537" s="11" t="str">
        <f t="shared" si="75"/>
        <v>other</v>
      </c>
      <c r="E537" s="12" t="str">
        <f t="shared" si="76"/>
        <v/>
      </c>
      <c r="F537" s="12">
        <f t="shared" si="77"/>
        <v>8.8709677419354802E-2</v>
      </c>
      <c r="G537" s="12">
        <f>IFERROR(IF(D537="other",VLOOKUP(A537,Sheet2!A:E,5,0)-B537,""),"")</f>
        <v>6.5611310234966205E-2</v>
      </c>
      <c r="H537" s="18" t="str">
        <f>IF(AND(VLOOKUP(A537,[6]Actual!$D:$AA,24,0)&gt;DATE(2025,2,26),D537="other"),"Не приймає", "Приймає")</f>
        <v>Не приймає</v>
      </c>
      <c r="I537" s="17">
        <f>VLOOKUP(A537,[6]Actual!$D:$AA,24,0)</f>
        <v>45756</v>
      </c>
      <c r="J537" s="12" t="str">
        <f t="shared" si="79"/>
        <v/>
      </c>
    </row>
    <row r="538" spans="1:10" ht="15" thickBot="1" x14ac:dyDescent="0.35">
      <c r="A538" s="8" t="str">
        <f>IF([6]Actual!$K538="lifecell_Inb",[6]Actual!$D538,"")</f>
        <v/>
      </c>
      <c r="B538" s="9" t="str">
        <f>IFERROR(IF(OR([6]Actual!$L538="Web_chat",[6]Actual!$L538="SN"),VLOOKUP(Дані!A538,[5]Sheet2!$A:$E,5,0),VLOOKUP(Дані!A538,[4]Sheet2!$A$1:$E$209,5,0)),"")</f>
        <v/>
      </c>
      <c r="C538" s="8" t="str">
        <f>IFERROR(VLOOKUP(A538,[6]Actual!$D:$L,9,0),"")</f>
        <v/>
      </c>
      <c r="D538" s="8" t="str">
        <f t="shared" si="75"/>
        <v>exclude</v>
      </c>
      <c r="E538" s="9" t="str">
        <f t="shared" si="76"/>
        <v/>
      </c>
      <c r="F538" s="9" t="str">
        <f t="shared" si="77"/>
        <v/>
      </c>
      <c r="G538" s="9" t="str">
        <f>IFERROR(IF(D538="other",VLOOKUP(A538,Sheet2!A:E,5,0)-B538,""),"")</f>
        <v/>
      </c>
      <c r="H538" s="8"/>
      <c r="I538" s="8"/>
      <c r="J538" s="8"/>
    </row>
    <row r="539" spans="1:10" ht="15" thickBot="1" x14ac:dyDescent="0.35">
      <c r="A539" s="8" t="str">
        <f>IF([6]Actual!$K539="lifecell_Inb",[6]Actual!$D539,"")</f>
        <v/>
      </c>
      <c r="B539" s="9" t="str">
        <f>IFERROR(IF(OR([6]Actual!$L539="Web_chat",[6]Actual!$L539="SN"),VLOOKUP(Дані!A539,[5]Sheet2!$A:$E,5,0),VLOOKUP(Дані!A539,[4]Sheet2!$A$1:$E$209,5,0)),"")</f>
        <v/>
      </c>
      <c r="C539" s="8" t="str">
        <f>IFERROR(VLOOKUP(A539,[6]Actual!$D:$L,9,0),"")</f>
        <v/>
      </c>
      <c r="D539" s="8" t="str">
        <f t="shared" si="75"/>
        <v>exclude</v>
      </c>
      <c r="E539" s="9" t="str">
        <f t="shared" si="76"/>
        <v/>
      </c>
      <c r="F539" s="9" t="str">
        <f t="shared" si="77"/>
        <v/>
      </c>
      <c r="G539" s="9" t="str">
        <f>IFERROR(IF(D539="other",VLOOKUP(A539,Sheet2!A:E,5,0)-B539,""),"")</f>
        <v/>
      </c>
      <c r="H539" s="8"/>
      <c r="I539" s="8"/>
      <c r="J539" s="8"/>
    </row>
    <row r="540" spans="1:10" ht="15" thickBot="1" x14ac:dyDescent="0.35">
      <c r="A540" s="8" t="str">
        <f>IF([6]Actual!$K540="lifecell_Inb",[6]Actual!$D540,"")</f>
        <v/>
      </c>
      <c r="B540" s="9" t="str">
        <f>IFERROR(IF(OR([6]Actual!$L540="Web_chat",[6]Actual!$L540="SN"),VLOOKUP(Дані!A540,[5]Sheet2!$A:$E,5,0),VLOOKUP(Дані!A540,[4]Sheet2!$A$1:$E$209,5,0)),"")</f>
        <v/>
      </c>
      <c r="C540" s="8" t="str">
        <f>IFERROR(VLOOKUP(A540,[6]Actual!$D:$L,9,0),"")</f>
        <v/>
      </c>
      <c r="D540" s="8" t="str">
        <f t="shared" si="75"/>
        <v>exclude</v>
      </c>
      <c r="E540" s="9" t="str">
        <f t="shared" si="76"/>
        <v/>
      </c>
      <c r="F540" s="9" t="str">
        <f t="shared" si="77"/>
        <v/>
      </c>
      <c r="G540" s="9" t="str">
        <f>IFERROR(IF(D540="other",VLOOKUP(A540,Sheet2!A:E,5,0)-B540,""),"")</f>
        <v/>
      </c>
      <c r="H540" s="8"/>
      <c r="I540" s="8"/>
      <c r="J540" s="8"/>
    </row>
    <row r="541" spans="1:10" ht="15" thickBot="1" x14ac:dyDescent="0.35">
      <c r="A541" s="8" t="str">
        <f>IF([6]Actual!$K541="lifecell_Inb",[6]Actual!$D541,"")</f>
        <v/>
      </c>
      <c r="B541" s="9" t="str">
        <f>IFERROR(IF(OR([6]Actual!$L541="Web_chat",[6]Actual!$L541="SN"),VLOOKUP(Дані!A541,[5]Sheet2!$A:$E,5,0),VLOOKUP(Дані!A541,[4]Sheet2!$A$1:$E$209,5,0)),"")</f>
        <v/>
      </c>
      <c r="C541" s="8" t="str">
        <f>IFERROR(VLOOKUP(A541,[6]Actual!$D:$L,9,0),"")</f>
        <v/>
      </c>
      <c r="D541" s="8" t="str">
        <f t="shared" si="75"/>
        <v>exclude</v>
      </c>
      <c r="E541" s="9" t="str">
        <f t="shared" si="76"/>
        <v/>
      </c>
      <c r="F541" s="9" t="str">
        <f t="shared" si="77"/>
        <v/>
      </c>
      <c r="G541" s="9" t="str">
        <f>IFERROR(IF(D541="other",VLOOKUP(A541,Sheet2!A:E,5,0)-B541,""),"")</f>
        <v/>
      </c>
      <c r="H541" s="8"/>
      <c r="I541" s="8"/>
      <c r="J541" s="8"/>
    </row>
    <row r="542" spans="1:10" ht="15" thickBot="1" x14ac:dyDescent="0.35">
      <c r="A542" s="8" t="str">
        <f>IF([6]Actual!$K542="lifecell_Inb",[6]Actual!$D542,"")</f>
        <v/>
      </c>
      <c r="B542" s="9" t="str">
        <f>IFERROR(IF(OR([6]Actual!$L542="Web_chat",[6]Actual!$L542="SN"),VLOOKUP(Дані!A542,[5]Sheet2!$A:$E,5,0),VLOOKUP(Дані!A542,[4]Sheet2!$A$1:$E$209,5,0)),"")</f>
        <v/>
      </c>
      <c r="C542" s="8" t="str">
        <f>IFERROR(VLOOKUP(A542,[6]Actual!$D:$L,9,0),"")</f>
        <v/>
      </c>
      <c r="D542" s="8" t="str">
        <f t="shared" si="75"/>
        <v>exclude</v>
      </c>
      <c r="E542" s="9" t="str">
        <f t="shared" si="76"/>
        <v/>
      </c>
      <c r="F542" s="9" t="str">
        <f t="shared" si="77"/>
        <v/>
      </c>
      <c r="G542" s="9" t="str">
        <f>IFERROR(IF(D542="other",VLOOKUP(A542,Sheet2!A:E,5,0)-B542,""),"")</f>
        <v/>
      </c>
      <c r="H542" s="8"/>
      <c r="I542" s="8"/>
      <c r="J542" s="8"/>
    </row>
    <row r="543" spans="1:10" ht="15" thickBot="1" x14ac:dyDescent="0.35">
      <c r="A543" s="8" t="str">
        <f>IF([6]Actual!$K543="lifecell_Inb",[6]Actual!$D543,"")</f>
        <v/>
      </c>
      <c r="B543" s="9" t="str">
        <f>IFERROR(IF(OR([6]Actual!$L543="Web_chat",[6]Actual!$L543="SN"),VLOOKUP(Дані!A543,[5]Sheet2!$A:$E,5,0),VLOOKUP(Дані!A543,[4]Sheet2!$A$1:$E$209,5,0)),"")</f>
        <v/>
      </c>
      <c r="C543" s="8" t="str">
        <f>IFERROR(VLOOKUP(A543,[6]Actual!$D:$L,9,0),"")</f>
        <v/>
      </c>
      <c r="D543" s="8" t="str">
        <f t="shared" si="75"/>
        <v>exclude</v>
      </c>
      <c r="E543" s="9" t="str">
        <f t="shared" si="76"/>
        <v/>
      </c>
      <c r="F543" s="9" t="str">
        <f t="shared" si="77"/>
        <v/>
      </c>
      <c r="G543" s="9" t="str">
        <f>IFERROR(IF(D543="other",VLOOKUP(A543,Sheet2!A:E,5,0)-B543,""),"")</f>
        <v/>
      </c>
      <c r="H543" s="8"/>
      <c r="I543" s="8"/>
      <c r="J543" s="8"/>
    </row>
    <row r="544" spans="1:10" ht="15" thickBot="1" x14ac:dyDescent="0.35">
      <c r="A544" s="8" t="str">
        <f>IF([6]Actual!$K544="lifecell_Inb",[6]Actual!$D544,"")</f>
        <v/>
      </c>
      <c r="B544" s="9" t="str">
        <f>IFERROR(IF(OR([6]Actual!$L544="Web_chat",[6]Actual!$L544="SN"),VLOOKUP(Дані!A544,[5]Sheet2!$A:$E,5,0),VLOOKUP(Дані!A544,[4]Sheet2!$A$1:$E$209,5,0)),"")</f>
        <v/>
      </c>
      <c r="C544" s="8" t="str">
        <f>IFERROR(VLOOKUP(A544,[6]Actual!$D:$L,9,0),"")</f>
        <v/>
      </c>
      <c r="D544" s="8" t="str">
        <f t="shared" si="75"/>
        <v>exclude</v>
      </c>
      <c r="E544" s="9" t="str">
        <f t="shared" si="76"/>
        <v/>
      </c>
      <c r="F544" s="9" t="str">
        <f t="shared" si="77"/>
        <v/>
      </c>
      <c r="G544" s="9" t="str">
        <f>IFERROR(IF(D544="other",VLOOKUP(A544,Sheet2!A:E,5,0)-B544,""),"")</f>
        <v/>
      </c>
      <c r="H544" s="8"/>
      <c r="I544" s="8"/>
      <c r="J544" s="8"/>
    </row>
    <row r="545" spans="1:10" ht="15" thickBot="1" x14ac:dyDescent="0.35">
      <c r="A545" s="8" t="str">
        <f>IF([6]Actual!$K545="lifecell_Inb",[6]Actual!$D545,"")</f>
        <v/>
      </c>
      <c r="B545" s="9" t="str">
        <f>IFERROR(IF(OR([6]Actual!$L545="Web_chat",[6]Actual!$L545="SN"),VLOOKUP(Дані!A545,[5]Sheet2!$A:$E,5,0),VLOOKUP(Дані!A545,[4]Sheet2!$A$1:$E$209,5,0)),"")</f>
        <v/>
      </c>
      <c r="C545" s="8" t="str">
        <f>IFERROR(VLOOKUP(A545,[6]Actual!$D:$L,9,0),"")</f>
        <v/>
      </c>
      <c r="D545" s="8" t="str">
        <f t="shared" si="75"/>
        <v>exclude</v>
      </c>
      <c r="E545" s="9" t="str">
        <f t="shared" si="76"/>
        <v/>
      </c>
      <c r="F545" s="9" t="str">
        <f t="shared" si="77"/>
        <v/>
      </c>
      <c r="G545" s="9" t="str">
        <f>IFERROR(IF(D545="other",VLOOKUP(A545,Sheet2!A:E,5,0)-B545,""),"")</f>
        <v/>
      </c>
      <c r="H545" s="8"/>
      <c r="I545" s="8"/>
      <c r="J545" s="8"/>
    </row>
    <row r="546" spans="1:10" ht="15" thickBot="1" x14ac:dyDescent="0.35">
      <c r="A546" s="8" t="str">
        <f>IF([6]Actual!$K546="lifecell_Inb",[6]Actual!$D546,"")</f>
        <v/>
      </c>
      <c r="B546" s="9" t="str">
        <f>IFERROR(IF(OR([6]Actual!$L546="Web_chat",[6]Actual!$L546="SN"),VLOOKUP(Дані!A546,[5]Sheet2!$A:$E,5,0),VLOOKUP(Дані!A546,[4]Sheet2!$A$1:$E$209,5,0)),"")</f>
        <v/>
      </c>
      <c r="C546" s="8" t="str">
        <f>IFERROR(VLOOKUP(A546,[6]Actual!$D:$L,9,0),"")</f>
        <v/>
      </c>
      <c r="D546" s="8" t="str">
        <f t="shared" si="75"/>
        <v>exclude</v>
      </c>
      <c r="E546" s="9" t="str">
        <f t="shared" si="76"/>
        <v/>
      </c>
      <c r="F546" s="9" t="str">
        <f t="shared" si="77"/>
        <v/>
      </c>
      <c r="G546" s="9" t="str">
        <f>IFERROR(IF(D546="other",VLOOKUP(A546,Sheet2!A:E,5,0)-B546,""),"")</f>
        <v/>
      </c>
      <c r="H546" s="8"/>
      <c r="I546" s="8"/>
      <c r="J546" s="8"/>
    </row>
    <row r="547" spans="1:10" ht="15" thickBot="1" x14ac:dyDescent="0.35">
      <c r="A547" s="8" t="str">
        <f>IF([6]Actual!$K547="lifecell_Inb",[6]Actual!$D547,"")</f>
        <v/>
      </c>
      <c r="B547" s="9" t="str">
        <f>IFERROR(IF(OR([6]Actual!$L547="Web_chat",[6]Actual!$L547="SN"),VLOOKUP(Дані!A547,[5]Sheet2!$A:$E,5,0),VLOOKUP(Дані!A547,[4]Sheet2!$A$1:$E$209,5,0)),"")</f>
        <v/>
      </c>
      <c r="C547" s="8" t="str">
        <f>IFERROR(VLOOKUP(A547,[6]Actual!$D:$L,9,0),"")</f>
        <v/>
      </c>
      <c r="D547" s="8" t="str">
        <f t="shared" si="75"/>
        <v>exclude</v>
      </c>
      <c r="E547" s="9" t="str">
        <f t="shared" si="76"/>
        <v/>
      </c>
      <c r="F547" s="9" t="str">
        <f t="shared" si="77"/>
        <v/>
      </c>
      <c r="G547" s="9" t="str">
        <f>IFERROR(IF(D547="other",VLOOKUP(A547,Sheet2!A:E,5,0)-B547,""),"")</f>
        <v/>
      </c>
      <c r="H547" s="8"/>
      <c r="I547" s="8"/>
      <c r="J547" s="8"/>
    </row>
    <row r="548" spans="1:10" ht="15" thickBot="1" x14ac:dyDescent="0.35">
      <c r="A548" s="8" t="str">
        <f>IF([6]Actual!$K548="lifecell_Inb",[6]Actual!$D548,"")</f>
        <v/>
      </c>
      <c r="B548" s="9" t="str">
        <f>IFERROR(IF(OR([6]Actual!$L548="Web_chat",[6]Actual!$L548="SN"),VLOOKUP(Дані!A548,[5]Sheet2!$A:$E,5,0),VLOOKUP(Дані!A548,[4]Sheet2!$A$1:$E$209,5,0)),"")</f>
        <v/>
      </c>
      <c r="C548" s="8" t="str">
        <f>IFERROR(VLOOKUP(A548,[6]Actual!$D:$L,9,0),"")</f>
        <v/>
      </c>
      <c r="D548" s="8" t="str">
        <f t="shared" si="75"/>
        <v>exclude</v>
      </c>
      <c r="E548" s="9" t="str">
        <f t="shared" si="76"/>
        <v/>
      </c>
      <c r="F548" s="9" t="str">
        <f t="shared" si="77"/>
        <v/>
      </c>
      <c r="G548" s="9" t="str">
        <f>IFERROR(IF(D548="other",VLOOKUP(A548,Sheet2!A:E,5,0)-B548,""),"")</f>
        <v/>
      </c>
      <c r="H548" s="8"/>
      <c r="I548" s="8"/>
      <c r="J548" s="8"/>
    </row>
    <row r="549" spans="1:10" ht="15" thickBot="1" x14ac:dyDescent="0.35">
      <c r="A549" s="8" t="str">
        <f>IF([6]Actual!$K549="lifecell_Inb",[6]Actual!$D549,"")</f>
        <v/>
      </c>
      <c r="B549" s="9" t="str">
        <f>IFERROR(IF(OR([6]Actual!$L549="Web_chat",[6]Actual!$L549="SN"),VLOOKUP(Дані!A549,[5]Sheet2!$A:$E,5,0),VLOOKUP(Дані!A549,[4]Sheet2!$A$1:$E$209,5,0)),"")</f>
        <v/>
      </c>
      <c r="C549" s="8" t="str">
        <f>IFERROR(VLOOKUP(A549,[6]Actual!$D:$L,9,0),"")</f>
        <v/>
      </c>
      <c r="D549" s="8" t="str">
        <f t="shared" si="75"/>
        <v>exclude</v>
      </c>
      <c r="E549" s="9" t="str">
        <f t="shared" si="76"/>
        <v/>
      </c>
      <c r="F549" s="9" t="str">
        <f t="shared" si="77"/>
        <v/>
      </c>
      <c r="G549" s="9" t="str">
        <f>IFERROR(IF(D549="other",VLOOKUP(A549,Sheet2!A:E,5,0)-B549,""),"")</f>
        <v/>
      </c>
      <c r="H549" s="8"/>
      <c r="I549" s="8"/>
      <c r="J549" s="8"/>
    </row>
    <row r="550" spans="1:10" ht="15" thickBot="1" x14ac:dyDescent="0.35">
      <c r="A550" s="8" t="str">
        <f>IF([6]Actual!$K550="lifecell_Inb",[6]Actual!$D550,"")</f>
        <v/>
      </c>
      <c r="B550" s="9" t="str">
        <f>IFERROR(IF(OR([6]Actual!$L550="Web_chat",[6]Actual!$L550="SN"),VLOOKUP(Дані!A550,[5]Sheet2!$A:$E,5,0),VLOOKUP(Дані!A550,[4]Sheet2!$A$1:$E$209,5,0)),"")</f>
        <v/>
      </c>
      <c r="C550" s="8" t="str">
        <f>IFERROR(VLOOKUP(A550,[6]Actual!$D:$L,9,0),"")</f>
        <v/>
      </c>
      <c r="D550" s="8" t="str">
        <f t="shared" si="75"/>
        <v>exclude</v>
      </c>
      <c r="E550" s="9" t="str">
        <f t="shared" si="76"/>
        <v/>
      </c>
      <c r="F550" s="9" t="str">
        <f t="shared" si="77"/>
        <v/>
      </c>
      <c r="G550" s="9" t="str">
        <f>IFERROR(IF(D550="other",VLOOKUP(A550,Sheet2!A:E,5,0)-B550,""),"")</f>
        <v/>
      </c>
      <c r="H550" s="8"/>
      <c r="I550" s="8"/>
      <c r="J550" s="8"/>
    </row>
    <row r="551" spans="1:10" ht="15" thickBot="1" x14ac:dyDescent="0.35">
      <c r="A551" s="8" t="str">
        <f>IF([6]Actual!$K551="lifecell_Inb",[6]Actual!$D551,"")</f>
        <v/>
      </c>
      <c r="B551" s="9" t="str">
        <f>IFERROR(IF(OR([6]Actual!$L551="Web_chat",[6]Actual!$L551="SN"),VLOOKUP(Дані!A551,[5]Sheet2!$A:$E,5,0),VLOOKUP(Дані!A551,[4]Sheet2!$A$1:$E$209,5,0)),"")</f>
        <v/>
      </c>
      <c r="C551" s="8" t="str">
        <f>IFERROR(VLOOKUP(A551,[6]Actual!$D:$L,9,0),"")</f>
        <v/>
      </c>
      <c r="D551" s="8" t="str">
        <f t="shared" si="75"/>
        <v>exclude</v>
      </c>
      <c r="E551" s="9" t="str">
        <f t="shared" si="76"/>
        <v/>
      </c>
      <c r="F551" s="9" t="str">
        <f t="shared" si="77"/>
        <v/>
      </c>
      <c r="G551" s="9" t="str">
        <f>IFERROR(IF(D551="other",VLOOKUP(A551,Sheet2!A:E,5,0)-B551,""),"")</f>
        <v/>
      </c>
      <c r="H551" s="8"/>
      <c r="I551" s="8"/>
      <c r="J551" s="8"/>
    </row>
    <row r="552" spans="1:10" ht="15" thickBot="1" x14ac:dyDescent="0.35">
      <c r="A552" s="8" t="str">
        <f>IF([6]Actual!$K552="lifecell_Inb",[6]Actual!$D552,"")</f>
        <v/>
      </c>
      <c r="B552" s="9" t="str">
        <f>IFERROR(IF(OR([6]Actual!$L552="Web_chat",[6]Actual!$L552="SN"),VLOOKUP(Дані!A552,[5]Sheet2!$A:$E,5,0),VLOOKUP(Дані!A552,[4]Sheet2!$A$1:$E$209,5,0)),"")</f>
        <v/>
      </c>
      <c r="C552" s="8" t="str">
        <f>IFERROR(VLOOKUP(A552,[6]Actual!$D:$L,9,0),"")</f>
        <v/>
      </c>
      <c r="D552" s="8" t="str">
        <f t="shared" si="75"/>
        <v>exclude</v>
      </c>
      <c r="E552" s="9" t="str">
        <f t="shared" si="76"/>
        <v/>
      </c>
      <c r="F552" s="9" t="str">
        <f t="shared" si="77"/>
        <v/>
      </c>
      <c r="G552" s="9" t="str">
        <f>IFERROR(IF(D552="other",VLOOKUP(A552,Sheet2!A:E,5,0)-B552,""),"")</f>
        <v/>
      </c>
      <c r="H552" s="8"/>
      <c r="I552" s="8"/>
      <c r="J552" s="8"/>
    </row>
    <row r="553" spans="1:10" ht="15" thickBot="1" x14ac:dyDescent="0.35">
      <c r="A553" s="8" t="str">
        <f>IF([6]Actual!$K553="lifecell_Inb",[6]Actual!$D553,"")</f>
        <v/>
      </c>
      <c r="B553" s="9" t="str">
        <f>IFERROR(IF(OR([6]Actual!$L553="Web_chat",[6]Actual!$L553="SN"),VLOOKUP(Дані!A553,[5]Sheet2!$A:$E,5,0),VLOOKUP(Дані!A553,[4]Sheet2!$A$1:$E$209,5,0)),"")</f>
        <v/>
      </c>
      <c r="C553" s="8" t="str">
        <f>IFERROR(VLOOKUP(A553,[6]Actual!$D:$L,9,0),"")</f>
        <v/>
      </c>
      <c r="D553" s="8" t="str">
        <f t="shared" si="75"/>
        <v>exclude</v>
      </c>
      <c r="E553" s="9" t="str">
        <f t="shared" si="76"/>
        <v/>
      </c>
      <c r="F553" s="9" t="str">
        <f t="shared" si="77"/>
        <v/>
      </c>
      <c r="G553" s="9" t="str">
        <f>IFERROR(IF(D553="other",VLOOKUP(A553,Sheet2!A:E,5,0)-B553,""),"")</f>
        <v/>
      </c>
      <c r="H553" s="8"/>
      <c r="I553" s="8"/>
      <c r="J553" s="8"/>
    </row>
    <row r="554" spans="1:10" ht="15" thickBot="1" x14ac:dyDescent="0.35">
      <c r="A554" s="10" t="str">
        <f>IF([6]Actual!$K554="lifecell_Inb",[6]Actual!$D554,"")</f>
        <v>Yurii Drevlia</v>
      </c>
      <c r="B554" s="12" t="str">
        <f>IFERROR(IF(OR([6]Actual!$L554="Web_chat",[6]Actual!$L554="SN"),VLOOKUP(Дані!A554,[5]Sheet2!$A:$E,5,0),VLOOKUP(Дані!A554,[4]Sheet2!$A$1:$E$209,5,0)),"")</f>
        <v/>
      </c>
      <c r="C554" s="11" t="str">
        <f>IFERROR(VLOOKUP(A554,[6]Actual!$D:$L,9,0),"")</f>
        <v>Segment_F</v>
      </c>
      <c r="D554" s="11" t="str">
        <f t="shared" si="75"/>
        <v>other</v>
      </c>
      <c r="E554" s="12" t="str">
        <f t="shared" si="76"/>
        <v/>
      </c>
      <c r="F554" s="12" t="str">
        <f t="shared" si="77"/>
        <v/>
      </c>
      <c r="G554" s="12" t="str">
        <f>IFERROR(IF(D554="other",VLOOKUP(A554,Sheet2!A:E,5,0)-B554,""),"")</f>
        <v/>
      </c>
      <c r="H554" s="18" t="str">
        <f>IF(AND(VLOOKUP(A554,[6]Actual!$D:$AA,24,0)&gt;DATE(2025,2,26),D554="other"),"Не приймає", "Приймає")</f>
        <v>Не приймає</v>
      </c>
      <c r="I554" s="17">
        <f>VLOOKUP(A554,[6]Actual!$D:$AA,24,0)</f>
        <v>45763</v>
      </c>
      <c r="J554" s="12" t="str">
        <f t="shared" ref="J554:J558" si="80">IF(AND(D554="other", H554="Приймає"), G554, "")</f>
        <v/>
      </c>
    </row>
    <row r="555" spans="1:10" ht="15" thickBot="1" x14ac:dyDescent="0.35">
      <c r="A555" s="10" t="str">
        <f>IF([6]Actual!$K555="lifecell_Inb",[6]Actual!$D555,"")</f>
        <v>Oleksandr Karpov</v>
      </c>
      <c r="B555" s="12">
        <f>IFERROR(IF(OR([6]Actual!$L555="Web_chat",[6]Actual!$L555="SN"),VLOOKUP(Дані!A555,[5]Sheet2!$A:$E,5,0),VLOOKUP(Дані!A555,[4]Sheet2!$A$1:$E$209,5,0)),"")</f>
        <v>0.10344827586206901</v>
      </c>
      <c r="C555" s="11" t="str">
        <f>IFERROR(VLOOKUP(A555,[6]Actual!$D:$L,9,0),"")</f>
        <v>Segment_F</v>
      </c>
      <c r="D555" s="11" t="str">
        <f t="shared" si="75"/>
        <v>other</v>
      </c>
      <c r="E555" s="12" t="str">
        <f t="shared" si="76"/>
        <v/>
      </c>
      <c r="F555" s="12">
        <f t="shared" si="77"/>
        <v>0.10344827586206901</v>
      </c>
      <c r="G555" s="12">
        <f>IFERROR(IF(D555="other",VLOOKUP(A555,Sheet2!A:E,5,0)-B555,""),"")</f>
        <v>9.7592713077419985E-3</v>
      </c>
      <c r="H555" s="18" t="str">
        <f>IF(AND(VLOOKUP(A555,[6]Actual!$D:$AA,24,0)&gt;DATE(2025,2,26),D555="other"),"Не приймає", "Приймає")</f>
        <v>Не приймає</v>
      </c>
      <c r="I555" s="17">
        <f>VLOOKUP(A555,[6]Actual!$D:$AA,24,0)</f>
        <v>45763</v>
      </c>
      <c r="J555" s="12" t="str">
        <f t="shared" si="80"/>
        <v/>
      </c>
    </row>
    <row r="556" spans="1:10" ht="15" thickBot="1" x14ac:dyDescent="0.35">
      <c r="A556" s="10" t="str">
        <f>IF([6]Actual!$K556="lifecell_Inb",[6]Actual!$D556,"")</f>
        <v>Nataliia Kolesnichenko</v>
      </c>
      <c r="B556" s="12">
        <f>IFERROR(IF(OR([6]Actual!$L556="Web_chat",[6]Actual!$L556="SN"),VLOOKUP(Дані!A556,[5]Sheet2!$A:$E,5,0),VLOOKUP(Дані!A556,[4]Sheet2!$A$1:$E$209,5,0)),"")</f>
        <v>0.15</v>
      </c>
      <c r="C556" s="11" t="str">
        <f>IFERROR(VLOOKUP(A556,[6]Actual!$D:$L,9,0),"")</f>
        <v>Segment_F</v>
      </c>
      <c r="D556" s="11" t="str">
        <f t="shared" si="75"/>
        <v>other</v>
      </c>
      <c r="E556" s="12" t="str">
        <f t="shared" si="76"/>
        <v/>
      </c>
      <c r="F556" s="12">
        <f t="shared" si="77"/>
        <v>0.15</v>
      </c>
      <c r="G556" s="12">
        <f>IFERROR(IF(D556="other",VLOOKUP(A556,Sheet2!A:E,5,0)-B556,""),"")</f>
        <v>-2.8787878787879001E-2</v>
      </c>
      <c r="H556" s="18" t="str">
        <f>IF(AND(VLOOKUP(A556,[6]Actual!$D:$AA,24,0)&gt;DATE(2025,2,26),D556="other"),"Не приймає", "Приймає")</f>
        <v>Не приймає</v>
      </c>
      <c r="I556" s="17">
        <f>VLOOKUP(A556,[6]Actual!$D:$AA,24,0)</f>
        <v>45763</v>
      </c>
      <c r="J556" s="12" t="str">
        <f t="shared" si="80"/>
        <v/>
      </c>
    </row>
    <row r="557" spans="1:10" ht="15" thickBot="1" x14ac:dyDescent="0.35">
      <c r="A557" s="10" t="str">
        <f>IF([6]Actual!$K557="lifecell_Inb",[6]Actual!$D557,"")</f>
        <v>Volodymyr Kochubei</v>
      </c>
      <c r="B557" s="12">
        <f>IFERROR(IF(OR([6]Actual!$L557="Web_chat",[6]Actual!$L557="SN"),VLOOKUP(Дані!A557,[5]Sheet2!$A:$E,5,0),VLOOKUP(Дані!A557,[4]Sheet2!$A$1:$E$209,5,0)),"")</f>
        <v>6.4516129032258104E-2</v>
      </c>
      <c r="C557" s="11" t="str">
        <f>IFERROR(VLOOKUP(A557,[6]Actual!$D:$L,9,0),"")</f>
        <v>Segment_F</v>
      </c>
      <c r="D557" s="11" t="str">
        <f t="shared" si="75"/>
        <v>other</v>
      </c>
      <c r="E557" s="12" t="str">
        <f t="shared" si="76"/>
        <v/>
      </c>
      <c r="F557" s="12">
        <f t="shared" si="77"/>
        <v>6.4516129032258104E-2</v>
      </c>
      <c r="G557" s="12">
        <f>IFERROR(IF(D557="other",VLOOKUP(A557,Sheet2!A:E,5,0)-B557,""),"")</f>
        <v>3.5483870967741901E-2</v>
      </c>
      <c r="H557" s="18" t="str">
        <f>IF(AND(VLOOKUP(A557,[6]Actual!$D:$AA,24,0)&gt;DATE(2025,2,26),D557="other"),"Не приймає", "Приймає")</f>
        <v>Не приймає</v>
      </c>
      <c r="I557" s="17">
        <f>VLOOKUP(A557,[6]Actual!$D:$AA,24,0)</f>
        <v>45763</v>
      </c>
      <c r="J557" s="12" t="str">
        <f t="shared" si="80"/>
        <v/>
      </c>
    </row>
    <row r="558" spans="1:10" ht="15" thickBot="1" x14ac:dyDescent="0.35">
      <c r="A558" s="10" t="str">
        <f>IF([6]Actual!$K558="lifecell_Inb",[6]Actual!$D558,"")</f>
        <v>Vladyslav Turik</v>
      </c>
      <c r="B558" s="12">
        <f>IFERROR(IF(OR([6]Actual!$L558="Web_chat",[6]Actual!$L558="SN"),VLOOKUP(Дані!A558,[5]Sheet2!$A:$E,5,0),VLOOKUP(Дані!A558,[4]Sheet2!$A$1:$E$209,5,0)),"")</f>
        <v>8.9430894308943104E-2</v>
      </c>
      <c r="C558" s="11" t="str">
        <f>IFERROR(VLOOKUP(A558,[6]Actual!$D:$L,9,0),"")</f>
        <v>Segment_F</v>
      </c>
      <c r="D558" s="11" t="str">
        <f t="shared" si="75"/>
        <v>other</v>
      </c>
      <c r="E558" s="12" t="str">
        <f t="shared" si="76"/>
        <v/>
      </c>
      <c r="F558" s="12">
        <f t="shared" si="77"/>
        <v>8.9430894308943104E-2</v>
      </c>
      <c r="G558" s="12">
        <f>IFERROR(IF(D558="other",VLOOKUP(A558,Sheet2!A:E,5,0)-B558,""),"")</f>
        <v>1.1344299489506895E-2</v>
      </c>
      <c r="H558" s="18" t="str">
        <f>IF(AND(VLOOKUP(A558,[6]Actual!$D:$AA,24,0)&gt;DATE(2025,2,26),D558="other"),"Не приймає", "Приймає")</f>
        <v>Не приймає</v>
      </c>
      <c r="I558" s="17">
        <f>VLOOKUP(A558,[6]Actual!$D:$AA,24,0)</f>
        <v>45763</v>
      </c>
      <c r="J558" s="12" t="str">
        <f t="shared" si="80"/>
        <v/>
      </c>
    </row>
    <row r="559" spans="1:10" ht="15" thickBot="1" x14ac:dyDescent="0.35">
      <c r="A559" s="8" t="str">
        <f>IF([6]Actual!$K559="lifecell_Inb",[6]Actual!$D559,"")</f>
        <v/>
      </c>
      <c r="B559" s="9" t="str">
        <f>IFERROR(IF(OR([6]Actual!$L559="Web_chat",[6]Actual!$L559="SN"),VLOOKUP(Дані!A559,[5]Sheet2!$A:$E,5,0),VLOOKUP(Дані!A559,[4]Sheet2!$A$1:$E$209,5,0)),"")</f>
        <v/>
      </c>
      <c r="C559" s="8" t="str">
        <f>IFERROR(VLOOKUP(A559,[6]Actual!$D:$L,9,0),"")</f>
        <v/>
      </c>
      <c r="D559" s="8" t="str">
        <f t="shared" si="75"/>
        <v>exclude</v>
      </c>
      <c r="E559" s="9" t="str">
        <f t="shared" si="76"/>
        <v/>
      </c>
      <c r="F559" s="9" t="str">
        <f t="shared" si="77"/>
        <v/>
      </c>
      <c r="G559" s="9" t="str">
        <f>IFERROR(IF(D559="other",VLOOKUP(A559,Sheet2!A:E,5,0)-B559,""),"")</f>
        <v/>
      </c>
      <c r="H559" s="8"/>
      <c r="I559" s="8"/>
      <c r="J559" s="8"/>
    </row>
    <row r="560" spans="1:10" ht="15" thickBot="1" x14ac:dyDescent="0.35">
      <c r="A560" s="8" t="str">
        <f>IF([6]Actual!$K560="lifecell_Inb",[6]Actual!$D560,"")</f>
        <v/>
      </c>
      <c r="B560" s="9" t="str">
        <f>IFERROR(IF(OR([6]Actual!$L560="Web_chat",[6]Actual!$L560="SN"),VLOOKUP(Дані!A560,[5]Sheet2!$A:$E,5,0),VLOOKUP(Дані!A560,[4]Sheet2!$A$1:$E$209,5,0)),"")</f>
        <v/>
      </c>
      <c r="C560" s="8" t="str">
        <f>IFERROR(VLOOKUP(A560,[6]Actual!$D:$L,9,0),"")</f>
        <v/>
      </c>
      <c r="D560" s="8" t="str">
        <f t="shared" si="75"/>
        <v>exclude</v>
      </c>
      <c r="E560" s="9" t="str">
        <f t="shared" si="76"/>
        <v/>
      </c>
      <c r="F560" s="9" t="str">
        <f t="shared" si="77"/>
        <v/>
      </c>
      <c r="G560" s="9" t="str">
        <f>IFERROR(IF(D560="other",VLOOKUP(A560,Sheet2!A:E,5,0)-B560,""),"")</f>
        <v/>
      </c>
      <c r="H560" s="8"/>
      <c r="I560" s="8"/>
      <c r="J560" s="8"/>
    </row>
    <row r="561" spans="1:10" ht="15" thickBot="1" x14ac:dyDescent="0.35">
      <c r="A561" s="8" t="str">
        <f>IF([6]Actual!$K561="lifecell_Inb",[6]Actual!$D561,"")</f>
        <v/>
      </c>
      <c r="B561" s="9" t="str">
        <f>IFERROR(IF(OR([6]Actual!$L561="Web_chat",[6]Actual!$L561="SN"),VLOOKUP(Дані!A561,[5]Sheet2!$A:$E,5,0),VLOOKUP(Дані!A561,[4]Sheet2!$A$1:$E$209,5,0)),"")</f>
        <v/>
      </c>
      <c r="C561" s="8" t="str">
        <f>IFERROR(VLOOKUP(A561,[6]Actual!$D:$L,9,0),"")</f>
        <v/>
      </c>
      <c r="D561" s="8" t="str">
        <f t="shared" si="75"/>
        <v>exclude</v>
      </c>
      <c r="E561" s="9" t="str">
        <f t="shared" si="76"/>
        <v/>
      </c>
      <c r="F561" s="9" t="str">
        <f t="shared" si="77"/>
        <v/>
      </c>
      <c r="G561" s="9" t="str">
        <f>IFERROR(IF(D561="other",VLOOKUP(A561,Sheet2!A:E,5,0)-B561,""),"")</f>
        <v/>
      </c>
      <c r="H561" s="8"/>
      <c r="I561" s="8"/>
      <c r="J561" s="8"/>
    </row>
    <row r="562" spans="1:10" ht="15" thickBot="1" x14ac:dyDescent="0.35">
      <c r="A562" s="8" t="str">
        <f>IF([6]Actual!$K562="lifecell_Inb",[6]Actual!$D562,"")</f>
        <v/>
      </c>
      <c r="B562" s="9" t="str">
        <f>IFERROR(IF(OR([6]Actual!$L562="Web_chat",[6]Actual!$L562="SN"),VLOOKUP(Дані!A562,[5]Sheet2!$A:$E,5,0),VLOOKUP(Дані!A562,[4]Sheet2!$A$1:$E$209,5,0)),"")</f>
        <v/>
      </c>
      <c r="C562" s="8" t="str">
        <f>IFERROR(VLOOKUP(A562,[6]Actual!$D:$L,9,0),"")</f>
        <v/>
      </c>
      <c r="D562" s="8" t="str">
        <f t="shared" si="75"/>
        <v>exclude</v>
      </c>
      <c r="E562" s="9" t="str">
        <f t="shared" si="76"/>
        <v/>
      </c>
      <c r="F562" s="9" t="str">
        <f t="shared" si="77"/>
        <v/>
      </c>
      <c r="G562" s="9" t="str">
        <f>IFERROR(IF(D562="other",VLOOKUP(A562,Sheet2!A:E,5,0)-B562,""),"")</f>
        <v/>
      </c>
      <c r="H562" s="8"/>
      <c r="I562" s="8"/>
      <c r="J562" s="8"/>
    </row>
    <row r="563" spans="1:10" ht="15" thickBot="1" x14ac:dyDescent="0.35">
      <c r="A563" s="8" t="str">
        <f>IF([6]Actual!$K563="lifecell_Inb",[6]Actual!$D563,"")</f>
        <v/>
      </c>
      <c r="B563" s="9" t="str">
        <f>IFERROR(IF(OR([6]Actual!$L563="Web_chat",[6]Actual!$L563="SN"),VLOOKUP(Дані!A563,[5]Sheet2!$A:$E,5,0),VLOOKUP(Дані!A563,[4]Sheet2!$A$1:$E$209,5,0)),"")</f>
        <v/>
      </c>
      <c r="C563" s="8" t="str">
        <f>IFERROR(VLOOKUP(A563,[6]Actual!$D:$L,9,0),"")</f>
        <v/>
      </c>
      <c r="D563" s="8" t="str">
        <f t="shared" si="75"/>
        <v>exclude</v>
      </c>
      <c r="E563" s="9" t="str">
        <f t="shared" si="76"/>
        <v/>
      </c>
      <c r="F563" s="9" t="str">
        <f t="shared" si="77"/>
        <v/>
      </c>
      <c r="G563" s="9" t="str">
        <f>IFERROR(IF(D563="other",VLOOKUP(A563,Sheet2!A:E,5,0)-B563,""),"")</f>
        <v/>
      </c>
      <c r="H563" s="8"/>
      <c r="I563" s="8"/>
      <c r="J563" s="8"/>
    </row>
    <row r="564" spans="1:10" ht="15" thickBot="1" x14ac:dyDescent="0.35">
      <c r="A564" s="8" t="str">
        <f>IF([6]Actual!$K564="lifecell_Inb",[6]Actual!$D564,"")</f>
        <v/>
      </c>
      <c r="B564" s="9" t="str">
        <f>IFERROR(IF(OR([6]Actual!$L564="Web_chat",[6]Actual!$L564="SN"),VLOOKUP(Дані!A564,[5]Sheet2!$A:$E,5,0),VLOOKUP(Дані!A564,[4]Sheet2!$A$1:$E$209,5,0)),"")</f>
        <v/>
      </c>
      <c r="C564" s="8" t="str">
        <f>IFERROR(VLOOKUP(A564,[6]Actual!$D:$L,9,0),"")</f>
        <v/>
      </c>
      <c r="D564" s="8" t="str">
        <f t="shared" si="75"/>
        <v>exclude</v>
      </c>
      <c r="E564" s="9" t="str">
        <f t="shared" si="76"/>
        <v/>
      </c>
      <c r="F564" s="9" t="str">
        <f t="shared" si="77"/>
        <v/>
      </c>
      <c r="G564" s="9" t="str">
        <f>IFERROR(IF(D564="other",VLOOKUP(A564,Sheet2!A:E,5,0)-B564,""),"")</f>
        <v/>
      </c>
      <c r="H564" s="8"/>
      <c r="I564" s="8"/>
      <c r="J564" s="8"/>
    </row>
    <row r="565" spans="1:10" ht="15" thickBot="1" x14ac:dyDescent="0.35">
      <c r="A565" s="8" t="str">
        <f>IF([6]Actual!$K565="lifecell_Inb",[6]Actual!$D565,"")</f>
        <v/>
      </c>
      <c r="B565" s="9" t="str">
        <f>IFERROR(IF(OR([6]Actual!$L565="Web_chat",[6]Actual!$L565="SN"),VLOOKUP(Дані!A565,[5]Sheet2!$A:$E,5,0),VLOOKUP(Дані!A565,[4]Sheet2!$A$1:$E$209,5,0)),"")</f>
        <v/>
      </c>
      <c r="C565" s="8" t="str">
        <f>IFERROR(VLOOKUP(A565,[6]Actual!$D:$L,9,0),"")</f>
        <v/>
      </c>
      <c r="D565" s="8" t="str">
        <f t="shared" si="75"/>
        <v>exclude</v>
      </c>
      <c r="E565" s="9" t="str">
        <f t="shared" si="76"/>
        <v/>
      </c>
      <c r="F565" s="9" t="str">
        <f t="shared" si="77"/>
        <v/>
      </c>
      <c r="G565" s="9" t="str">
        <f>IFERROR(IF(D565="other",VLOOKUP(A565,Sheet2!A:E,5,0)-B565,""),"")</f>
        <v/>
      </c>
      <c r="H565" s="8"/>
      <c r="I565" s="8"/>
      <c r="J565" s="8"/>
    </row>
    <row r="566" spans="1:10" ht="15" thickBot="1" x14ac:dyDescent="0.35">
      <c r="A566" s="8" t="str">
        <f>IF([6]Actual!$K566="lifecell_Inb",[6]Actual!$D566,"")</f>
        <v/>
      </c>
      <c r="B566" s="9" t="str">
        <f>IFERROR(IF(OR([6]Actual!$L566="Web_chat",[6]Actual!$L566="SN"),VLOOKUP(Дані!A566,[5]Sheet2!$A:$E,5,0),VLOOKUP(Дані!A566,[4]Sheet2!$A$1:$E$209,5,0)),"")</f>
        <v/>
      </c>
      <c r="C566" s="8" t="str">
        <f>IFERROR(VLOOKUP(A566,[6]Actual!$D:$L,9,0),"")</f>
        <v/>
      </c>
      <c r="D566" s="8" t="str">
        <f t="shared" si="75"/>
        <v>exclude</v>
      </c>
      <c r="E566" s="9" t="str">
        <f t="shared" si="76"/>
        <v/>
      </c>
      <c r="F566" s="9" t="str">
        <f t="shared" si="77"/>
        <v/>
      </c>
      <c r="G566" s="9" t="str">
        <f>IFERROR(IF(D566="other",VLOOKUP(A566,Sheet2!A:E,5,0)-B566,""),"")</f>
        <v/>
      </c>
      <c r="H566" s="8"/>
      <c r="I566" s="8"/>
      <c r="J566" s="8"/>
    </row>
    <row r="567" spans="1:10" ht="15" thickBot="1" x14ac:dyDescent="0.35">
      <c r="A567" s="8" t="str">
        <f>IF([6]Actual!$K567="lifecell_Inb",[6]Actual!$D567,"")</f>
        <v/>
      </c>
      <c r="B567" s="9" t="str">
        <f>IFERROR(IF(OR([6]Actual!$L567="Web_chat",[6]Actual!$L567="SN"),VLOOKUP(Дані!A567,[5]Sheet2!$A:$E,5,0),VLOOKUP(Дані!A567,[4]Sheet2!$A$1:$E$209,5,0)),"")</f>
        <v/>
      </c>
      <c r="C567" s="8" t="str">
        <f>IFERROR(VLOOKUP(A567,[6]Actual!$D:$L,9,0),"")</f>
        <v/>
      </c>
      <c r="D567" s="8" t="str">
        <f t="shared" si="75"/>
        <v>exclude</v>
      </c>
      <c r="E567" s="9" t="str">
        <f t="shared" si="76"/>
        <v/>
      </c>
      <c r="F567" s="9" t="str">
        <f t="shared" si="77"/>
        <v/>
      </c>
      <c r="G567" s="9" t="str">
        <f>IFERROR(IF(D567="other",VLOOKUP(A567,Sheet2!A:E,5,0)-B567,""),"")</f>
        <v/>
      </c>
      <c r="H567" s="8"/>
      <c r="I567" s="8"/>
      <c r="J567" s="8"/>
    </row>
    <row r="568" spans="1:10" ht="15" thickBot="1" x14ac:dyDescent="0.35">
      <c r="A568" s="8" t="str">
        <f>IF([6]Actual!$K568="lifecell_Inb",[6]Actual!$D568,"")</f>
        <v/>
      </c>
      <c r="B568" s="9" t="str">
        <f>IFERROR(IF(OR([6]Actual!$L568="Web_chat",[6]Actual!$L568="SN"),VLOOKUP(Дані!A568,[5]Sheet2!$A:$E,5,0),VLOOKUP(Дані!A568,[4]Sheet2!$A$1:$E$209,5,0)),"")</f>
        <v/>
      </c>
      <c r="C568" s="8" t="str">
        <f>IFERROR(VLOOKUP(A568,[6]Actual!$D:$L,9,0),"")</f>
        <v/>
      </c>
      <c r="D568" s="8" t="str">
        <f t="shared" si="75"/>
        <v>exclude</v>
      </c>
      <c r="E568" s="9" t="str">
        <f t="shared" si="76"/>
        <v/>
      </c>
      <c r="F568" s="9" t="str">
        <f t="shared" si="77"/>
        <v/>
      </c>
      <c r="G568" s="9" t="str">
        <f>IFERROR(IF(D568="other",VLOOKUP(A568,Sheet2!A:E,5,0)-B568,""),"")</f>
        <v/>
      </c>
      <c r="H568" s="8"/>
      <c r="I568" s="8"/>
      <c r="J568" s="8"/>
    </row>
    <row r="569" spans="1:10" ht="15" thickBot="1" x14ac:dyDescent="0.35">
      <c r="A569" s="8" t="str">
        <f>IF([6]Actual!$K569="lifecell_Inb",[6]Actual!$D569,"")</f>
        <v/>
      </c>
      <c r="B569" s="9" t="str">
        <f>IFERROR(IF(OR([6]Actual!$L569="Web_chat",[6]Actual!$L569="SN"),VLOOKUP(Дані!A569,[5]Sheet2!$A:$E,5,0),VLOOKUP(Дані!A569,[4]Sheet2!$A$1:$E$209,5,0)),"")</f>
        <v/>
      </c>
      <c r="C569" s="8" t="str">
        <f>IFERROR(VLOOKUP(A569,[6]Actual!$D:$L,9,0),"")</f>
        <v/>
      </c>
      <c r="D569" s="8" t="str">
        <f t="shared" si="75"/>
        <v>exclude</v>
      </c>
      <c r="E569" s="9" t="str">
        <f t="shared" si="76"/>
        <v/>
      </c>
      <c r="F569" s="9" t="str">
        <f t="shared" si="77"/>
        <v/>
      </c>
      <c r="G569" s="9" t="str">
        <f>IFERROR(IF(D569="other",VLOOKUP(A569,Sheet2!A:E,5,0)-B569,""),"")</f>
        <v/>
      </c>
      <c r="H569" s="8"/>
      <c r="I569" s="8"/>
      <c r="J569" s="8"/>
    </row>
    <row r="570" spans="1:10" ht="15" thickBot="1" x14ac:dyDescent="0.35">
      <c r="A570" s="8" t="str">
        <f>IF([6]Actual!$K570="lifecell_Inb",[6]Actual!$D570,"")</f>
        <v/>
      </c>
      <c r="B570" s="9" t="str">
        <f>IFERROR(IF(OR([6]Actual!$L570="Web_chat",[6]Actual!$L570="SN"),VLOOKUP(Дані!A570,[5]Sheet2!$A:$E,5,0),VLOOKUP(Дані!A570,[4]Sheet2!$A$1:$E$209,5,0)),"")</f>
        <v/>
      </c>
      <c r="C570" s="8" t="str">
        <f>IFERROR(VLOOKUP(A570,[6]Actual!$D:$L,9,0),"")</f>
        <v/>
      </c>
      <c r="D570" s="8" t="str">
        <f t="shared" si="75"/>
        <v>exclude</v>
      </c>
      <c r="E570" s="9" t="str">
        <f t="shared" si="76"/>
        <v/>
      </c>
      <c r="F570" s="9" t="str">
        <f t="shared" si="77"/>
        <v/>
      </c>
      <c r="G570" s="9" t="str">
        <f>IFERROR(IF(D570="other",VLOOKUP(A570,Sheet2!A:E,5,0)-B570,""),"")</f>
        <v/>
      </c>
      <c r="H570" s="8"/>
      <c r="I570" s="8"/>
      <c r="J570" s="8"/>
    </row>
    <row r="571" spans="1:10" ht="15" thickBot="1" x14ac:dyDescent="0.35">
      <c r="A571" s="8" t="str">
        <f>IF([6]Actual!$K571="lifecell_Inb",[6]Actual!$D571,"")</f>
        <v/>
      </c>
      <c r="B571" s="9" t="str">
        <f>IFERROR(IF(OR([6]Actual!$L571="Web_chat",[6]Actual!$L571="SN"),VLOOKUP(Дані!A571,[5]Sheet2!$A:$E,5,0),VLOOKUP(Дані!A571,[4]Sheet2!$A$1:$E$209,5,0)),"")</f>
        <v/>
      </c>
      <c r="C571" s="8" t="str">
        <f>IFERROR(VLOOKUP(A571,[6]Actual!$D:$L,9,0),"")</f>
        <v/>
      </c>
      <c r="D571" s="8" t="str">
        <f t="shared" si="75"/>
        <v>exclude</v>
      </c>
      <c r="E571" s="9" t="str">
        <f t="shared" si="76"/>
        <v/>
      </c>
      <c r="F571" s="9" t="str">
        <f t="shared" si="77"/>
        <v/>
      </c>
      <c r="G571" s="9" t="str">
        <f>IFERROR(IF(D571="other",VLOOKUP(A571,Sheet2!A:E,5,0)-B571,""),"")</f>
        <v/>
      </c>
      <c r="H571" s="8"/>
      <c r="I571" s="8"/>
      <c r="J571" s="8"/>
    </row>
    <row r="572" spans="1:10" ht="15" thickBot="1" x14ac:dyDescent="0.35">
      <c r="A572" s="8" t="str">
        <f>IF([6]Actual!$K572="lifecell_Inb",[6]Actual!$D572,"")</f>
        <v/>
      </c>
      <c r="B572" s="9" t="str">
        <f>IFERROR(IF(OR([6]Actual!$L572="Web_chat",[6]Actual!$L572="SN"),VLOOKUP(Дані!A572,[5]Sheet2!$A:$E,5,0),VLOOKUP(Дані!A572,[4]Sheet2!$A$1:$E$209,5,0)),"")</f>
        <v/>
      </c>
      <c r="C572" s="8" t="str">
        <f>IFERROR(VLOOKUP(A572,[6]Actual!$D:$L,9,0),"")</f>
        <v/>
      </c>
      <c r="D572" s="8" t="str">
        <f t="shared" si="75"/>
        <v>exclude</v>
      </c>
      <c r="E572" s="9" t="str">
        <f t="shared" si="76"/>
        <v/>
      </c>
      <c r="F572" s="9" t="str">
        <f t="shared" si="77"/>
        <v/>
      </c>
      <c r="G572" s="9" t="str">
        <f>IFERROR(IF(D572="other",VLOOKUP(A572,Sheet2!A:E,5,0)-B572,""),"")</f>
        <v/>
      </c>
      <c r="H572" s="8"/>
      <c r="I572" s="8"/>
      <c r="J572" s="8"/>
    </row>
    <row r="573" spans="1:10" ht="15" thickBot="1" x14ac:dyDescent="0.35">
      <c r="A573" s="8" t="str">
        <f>IF([6]Actual!$K573="lifecell_Inb",[6]Actual!$D573,"")</f>
        <v/>
      </c>
      <c r="B573" s="9" t="str">
        <f>IFERROR(IF(OR([6]Actual!$L573="Web_chat",[6]Actual!$L573="SN"),VLOOKUP(Дані!A573,[5]Sheet2!$A:$E,5,0),VLOOKUP(Дані!A573,[4]Sheet2!$A$1:$E$209,5,0)),"")</f>
        <v/>
      </c>
      <c r="C573" s="8" t="str">
        <f>IFERROR(VLOOKUP(A573,[6]Actual!$D:$L,9,0),"")</f>
        <v/>
      </c>
      <c r="D573" s="8" t="str">
        <f t="shared" si="75"/>
        <v>exclude</v>
      </c>
      <c r="E573" s="9" t="str">
        <f t="shared" si="76"/>
        <v/>
      </c>
      <c r="F573" s="9" t="str">
        <f t="shared" si="77"/>
        <v/>
      </c>
      <c r="G573" s="9" t="str">
        <f>IFERROR(IF(D573="other",VLOOKUP(A573,Sheet2!A:E,5,0)-B573,""),"")</f>
        <v/>
      </c>
      <c r="H573" s="8"/>
      <c r="I573" s="8"/>
      <c r="J573" s="8"/>
    </row>
    <row r="574" spans="1:10" ht="15" thickBot="1" x14ac:dyDescent="0.35">
      <c r="A574" s="8" t="str">
        <f>IF([6]Actual!$K574="lifecell_Inb",[6]Actual!$D574,"")</f>
        <v/>
      </c>
      <c r="B574" s="9" t="str">
        <f>IFERROR(IF(OR([6]Actual!$L574="Web_chat",[6]Actual!$L574="SN"),VLOOKUP(Дані!A574,[5]Sheet2!$A:$E,5,0),VLOOKUP(Дані!A574,[4]Sheet2!$A$1:$E$209,5,0)),"")</f>
        <v/>
      </c>
      <c r="C574" s="8" t="str">
        <f>IFERROR(VLOOKUP(A574,[6]Actual!$D:$L,9,0),"")</f>
        <v/>
      </c>
      <c r="D574" s="8" t="str">
        <f t="shared" si="75"/>
        <v>exclude</v>
      </c>
      <c r="E574" s="9" t="str">
        <f t="shared" si="76"/>
        <v/>
      </c>
      <c r="F574" s="9" t="str">
        <f t="shared" si="77"/>
        <v/>
      </c>
      <c r="G574" s="9" t="str">
        <f>IFERROR(IF(D574="other",VLOOKUP(A574,Sheet2!A:E,5,0)-B574,""),"")</f>
        <v/>
      </c>
      <c r="H574" s="8"/>
      <c r="I574" s="8"/>
      <c r="J574" s="8"/>
    </row>
    <row r="575" spans="1:10" ht="15" thickBot="1" x14ac:dyDescent="0.35">
      <c r="A575" s="8" t="str">
        <f>IF([6]Actual!$K575="lifecell_Inb",[6]Actual!$D575,"")</f>
        <v/>
      </c>
      <c r="B575" s="9" t="str">
        <f>IFERROR(IF(OR([6]Actual!$L575="Web_chat",[6]Actual!$L575="SN"),VLOOKUP(Дані!A575,[5]Sheet2!$A:$E,5,0),VLOOKUP(Дані!A575,[4]Sheet2!$A$1:$E$209,5,0)),"")</f>
        <v/>
      </c>
      <c r="C575" s="8" t="str">
        <f>IFERROR(VLOOKUP(A575,[6]Actual!$D:$L,9,0),"")</f>
        <v/>
      </c>
      <c r="D575" s="8" t="str">
        <f t="shared" si="75"/>
        <v>exclude</v>
      </c>
      <c r="E575" s="9" t="str">
        <f t="shared" si="76"/>
        <v/>
      </c>
      <c r="F575" s="9" t="str">
        <f t="shared" si="77"/>
        <v/>
      </c>
      <c r="G575" s="9" t="str">
        <f>IFERROR(IF(D575="other",VLOOKUP(A575,Sheet2!A:E,5,0)-B575,""),"")</f>
        <v/>
      </c>
      <c r="H575" s="8"/>
      <c r="I575" s="8"/>
      <c r="J575" s="8"/>
    </row>
    <row r="576" spans="1:10" ht="15" thickBot="1" x14ac:dyDescent="0.35">
      <c r="A576" s="8" t="str">
        <f>IF([6]Actual!$K576="lifecell_Inb",[6]Actual!$D576,"")</f>
        <v/>
      </c>
      <c r="B576" s="9" t="str">
        <f>IFERROR(IF(OR([6]Actual!$L576="Web_chat",[6]Actual!$L576="SN"),VLOOKUP(Дані!A576,[5]Sheet2!$A:$E,5,0),VLOOKUP(Дані!A576,[4]Sheet2!$A$1:$E$209,5,0)),"")</f>
        <v/>
      </c>
      <c r="C576" s="8" t="str">
        <f>IFERROR(VLOOKUP(A576,[6]Actual!$D:$L,9,0),"")</f>
        <v/>
      </c>
      <c r="D576" s="8" t="str">
        <f t="shared" si="75"/>
        <v>exclude</v>
      </c>
      <c r="E576" s="9" t="str">
        <f t="shared" si="76"/>
        <v/>
      </c>
      <c r="F576" s="9" t="str">
        <f t="shared" si="77"/>
        <v/>
      </c>
      <c r="G576" s="9" t="str">
        <f>IFERROR(IF(D576="other",VLOOKUP(A576,Sheet2!A:E,5,0)-B576,""),"")</f>
        <v/>
      </c>
      <c r="H576" s="8"/>
      <c r="I576" s="8"/>
      <c r="J576" s="8"/>
    </row>
    <row r="577" spans="1:10" ht="15" thickBot="1" x14ac:dyDescent="0.35">
      <c r="A577" s="8" t="str">
        <f>IF([6]Actual!$K577="lifecell_Inb",[6]Actual!$D577,"")</f>
        <v/>
      </c>
      <c r="B577" s="9" t="str">
        <f>IFERROR(IF(OR([6]Actual!$L577="Web_chat",[6]Actual!$L577="SN"),VLOOKUP(Дані!A577,[5]Sheet2!$A:$E,5,0),VLOOKUP(Дані!A577,[4]Sheet2!$A$1:$E$209,5,0)),"")</f>
        <v/>
      </c>
      <c r="C577" s="8" t="str">
        <f>IFERROR(VLOOKUP(A577,[6]Actual!$D:$L,9,0),"")</f>
        <v/>
      </c>
      <c r="D577" s="8" t="str">
        <f t="shared" si="75"/>
        <v>exclude</v>
      </c>
      <c r="E577" s="9" t="str">
        <f t="shared" si="76"/>
        <v/>
      </c>
      <c r="F577" s="9" t="str">
        <f t="shared" si="77"/>
        <v/>
      </c>
      <c r="G577" s="9" t="str">
        <f>IFERROR(IF(D577="other",VLOOKUP(A577,Sheet2!A:E,5,0)-B577,""),"")</f>
        <v/>
      </c>
      <c r="H577" s="8"/>
      <c r="I577" s="8"/>
      <c r="J577" s="8"/>
    </row>
    <row r="578" spans="1:10" ht="15" thickBot="1" x14ac:dyDescent="0.35">
      <c r="A578" s="8" t="str">
        <f>IF([6]Actual!$K578="lifecell_Inb",[6]Actual!$D578,"")</f>
        <v/>
      </c>
      <c r="B578" s="9" t="str">
        <f>IFERROR(IF(OR([6]Actual!$L578="Web_chat",[6]Actual!$L578="SN"),VLOOKUP(Дані!A578,[5]Sheet2!$A:$E,5,0),VLOOKUP(Дані!A578,[4]Sheet2!$A$1:$E$209,5,0)),"")</f>
        <v/>
      </c>
      <c r="C578" s="8" t="str">
        <f>IFERROR(VLOOKUP(A578,[6]Actual!$D:$L,9,0),"")</f>
        <v/>
      </c>
      <c r="D578" s="8" t="str">
        <f t="shared" si="75"/>
        <v>exclude</v>
      </c>
      <c r="E578" s="9" t="str">
        <f t="shared" si="76"/>
        <v/>
      </c>
      <c r="F578" s="9" t="str">
        <f t="shared" si="77"/>
        <v/>
      </c>
      <c r="G578" s="9" t="str">
        <f>IFERROR(IF(D578="other",VLOOKUP(A578,Sheet2!A:E,5,0)-B578,""),"")</f>
        <v/>
      </c>
      <c r="H578" s="8"/>
      <c r="I578" s="8"/>
      <c r="J578" s="8"/>
    </row>
    <row r="579" spans="1:10" ht="15" thickBot="1" x14ac:dyDescent="0.35">
      <c r="A579" s="8" t="str">
        <f>IF([6]Actual!$K579="lifecell_Inb",[6]Actual!$D579,"")</f>
        <v/>
      </c>
      <c r="B579" s="9" t="str">
        <f>IFERROR(IF(OR([6]Actual!$L579="Web_chat",[6]Actual!$L579="SN"),VLOOKUP(Дані!A579,[5]Sheet2!$A:$E,5,0),VLOOKUP(Дані!A579,[4]Sheet2!$A$1:$E$209,5,0)),"")</f>
        <v/>
      </c>
      <c r="C579" s="8" t="str">
        <f>IFERROR(VLOOKUP(A579,[6]Actual!$D:$L,9,0),"")</f>
        <v/>
      </c>
      <c r="D579" s="8" t="str">
        <f t="shared" ref="D579:D598" si="81">IF(C579="Web_chat", "chat", IF(C579="","exclude", IF(C579&lt;&gt;"SN", "other", "exclude")))</f>
        <v>exclude</v>
      </c>
      <c r="E579" s="9" t="str">
        <f t="shared" ref="E579:E598" si="82">IF(D579="chat", B579, "")</f>
        <v/>
      </c>
      <c r="F579" s="9" t="str">
        <f t="shared" ref="F579:F598" si="83">IF(D579="other", B579, "")</f>
        <v/>
      </c>
      <c r="G579" s="9" t="str">
        <f>IFERROR(IF(D579="other",VLOOKUP(A579,Sheet2!A:E,5,0)-B579,""),"")</f>
        <v/>
      </c>
      <c r="H579" s="8"/>
      <c r="I579" s="8"/>
      <c r="J579" s="8"/>
    </row>
    <row r="580" spans="1:10" ht="15" thickBot="1" x14ac:dyDescent="0.35">
      <c r="A580" s="8" t="str">
        <f>IF([6]Actual!$K580="lifecell_Inb",[6]Actual!$D580,"")</f>
        <v/>
      </c>
      <c r="B580" s="9" t="str">
        <f>IFERROR(IF(OR([6]Actual!$L580="Web_chat",[6]Actual!$L580="SN"),VLOOKUP(Дані!A580,[5]Sheet2!$A:$E,5,0),VLOOKUP(Дані!A580,[4]Sheet2!$A$1:$E$209,5,0)),"")</f>
        <v/>
      </c>
      <c r="C580" s="8" t="str">
        <f>IFERROR(VLOOKUP(A580,[6]Actual!$D:$L,9,0),"")</f>
        <v/>
      </c>
      <c r="D580" s="8" t="str">
        <f t="shared" si="81"/>
        <v>exclude</v>
      </c>
      <c r="E580" s="9" t="str">
        <f t="shared" si="82"/>
        <v/>
      </c>
      <c r="F580" s="9" t="str">
        <f t="shared" si="83"/>
        <v/>
      </c>
      <c r="G580" s="9" t="str">
        <f>IFERROR(IF(D580="other",VLOOKUP(A580,Sheet2!A:E,5,0)-B580,""),"")</f>
        <v/>
      </c>
      <c r="H580" s="8"/>
      <c r="I580" s="8"/>
      <c r="J580" s="8"/>
    </row>
    <row r="581" spans="1:10" ht="15" thickBot="1" x14ac:dyDescent="0.35">
      <c r="A581" s="8" t="str">
        <f>IF([6]Actual!$K581="lifecell_Inb",[6]Actual!$D581,"")</f>
        <v/>
      </c>
      <c r="B581" s="9" t="str">
        <f>IFERROR(IF(OR([6]Actual!$L581="Web_chat",[6]Actual!$L581="SN"),VLOOKUP(Дані!A581,[5]Sheet2!$A:$E,5,0),VLOOKUP(Дані!A581,[4]Sheet2!$A$1:$E$209,5,0)),"")</f>
        <v/>
      </c>
      <c r="C581" s="8" t="str">
        <f>IFERROR(VLOOKUP(A581,[6]Actual!$D:$L,9,0),"")</f>
        <v/>
      </c>
      <c r="D581" s="8" t="str">
        <f t="shared" si="81"/>
        <v>exclude</v>
      </c>
      <c r="E581" s="9" t="str">
        <f t="shared" si="82"/>
        <v/>
      </c>
      <c r="F581" s="9" t="str">
        <f t="shared" si="83"/>
        <v/>
      </c>
      <c r="G581" s="9" t="str">
        <f>IFERROR(IF(D581="other",VLOOKUP(A581,Sheet2!A:E,5,0)-B581,""),"")</f>
        <v/>
      </c>
      <c r="H581" s="8"/>
      <c r="I581" s="8"/>
      <c r="J581" s="8"/>
    </row>
    <row r="582" spans="1:10" ht="15" thickBot="1" x14ac:dyDescent="0.35">
      <c r="A582" s="8" t="str">
        <f>IF([6]Actual!$K582="lifecell_Inb",[6]Actual!$D582,"")</f>
        <v/>
      </c>
      <c r="B582" s="9" t="str">
        <f>IFERROR(IF(OR([6]Actual!$L582="Web_chat",[6]Actual!$L582="SN"),VLOOKUP(Дані!A582,[5]Sheet2!$A:$E,5,0),VLOOKUP(Дані!A582,[4]Sheet2!$A$1:$E$209,5,0)),"")</f>
        <v/>
      </c>
      <c r="C582" s="8" t="str">
        <f>IFERROR(VLOOKUP(A582,[6]Actual!$D:$L,9,0),"")</f>
        <v/>
      </c>
      <c r="D582" s="8" t="str">
        <f t="shared" si="81"/>
        <v>exclude</v>
      </c>
      <c r="E582" s="9" t="str">
        <f t="shared" si="82"/>
        <v/>
      </c>
      <c r="F582" s="9" t="str">
        <f t="shared" si="83"/>
        <v/>
      </c>
      <c r="G582" s="9" t="str">
        <f>IFERROR(IF(D582="other",VLOOKUP(A582,Sheet2!A:E,5,0)-B582,""),"")</f>
        <v/>
      </c>
      <c r="H582" s="8"/>
      <c r="I582" s="8"/>
      <c r="J582" s="8"/>
    </row>
    <row r="583" spans="1:10" ht="15" thickBot="1" x14ac:dyDescent="0.35">
      <c r="A583" s="8" t="str">
        <f>IF([6]Actual!$K583="lifecell_Inb",[6]Actual!$D583,"")</f>
        <v/>
      </c>
      <c r="B583" s="9" t="str">
        <f>IFERROR(IF(OR([6]Actual!$L583="Web_chat",[6]Actual!$L583="SN"),VLOOKUP(Дані!A583,[5]Sheet2!$A:$E,5,0),VLOOKUP(Дані!A583,[4]Sheet2!$A$1:$E$209,5,0)),"")</f>
        <v/>
      </c>
      <c r="C583" s="8" t="str">
        <f>IFERROR(VLOOKUP(A583,[6]Actual!$D:$L,9,0),"")</f>
        <v/>
      </c>
      <c r="D583" s="8" t="str">
        <f t="shared" si="81"/>
        <v>exclude</v>
      </c>
      <c r="E583" s="9" t="str">
        <f t="shared" si="82"/>
        <v/>
      </c>
      <c r="F583" s="9" t="str">
        <f t="shared" si="83"/>
        <v/>
      </c>
      <c r="G583" s="9" t="str">
        <f>IFERROR(IF(D583="other",VLOOKUP(A583,Sheet2!A:E,5,0)-B583,""),"")</f>
        <v/>
      </c>
      <c r="H583" s="8"/>
      <c r="I583" s="8"/>
      <c r="J583" s="8"/>
    </row>
    <row r="584" spans="1:10" ht="15" thickBot="1" x14ac:dyDescent="0.35">
      <c r="A584" s="8" t="str">
        <f>IF([6]Actual!$K584="lifecell_Inb",[6]Actual!$D584,"")</f>
        <v/>
      </c>
      <c r="B584" s="9" t="str">
        <f>IFERROR(IF(OR([6]Actual!$L584="Web_chat",[6]Actual!$L584="SN"),VLOOKUP(Дані!A584,[5]Sheet2!$A:$E,5,0),VLOOKUP(Дані!A584,[4]Sheet2!$A$1:$E$209,5,0)),"")</f>
        <v/>
      </c>
      <c r="C584" s="8" t="str">
        <f>IFERROR(VLOOKUP(A584,[6]Actual!$D:$L,9,0),"")</f>
        <v/>
      </c>
      <c r="D584" s="8" t="str">
        <f t="shared" si="81"/>
        <v>exclude</v>
      </c>
      <c r="E584" s="9" t="str">
        <f t="shared" si="82"/>
        <v/>
      </c>
      <c r="F584" s="9" t="str">
        <f t="shared" si="83"/>
        <v/>
      </c>
      <c r="G584" s="9" t="str">
        <f>IFERROR(IF(D584="other",VLOOKUP(A584,Sheet2!A:E,5,0)-B584,""),"")</f>
        <v/>
      </c>
      <c r="H584" s="8"/>
      <c r="I584" s="8"/>
      <c r="J584" s="8"/>
    </row>
    <row r="585" spans="1:10" ht="15" thickBot="1" x14ac:dyDescent="0.35">
      <c r="A585" s="10" t="str">
        <f>IF([6]Actual!$K585="lifecell_Inb",[6]Actual!$D585,"")</f>
        <v>Andrii Shelestiuk</v>
      </c>
      <c r="B585" s="12">
        <f>IFERROR(IF(OR([6]Actual!$L585="Web_chat",[6]Actual!$L585="SN"),VLOOKUP(Дані!A585,[5]Sheet2!$A:$E,5,0),VLOOKUP(Дані!A585,[4]Sheet2!$A$1:$E$209,5,0)),"")</f>
        <v>0.133333333333333</v>
      </c>
      <c r="C585" s="11" t="str">
        <f>IFERROR(VLOOKUP(A585,[6]Actual!$D:$L,9,0),"")</f>
        <v>Segment_F</v>
      </c>
      <c r="D585" s="11" t="str">
        <f t="shared" si="81"/>
        <v>other</v>
      </c>
      <c r="E585" s="12" t="str">
        <f t="shared" si="82"/>
        <v/>
      </c>
      <c r="F585" s="12">
        <f t="shared" si="83"/>
        <v>0.133333333333333</v>
      </c>
      <c r="G585" s="12" t="str">
        <f>IFERROR(IF(D585="other",VLOOKUP(A585,Sheet2!A:E,5,0)-B585,""),"")</f>
        <v/>
      </c>
      <c r="H585" s="18" t="str">
        <f>IF(AND(VLOOKUP(A585,[6]Actual!$D:$AA,24,0)&gt;DATE(2025,2,26),D585="other"),"Не приймає", "Приймає")</f>
        <v>Не приймає</v>
      </c>
      <c r="I585" s="17">
        <f>VLOOKUP(A585,[6]Actual!$D:$AA,24,0)</f>
        <v>45771</v>
      </c>
      <c r="J585" s="12" t="str">
        <f t="shared" ref="J585:J588" si="84">IF(AND(D585="other", H585="Приймає"), G585, "")</f>
        <v/>
      </c>
    </row>
    <row r="586" spans="1:10" ht="15" thickBot="1" x14ac:dyDescent="0.35">
      <c r="A586" s="10" t="str">
        <f>IF([6]Actual!$K586="lifecell_Inb",[6]Actual!$D586,"")</f>
        <v>Vladyslava Omelchenko</v>
      </c>
      <c r="B586" s="12">
        <f>IFERROR(IF(OR([6]Actual!$L586="Web_chat",[6]Actual!$L586="SN"),VLOOKUP(Дані!A586,[5]Sheet2!$A:$E,5,0),VLOOKUP(Дані!A586,[4]Sheet2!$A$1:$E$209,5,0)),"")</f>
        <v>0.11304347826087</v>
      </c>
      <c r="C586" s="11" t="str">
        <f>IFERROR(VLOOKUP(A586,[6]Actual!$D:$L,9,0),"")</f>
        <v>Segment_F</v>
      </c>
      <c r="D586" s="11" t="str">
        <f t="shared" si="81"/>
        <v>other</v>
      </c>
      <c r="E586" s="12" t="str">
        <f t="shared" si="82"/>
        <v/>
      </c>
      <c r="F586" s="12">
        <f t="shared" si="83"/>
        <v>0.11304347826087</v>
      </c>
      <c r="G586" s="12" t="str">
        <f>IFERROR(IF(D586="other",VLOOKUP(A586,Sheet2!A:E,5,0)-B586,""),"")</f>
        <v/>
      </c>
      <c r="H586" s="18" t="str">
        <f>IF(AND(VLOOKUP(A586,[6]Actual!$D:$AA,24,0)&gt;DATE(2025,2,26),D586="other"),"Не приймає", "Приймає")</f>
        <v>Не приймає</v>
      </c>
      <c r="I586" s="17">
        <f>VLOOKUP(A586,[6]Actual!$D:$AA,24,0)</f>
        <v>45771</v>
      </c>
      <c r="J586" s="12" t="str">
        <f t="shared" si="84"/>
        <v/>
      </c>
    </row>
    <row r="587" spans="1:10" ht="15" thickBot="1" x14ac:dyDescent="0.35">
      <c r="A587" s="10" t="str">
        <f>IF([6]Actual!$K587="lifecell_Inb",[6]Actual!$D587,"")</f>
        <v>Stanislav Lebedynskyi</v>
      </c>
      <c r="B587" s="12">
        <f>IFERROR(IF(OR([6]Actual!$L587="Web_chat",[6]Actual!$L587="SN"),VLOOKUP(Дані!A587,[5]Sheet2!$A:$E,5,0),VLOOKUP(Дані!A587,[4]Sheet2!$A$1:$E$209,5,0)),"")</f>
        <v>0.12676056338028199</v>
      </c>
      <c r="C587" s="11" t="str">
        <f>IFERROR(VLOOKUP(A587,[6]Actual!$D:$L,9,0),"")</f>
        <v>Segment_F</v>
      </c>
      <c r="D587" s="11" t="str">
        <f t="shared" si="81"/>
        <v>other</v>
      </c>
      <c r="E587" s="12" t="str">
        <f t="shared" si="82"/>
        <v/>
      </c>
      <c r="F587" s="12">
        <f t="shared" si="83"/>
        <v>0.12676056338028199</v>
      </c>
      <c r="G587" s="12" t="str">
        <f>IFERROR(IF(D587="other",VLOOKUP(A587,Sheet2!A:E,5,0)-B587,""),"")</f>
        <v/>
      </c>
      <c r="H587" s="18" t="str">
        <f>IF(AND(VLOOKUP(A587,[6]Actual!$D:$AA,24,0)&gt;DATE(2025,2,26),D587="other"),"Не приймає", "Приймає")</f>
        <v>Не приймає</v>
      </c>
      <c r="I587" s="17">
        <f>VLOOKUP(A587,[6]Actual!$D:$AA,24,0)</f>
        <v>45771</v>
      </c>
      <c r="J587" s="12" t="str">
        <f t="shared" si="84"/>
        <v/>
      </c>
    </row>
    <row r="588" spans="1:10" ht="15" thickBot="1" x14ac:dyDescent="0.35">
      <c r="A588" s="10" t="str">
        <f>IF([6]Actual!$K588="lifecell_Inb",[6]Actual!$D588,"")</f>
        <v>Serhii Hnatenko</v>
      </c>
      <c r="B588" s="12">
        <f>IFERROR(IF(OR([6]Actual!$L588="Web_chat",[6]Actual!$L588="SN"),VLOOKUP(Дані!A588,[5]Sheet2!$A:$E,5,0),VLOOKUP(Дані!A588,[4]Sheet2!$A$1:$E$209,5,0)),"")</f>
        <v>0.115789473684211</v>
      </c>
      <c r="C588" s="11" t="str">
        <f>IFERROR(VLOOKUP(A588,[6]Actual!$D:$L,9,0),"")</f>
        <v>Segment_F</v>
      </c>
      <c r="D588" s="11" t="str">
        <f t="shared" si="81"/>
        <v>other</v>
      </c>
      <c r="E588" s="12" t="str">
        <f t="shared" si="82"/>
        <v/>
      </c>
      <c r="F588" s="12">
        <f t="shared" si="83"/>
        <v>0.115789473684211</v>
      </c>
      <c r="G588" s="12" t="str">
        <f>IFERROR(IF(D588="other",VLOOKUP(A588,Sheet2!A:E,5,0)-B588,""),"")</f>
        <v/>
      </c>
      <c r="H588" s="18" t="str">
        <f>IF(AND(VLOOKUP(A588,[6]Actual!$D:$AA,24,0)&gt;DATE(2025,2,26),D588="other"),"Не приймає", "Приймає")</f>
        <v>Не приймає</v>
      </c>
      <c r="I588" s="17">
        <f>VLOOKUP(A588,[6]Actual!$D:$AA,24,0)</f>
        <v>45771</v>
      </c>
      <c r="J588" s="12" t="str">
        <f t="shared" si="84"/>
        <v/>
      </c>
    </row>
    <row r="589" spans="1:10" ht="15" thickBot="1" x14ac:dyDescent="0.35">
      <c r="A589" s="8" t="str">
        <f>IF([6]Actual!$K589="lifecell_Inb",[6]Actual!$D589,"")</f>
        <v/>
      </c>
      <c r="B589" s="9" t="str">
        <f>IFERROR(IF(OR([6]Actual!$L589="Web_chat",[6]Actual!$L589="SN"),VLOOKUP(Дані!A589,[5]Sheet2!$A:$E,5,0),VLOOKUP(Дані!A589,[4]Sheet2!$A$1:$E$209,5,0)),"")</f>
        <v/>
      </c>
      <c r="C589" s="8" t="str">
        <f>IFERROR(VLOOKUP(A589,[6]Actual!$D:$L,9,0),"")</f>
        <v/>
      </c>
      <c r="D589" s="8" t="str">
        <f t="shared" si="81"/>
        <v>exclude</v>
      </c>
      <c r="E589" s="9" t="str">
        <f t="shared" si="82"/>
        <v/>
      </c>
      <c r="F589" s="9" t="str">
        <f t="shared" si="83"/>
        <v/>
      </c>
      <c r="G589" s="9" t="str">
        <f>IFERROR(IF(D589="other",VLOOKUP(A589,Sheet2!A:E,5,0)-B589,""),"")</f>
        <v/>
      </c>
      <c r="H589" s="8"/>
      <c r="I589" s="8"/>
      <c r="J589" s="8"/>
    </row>
    <row r="590" spans="1:10" ht="15" thickBot="1" x14ac:dyDescent="0.35">
      <c r="A590" s="8" t="str">
        <f>IF([6]Actual!$K590="lifecell_Inb",[6]Actual!$D590,"")</f>
        <v/>
      </c>
      <c r="B590" s="9" t="str">
        <f>IFERROR(IF(OR([6]Actual!$L590="Web_chat",[6]Actual!$L590="SN"),VLOOKUP(Дані!A590,[5]Sheet2!$A:$E,5,0),VLOOKUP(Дані!A590,[4]Sheet2!$A$1:$E$209,5,0)),"")</f>
        <v/>
      </c>
      <c r="C590" s="8" t="str">
        <f>IFERROR(VLOOKUP(A590,[6]Actual!$D:$L,9,0),"")</f>
        <v/>
      </c>
      <c r="D590" s="8" t="str">
        <f t="shared" si="81"/>
        <v>exclude</v>
      </c>
      <c r="E590" s="9" t="str">
        <f t="shared" si="82"/>
        <v/>
      </c>
      <c r="F590" s="9" t="str">
        <f t="shared" si="83"/>
        <v/>
      </c>
      <c r="G590" s="9" t="str">
        <f>IFERROR(IF(D590="other",VLOOKUP(A590,Sheet2!A:E,5,0)-B590,""),"")</f>
        <v/>
      </c>
      <c r="H590" s="8"/>
      <c r="I590" s="8"/>
      <c r="J590" s="8"/>
    </row>
    <row r="591" spans="1:10" ht="15" thickBot="1" x14ac:dyDescent="0.35">
      <c r="A591" s="8" t="str">
        <f>IF([6]Actual!$K591="lifecell_Inb",[6]Actual!$D591,"")</f>
        <v/>
      </c>
      <c r="B591" s="9" t="str">
        <f>IFERROR(IF(OR([6]Actual!$L591="Web_chat",[6]Actual!$L591="SN"),VLOOKUP(Дані!A591,[5]Sheet2!$A:$E,5,0),VLOOKUP(Дані!A591,[4]Sheet2!$A$1:$E$209,5,0)),"")</f>
        <v/>
      </c>
      <c r="C591" s="8" t="str">
        <f>IFERROR(VLOOKUP(A591,[6]Actual!$D:$L,9,0),"")</f>
        <v/>
      </c>
      <c r="D591" s="8" t="str">
        <f t="shared" si="81"/>
        <v>exclude</v>
      </c>
      <c r="E591" s="9" t="str">
        <f t="shared" si="82"/>
        <v/>
      </c>
      <c r="F591" s="9" t="str">
        <f t="shared" si="83"/>
        <v/>
      </c>
      <c r="G591" s="9" t="str">
        <f>IFERROR(IF(D591="other",VLOOKUP(A591,Sheet2!A:E,5,0)-B591,""),"")</f>
        <v/>
      </c>
      <c r="H591" s="8"/>
      <c r="I591" s="8"/>
      <c r="J591" s="8"/>
    </row>
    <row r="592" spans="1:10" ht="15" thickBot="1" x14ac:dyDescent="0.35">
      <c r="A592" s="8" t="str">
        <f>IF([6]Actual!$K592="lifecell_Inb",[6]Actual!$D592,"")</f>
        <v/>
      </c>
      <c r="B592" s="9" t="str">
        <f>IFERROR(IF(OR([6]Actual!$L592="Web_chat",[6]Actual!$L592="SN"),VLOOKUP(Дані!A592,[5]Sheet2!$A:$E,5,0),VLOOKUP(Дані!A592,[4]Sheet2!$A$1:$E$209,5,0)),"")</f>
        <v/>
      </c>
      <c r="C592" s="8" t="str">
        <f>IFERROR(VLOOKUP(A592,[6]Actual!$D:$L,9,0),"")</f>
        <v/>
      </c>
      <c r="D592" s="8" t="str">
        <f t="shared" si="81"/>
        <v>exclude</v>
      </c>
      <c r="E592" s="9" t="str">
        <f t="shared" si="82"/>
        <v/>
      </c>
      <c r="F592" s="9" t="str">
        <f t="shared" si="83"/>
        <v/>
      </c>
      <c r="G592" s="9" t="str">
        <f>IFERROR(IF(D592="other",VLOOKUP(A592,Sheet2!A:E,5,0)-B592,""),"")</f>
        <v/>
      </c>
      <c r="H592" s="8"/>
      <c r="I592" s="8"/>
      <c r="J592" s="8"/>
    </row>
    <row r="593" spans="1:10" ht="15" thickBot="1" x14ac:dyDescent="0.35">
      <c r="A593" s="8" t="str">
        <f>IF([6]Actual!$K593="lifecell_Inb",[6]Actual!$D593,"")</f>
        <v/>
      </c>
      <c r="B593" s="9" t="str">
        <f>IFERROR(IF(OR([6]Actual!$L593="Web_chat",[6]Actual!$L593="SN"),VLOOKUP(Дані!A593,[5]Sheet2!$A:$E,5,0),VLOOKUP(Дані!A593,[4]Sheet2!$A$1:$E$209,5,0)),"")</f>
        <v/>
      </c>
      <c r="C593" s="8" t="str">
        <f>IFERROR(VLOOKUP(A593,[6]Actual!$D:$L,9,0),"")</f>
        <v/>
      </c>
      <c r="D593" s="8" t="str">
        <f t="shared" si="81"/>
        <v>exclude</v>
      </c>
      <c r="E593" s="9" t="str">
        <f t="shared" si="82"/>
        <v/>
      </c>
      <c r="F593" s="9" t="str">
        <f t="shared" si="83"/>
        <v/>
      </c>
      <c r="G593" s="9" t="str">
        <f>IFERROR(IF(D593="other",VLOOKUP(A593,Sheet2!A:E,5,0)-B593,""),"")</f>
        <v/>
      </c>
      <c r="H593" s="8"/>
      <c r="I593" s="8"/>
      <c r="J593" s="8"/>
    </row>
    <row r="594" spans="1:10" ht="15" thickBot="1" x14ac:dyDescent="0.35">
      <c r="A594" s="8" t="str">
        <f>IF([6]Actual!$K594="lifecell_Inb",[6]Actual!$D594,"")</f>
        <v/>
      </c>
      <c r="B594" s="9" t="str">
        <f>IFERROR(IF(OR([6]Actual!$L594="Web_chat",[6]Actual!$L594="SN"),VLOOKUP(Дані!A594,[5]Sheet2!$A:$E,5,0),VLOOKUP(Дані!A594,[4]Sheet2!$A$1:$E$209,5,0)),"")</f>
        <v/>
      </c>
      <c r="C594" s="8" t="str">
        <f>IFERROR(VLOOKUP(A594,[6]Actual!$D:$L,9,0),"")</f>
        <v/>
      </c>
      <c r="D594" s="8" t="str">
        <f t="shared" si="81"/>
        <v>exclude</v>
      </c>
      <c r="E594" s="9" t="str">
        <f t="shared" si="82"/>
        <v/>
      </c>
      <c r="F594" s="9" t="str">
        <f t="shared" si="83"/>
        <v/>
      </c>
      <c r="G594" s="9" t="str">
        <f>IFERROR(IF(D594="other",VLOOKUP(A594,Sheet2!A:E,5,0)-B594,""),"")</f>
        <v/>
      </c>
      <c r="H594" s="8"/>
      <c r="I594" s="8"/>
      <c r="J594" s="8"/>
    </row>
    <row r="595" spans="1:10" ht="15" thickBot="1" x14ac:dyDescent="0.35">
      <c r="A595" s="8" t="str">
        <f>IF([6]Actual!$K595="lifecell_Inb",[6]Actual!$D595,"")</f>
        <v/>
      </c>
      <c r="B595" s="9" t="str">
        <f>IFERROR(IF(OR([6]Actual!$L595="Web_chat",[6]Actual!$L595="SN"),VLOOKUP(Дані!A595,[5]Sheet2!$A:$E,5,0),VLOOKUP(Дані!A595,[4]Sheet2!$A$1:$E$209,5,0)),"")</f>
        <v/>
      </c>
      <c r="C595" s="8" t="str">
        <f>IFERROR(VLOOKUP(A595,[6]Actual!$D:$L,9,0),"")</f>
        <v/>
      </c>
      <c r="D595" s="8" t="str">
        <f t="shared" si="81"/>
        <v>exclude</v>
      </c>
      <c r="E595" s="9" t="str">
        <f t="shared" si="82"/>
        <v/>
      </c>
      <c r="F595" s="9" t="str">
        <f t="shared" si="83"/>
        <v/>
      </c>
      <c r="G595" s="9" t="str">
        <f>IFERROR(IF(D595="other",VLOOKUP(A595,Sheet2!A:E,5,0)-B595,""),"")</f>
        <v/>
      </c>
      <c r="H595" s="8"/>
      <c r="I595" s="8"/>
      <c r="J595" s="8"/>
    </row>
    <row r="596" spans="1:10" ht="15" thickBot="1" x14ac:dyDescent="0.35">
      <c r="A596" s="8" t="str">
        <f>IF([6]Actual!$K596="lifecell_Inb",[6]Actual!$D596,"")</f>
        <v/>
      </c>
      <c r="B596" s="9" t="str">
        <f>IFERROR(IF(OR([6]Actual!$L596="Web_chat",[6]Actual!$L596="SN"),VLOOKUP(Дані!A596,[5]Sheet2!$A:$E,5,0),VLOOKUP(Дані!A596,[4]Sheet2!$A$1:$E$209,5,0)),"")</f>
        <v/>
      </c>
      <c r="C596" s="8" t="str">
        <f>IFERROR(VLOOKUP(A596,[6]Actual!$D:$L,9,0),"")</f>
        <v/>
      </c>
      <c r="D596" s="8" t="str">
        <f t="shared" si="81"/>
        <v>exclude</v>
      </c>
      <c r="E596" s="9" t="str">
        <f t="shared" si="82"/>
        <v/>
      </c>
      <c r="F596" s="9" t="str">
        <f t="shared" si="83"/>
        <v/>
      </c>
      <c r="G596" s="9" t="str">
        <f>IFERROR(IF(D596="other",VLOOKUP(A596,Sheet2!A:E,5,0)-B596,""),"")</f>
        <v/>
      </c>
      <c r="H596" s="8"/>
      <c r="I596" s="8"/>
      <c r="J596" s="8"/>
    </row>
    <row r="597" spans="1:10" ht="15" thickBot="1" x14ac:dyDescent="0.35">
      <c r="A597" s="8" t="str">
        <f>IF([6]Actual!$K597="lifecell_Inb",[6]Actual!$D597,"")</f>
        <v/>
      </c>
      <c r="B597" s="9" t="str">
        <f>IFERROR(IF(OR([6]Actual!$L597="Web_chat",[6]Actual!$L597="SN"),VLOOKUP(Дані!A597,[5]Sheet2!$A:$E,5,0),VLOOKUP(Дані!A597,[4]Sheet2!$A$1:$E$209,5,0)),"")</f>
        <v/>
      </c>
      <c r="C597" s="8" t="str">
        <f>IFERROR(VLOOKUP(A597,[6]Actual!$D:$L,9,0),"")</f>
        <v/>
      </c>
      <c r="D597" s="8" t="str">
        <f t="shared" si="81"/>
        <v>exclude</v>
      </c>
      <c r="E597" s="9" t="str">
        <f t="shared" si="82"/>
        <v/>
      </c>
      <c r="F597" s="9" t="str">
        <f t="shared" si="83"/>
        <v/>
      </c>
      <c r="G597" s="9" t="str">
        <f>IFERROR(IF(D597="other",VLOOKUP(A597,Sheet2!A:E,5,0)-B597,""),"")</f>
        <v/>
      </c>
      <c r="H597" s="8"/>
      <c r="I597" s="8"/>
      <c r="J597" s="8"/>
    </row>
    <row r="598" spans="1:10" ht="15" thickBot="1" x14ac:dyDescent="0.35">
      <c r="A598" s="8" t="str">
        <f>IF([6]Actual!$K598="lifecell_Inb",[6]Actual!$D598,"")</f>
        <v/>
      </c>
      <c r="B598" s="9" t="str">
        <f>IFERROR(IF(OR([6]Actual!$L598="Web_chat",[6]Actual!$L598="SN"),VLOOKUP(Дані!A598,[5]Sheet2!$A:$E,5,0),VLOOKUP(Дані!A598,[4]Sheet2!$A$1:$E$209,5,0)),"")</f>
        <v/>
      </c>
      <c r="C598" s="8" t="str">
        <f>IFERROR(VLOOKUP(A598,[6]Actual!$D:$L,9,0),"")</f>
        <v/>
      </c>
      <c r="D598" s="8" t="str">
        <f t="shared" si="81"/>
        <v>exclude</v>
      </c>
      <c r="E598" s="9" t="str">
        <f t="shared" si="82"/>
        <v/>
      </c>
      <c r="F598" s="9" t="str">
        <f t="shared" si="83"/>
        <v/>
      </c>
      <c r="G598" s="9" t="str">
        <f>IFERROR(IF(D598="other",VLOOKUP(A598,Sheet2!A:E,5,0)-B598,""),"")</f>
        <v/>
      </c>
      <c r="H598" s="8"/>
      <c r="I598" s="8"/>
      <c r="J598" s="8"/>
    </row>
    <row r="599" spans="1:10" ht="15" thickBot="1" x14ac:dyDescent="0.35">
      <c r="A599" s="8" t="str">
        <f>IF([6]Actual!$K599="lifecell_Inb",[6]Actual!$D599,"")</f>
        <v/>
      </c>
      <c r="B599" s="9" t="str">
        <f>IFERROR(IF(OR([6]Actual!$L599="Web_chat",[6]Actual!$L599="SN"),VLOOKUP(Дані!A599,[5]Sheet2!$A:$E,5,0),VLOOKUP(Дані!A599,[4]Sheet2!$A$1:$E$209,5,0)),"")</f>
        <v/>
      </c>
      <c r="C599" s="8"/>
      <c r="D599" s="8"/>
      <c r="E599" s="9"/>
      <c r="F599" s="9"/>
      <c r="G599" s="9" t="str">
        <f>IFERROR(IF(D599="other",VLOOKUP(A599,Sheet2!A:E,5,0)-B599,""),"")</f>
        <v/>
      </c>
      <c r="H599" s="8"/>
      <c r="I599" s="8"/>
      <c r="J599" s="8"/>
    </row>
    <row r="600" spans="1:10" x14ac:dyDescent="0.3">
      <c r="A600" t="str">
        <f>IF([6]Actual!$K600="lifecell_Inb",[6]Actual!$D600,"")</f>
        <v/>
      </c>
      <c r="B600" s="4" t="str">
        <f>IFERROR(IF(OR([6]Actual!$L600="Web_chat",[6]Actual!$L600="SN"),VLOOKUP(Дані!A600,[5]Sheet2!$A:$E,5,0),VLOOKUP(Дані!A600,[4]Sheet2!$A$1:$E$209,5,0)),"")</f>
        <v/>
      </c>
      <c r="G600" s="4" t="str">
        <f>IFERROR(IF(D600="other",VLOOKUP(A600,Sheet2!A:E,5,0)-B600,""),"")</f>
        <v/>
      </c>
      <c r="H600"/>
      <c r="I600"/>
      <c r="J600"/>
    </row>
    <row r="601" spans="1:10" x14ac:dyDescent="0.3">
      <c r="A601" t="str">
        <f>IF([6]Actual!$K601="lifecell_Inb",[6]Actual!$D601,"")</f>
        <v/>
      </c>
      <c r="B601" s="4" t="str">
        <f>IFERROR(IF(OR([6]Actual!$L601="Web_chat",[6]Actual!$L601="SN"),VLOOKUP(Дані!A601,[5]Sheet2!$A:$E,5,0),VLOOKUP(Дані!A601,[4]Sheet2!$A$1:$E$209,5,0)),"")</f>
        <v/>
      </c>
      <c r="G601" s="4" t="str">
        <f>IFERROR(IF(D601="other",VLOOKUP(A601,Sheet2!A:E,5,0)-B601,""),"")</f>
        <v/>
      </c>
      <c r="H601"/>
      <c r="I601"/>
      <c r="J601"/>
    </row>
    <row r="602" spans="1:10" x14ac:dyDescent="0.3">
      <c r="A602" t="str">
        <f>IF([6]Actual!$K602="lifecell_Inb",[6]Actual!$D602,"")</f>
        <v/>
      </c>
      <c r="B602" s="4" t="str">
        <f>IFERROR(IF(OR([6]Actual!$L602="Web_chat",[6]Actual!$L602="SN"),VLOOKUP(Дані!A602,[5]Sheet2!$A:$E,5,0),VLOOKUP(Дані!A602,[4]Sheet2!$A$1:$E$209,5,0)),"")</f>
        <v/>
      </c>
      <c r="G602" s="4" t="str">
        <f>IFERROR(IF(D602="other",VLOOKUP(A602,Sheet2!A:E,5,0)-B602,""),"")</f>
        <v/>
      </c>
      <c r="H602"/>
      <c r="I602"/>
      <c r="J602"/>
    </row>
    <row r="603" spans="1:10" x14ac:dyDescent="0.3">
      <c r="A603" t="str">
        <f>IF([6]Actual!$K603="lifecell_Inb",[6]Actual!$D603,"")</f>
        <v/>
      </c>
      <c r="B603" s="4" t="str">
        <f>IFERROR(IF(OR([6]Actual!$L603="Web_chat",[6]Actual!$L603="SN"),VLOOKUP(Дані!A603,[5]Sheet2!$A:$E,5,0),VLOOKUP(Дані!A603,[4]Sheet2!$A$1:$E$209,5,0)),"")</f>
        <v/>
      </c>
      <c r="G603" s="4" t="str">
        <f>IFERROR(IF(D603="other",VLOOKUP(A603,Sheet2!A:E,5,0)-B603,""),"")</f>
        <v/>
      </c>
      <c r="H603"/>
      <c r="I603"/>
      <c r="J603"/>
    </row>
    <row r="604" spans="1:10" x14ac:dyDescent="0.3">
      <c r="A604" t="str">
        <f>IF([6]Actual!$K604="lifecell_Inb",[6]Actual!$D604,"")</f>
        <v/>
      </c>
      <c r="B604" s="4" t="str">
        <f>IFERROR(IF(OR([6]Actual!$L604="Web_chat",[6]Actual!$L604="SN"),VLOOKUP(Дані!A604,[5]Sheet2!$A:$E,5,0),VLOOKUP(Дані!A604,[4]Sheet2!$A$1:$E$209,5,0)),"")</f>
        <v/>
      </c>
      <c r="G604" s="4" t="str">
        <f>IFERROR(IF(D604="other",VLOOKUP(A604,Sheet2!A:E,5,0)-B604,""),"")</f>
        <v/>
      </c>
      <c r="H604"/>
      <c r="I604"/>
      <c r="J604"/>
    </row>
    <row r="605" spans="1:10" x14ac:dyDescent="0.3">
      <c r="A605" t="str">
        <f>IF([6]Actual!$K605="lifecell_Inb",[6]Actual!$D605,"")</f>
        <v/>
      </c>
      <c r="B605" s="4" t="str">
        <f>IFERROR(IF(OR([6]Actual!$L605="Web_chat",[6]Actual!$L605="SN"),VLOOKUP(Дані!A605,[5]Sheet2!$A:$E,5,0),VLOOKUP(Дані!A605,[4]Sheet2!$A$1:$E$209,5,0)),"")</f>
        <v/>
      </c>
      <c r="G605" s="4" t="str">
        <f>IFERROR(IF(D605="other",VLOOKUP(A605,Sheet2!A:E,5,0)-B605,""),"")</f>
        <v/>
      </c>
      <c r="H605"/>
      <c r="I605"/>
      <c r="J605"/>
    </row>
    <row r="606" spans="1:10" x14ac:dyDescent="0.3">
      <c r="A606" t="str">
        <f>IF([6]Actual!$K606="lifecell_Inb",[6]Actual!$D606,"")</f>
        <v/>
      </c>
      <c r="B606" s="4" t="str">
        <f>IFERROR(IF(OR([6]Actual!$L606="Web_chat",[6]Actual!$L606="SN"),VLOOKUP(Дані!A606,[5]Sheet2!$A:$E,5,0),VLOOKUP(Дані!A606,[4]Sheet2!$A$1:$E$209,5,0)),"")</f>
        <v/>
      </c>
      <c r="G606" s="4" t="str">
        <f>IFERROR(IF(D606="other",VLOOKUP(A606,Sheet2!A:E,5,0)-B606,""),"")</f>
        <v/>
      </c>
      <c r="H606"/>
      <c r="I606"/>
      <c r="J606"/>
    </row>
    <row r="607" spans="1:10" x14ac:dyDescent="0.3">
      <c r="A607" t="str">
        <f>IF([6]Actual!$K607="lifecell_Inb",[6]Actual!$D607,"")</f>
        <v/>
      </c>
      <c r="B607" s="4" t="str">
        <f>IFERROR(IF(OR([6]Actual!$L607="Web_chat",[6]Actual!$L607="SN"),VLOOKUP(Дані!A607,[5]Sheet2!$A:$E,5,0),VLOOKUP(Дані!A607,[4]Sheet2!$A$1:$E$209,5,0)),"")</f>
        <v/>
      </c>
      <c r="G607" s="4" t="str">
        <f>IFERROR(IF(D607="other",VLOOKUP(A607,Sheet2!A:E,5,0)-B607,""),"")</f>
        <v/>
      </c>
      <c r="H607"/>
      <c r="I607"/>
      <c r="J607"/>
    </row>
    <row r="608" spans="1:10" x14ac:dyDescent="0.3">
      <c r="A608" t="str">
        <f>IF([6]Actual!$K608="lifecell_Inb",[6]Actual!$D608,"")</f>
        <v/>
      </c>
      <c r="B608" s="4" t="str">
        <f>IFERROR(IF(OR([6]Actual!$L608="Web_chat",[6]Actual!$L608="SN"),VLOOKUP(Дані!A608,[5]Sheet2!$A:$E,5,0),VLOOKUP(Дані!A608,[4]Sheet2!$A$1:$E$209,5,0)),"")</f>
        <v/>
      </c>
      <c r="G608" s="4" t="str">
        <f>IFERROR(IF(D608="other",VLOOKUP(A608,Sheet2!A:E,5,0)-B608,""),"")</f>
        <v/>
      </c>
      <c r="H608"/>
      <c r="I608"/>
      <c r="J608"/>
    </row>
    <row r="609" spans="1:7" customFormat="1" x14ac:dyDescent="0.3">
      <c r="A609" t="str">
        <f>IF([6]Actual!$K609="lifecell_Inb",[6]Actual!$D609,"")</f>
        <v/>
      </c>
      <c r="B609" s="4" t="str">
        <f>IFERROR(IF(OR([6]Actual!$L609="Web_chat",[6]Actual!$L609="SN"),VLOOKUP(Дані!A609,[5]Sheet2!$A:$E,5,0),VLOOKUP(Дані!A609,[4]Sheet2!$A$1:$E$209,5,0)),"")</f>
        <v/>
      </c>
      <c r="E609" s="4"/>
      <c r="F609" s="4"/>
      <c r="G609" s="4" t="str">
        <f>IFERROR(IF(D609="other",VLOOKUP(A609,Sheet2!A:E,5,0)-B609,""),"")</f>
        <v/>
      </c>
    </row>
    <row r="610" spans="1:7" customFormat="1" x14ac:dyDescent="0.3">
      <c r="A610" t="str">
        <f>IF([6]Actual!$K610="lifecell_Inb",[6]Actual!$D610,"")</f>
        <v/>
      </c>
      <c r="B610" s="4" t="str">
        <f>IFERROR(IF(OR([6]Actual!$L610="Web_chat",[6]Actual!$L610="SN"),VLOOKUP(Дані!A610,[5]Sheet2!$A:$E,5,0),VLOOKUP(Дані!A610,[4]Sheet2!$A$1:$E$209,5,0)),"")</f>
        <v/>
      </c>
      <c r="E610" s="4"/>
      <c r="F610" s="4"/>
      <c r="G610" s="4" t="str">
        <f>IFERROR(IF(D610="other",VLOOKUP(A610,Sheet2!A:E,5,0)-B610,""),"")</f>
        <v/>
      </c>
    </row>
    <row r="611" spans="1:7" customFormat="1" x14ac:dyDescent="0.3">
      <c r="A611" t="str">
        <f>IF([6]Actual!$K611="lifecell_Inb",[6]Actual!$D611,"")</f>
        <v/>
      </c>
      <c r="B611" s="4" t="str">
        <f>IFERROR(IF(OR([6]Actual!$L611="Web_chat",[6]Actual!$L611="SN"),VLOOKUP(Дані!A611,[5]Sheet2!$A:$E,5,0),VLOOKUP(Дані!A611,[4]Sheet2!$A$1:$E$209,5,0)),"")</f>
        <v/>
      </c>
      <c r="E611" s="4"/>
      <c r="F611" s="4"/>
      <c r="G611" s="4" t="str">
        <f>IFERROR(IF(D611="other",VLOOKUP(A611,Sheet2!A:E,5,0)-B611,""),"")</f>
        <v/>
      </c>
    </row>
    <row r="612" spans="1:7" customFormat="1" x14ac:dyDescent="0.3">
      <c r="A612" t="str">
        <f>IF([6]Actual!$K612="lifecell_Inb",[6]Actual!$D612,"")</f>
        <v/>
      </c>
      <c r="B612" s="4" t="str">
        <f>IFERROR(IF(OR([6]Actual!$L612="Web_chat",[6]Actual!$L612="SN"),VLOOKUP(Дані!A612,[5]Sheet2!$A:$E,5,0),VLOOKUP(Дані!A612,[4]Sheet2!$A$1:$E$209,5,0)),"")</f>
        <v/>
      </c>
      <c r="E612" s="4"/>
      <c r="F612" s="4"/>
      <c r="G612" s="4" t="str">
        <f>IFERROR(IF(D612="other",VLOOKUP(A612,Sheet2!A:E,5,0)-B612,""),"")</f>
        <v/>
      </c>
    </row>
    <row r="613" spans="1:7" customFormat="1" x14ac:dyDescent="0.3">
      <c r="A613" t="str">
        <f>IF([6]Actual!$K613="lifecell_Inb",[6]Actual!$D613,"")</f>
        <v/>
      </c>
      <c r="B613" s="4" t="str">
        <f>IFERROR(IF(OR([6]Actual!$L613="Web_chat",[6]Actual!$L613="SN"),VLOOKUP(Дані!A613,[5]Sheet2!$A:$E,5,0),VLOOKUP(Дані!A613,[4]Sheet2!$A$1:$E$209,5,0)),"")</f>
        <v/>
      </c>
      <c r="E613" s="4"/>
      <c r="F613" s="4"/>
      <c r="G613" s="4" t="str">
        <f>IFERROR(IF(D613="other",VLOOKUP(A613,Sheet2!A:E,5,0)-B613,""),"")</f>
        <v/>
      </c>
    </row>
    <row r="614" spans="1:7" customFormat="1" x14ac:dyDescent="0.3">
      <c r="A614" t="str">
        <f>IF([6]Actual!$K614="lifecell_Inb",[6]Actual!$D614,"")</f>
        <v/>
      </c>
      <c r="B614" s="4" t="str">
        <f>IFERROR(IF(OR([6]Actual!$L614="Web_chat",[6]Actual!$L614="SN"),VLOOKUP(Дані!A614,[5]Sheet2!$A:$E,5,0),VLOOKUP(Дані!A614,[4]Sheet2!$A$1:$E$209,5,0)),"")</f>
        <v/>
      </c>
      <c r="E614" s="4"/>
      <c r="F614" s="4"/>
      <c r="G614" s="4" t="str">
        <f>IFERROR(IF(D614="other",VLOOKUP(A614,Sheet2!A:E,5,0)-B614,""),"")</f>
        <v/>
      </c>
    </row>
    <row r="615" spans="1:7" customFormat="1" x14ac:dyDescent="0.3">
      <c r="A615" t="str">
        <f>IF([6]Actual!$K615="lifecell_Inb",[6]Actual!$D615,"")</f>
        <v/>
      </c>
      <c r="B615" s="4" t="str">
        <f>IFERROR(IF(OR([6]Actual!$L615="Web_chat",[6]Actual!$L615="SN"),VLOOKUP(Дані!A615,[5]Sheet2!$A:$E,5,0),VLOOKUP(Дані!A615,[4]Sheet2!$A$1:$E$209,5,0)),"")</f>
        <v/>
      </c>
      <c r="E615" s="4"/>
      <c r="F615" s="4"/>
      <c r="G615" s="4" t="str">
        <f>IFERROR(IF(D615="other",VLOOKUP(A615,Sheet2!A:E,5,0)-B615,""),"")</f>
        <v/>
      </c>
    </row>
    <row r="616" spans="1:7" customFormat="1" x14ac:dyDescent="0.3">
      <c r="A616" t="str">
        <f>IF([6]Actual!$K616="lifecell_Inb",[6]Actual!$D616,"")</f>
        <v/>
      </c>
      <c r="B616" s="4" t="str">
        <f>IFERROR(IF(OR([6]Actual!$L616="Web_chat",[6]Actual!$L616="SN"),VLOOKUP(Дані!A616,[5]Sheet2!$A:$E,5,0),VLOOKUP(Дані!A616,[4]Sheet2!$A$1:$E$209,5,0)),"")</f>
        <v/>
      </c>
      <c r="E616" s="4"/>
      <c r="F616" s="4"/>
      <c r="G616" s="4" t="str">
        <f>IFERROR(IF(D616="other",VLOOKUP(A616,Sheet2!A:E,5,0)-B616,""),"")</f>
        <v/>
      </c>
    </row>
    <row r="617" spans="1:7" customFormat="1" x14ac:dyDescent="0.3">
      <c r="A617" t="str">
        <f>IF([6]Actual!$K617="lifecell_Inb",[6]Actual!$D617,"")</f>
        <v/>
      </c>
      <c r="B617" s="4" t="str">
        <f>IFERROR(IF(OR([6]Actual!$L617="Web_chat",[6]Actual!$L617="SN"),VLOOKUP(Дані!A617,[5]Sheet2!$A:$E,5,0),VLOOKUP(Дані!A617,[4]Sheet2!$A$1:$E$209,5,0)),"")</f>
        <v/>
      </c>
      <c r="E617" s="4"/>
      <c r="F617" s="4"/>
      <c r="G617" s="4" t="str">
        <f>IFERROR(IF(D617="other",VLOOKUP(A617,Sheet2!A:E,5,0)-B617,""),"")</f>
        <v/>
      </c>
    </row>
    <row r="618" spans="1:7" customFormat="1" x14ac:dyDescent="0.3">
      <c r="A618" t="str">
        <f>IF([6]Actual!$K618="lifecell_Inb",[6]Actual!$D618,"")</f>
        <v/>
      </c>
      <c r="B618" s="4" t="str">
        <f>IFERROR(IF(OR([6]Actual!$L618="Web_chat",[6]Actual!$L618="SN"),VLOOKUP(Дані!A618,[5]Sheet2!$A:$E,5,0),VLOOKUP(Дані!A618,[4]Sheet2!$A$1:$E$209,5,0)),"")</f>
        <v/>
      </c>
      <c r="E618" s="4"/>
      <c r="F618" s="4"/>
      <c r="G618" s="4" t="str">
        <f>IFERROR(IF(D618="other",VLOOKUP(A618,Sheet2!A:E,5,0)-B618,""),"")</f>
        <v/>
      </c>
    </row>
    <row r="619" spans="1:7" customFormat="1" x14ac:dyDescent="0.3">
      <c r="A619" t="str">
        <f>IF([6]Actual!$K619="lifecell_Inb",[6]Actual!$D619,"")</f>
        <v/>
      </c>
      <c r="B619" s="4" t="str">
        <f>IFERROR(IF(OR([6]Actual!$L619="Web_chat",[6]Actual!$L619="SN"),VLOOKUP(Дані!A619,[5]Sheet2!$A:$E,5,0),VLOOKUP(Дані!A619,[4]Sheet2!$A$1:$E$209,5,0)),"")</f>
        <v/>
      </c>
      <c r="E619" s="4"/>
      <c r="F619" s="4"/>
      <c r="G619" s="4" t="str">
        <f>IFERROR(IF(D619="other",VLOOKUP(A619,Sheet2!A:E,5,0)-B619,""),"")</f>
        <v/>
      </c>
    </row>
    <row r="620" spans="1:7" customFormat="1" x14ac:dyDescent="0.3">
      <c r="A620" t="str">
        <f>IF([6]Actual!$K620="lifecell_Inb",[6]Actual!$D620,"")</f>
        <v/>
      </c>
      <c r="B620" s="4" t="str">
        <f>IFERROR(IF(OR([6]Actual!$L620="Web_chat",[6]Actual!$L620="SN"),VLOOKUP(Дані!A620,[5]Sheet2!$A:$E,5,0),VLOOKUP(Дані!A620,[4]Sheet2!$A$1:$E$209,5,0)),"")</f>
        <v/>
      </c>
      <c r="E620" s="4"/>
      <c r="F620" s="4"/>
      <c r="G620" s="4" t="str">
        <f>IFERROR(IF(D620="other",VLOOKUP(A620,Sheet2!A:E,5,0)-B620,""),"")</f>
        <v/>
      </c>
    </row>
    <row r="621" spans="1:7" customFormat="1" x14ac:dyDescent="0.3">
      <c r="A621" t="str">
        <f>IF([6]Actual!$K621="lifecell_Inb",[6]Actual!$D621,"")</f>
        <v/>
      </c>
      <c r="B621" s="4" t="str">
        <f>IFERROR(IF(OR([6]Actual!$L621="Web_chat",[6]Actual!$L621="SN"),VLOOKUP(Дані!A621,[5]Sheet2!$A:$E,5,0),VLOOKUP(Дані!A621,[4]Sheet2!$A$1:$E$209,5,0)),"")</f>
        <v/>
      </c>
      <c r="E621" s="4"/>
      <c r="F621" s="4"/>
      <c r="G621" s="4" t="str">
        <f>IFERROR(IF(D621="other",VLOOKUP(A621,Sheet2!A:E,5,0)-B621,""),"")</f>
        <v/>
      </c>
    </row>
    <row r="622" spans="1:7" customFormat="1" x14ac:dyDescent="0.3">
      <c r="A622" t="str">
        <f>IF([6]Actual!$K622="lifecell_Inb",[6]Actual!$D622,"")</f>
        <v/>
      </c>
      <c r="B622" s="4" t="str">
        <f>IFERROR(IF(OR([6]Actual!$L622="Web_chat",[6]Actual!$L622="SN"),VLOOKUP(Дані!A622,[5]Sheet2!$A:$E,5,0),VLOOKUP(Дані!A622,[4]Sheet2!$A$1:$E$209,5,0)),"")</f>
        <v/>
      </c>
      <c r="E622" s="4"/>
      <c r="F622" s="4"/>
      <c r="G622" s="4" t="str">
        <f>IFERROR(IF(D622="other",VLOOKUP(A622,Sheet2!A:E,5,0)-B622,""),"")</f>
        <v/>
      </c>
    </row>
    <row r="623" spans="1:7" customFormat="1" x14ac:dyDescent="0.3">
      <c r="A623" t="str">
        <f>IF([6]Actual!$K623="lifecell_Inb",[6]Actual!$D623,"")</f>
        <v/>
      </c>
      <c r="B623" s="4" t="str">
        <f>IFERROR(IF(OR([6]Actual!$L623="Web_chat",[6]Actual!$L623="SN"),VLOOKUP(Дані!A623,[5]Sheet2!$A:$E,5,0),VLOOKUP(Дані!A623,[4]Sheet2!$A$1:$E$209,5,0)),"")</f>
        <v/>
      </c>
      <c r="E623" s="4"/>
      <c r="F623" s="4"/>
      <c r="G623" s="4" t="str">
        <f>IFERROR(IF(D623="other",VLOOKUP(A623,Sheet2!A:E,5,0)-B623,""),"")</f>
        <v/>
      </c>
    </row>
    <row r="624" spans="1:7" customFormat="1" x14ac:dyDescent="0.3">
      <c r="A624" t="str">
        <f>IF([6]Actual!$K624="lifecell_Inb",[6]Actual!$D624,"")</f>
        <v/>
      </c>
      <c r="B624" s="4" t="str">
        <f>IFERROR(IF(OR([6]Actual!$L624="Web_chat",[6]Actual!$L624="SN"),VLOOKUP(Дані!A624,[5]Sheet2!$A:$E,5,0),VLOOKUP(Дані!A624,[4]Sheet2!$A$1:$E$209,5,0)),"")</f>
        <v/>
      </c>
      <c r="E624" s="4"/>
      <c r="F624" s="4"/>
      <c r="G624" s="4" t="str">
        <f>IFERROR(IF(D624="other",VLOOKUP(A624,Sheet2!A:E,5,0)-B624,""),"")</f>
        <v/>
      </c>
    </row>
    <row r="625" spans="1:7" customFormat="1" x14ac:dyDescent="0.3">
      <c r="A625" t="str">
        <f>IF([6]Actual!$K625="lifecell_Inb",[6]Actual!$D625,"")</f>
        <v/>
      </c>
      <c r="B625" s="4" t="str">
        <f>IFERROR(IF(OR([6]Actual!$L625="Web_chat",[6]Actual!$L625="SN"),VLOOKUP(Дані!A625,[5]Sheet2!$A:$E,5,0),VLOOKUP(Дані!A625,[4]Sheet2!$A$1:$E$209,5,0)),"")</f>
        <v/>
      </c>
      <c r="E625" s="4"/>
      <c r="F625" s="4"/>
      <c r="G625" s="4" t="str">
        <f>IFERROR(IF(D625="other",VLOOKUP(A625,Sheet2!A:E,5,0)-B625,""),"")</f>
        <v/>
      </c>
    </row>
    <row r="626" spans="1:7" customFormat="1" x14ac:dyDescent="0.3">
      <c r="A626" t="str">
        <f>IF([6]Actual!$K626="lifecell_Inb",[6]Actual!$D626,"")</f>
        <v/>
      </c>
      <c r="B626" s="4" t="str">
        <f>IFERROR(IF(OR([6]Actual!$L626="Web_chat",[6]Actual!$L626="SN"),VLOOKUP(Дані!A626,[5]Sheet2!$A:$E,5,0),VLOOKUP(Дані!A626,[4]Sheet2!$A$1:$E$209,5,0)),"")</f>
        <v/>
      </c>
      <c r="E626" s="4"/>
      <c r="F626" s="4"/>
      <c r="G626" s="4" t="str">
        <f>IFERROR(IF(D626="other",VLOOKUP(A626,Sheet2!A:E,5,0)-B626,""),"")</f>
        <v/>
      </c>
    </row>
    <row r="627" spans="1:7" customFormat="1" x14ac:dyDescent="0.3">
      <c r="A627" t="str">
        <f>IF([6]Actual!$K627="lifecell_Inb",[6]Actual!$D627,"")</f>
        <v/>
      </c>
      <c r="B627" s="4" t="str">
        <f>IFERROR(IF(OR([6]Actual!$L627="Web_chat",[6]Actual!$L627="SN"),VLOOKUP(Дані!A627,[5]Sheet2!$A:$E,5,0),VLOOKUP(Дані!A627,[4]Sheet2!$A$1:$E$209,5,0)),"")</f>
        <v/>
      </c>
      <c r="E627" s="4"/>
      <c r="F627" s="4"/>
      <c r="G627" s="4" t="str">
        <f>IFERROR(IF(D627="other",VLOOKUP(A627,Sheet2!A:E,5,0)-B627,""),"")</f>
        <v/>
      </c>
    </row>
    <row r="628" spans="1:7" customFormat="1" x14ac:dyDescent="0.3">
      <c r="A628" t="str">
        <f>IF([6]Actual!$K628="lifecell_Inb",[6]Actual!$D628,"")</f>
        <v/>
      </c>
      <c r="B628" s="4" t="str">
        <f>IFERROR(IF(OR([6]Actual!$L628="Web_chat",[6]Actual!$L628="SN"),VLOOKUP(Дані!A628,[5]Sheet2!$A:$E,5,0),VLOOKUP(Дані!A628,[4]Sheet2!$A$1:$E$209,5,0)),"")</f>
        <v/>
      </c>
      <c r="E628" s="4"/>
      <c r="F628" s="4"/>
      <c r="G628" s="4" t="str">
        <f>IFERROR(IF(D628="other",VLOOKUP(A628,Sheet2!A:E,5,0)-B628,""),"")</f>
        <v/>
      </c>
    </row>
    <row r="629" spans="1:7" customFormat="1" x14ac:dyDescent="0.3">
      <c r="A629" t="str">
        <f>IF([6]Actual!$K629="lifecell_Inb",[6]Actual!$D629,"")</f>
        <v/>
      </c>
      <c r="B629" s="4" t="str">
        <f>IFERROR(IF(OR([6]Actual!$L629="Web_chat",[6]Actual!$L629="SN"),VLOOKUP(Дані!A629,[5]Sheet2!$A:$E,5,0),VLOOKUP(Дані!A629,[4]Sheet2!$A$1:$E$209,5,0)),"")</f>
        <v/>
      </c>
      <c r="E629" s="4"/>
      <c r="F629" s="4"/>
      <c r="G629" s="4" t="str">
        <f>IFERROR(IF(D629="other",VLOOKUP(A629,Sheet2!A:E,5,0)-B629,""),"")</f>
        <v/>
      </c>
    </row>
    <row r="630" spans="1:7" customFormat="1" x14ac:dyDescent="0.3">
      <c r="A630" t="str">
        <f>IF([6]Actual!$K630="lifecell_Inb",[6]Actual!$D630,"")</f>
        <v/>
      </c>
      <c r="B630" s="4" t="str">
        <f>IFERROR(IF(OR([6]Actual!$L630="Web_chat",[6]Actual!$L630="SN"),VLOOKUP(Дані!A630,[5]Sheet2!$A:$E,5,0),VLOOKUP(Дані!A630,[4]Sheet2!$A$1:$E$209,5,0)),"")</f>
        <v/>
      </c>
      <c r="E630" s="4"/>
      <c r="F630" s="4"/>
      <c r="G630" s="4" t="str">
        <f>IFERROR(IF(D630="other",VLOOKUP(A630,Sheet2!A:E,5,0)-B630,""),"")</f>
        <v/>
      </c>
    </row>
    <row r="631" spans="1:7" customFormat="1" x14ac:dyDescent="0.3">
      <c r="A631" t="str">
        <f>IF([6]Actual!$K631="lifecell_Inb",[6]Actual!$D631,"")</f>
        <v/>
      </c>
      <c r="B631" s="4" t="str">
        <f>IFERROR(IF(OR([6]Actual!$L631="Web_chat",[6]Actual!$L631="SN"),VLOOKUP(Дані!A631,[5]Sheet2!$A:$E,5,0),VLOOKUP(Дані!A631,[4]Sheet2!$A$1:$E$209,5,0)),"")</f>
        <v/>
      </c>
      <c r="E631" s="4"/>
      <c r="F631" s="4"/>
      <c r="G631" s="4" t="str">
        <f>IFERROR(IF(D631="other",VLOOKUP(A631,Sheet2!A:E,5,0)-B631,""),"")</f>
        <v/>
      </c>
    </row>
    <row r="632" spans="1:7" customFormat="1" x14ac:dyDescent="0.3">
      <c r="A632" t="str">
        <f>IF([6]Actual!$K632="lifecell_Inb",[6]Actual!$D632,"")</f>
        <v/>
      </c>
      <c r="B632" s="4" t="str">
        <f>IFERROR(IF(OR([6]Actual!$L632="Web_chat",[6]Actual!$L632="SN"),VLOOKUP(Дані!A632,[5]Sheet2!$A:$E,5,0),VLOOKUP(Дані!A632,[4]Sheet2!$A$1:$E$209,5,0)),"")</f>
        <v/>
      </c>
      <c r="E632" s="4"/>
      <c r="F632" s="4"/>
      <c r="G632" s="4" t="str">
        <f>IFERROR(IF(D632="other",VLOOKUP(A632,Sheet2!A:E,5,0)-B632,""),"")</f>
        <v/>
      </c>
    </row>
  </sheetData>
  <autoFilter ref="A1:J632" xr:uid="{00000000-0009-0000-0000-000009000000}"/>
  <conditionalFormatting sqref="B2:B5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88">
    <cfRule type="cellIs" dxfId="9" priority="2" operator="equal">
      <formula>"exclude"</formula>
    </cfRule>
    <cfRule type="cellIs" dxfId="8" priority="3" operator="notEqual">
      <formula>"exclude"</formula>
    </cfRule>
  </conditionalFormatting>
  <conditionalFormatting sqref="E2:E58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38">
    <cfRule type="cellIs" dxfId="7" priority="6" operator="equal">
      <formula>""</formula>
    </cfRule>
    <cfRule type="cellIs" dxfId="6" priority="7" operator="lessThan">
      <formula>0</formula>
    </cfRule>
    <cfRule type="cellIs" dxfId="5" priority="8" operator="greaterThan">
      <formula>0</formula>
    </cfRule>
  </conditionalFormatting>
  <conditionalFormatting sqref="H2:H588">
    <cfRule type="cellIs" dxfId="4" priority="12" operator="equal">
      <formula>"Не приймає"</formula>
    </cfRule>
    <cfRule type="cellIs" dxfId="3" priority="13" operator="equal">
      <formula>"Приймає"</formula>
    </cfRule>
  </conditionalFormatting>
  <conditionalFormatting sqref="J2:J588">
    <cfRule type="cellIs" dxfId="2" priority="9" operator="equal">
      <formula>""</formula>
    </cfRule>
    <cfRule type="cellIs" dxfId="1" priority="10" operator="lessThan">
      <formula>0</formula>
    </cfRule>
    <cfRule type="cellIs" dxfId="0" priority="1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7"/>
  <sheetViews>
    <sheetView showGridLines="0" topLeftCell="A191" workbookViewId="0">
      <selection activeCell="B214" sqref="B214"/>
    </sheetView>
  </sheetViews>
  <sheetFormatPr defaultColWidth="9.109375" defaultRowHeight="14.4" x14ac:dyDescent="0.3"/>
  <cols>
    <col min="1" max="1" width="29.109375" style="6" customWidth="1"/>
    <col min="2" max="2" width="25.109375" style="6" customWidth="1"/>
    <col min="3" max="3" width="15.44140625" style="6" customWidth="1"/>
    <col min="4" max="5" width="13.44140625" style="6" customWidth="1"/>
    <col min="6" max="6" width="0" style="6" hidden="1" customWidth="1"/>
    <col min="7" max="7" width="29" style="6" customWidth="1"/>
    <col min="8" max="16384" width="9.109375" style="6"/>
  </cols>
  <sheetData>
    <row r="1" spans="1:5" ht="45" x14ac:dyDescent="0.3">
      <c r="A1" s="5" t="s">
        <v>253</v>
      </c>
      <c r="B1" s="5" t="s">
        <v>210</v>
      </c>
      <c r="C1" s="5" t="s">
        <v>254</v>
      </c>
      <c r="D1" s="5" t="s">
        <v>255</v>
      </c>
      <c r="E1" s="5" t="s">
        <v>256</v>
      </c>
    </row>
    <row r="2" spans="1:5" ht="15" x14ac:dyDescent="0.3">
      <c r="A2" s="1" t="s">
        <v>138</v>
      </c>
      <c r="B2" s="1" t="s">
        <v>42</v>
      </c>
      <c r="C2" s="2">
        <v>6180</v>
      </c>
      <c r="D2" s="2">
        <v>1033</v>
      </c>
      <c r="E2" s="3">
        <v>0.16715210355987101</v>
      </c>
    </row>
    <row r="3" spans="1:5" ht="15" x14ac:dyDescent="0.3">
      <c r="A3" s="1" t="s">
        <v>107</v>
      </c>
      <c r="B3" s="1" t="s">
        <v>12</v>
      </c>
      <c r="C3" s="2">
        <v>3506</v>
      </c>
      <c r="D3" s="2">
        <v>571</v>
      </c>
      <c r="E3" s="3">
        <v>0.162863662293212</v>
      </c>
    </row>
    <row r="4" spans="1:5" ht="15" x14ac:dyDescent="0.3">
      <c r="A4" s="1" t="s">
        <v>192</v>
      </c>
      <c r="B4" s="1" t="s">
        <v>24</v>
      </c>
      <c r="C4" s="2">
        <v>3496</v>
      </c>
      <c r="D4" s="2">
        <v>280</v>
      </c>
      <c r="E4" s="3">
        <v>8.0091533180777996E-2</v>
      </c>
    </row>
    <row r="5" spans="1:5" ht="15" x14ac:dyDescent="0.3">
      <c r="A5" s="1" t="s">
        <v>147</v>
      </c>
      <c r="B5" s="1" t="s">
        <v>26</v>
      </c>
      <c r="C5" s="2">
        <v>3214</v>
      </c>
      <c r="D5" s="2">
        <v>472</v>
      </c>
      <c r="E5" s="3">
        <v>0.14685749844430601</v>
      </c>
    </row>
    <row r="6" spans="1:5" ht="15" x14ac:dyDescent="0.3">
      <c r="A6" s="1" t="s">
        <v>118</v>
      </c>
      <c r="B6" s="1" t="s">
        <v>26</v>
      </c>
      <c r="C6" s="2">
        <v>3006</v>
      </c>
      <c r="D6" s="2">
        <v>276</v>
      </c>
      <c r="E6" s="3">
        <v>9.1816367265469101E-2</v>
      </c>
    </row>
    <row r="7" spans="1:5" ht="15" x14ac:dyDescent="0.3">
      <c r="A7" s="1" t="s">
        <v>158</v>
      </c>
      <c r="B7" s="1" t="s">
        <v>26</v>
      </c>
      <c r="C7" s="2">
        <v>2936</v>
      </c>
      <c r="D7" s="2">
        <v>363</v>
      </c>
      <c r="E7" s="3">
        <v>0.12363760217983701</v>
      </c>
    </row>
    <row r="8" spans="1:5" ht="15" x14ac:dyDescent="0.3">
      <c r="A8" s="1" t="s">
        <v>125</v>
      </c>
      <c r="B8" s="1" t="s">
        <v>5</v>
      </c>
      <c r="C8" s="2">
        <v>2656</v>
      </c>
      <c r="D8" s="2">
        <v>347</v>
      </c>
      <c r="E8" s="3">
        <v>0.13064759036144599</v>
      </c>
    </row>
    <row r="9" spans="1:5" ht="15" x14ac:dyDescent="0.3">
      <c r="A9" s="1" t="s">
        <v>185</v>
      </c>
      <c r="B9" s="1" t="s">
        <v>26</v>
      </c>
      <c r="C9" s="2">
        <v>2553</v>
      </c>
      <c r="D9" s="2">
        <v>244</v>
      </c>
      <c r="E9" s="3">
        <v>9.55738347042695E-2</v>
      </c>
    </row>
    <row r="10" spans="1:5" ht="15" x14ac:dyDescent="0.3">
      <c r="A10" s="1" t="s">
        <v>199</v>
      </c>
      <c r="B10" s="1" t="s">
        <v>29</v>
      </c>
      <c r="C10" s="2">
        <v>2486</v>
      </c>
      <c r="D10" s="2">
        <v>366</v>
      </c>
      <c r="E10" s="3">
        <v>0.14722445695896999</v>
      </c>
    </row>
    <row r="11" spans="1:5" ht="15" x14ac:dyDescent="0.3">
      <c r="A11" s="1" t="s">
        <v>101</v>
      </c>
      <c r="B11" s="1" t="s">
        <v>3</v>
      </c>
      <c r="C11" s="2">
        <v>2476</v>
      </c>
      <c r="D11" s="2">
        <v>238</v>
      </c>
      <c r="E11" s="3">
        <v>9.6122778675282697E-2</v>
      </c>
    </row>
    <row r="12" spans="1:5" ht="15" x14ac:dyDescent="0.3">
      <c r="A12" s="1" t="s">
        <v>108</v>
      </c>
      <c r="B12" s="1" t="s">
        <v>1</v>
      </c>
      <c r="C12" s="2">
        <v>2458</v>
      </c>
      <c r="D12" s="2">
        <v>329</v>
      </c>
      <c r="E12" s="3">
        <v>0.13384865744507701</v>
      </c>
    </row>
    <row r="13" spans="1:5" ht="15" x14ac:dyDescent="0.3">
      <c r="A13" s="1" t="s">
        <v>21</v>
      </c>
      <c r="B13" s="1" t="s">
        <v>7</v>
      </c>
      <c r="C13" s="2">
        <v>2416</v>
      </c>
      <c r="D13" s="2">
        <v>257</v>
      </c>
      <c r="E13" s="3">
        <v>0.10637417218542999</v>
      </c>
    </row>
    <row r="14" spans="1:5" ht="15" x14ac:dyDescent="0.3">
      <c r="A14" s="1" t="s">
        <v>100</v>
      </c>
      <c r="B14" s="1" t="s">
        <v>7</v>
      </c>
      <c r="C14" s="2">
        <v>2394</v>
      </c>
      <c r="D14" s="2">
        <v>240</v>
      </c>
      <c r="E14" s="3">
        <v>0.10025062656641601</v>
      </c>
    </row>
    <row r="15" spans="1:5" ht="15" x14ac:dyDescent="0.3">
      <c r="A15" s="1" t="s">
        <v>110</v>
      </c>
      <c r="B15" s="1" t="s">
        <v>24</v>
      </c>
      <c r="C15" s="2">
        <v>2390</v>
      </c>
      <c r="D15" s="2">
        <v>268</v>
      </c>
      <c r="E15" s="3">
        <v>0.112133891213389</v>
      </c>
    </row>
    <row r="16" spans="1:5" ht="15" x14ac:dyDescent="0.3">
      <c r="A16" s="1" t="s">
        <v>4</v>
      </c>
      <c r="B16" s="1" t="s">
        <v>5</v>
      </c>
      <c r="C16" s="2">
        <v>2381</v>
      </c>
      <c r="D16" s="2">
        <v>251</v>
      </c>
      <c r="E16" s="3">
        <v>0.105417891642167</v>
      </c>
    </row>
    <row r="17" spans="1:5" ht="15" x14ac:dyDescent="0.3">
      <c r="A17" s="1" t="s">
        <v>134</v>
      </c>
      <c r="B17" s="1" t="s">
        <v>12</v>
      </c>
      <c r="C17" s="2">
        <v>2216</v>
      </c>
      <c r="D17" s="2">
        <v>307</v>
      </c>
      <c r="E17" s="3">
        <v>0.138537906137184</v>
      </c>
    </row>
    <row r="18" spans="1:5" ht="15" x14ac:dyDescent="0.3">
      <c r="A18" s="1" t="s">
        <v>32</v>
      </c>
      <c r="B18" s="1" t="s">
        <v>7</v>
      </c>
      <c r="C18" s="2">
        <v>2206</v>
      </c>
      <c r="D18" s="2">
        <v>254</v>
      </c>
      <c r="E18" s="3">
        <v>0.115140525838622</v>
      </c>
    </row>
    <row r="19" spans="1:5" ht="15" x14ac:dyDescent="0.3">
      <c r="A19" s="1" t="s">
        <v>179</v>
      </c>
      <c r="B19" s="1" t="s">
        <v>1</v>
      </c>
      <c r="C19" s="2">
        <v>2126</v>
      </c>
      <c r="D19" s="2">
        <v>230</v>
      </c>
      <c r="E19" s="3">
        <v>0.108184383819379</v>
      </c>
    </row>
    <row r="20" spans="1:5" ht="15" x14ac:dyDescent="0.3">
      <c r="A20" s="1" t="s">
        <v>174</v>
      </c>
      <c r="B20" s="1" t="s">
        <v>7</v>
      </c>
      <c r="C20" s="2">
        <v>2122</v>
      </c>
      <c r="D20" s="2">
        <v>224</v>
      </c>
      <c r="E20" s="3">
        <v>0.105560791705938</v>
      </c>
    </row>
    <row r="21" spans="1:5" ht="15" x14ac:dyDescent="0.3">
      <c r="A21" s="1" t="s">
        <v>111</v>
      </c>
      <c r="B21" s="1" t="s">
        <v>3</v>
      </c>
      <c r="C21" s="2">
        <v>2102</v>
      </c>
      <c r="D21" s="2">
        <v>280</v>
      </c>
      <c r="E21" s="3">
        <v>0.13320647002854399</v>
      </c>
    </row>
    <row r="22" spans="1:5" ht="15" x14ac:dyDescent="0.3">
      <c r="A22" s="1" t="s">
        <v>137</v>
      </c>
      <c r="B22" s="1" t="s">
        <v>7</v>
      </c>
      <c r="C22" s="2">
        <v>2083</v>
      </c>
      <c r="D22" s="2">
        <v>308</v>
      </c>
      <c r="E22" s="3">
        <v>0.14786365818531</v>
      </c>
    </row>
    <row r="23" spans="1:5" ht="15" x14ac:dyDescent="0.3">
      <c r="A23" s="1" t="s">
        <v>115</v>
      </c>
      <c r="B23" s="1" t="s">
        <v>29</v>
      </c>
      <c r="C23" s="2">
        <v>1983</v>
      </c>
      <c r="D23" s="2">
        <v>226</v>
      </c>
      <c r="E23" s="3">
        <v>0.113968734241049</v>
      </c>
    </row>
    <row r="24" spans="1:5" ht="15" x14ac:dyDescent="0.3">
      <c r="A24" s="1" t="s">
        <v>122</v>
      </c>
      <c r="B24" s="1" t="s">
        <v>7</v>
      </c>
      <c r="C24" s="2">
        <v>1970</v>
      </c>
      <c r="D24" s="2">
        <v>228</v>
      </c>
      <c r="E24" s="3">
        <v>0.115736040609137</v>
      </c>
    </row>
    <row r="25" spans="1:5" ht="15" x14ac:dyDescent="0.3">
      <c r="A25" s="1" t="s">
        <v>31</v>
      </c>
      <c r="B25" s="1" t="s">
        <v>3</v>
      </c>
      <c r="C25" s="2">
        <v>1959</v>
      </c>
      <c r="D25" s="2">
        <v>252</v>
      </c>
      <c r="E25" s="3">
        <v>0.128637059724349</v>
      </c>
    </row>
    <row r="26" spans="1:5" ht="15" x14ac:dyDescent="0.3">
      <c r="A26" s="1" t="s">
        <v>37</v>
      </c>
      <c r="B26" s="1" t="s">
        <v>9</v>
      </c>
      <c r="C26" s="2">
        <v>1952</v>
      </c>
      <c r="D26" s="2">
        <v>232</v>
      </c>
      <c r="E26" s="3">
        <v>0.11885245901639301</v>
      </c>
    </row>
    <row r="27" spans="1:5" ht="15" x14ac:dyDescent="0.3">
      <c r="A27" s="1" t="s">
        <v>132</v>
      </c>
      <c r="B27" s="1" t="s">
        <v>9</v>
      </c>
      <c r="C27" s="2">
        <v>1943</v>
      </c>
      <c r="D27" s="2">
        <v>279</v>
      </c>
      <c r="E27" s="3">
        <v>0.14359238291302101</v>
      </c>
    </row>
    <row r="28" spans="1:5" ht="15" x14ac:dyDescent="0.3">
      <c r="A28" s="1" t="s">
        <v>106</v>
      </c>
      <c r="B28" s="1" t="s">
        <v>24</v>
      </c>
      <c r="C28" s="2">
        <v>1941</v>
      </c>
      <c r="D28" s="2">
        <v>190</v>
      </c>
      <c r="E28" s="3">
        <v>9.7887686759402404E-2</v>
      </c>
    </row>
    <row r="29" spans="1:5" ht="15" x14ac:dyDescent="0.3">
      <c r="A29" s="1" t="s">
        <v>91</v>
      </c>
      <c r="B29" s="1" t="s">
        <v>14</v>
      </c>
      <c r="C29" s="2">
        <v>1935</v>
      </c>
      <c r="D29" s="2">
        <v>230</v>
      </c>
      <c r="E29" s="3">
        <v>0.11886304909560701</v>
      </c>
    </row>
    <row r="30" spans="1:5" ht="15" x14ac:dyDescent="0.3">
      <c r="A30" s="1" t="s">
        <v>203</v>
      </c>
      <c r="B30" s="1" t="s">
        <v>1</v>
      </c>
      <c r="C30" s="2">
        <v>1879</v>
      </c>
      <c r="D30" s="2">
        <v>289</v>
      </c>
      <c r="E30" s="3">
        <v>0.15380521554018101</v>
      </c>
    </row>
    <row r="31" spans="1:5" ht="15" x14ac:dyDescent="0.3">
      <c r="A31" s="1" t="s">
        <v>170</v>
      </c>
      <c r="B31" s="1" t="s">
        <v>24</v>
      </c>
      <c r="C31" s="2">
        <v>1838</v>
      </c>
      <c r="D31" s="2">
        <v>288</v>
      </c>
      <c r="E31" s="3">
        <v>0.15669205658324301</v>
      </c>
    </row>
    <row r="32" spans="1:5" ht="15" x14ac:dyDescent="0.3">
      <c r="A32" s="1" t="s">
        <v>13</v>
      </c>
      <c r="B32" s="1" t="s">
        <v>14</v>
      </c>
      <c r="C32" s="2">
        <v>1807</v>
      </c>
      <c r="D32" s="2">
        <v>255</v>
      </c>
      <c r="E32" s="3">
        <v>0.141117874930825</v>
      </c>
    </row>
    <row r="33" spans="1:5" ht="15" x14ac:dyDescent="0.3">
      <c r="A33" s="1" t="s">
        <v>98</v>
      </c>
      <c r="B33" s="1" t="s">
        <v>24</v>
      </c>
      <c r="C33" s="2">
        <v>1790</v>
      </c>
      <c r="D33" s="2">
        <v>170</v>
      </c>
      <c r="E33" s="3">
        <v>9.4972067039106101E-2</v>
      </c>
    </row>
    <row r="34" spans="1:5" ht="15" x14ac:dyDescent="0.3">
      <c r="A34" s="1" t="s">
        <v>33</v>
      </c>
      <c r="B34" s="1" t="s">
        <v>1</v>
      </c>
      <c r="C34" s="2">
        <v>1777</v>
      </c>
      <c r="D34" s="2">
        <v>223</v>
      </c>
      <c r="E34" s="3">
        <v>0.12549240292628</v>
      </c>
    </row>
    <row r="35" spans="1:5" ht="15" x14ac:dyDescent="0.3">
      <c r="A35" s="1" t="s">
        <v>177</v>
      </c>
      <c r="B35" s="1" t="s">
        <v>18</v>
      </c>
      <c r="C35" s="2">
        <v>1763</v>
      </c>
      <c r="D35" s="2">
        <v>231</v>
      </c>
      <c r="E35" s="3">
        <v>0.13102665910379999</v>
      </c>
    </row>
    <row r="36" spans="1:5" ht="15" x14ac:dyDescent="0.3">
      <c r="A36" s="1" t="s">
        <v>23</v>
      </c>
      <c r="B36" s="1" t="s">
        <v>24</v>
      </c>
      <c r="C36" s="2">
        <v>1733</v>
      </c>
      <c r="D36" s="2">
        <v>187</v>
      </c>
      <c r="E36" s="3">
        <v>0.10790536641661901</v>
      </c>
    </row>
    <row r="37" spans="1:5" ht="15" x14ac:dyDescent="0.3">
      <c r="A37" s="1" t="s">
        <v>201</v>
      </c>
      <c r="B37" s="1" t="s">
        <v>24</v>
      </c>
      <c r="C37" s="2">
        <v>1729</v>
      </c>
      <c r="D37" s="2">
        <v>184</v>
      </c>
      <c r="E37" s="3">
        <v>0.10641989589358</v>
      </c>
    </row>
    <row r="38" spans="1:5" ht="15" x14ac:dyDescent="0.3">
      <c r="A38" s="1" t="s">
        <v>236</v>
      </c>
      <c r="B38" s="1" t="s">
        <v>3</v>
      </c>
      <c r="C38" s="2">
        <v>1693</v>
      </c>
      <c r="D38" s="2">
        <v>239</v>
      </c>
      <c r="E38" s="3">
        <v>0.14116952155936199</v>
      </c>
    </row>
    <row r="39" spans="1:5" ht="15" x14ac:dyDescent="0.3">
      <c r="A39" s="1" t="s">
        <v>159</v>
      </c>
      <c r="B39" s="1" t="s">
        <v>24</v>
      </c>
      <c r="C39" s="2">
        <v>1685</v>
      </c>
      <c r="D39" s="2">
        <v>201</v>
      </c>
      <c r="E39" s="3">
        <v>0.119287833827893</v>
      </c>
    </row>
    <row r="40" spans="1:5" ht="15" x14ac:dyDescent="0.3">
      <c r="A40" s="1" t="s">
        <v>189</v>
      </c>
      <c r="B40" s="1" t="s">
        <v>1</v>
      </c>
      <c r="C40" s="2">
        <v>1681</v>
      </c>
      <c r="D40" s="2">
        <v>230</v>
      </c>
      <c r="E40" s="3">
        <v>0.13682331945270701</v>
      </c>
    </row>
    <row r="41" spans="1:5" ht="15" x14ac:dyDescent="0.3">
      <c r="A41" s="1" t="s">
        <v>188</v>
      </c>
      <c r="B41" s="1" t="s">
        <v>5</v>
      </c>
      <c r="C41" s="2">
        <v>1680</v>
      </c>
      <c r="D41" s="2">
        <v>193</v>
      </c>
      <c r="E41" s="3">
        <v>0.114880952380952</v>
      </c>
    </row>
    <row r="42" spans="1:5" ht="15" x14ac:dyDescent="0.3">
      <c r="A42" s="1" t="s">
        <v>83</v>
      </c>
      <c r="B42" s="1" t="s">
        <v>7</v>
      </c>
      <c r="C42" s="2">
        <v>1676</v>
      </c>
      <c r="D42" s="2">
        <v>204</v>
      </c>
      <c r="E42" s="3">
        <v>0.121718377088305</v>
      </c>
    </row>
    <row r="43" spans="1:5" ht="15" x14ac:dyDescent="0.3">
      <c r="A43" s="1" t="s">
        <v>166</v>
      </c>
      <c r="B43" s="1" t="s">
        <v>22</v>
      </c>
      <c r="C43" s="2">
        <v>1670</v>
      </c>
      <c r="D43" s="2">
        <v>143</v>
      </c>
      <c r="E43" s="3">
        <v>8.5628742514970102E-2</v>
      </c>
    </row>
    <row r="44" spans="1:5" ht="15" x14ac:dyDescent="0.3">
      <c r="A44" s="1" t="s">
        <v>141</v>
      </c>
      <c r="B44" s="1" t="s">
        <v>12</v>
      </c>
      <c r="C44" s="2">
        <v>1645</v>
      </c>
      <c r="D44" s="2">
        <v>272</v>
      </c>
      <c r="E44" s="3">
        <v>0.165349544072948</v>
      </c>
    </row>
    <row r="45" spans="1:5" ht="15" x14ac:dyDescent="0.3">
      <c r="A45" s="1" t="s">
        <v>40</v>
      </c>
      <c r="B45" s="1" t="s">
        <v>12</v>
      </c>
      <c r="C45" s="2">
        <v>1641</v>
      </c>
      <c r="D45" s="2">
        <v>206</v>
      </c>
      <c r="E45" s="3">
        <v>0.12553321145642901</v>
      </c>
    </row>
    <row r="46" spans="1:5" ht="15" x14ac:dyDescent="0.3">
      <c r="A46" s="1" t="s">
        <v>205</v>
      </c>
      <c r="B46" s="1" t="s">
        <v>22</v>
      </c>
      <c r="C46" s="2">
        <v>1630</v>
      </c>
      <c r="D46" s="2">
        <v>220</v>
      </c>
      <c r="E46" s="3">
        <v>0.13496932515337401</v>
      </c>
    </row>
    <row r="47" spans="1:5" ht="15" x14ac:dyDescent="0.3">
      <c r="A47" s="1" t="s">
        <v>178</v>
      </c>
      <c r="B47" s="1" t="s">
        <v>14</v>
      </c>
      <c r="C47" s="2">
        <v>1623</v>
      </c>
      <c r="D47" s="2">
        <v>209</v>
      </c>
      <c r="E47" s="3">
        <v>0.128773875539125</v>
      </c>
    </row>
    <row r="48" spans="1:5" ht="15" x14ac:dyDescent="0.3">
      <c r="A48" s="1" t="s">
        <v>46</v>
      </c>
      <c r="B48" s="1" t="s">
        <v>5</v>
      </c>
      <c r="C48" s="2">
        <v>1576</v>
      </c>
      <c r="D48" s="2">
        <v>175</v>
      </c>
      <c r="E48" s="3">
        <v>0.111040609137056</v>
      </c>
    </row>
    <row r="49" spans="1:5" ht="15" x14ac:dyDescent="0.3">
      <c r="A49" s="1" t="s">
        <v>28</v>
      </c>
      <c r="B49" s="1" t="s">
        <v>29</v>
      </c>
      <c r="C49" s="2">
        <v>1570</v>
      </c>
      <c r="D49" s="2">
        <v>259</v>
      </c>
      <c r="E49" s="3">
        <v>0.164968152866242</v>
      </c>
    </row>
    <row r="50" spans="1:5" ht="15" x14ac:dyDescent="0.3">
      <c r="A50" s="1" t="s">
        <v>8</v>
      </c>
      <c r="B50" s="1" t="s">
        <v>9</v>
      </c>
      <c r="C50" s="2">
        <v>1561</v>
      </c>
      <c r="D50" s="2">
        <v>212</v>
      </c>
      <c r="E50" s="3">
        <v>0.13581037796284401</v>
      </c>
    </row>
    <row r="51" spans="1:5" ht="15" x14ac:dyDescent="0.3">
      <c r="A51" s="1" t="s">
        <v>146</v>
      </c>
      <c r="B51" s="1" t="s">
        <v>29</v>
      </c>
      <c r="C51" s="2">
        <v>1559</v>
      </c>
      <c r="D51" s="2">
        <v>265</v>
      </c>
      <c r="E51" s="3">
        <v>0.16998075689544601</v>
      </c>
    </row>
    <row r="52" spans="1:5" ht="15" x14ac:dyDescent="0.3">
      <c r="A52" s="1" t="s">
        <v>19</v>
      </c>
      <c r="B52" s="1" t="s">
        <v>1</v>
      </c>
      <c r="C52" s="2">
        <v>1520</v>
      </c>
      <c r="D52" s="2">
        <v>239</v>
      </c>
      <c r="E52" s="3">
        <v>0.15723684210526301</v>
      </c>
    </row>
    <row r="53" spans="1:5" ht="15" x14ac:dyDescent="0.3">
      <c r="A53" s="1" t="s">
        <v>145</v>
      </c>
      <c r="B53" s="1" t="s">
        <v>3</v>
      </c>
      <c r="C53" s="2">
        <v>1520</v>
      </c>
      <c r="D53" s="2">
        <v>201</v>
      </c>
      <c r="E53" s="3">
        <v>0.13223684210526301</v>
      </c>
    </row>
    <row r="54" spans="1:5" ht="15" x14ac:dyDescent="0.3">
      <c r="A54" s="1" t="s">
        <v>30</v>
      </c>
      <c r="B54" s="1" t="s">
        <v>1</v>
      </c>
      <c r="C54" s="2">
        <v>1517</v>
      </c>
      <c r="D54" s="2">
        <v>215</v>
      </c>
      <c r="E54" s="3">
        <v>0.14172709294660499</v>
      </c>
    </row>
    <row r="55" spans="1:5" ht="15" x14ac:dyDescent="0.3">
      <c r="A55" s="1" t="s">
        <v>241</v>
      </c>
      <c r="B55" s="1" t="s">
        <v>14</v>
      </c>
      <c r="C55" s="2">
        <v>1514</v>
      </c>
      <c r="D55" s="2">
        <v>212</v>
      </c>
      <c r="E55" s="3">
        <v>0.14002642007926</v>
      </c>
    </row>
    <row r="56" spans="1:5" ht="15" x14ac:dyDescent="0.3">
      <c r="A56" s="1" t="s">
        <v>180</v>
      </c>
      <c r="B56" s="1" t="s">
        <v>3</v>
      </c>
      <c r="C56" s="2">
        <v>1489</v>
      </c>
      <c r="D56" s="2">
        <v>174</v>
      </c>
      <c r="E56" s="3">
        <v>0.11685695097380799</v>
      </c>
    </row>
    <row r="57" spans="1:5" ht="15" x14ac:dyDescent="0.3">
      <c r="A57" s="1" t="s">
        <v>204</v>
      </c>
      <c r="B57" s="1" t="s">
        <v>24</v>
      </c>
      <c r="C57" s="2">
        <v>1472</v>
      </c>
      <c r="D57" s="2">
        <v>220</v>
      </c>
      <c r="E57" s="3">
        <v>0.14945652173912999</v>
      </c>
    </row>
    <row r="58" spans="1:5" ht="15" x14ac:dyDescent="0.3">
      <c r="A58" s="1" t="s">
        <v>102</v>
      </c>
      <c r="B58" s="1" t="s">
        <v>9</v>
      </c>
      <c r="C58" s="2">
        <v>1423</v>
      </c>
      <c r="D58" s="2">
        <v>154</v>
      </c>
      <c r="E58" s="3">
        <v>0.10822206605762499</v>
      </c>
    </row>
    <row r="59" spans="1:5" ht="15" x14ac:dyDescent="0.3">
      <c r="A59" s="1" t="s">
        <v>149</v>
      </c>
      <c r="B59" s="1" t="s">
        <v>332</v>
      </c>
      <c r="C59" s="2">
        <v>1416</v>
      </c>
      <c r="D59" s="2">
        <v>161</v>
      </c>
      <c r="E59" s="3">
        <v>0.113700564971751</v>
      </c>
    </row>
    <row r="60" spans="1:5" ht="15" x14ac:dyDescent="0.3">
      <c r="A60" s="1" t="s">
        <v>181</v>
      </c>
      <c r="B60" s="1" t="s">
        <v>12</v>
      </c>
      <c r="C60" s="2">
        <v>1416</v>
      </c>
      <c r="D60" s="2">
        <v>167</v>
      </c>
      <c r="E60" s="3">
        <v>0.117937853107345</v>
      </c>
    </row>
    <row r="61" spans="1:5" ht="15" x14ac:dyDescent="0.3">
      <c r="A61" s="1" t="s">
        <v>16</v>
      </c>
      <c r="B61" s="1" t="s">
        <v>7</v>
      </c>
      <c r="C61" s="2">
        <v>1411</v>
      </c>
      <c r="D61" s="2">
        <v>161</v>
      </c>
      <c r="E61" s="3">
        <v>0.11410347271438701</v>
      </c>
    </row>
    <row r="62" spans="1:5" ht="15" x14ac:dyDescent="0.3">
      <c r="A62" s="1" t="s">
        <v>96</v>
      </c>
      <c r="B62" s="1" t="s">
        <v>9</v>
      </c>
      <c r="C62" s="2">
        <v>1399</v>
      </c>
      <c r="D62" s="2">
        <v>193</v>
      </c>
      <c r="E62" s="3">
        <v>0.13795568263044999</v>
      </c>
    </row>
    <row r="63" spans="1:5" ht="15" x14ac:dyDescent="0.3">
      <c r="A63" s="1" t="s">
        <v>114</v>
      </c>
      <c r="B63" s="1" t="s">
        <v>22</v>
      </c>
      <c r="C63" s="2">
        <v>1393</v>
      </c>
      <c r="D63" s="2">
        <v>157</v>
      </c>
      <c r="E63" s="3">
        <v>0.112706389088299</v>
      </c>
    </row>
    <row r="64" spans="1:5" ht="15" x14ac:dyDescent="0.3">
      <c r="A64" s="1" t="s">
        <v>161</v>
      </c>
      <c r="B64" s="1" t="s">
        <v>24</v>
      </c>
      <c r="C64" s="2">
        <v>1390</v>
      </c>
      <c r="D64" s="2">
        <v>236</v>
      </c>
      <c r="E64" s="3">
        <v>0.16978417266187101</v>
      </c>
    </row>
    <row r="65" spans="1:5" ht="15" x14ac:dyDescent="0.3">
      <c r="A65" s="1" t="s">
        <v>165</v>
      </c>
      <c r="B65" s="1" t="s">
        <v>12</v>
      </c>
      <c r="C65" s="2">
        <v>1389</v>
      </c>
      <c r="D65" s="2">
        <v>182</v>
      </c>
      <c r="E65" s="3">
        <v>0.131029517638589</v>
      </c>
    </row>
    <row r="66" spans="1:5" ht="15" x14ac:dyDescent="0.3">
      <c r="A66" s="1" t="s">
        <v>95</v>
      </c>
      <c r="B66" s="1" t="s">
        <v>9</v>
      </c>
      <c r="C66" s="2">
        <v>1380</v>
      </c>
      <c r="D66" s="2">
        <v>174</v>
      </c>
      <c r="E66" s="3">
        <v>0.12608695652173901</v>
      </c>
    </row>
    <row r="67" spans="1:5" ht="15" x14ac:dyDescent="0.3">
      <c r="A67" s="1" t="s">
        <v>196</v>
      </c>
      <c r="B67" s="1" t="s">
        <v>18</v>
      </c>
      <c r="C67" s="2">
        <v>1378</v>
      </c>
      <c r="D67" s="2">
        <v>160</v>
      </c>
      <c r="E67" s="3">
        <v>0.11611030478955001</v>
      </c>
    </row>
    <row r="68" spans="1:5" ht="15" x14ac:dyDescent="0.3">
      <c r="A68" s="1" t="s">
        <v>126</v>
      </c>
      <c r="B68" s="1" t="s">
        <v>3</v>
      </c>
      <c r="C68" s="2">
        <v>1365</v>
      </c>
      <c r="D68" s="2">
        <v>196</v>
      </c>
      <c r="E68" s="3">
        <v>0.143589743589744</v>
      </c>
    </row>
    <row r="69" spans="1:5" ht="15" x14ac:dyDescent="0.3">
      <c r="A69" s="1" t="s">
        <v>34</v>
      </c>
      <c r="B69" s="1" t="s">
        <v>24</v>
      </c>
      <c r="C69" s="2">
        <v>1363</v>
      </c>
      <c r="D69" s="2">
        <v>170</v>
      </c>
      <c r="E69" s="3">
        <v>0.12472487160675</v>
      </c>
    </row>
    <row r="70" spans="1:5" ht="15" x14ac:dyDescent="0.3">
      <c r="A70" s="1" t="s">
        <v>51</v>
      </c>
      <c r="B70" s="1" t="s">
        <v>332</v>
      </c>
      <c r="C70" s="2">
        <v>1363</v>
      </c>
      <c r="D70" s="2">
        <v>169</v>
      </c>
      <c r="E70" s="3">
        <v>0.123991195891416</v>
      </c>
    </row>
    <row r="71" spans="1:5" ht="15" x14ac:dyDescent="0.3">
      <c r="A71" s="1" t="s">
        <v>88</v>
      </c>
      <c r="B71" s="1" t="s">
        <v>3</v>
      </c>
      <c r="C71" s="2">
        <v>1329</v>
      </c>
      <c r="D71" s="2">
        <v>184</v>
      </c>
      <c r="E71" s="3">
        <v>0.138449962377728</v>
      </c>
    </row>
    <row r="72" spans="1:5" ht="15" x14ac:dyDescent="0.3">
      <c r="A72" s="1" t="s">
        <v>206</v>
      </c>
      <c r="B72" s="1" t="s">
        <v>18</v>
      </c>
      <c r="C72" s="2">
        <v>1310</v>
      </c>
      <c r="D72" s="2">
        <v>163</v>
      </c>
      <c r="E72" s="3">
        <v>0.12442748091603099</v>
      </c>
    </row>
    <row r="73" spans="1:5" ht="15" x14ac:dyDescent="0.3">
      <c r="A73" s="1" t="s">
        <v>79</v>
      </c>
      <c r="B73" s="1" t="s">
        <v>39</v>
      </c>
      <c r="C73" s="2">
        <v>1303</v>
      </c>
      <c r="D73" s="2">
        <v>227</v>
      </c>
      <c r="E73" s="3">
        <v>0.174213353798926</v>
      </c>
    </row>
    <row r="74" spans="1:5" ht="15" x14ac:dyDescent="0.3">
      <c r="A74" s="1" t="s">
        <v>50</v>
      </c>
      <c r="B74" s="1" t="s">
        <v>9</v>
      </c>
      <c r="C74" s="2">
        <v>1293</v>
      </c>
      <c r="D74" s="2">
        <v>155</v>
      </c>
      <c r="E74" s="3">
        <v>0.11987625676720801</v>
      </c>
    </row>
    <row r="75" spans="1:5" ht="15" x14ac:dyDescent="0.3">
      <c r="A75" s="1" t="s">
        <v>45</v>
      </c>
      <c r="B75" s="1" t="s">
        <v>29</v>
      </c>
      <c r="C75" s="2">
        <v>1281</v>
      </c>
      <c r="D75" s="2">
        <v>188</v>
      </c>
      <c r="E75" s="3">
        <v>0.14676034348165501</v>
      </c>
    </row>
    <row r="76" spans="1:5" ht="15" x14ac:dyDescent="0.3">
      <c r="A76" s="1" t="s">
        <v>36</v>
      </c>
      <c r="B76" s="1" t="s">
        <v>1</v>
      </c>
      <c r="C76" s="2">
        <v>1271</v>
      </c>
      <c r="D76" s="2">
        <v>168</v>
      </c>
      <c r="E76" s="3">
        <v>0.13217938630999199</v>
      </c>
    </row>
    <row r="77" spans="1:5" ht="15" x14ac:dyDescent="0.3">
      <c r="A77" s="1" t="s">
        <v>260</v>
      </c>
      <c r="B77" s="1" t="s">
        <v>12</v>
      </c>
      <c r="C77" s="2">
        <v>1244</v>
      </c>
      <c r="D77" s="2">
        <v>120</v>
      </c>
      <c r="E77" s="3">
        <v>9.6463022508038607E-2</v>
      </c>
    </row>
    <row r="78" spans="1:5" ht="15" x14ac:dyDescent="0.3">
      <c r="A78" s="1" t="s">
        <v>123</v>
      </c>
      <c r="B78" s="1" t="s">
        <v>9</v>
      </c>
      <c r="C78" s="2">
        <v>1240</v>
      </c>
      <c r="D78" s="2">
        <v>139</v>
      </c>
      <c r="E78" s="3">
        <v>0.11209677419354799</v>
      </c>
    </row>
    <row r="79" spans="1:5" ht="15" x14ac:dyDescent="0.3">
      <c r="A79" s="1" t="s">
        <v>56</v>
      </c>
      <c r="B79" s="1" t="s">
        <v>26</v>
      </c>
      <c r="C79" s="2">
        <v>1239</v>
      </c>
      <c r="D79" s="2">
        <v>193</v>
      </c>
      <c r="E79" s="3">
        <v>0.155770782889427</v>
      </c>
    </row>
    <row r="80" spans="1:5" ht="15" x14ac:dyDescent="0.3">
      <c r="A80" s="1" t="s">
        <v>82</v>
      </c>
      <c r="B80" s="1" t="s">
        <v>24</v>
      </c>
      <c r="C80" s="2">
        <v>1231</v>
      </c>
      <c r="D80" s="2">
        <v>177</v>
      </c>
      <c r="E80" s="3">
        <v>0.14378554021121001</v>
      </c>
    </row>
    <row r="81" spans="1:5" ht="15" x14ac:dyDescent="0.3">
      <c r="A81" s="1" t="s">
        <v>64</v>
      </c>
      <c r="B81" s="1" t="s">
        <v>3</v>
      </c>
      <c r="C81" s="2">
        <v>1220</v>
      </c>
      <c r="D81" s="2">
        <v>135</v>
      </c>
      <c r="E81" s="3">
        <v>0.110655737704918</v>
      </c>
    </row>
    <row r="82" spans="1:5" ht="15" x14ac:dyDescent="0.3">
      <c r="A82" s="1" t="s">
        <v>182</v>
      </c>
      <c r="B82" s="1" t="s">
        <v>12</v>
      </c>
      <c r="C82" s="2">
        <v>1217</v>
      </c>
      <c r="D82" s="2">
        <v>210</v>
      </c>
      <c r="E82" s="3">
        <v>0.172555464256368</v>
      </c>
    </row>
    <row r="83" spans="1:5" ht="15" x14ac:dyDescent="0.3">
      <c r="A83" s="1" t="s">
        <v>25</v>
      </c>
      <c r="B83" s="1" t="s">
        <v>26</v>
      </c>
      <c r="C83" s="2">
        <v>1212</v>
      </c>
      <c r="D83" s="2">
        <v>163</v>
      </c>
      <c r="E83" s="3">
        <v>0.13448844884488401</v>
      </c>
    </row>
    <row r="84" spans="1:5" ht="15" x14ac:dyDescent="0.3">
      <c r="A84" s="1" t="s">
        <v>167</v>
      </c>
      <c r="B84" s="1" t="s">
        <v>12</v>
      </c>
      <c r="C84" s="2">
        <v>1193</v>
      </c>
      <c r="D84" s="2">
        <v>177</v>
      </c>
      <c r="E84" s="3">
        <v>0.14836546521374699</v>
      </c>
    </row>
    <row r="85" spans="1:5" ht="15" x14ac:dyDescent="0.3">
      <c r="A85" s="1" t="s">
        <v>20</v>
      </c>
      <c r="B85" s="1" t="s">
        <v>12</v>
      </c>
      <c r="C85" s="2">
        <v>1191</v>
      </c>
      <c r="D85" s="2">
        <v>132</v>
      </c>
      <c r="E85" s="3">
        <v>0.11083123425692699</v>
      </c>
    </row>
    <row r="86" spans="1:5" ht="15" x14ac:dyDescent="0.3">
      <c r="A86" s="1" t="s">
        <v>84</v>
      </c>
      <c r="B86" s="1" t="s">
        <v>1</v>
      </c>
      <c r="C86" s="2">
        <v>1179</v>
      </c>
      <c r="D86" s="2">
        <v>135</v>
      </c>
      <c r="E86" s="3">
        <v>0.114503816793893</v>
      </c>
    </row>
    <row r="87" spans="1:5" ht="15" x14ac:dyDescent="0.3">
      <c r="A87" s="1" t="s">
        <v>142</v>
      </c>
      <c r="B87" s="1" t="s">
        <v>9</v>
      </c>
      <c r="C87" s="2">
        <v>1179</v>
      </c>
      <c r="D87" s="2">
        <v>220</v>
      </c>
      <c r="E87" s="3">
        <v>0.186598812553011</v>
      </c>
    </row>
    <row r="88" spans="1:5" ht="15" x14ac:dyDescent="0.3">
      <c r="A88" s="1" t="s">
        <v>139</v>
      </c>
      <c r="B88" s="1" t="s">
        <v>9</v>
      </c>
      <c r="C88" s="2">
        <v>1164</v>
      </c>
      <c r="D88" s="2">
        <v>124</v>
      </c>
      <c r="E88" s="3">
        <v>0.106529209621993</v>
      </c>
    </row>
    <row r="89" spans="1:5" ht="15" x14ac:dyDescent="0.3">
      <c r="A89" s="1" t="s">
        <v>140</v>
      </c>
      <c r="B89" s="1" t="s">
        <v>26</v>
      </c>
      <c r="C89" s="2">
        <v>1147</v>
      </c>
      <c r="D89" s="2">
        <v>143</v>
      </c>
      <c r="E89" s="3">
        <v>0.124673060156931</v>
      </c>
    </row>
    <row r="90" spans="1:5" ht="15" x14ac:dyDescent="0.3">
      <c r="A90" s="1" t="s">
        <v>61</v>
      </c>
      <c r="B90" s="1" t="s">
        <v>24</v>
      </c>
      <c r="C90" s="2">
        <v>1146</v>
      </c>
      <c r="D90" s="2">
        <v>184</v>
      </c>
      <c r="E90" s="3">
        <v>0.16055846422338599</v>
      </c>
    </row>
    <row r="91" spans="1:5" ht="15" x14ac:dyDescent="0.3">
      <c r="A91" s="1" t="s">
        <v>293</v>
      </c>
      <c r="B91" s="1" t="s">
        <v>3</v>
      </c>
      <c r="C91" s="2">
        <v>1124</v>
      </c>
      <c r="D91" s="2">
        <v>133</v>
      </c>
      <c r="E91" s="3">
        <v>0.11832740213523101</v>
      </c>
    </row>
    <row r="92" spans="1:5" ht="15" x14ac:dyDescent="0.3">
      <c r="A92" s="1" t="s">
        <v>119</v>
      </c>
      <c r="B92" s="1" t="s">
        <v>18</v>
      </c>
      <c r="C92" s="2">
        <v>1116</v>
      </c>
      <c r="D92" s="2">
        <v>123</v>
      </c>
      <c r="E92" s="3">
        <v>0.110215053763441</v>
      </c>
    </row>
    <row r="93" spans="1:5" ht="15" x14ac:dyDescent="0.3">
      <c r="A93" s="1" t="s">
        <v>289</v>
      </c>
      <c r="B93" s="1" t="s">
        <v>29</v>
      </c>
      <c r="C93" s="2">
        <v>1116</v>
      </c>
      <c r="D93" s="2">
        <v>149</v>
      </c>
      <c r="E93" s="3">
        <v>0.13351254480286701</v>
      </c>
    </row>
    <row r="94" spans="1:5" ht="15" x14ac:dyDescent="0.3">
      <c r="A94" s="1" t="s">
        <v>93</v>
      </c>
      <c r="B94" s="1" t="s">
        <v>12</v>
      </c>
      <c r="C94" s="2">
        <v>1109</v>
      </c>
      <c r="D94" s="2">
        <v>168</v>
      </c>
      <c r="E94" s="3">
        <v>0.151487826871055</v>
      </c>
    </row>
    <row r="95" spans="1:5" ht="15" x14ac:dyDescent="0.3">
      <c r="A95" s="1" t="s">
        <v>17</v>
      </c>
      <c r="B95" s="1" t="s">
        <v>18</v>
      </c>
      <c r="C95" s="2">
        <v>1098</v>
      </c>
      <c r="D95" s="2">
        <v>190</v>
      </c>
      <c r="E95" s="3">
        <v>0.17304189435337</v>
      </c>
    </row>
    <row r="96" spans="1:5" ht="15" x14ac:dyDescent="0.3">
      <c r="A96" s="1" t="s">
        <v>71</v>
      </c>
      <c r="B96" s="1" t="s">
        <v>12</v>
      </c>
      <c r="C96" s="2">
        <v>1095</v>
      </c>
      <c r="D96" s="2">
        <v>101</v>
      </c>
      <c r="E96" s="3">
        <v>9.2237442922374402E-2</v>
      </c>
    </row>
    <row r="97" spans="1:5" ht="15" x14ac:dyDescent="0.3">
      <c r="A97" s="1" t="s">
        <v>52</v>
      </c>
      <c r="B97" s="1" t="s">
        <v>24</v>
      </c>
      <c r="C97" s="2">
        <v>1065</v>
      </c>
      <c r="D97" s="2">
        <v>110</v>
      </c>
      <c r="E97" s="3">
        <v>0.10328638497652599</v>
      </c>
    </row>
    <row r="98" spans="1:5" ht="15" x14ac:dyDescent="0.3">
      <c r="A98" s="1" t="s">
        <v>223</v>
      </c>
      <c r="B98" s="1" t="s">
        <v>39</v>
      </c>
      <c r="C98" s="2">
        <v>1060</v>
      </c>
      <c r="D98" s="2">
        <v>120</v>
      </c>
      <c r="E98" s="3">
        <v>0.113207547169811</v>
      </c>
    </row>
    <row r="99" spans="1:5" ht="15" x14ac:dyDescent="0.3">
      <c r="A99" s="1" t="s">
        <v>151</v>
      </c>
      <c r="B99" s="1" t="s">
        <v>29</v>
      </c>
      <c r="C99" s="2">
        <v>1052</v>
      </c>
      <c r="D99" s="2">
        <v>136</v>
      </c>
      <c r="E99" s="3">
        <v>0.129277566539924</v>
      </c>
    </row>
    <row r="100" spans="1:5" ht="15" x14ac:dyDescent="0.3">
      <c r="A100" s="1" t="s">
        <v>44</v>
      </c>
      <c r="B100" s="1" t="s">
        <v>29</v>
      </c>
      <c r="C100" s="2">
        <v>1048</v>
      </c>
      <c r="D100" s="2">
        <v>117</v>
      </c>
      <c r="E100" s="3">
        <v>0.111641221374046</v>
      </c>
    </row>
    <row r="101" spans="1:5" ht="15" x14ac:dyDescent="0.3">
      <c r="A101" s="1" t="s">
        <v>41</v>
      </c>
      <c r="B101" s="1" t="s">
        <v>42</v>
      </c>
      <c r="C101" s="2">
        <v>1046</v>
      </c>
      <c r="D101" s="2">
        <v>157</v>
      </c>
      <c r="E101" s="3">
        <v>0.15009560229445501</v>
      </c>
    </row>
    <row r="102" spans="1:5" ht="15" x14ac:dyDescent="0.3">
      <c r="A102" s="1" t="s">
        <v>184</v>
      </c>
      <c r="B102" s="1" t="s">
        <v>22</v>
      </c>
      <c r="C102" s="2">
        <v>1044</v>
      </c>
      <c r="D102" s="2">
        <v>116</v>
      </c>
      <c r="E102" s="3">
        <v>0.11111111111111099</v>
      </c>
    </row>
    <row r="103" spans="1:5" ht="15" x14ac:dyDescent="0.3">
      <c r="A103" s="1" t="s">
        <v>62</v>
      </c>
      <c r="B103" s="1" t="s">
        <v>29</v>
      </c>
      <c r="C103" s="2">
        <v>1040</v>
      </c>
      <c r="D103" s="2">
        <v>120</v>
      </c>
      <c r="E103" s="3">
        <v>0.115384615384615</v>
      </c>
    </row>
    <row r="104" spans="1:5" ht="15" x14ac:dyDescent="0.3">
      <c r="A104" s="1" t="s">
        <v>242</v>
      </c>
      <c r="B104" s="1" t="s">
        <v>9</v>
      </c>
      <c r="C104" s="2">
        <v>1037</v>
      </c>
      <c r="D104" s="2">
        <v>92</v>
      </c>
      <c r="E104" s="3">
        <v>8.8717454194792697E-2</v>
      </c>
    </row>
    <row r="105" spans="1:5" ht="15" x14ac:dyDescent="0.3">
      <c r="A105" s="1" t="s">
        <v>57</v>
      </c>
      <c r="B105" s="1" t="s">
        <v>12</v>
      </c>
      <c r="C105" s="2">
        <v>1023</v>
      </c>
      <c r="D105" s="2">
        <v>128</v>
      </c>
      <c r="E105" s="3">
        <v>0.125122189638319</v>
      </c>
    </row>
    <row r="106" spans="1:5" ht="15" x14ac:dyDescent="0.3">
      <c r="A106" s="1" t="s">
        <v>113</v>
      </c>
      <c r="B106" s="1" t="s">
        <v>12</v>
      </c>
      <c r="C106" s="2">
        <v>1023</v>
      </c>
      <c r="D106" s="2">
        <v>180</v>
      </c>
      <c r="E106" s="3">
        <v>0.175953079178886</v>
      </c>
    </row>
    <row r="107" spans="1:5" ht="15" x14ac:dyDescent="0.3">
      <c r="A107" s="1" t="s">
        <v>266</v>
      </c>
      <c r="B107" s="1" t="s">
        <v>18</v>
      </c>
      <c r="C107" s="2">
        <v>1009</v>
      </c>
      <c r="D107" s="2">
        <v>135</v>
      </c>
      <c r="E107" s="3">
        <v>0.13379583746283399</v>
      </c>
    </row>
    <row r="108" spans="1:5" ht="15" x14ac:dyDescent="0.3">
      <c r="A108" s="1" t="s">
        <v>124</v>
      </c>
      <c r="B108" s="1" t="s">
        <v>5</v>
      </c>
      <c r="C108" s="2">
        <v>1008</v>
      </c>
      <c r="D108" s="2">
        <v>124</v>
      </c>
      <c r="E108" s="3">
        <v>0.123015873015873</v>
      </c>
    </row>
    <row r="109" spans="1:5" ht="15" x14ac:dyDescent="0.3">
      <c r="A109" s="1" t="s">
        <v>127</v>
      </c>
      <c r="B109" s="1" t="s">
        <v>29</v>
      </c>
      <c r="C109" s="2">
        <v>1005</v>
      </c>
      <c r="D109" s="2">
        <v>126</v>
      </c>
      <c r="E109" s="3">
        <v>0.125373134328358</v>
      </c>
    </row>
    <row r="110" spans="1:5" ht="15" x14ac:dyDescent="0.3">
      <c r="A110" s="1" t="s">
        <v>129</v>
      </c>
      <c r="B110" s="1" t="s">
        <v>18</v>
      </c>
      <c r="C110" s="2">
        <v>992</v>
      </c>
      <c r="D110" s="2">
        <v>124</v>
      </c>
      <c r="E110" s="3">
        <v>0.125</v>
      </c>
    </row>
    <row r="111" spans="1:5" ht="15" x14ac:dyDescent="0.3">
      <c r="A111" s="1" t="s">
        <v>69</v>
      </c>
      <c r="B111" s="1" t="s">
        <v>29</v>
      </c>
      <c r="C111" s="2">
        <v>964</v>
      </c>
      <c r="D111" s="2">
        <v>182</v>
      </c>
      <c r="E111" s="3">
        <v>0.188796680497925</v>
      </c>
    </row>
    <row r="112" spans="1:5" ht="15" x14ac:dyDescent="0.3">
      <c r="A112" s="1" t="s">
        <v>234</v>
      </c>
      <c r="B112" s="1" t="s">
        <v>18</v>
      </c>
      <c r="C112" s="2">
        <v>962</v>
      </c>
      <c r="D112" s="2">
        <v>170</v>
      </c>
      <c r="E112" s="3">
        <v>0.176715176715177</v>
      </c>
    </row>
    <row r="113" spans="1:5" ht="15" x14ac:dyDescent="0.3">
      <c r="A113" s="1" t="s">
        <v>73</v>
      </c>
      <c r="B113" s="1" t="s">
        <v>1</v>
      </c>
      <c r="C113" s="2">
        <v>956</v>
      </c>
      <c r="D113" s="2">
        <v>127</v>
      </c>
      <c r="E113" s="3">
        <v>0.13284518828451899</v>
      </c>
    </row>
    <row r="114" spans="1:5" ht="15" x14ac:dyDescent="0.3">
      <c r="A114" s="1" t="s">
        <v>78</v>
      </c>
      <c r="B114" s="1" t="s">
        <v>42</v>
      </c>
      <c r="C114" s="2">
        <v>945</v>
      </c>
      <c r="D114" s="2">
        <v>109</v>
      </c>
      <c r="E114" s="3">
        <v>0.115343915343915</v>
      </c>
    </row>
    <row r="115" spans="1:5" ht="15" x14ac:dyDescent="0.3">
      <c r="A115" s="1" t="s">
        <v>10</v>
      </c>
      <c r="B115" s="1" t="s">
        <v>5</v>
      </c>
      <c r="C115" s="2">
        <v>918</v>
      </c>
      <c r="D115" s="2">
        <v>75</v>
      </c>
      <c r="E115" s="3">
        <v>8.1699346405228801E-2</v>
      </c>
    </row>
    <row r="116" spans="1:5" ht="15" x14ac:dyDescent="0.3">
      <c r="A116" s="1" t="s">
        <v>171</v>
      </c>
      <c r="B116" s="1" t="s">
        <v>5</v>
      </c>
      <c r="C116" s="2">
        <v>917</v>
      </c>
      <c r="D116" s="2">
        <v>175</v>
      </c>
      <c r="E116" s="3">
        <v>0.19083969465648901</v>
      </c>
    </row>
    <row r="117" spans="1:5" ht="15" x14ac:dyDescent="0.3">
      <c r="A117" s="1" t="s">
        <v>66</v>
      </c>
      <c r="B117" s="1" t="s">
        <v>39</v>
      </c>
      <c r="C117" s="2">
        <v>893</v>
      </c>
      <c r="D117" s="2">
        <v>121</v>
      </c>
      <c r="E117" s="3">
        <v>0.13549832026875699</v>
      </c>
    </row>
    <row r="118" spans="1:5" ht="15" x14ac:dyDescent="0.3">
      <c r="A118" s="1" t="s">
        <v>43</v>
      </c>
      <c r="B118" s="1" t="s">
        <v>7</v>
      </c>
      <c r="C118" s="2">
        <v>887</v>
      </c>
      <c r="D118" s="2">
        <v>182</v>
      </c>
      <c r="E118" s="3">
        <v>0.20518602029312299</v>
      </c>
    </row>
    <row r="119" spans="1:5" ht="15" x14ac:dyDescent="0.3">
      <c r="A119" s="1" t="s">
        <v>172</v>
      </c>
      <c r="B119" s="1" t="s">
        <v>26</v>
      </c>
      <c r="C119" s="2">
        <v>867</v>
      </c>
      <c r="D119" s="2">
        <v>113</v>
      </c>
      <c r="E119" s="3">
        <v>0.130334486735871</v>
      </c>
    </row>
    <row r="120" spans="1:5" ht="15" x14ac:dyDescent="0.3">
      <c r="A120" s="1" t="s">
        <v>168</v>
      </c>
      <c r="B120" s="1" t="s">
        <v>14</v>
      </c>
      <c r="C120" s="2">
        <v>845</v>
      </c>
      <c r="D120" s="2">
        <v>102</v>
      </c>
      <c r="E120" s="3">
        <v>0.12071005917159799</v>
      </c>
    </row>
    <row r="121" spans="1:5" ht="15" x14ac:dyDescent="0.3">
      <c r="A121" s="1" t="s">
        <v>175</v>
      </c>
      <c r="B121" s="1" t="s">
        <v>22</v>
      </c>
      <c r="C121" s="2">
        <v>831</v>
      </c>
      <c r="D121" s="2">
        <v>92</v>
      </c>
      <c r="E121" s="3">
        <v>0.110709987966306</v>
      </c>
    </row>
    <row r="122" spans="1:5" ht="15" x14ac:dyDescent="0.3">
      <c r="A122" s="1" t="s">
        <v>59</v>
      </c>
      <c r="B122" s="1" t="s">
        <v>1</v>
      </c>
      <c r="C122" s="2">
        <v>823</v>
      </c>
      <c r="D122" s="2">
        <v>73</v>
      </c>
      <c r="E122" s="3">
        <v>8.8699878493317105E-2</v>
      </c>
    </row>
    <row r="123" spans="1:5" ht="15" x14ac:dyDescent="0.3">
      <c r="A123" s="1" t="s">
        <v>292</v>
      </c>
      <c r="B123" s="1" t="s">
        <v>12</v>
      </c>
      <c r="C123" s="2">
        <v>796</v>
      </c>
      <c r="D123" s="2">
        <v>99</v>
      </c>
      <c r="E123" s="3">
        <v>0.12437185929648201</v>
      </c>
    </row>
    <row r="124" spans="1:5" ht="15" x14ac:dyDescent="0.3">
      <c r="A124" s="1" t="s">
        <v>131</v>
      </c>
      <c r="B124" s="1" t="s">
        <v>22</v>
      </c>
      <c r="C124" s="2">
        <v>791</v>
      </c>
      <c r="D124" s="2">
        <v>100</v>
      </c>
      <c r="E124" s="3">
        <v>0.126422250316056</v>
      </c>
    </row>
    <row r="125" spans="1:5" ht="15" x14ac:dyDescent="0.3">
      <c r="A125" s="1" t="s">
        <v>197</v>
      </c>
      <c r="B125" s="1" t="s">
        <v>18</v>
      </c>
      <c r="C125" s="2">
        <v>785</v>
      </c>
      <c r="D125" s="2">
        <v>83</v>
      </c>
      <c r="E125" s="3">
        <v>0.105732484076433</v>
      </c>
    </row>
    <row r="126" spans="1:5" ht="15" x14ac:dyDescent="0.3">
      <c r="A126" s="1" t="s">
        <v>15</v>
      </c>
      <c r="B126" s="1" t="s">
        <v>3</v>
      </c>
      <c r="C126" s="2">
        <v>781</v>
      </c>
      <c r="D126" s="2">
        <v>106</v>
      </c>
      <c r="E126" s="3">
        <v>0.135723431498079</v>
      </c>
    </row>
    <row r="127" spans="1:5" ht="15" x14ac:dyDescent="0.3">
      <c r="A127" s="1" t="s">
        <v>68</v>
      </c>
      <c r="B127" s="1" t="s">
        <v>1</v>
      </c>
      <c r="C127" s="2">
        <v>758</v>
      </c>
      <c r="D127" s="2">
        <v>99</v>
      </c>
      <c r="E127" s="3">
        <v>0.13060686015831099</v>
      </c>
    </row>
    <row r="128" spans="1:5" ht="15" x14ac:dyDescent="0.3">
      <c r="A128" s="1" t="s">
        <v>279</v>
      </c>
      <c r="B128" s="1" t="s">
        <v>26</v>
      </c>
      <c r="C128" s="2">
        <v>758</v>
      </c>
      <c r="D128" s="2">
        <v>64</v>
      </c>
      <c r="E128" s="3">
        <v>8.4432717678100302E-2</v>
      </c>
    </row>
    <row r="129" spans="1:5" ht="15" x14ac:dyDescent="0.3">
      <c r="A129" s="1" t="s">
        <v>70</v>
      </c>
      <c r="B129" s="1" t="s">
        <v>29</v>
      </c>
      <c r="C129" s="2">
        <v>745</v>
      </c>
      <c r="D129" s="2">
        <v>113</v>
      </c>
      <c r="E129" s="3">
        <v>0.151677852348993</v>
      </c>
    </row>
    <row r="130" spans="1:5" ht="15" x14ac:dyDescent="0.3">
      <c r="A130" s="1" t="s">
        <v>244</v>
      </c>
      <c r="B130" s="1" t="s">
        <v>14</v>
      </c>
      <c r="C130" s="2">
        <v>743</v>
      </c>
      <c r="D130" s="2">
        <v>90</v>
      </c>
      <c r="E130" s="3">
        <v>0.121130551816958</v>
      </c>
    </row>
    <row r="131" spans="1:5" ht="15" x14ac:dyDescent="0.3">
      <c r="A131" s="1" t="s">
        <v>136</v>
      </c>
      <c r="B131" s="1" t="s">
        <v>3</v>
      </c>
      <c r="C131" s="2">
        <v>734</v>
      </c>
      <c r="D131" s="2">
        <v>100</v>
      </c>
      <c r="E131" s="3">
        <v>0.13623978201634901</v>
      </c>
    </row>
    <row r="132" spans="1:5" ht="15" x14ac:dyDescent="0.3">
      <c r="A132" s="1" t="s">
        <v>48</v>
      </c>
      <c r="B132" s="1" t="s">
        <v>1</v>
      </c>
      <c r="C132" s="2">
        <v>708</v>
      </c>
      <c r="D132" s="2">
        <v>80</v>
      </c>
      <c r="E132" s="3">
        <v>0.112994350282486</v>
      </c>
    </row>
    <row r="133" spans="1:5" ht="15" x14ac:dyDescent="0.3">
      <c r="A133" s="1" t="s">
        <v>49</v>
      </c>
      <c r="B133" s="1" t="s">
        <v>3</v>
      </c>
      <c r="C133" s="2">
        <v>706</v>
      </c>
      <c r="D133" s="2">
        <v>137</v>
      </c>
      <c r="E133" s="3">
        <v>0.194050991501416</v>
      </c>
    </row>
    <row r="134" spans="1:5" ht="15" x14ac:dyDescent="0.3">
      <c r="A134" s="1" t="s">
        <v>97</v>
      </c>
      <c r="B134" s="1" t="s">
        <v>7</v>
      </c>
      <c r="C134" s="2">
        <v>689</v>
      </c>
      <c r="D134" s="2">
        <v>64</v>
      </c>
      <c r="E134" s="3">
        <v>9.2888243831640099E-2</v>
      </c>
    </row>
    <row r="135" spans="1:5" ht="15" x14ac:dyDescent="0.3">
      <c r="A135" s="1" t="s">
        <v>76</v>
      </c>
      <c r="B135" s="1" t="s">
        <v>5</v>
      </c>
      <c r="C135" s="2">
        <v>683</v>
      </c>
      <c r="D135" s="2">
        <v>122</v>
      </c>
      <c r="E135" s="3">
        <v>0.178623718887262</v>
      </c>
    </row>
    <row r="136" spans="1:5" ht="15" x14ac:dyDescent="0.3">
      <c r="A136" s="1" t="s">
        <v>58</v>
      </c>
      <c r="B136" s="1" t="s">
        <v>12</v>
      </c>
      <c r="C136" s="2">
        <v>672</v>
      </c>
      <c r="D136" s="2">
        <v>77</v>
      </c>
      <c r="E136" s="3">
        <v>0.114583333333333</v>
      </c>
    </row>
    <row r="137" spans="1:5" ht="15" x14ac:dyDescent="0.3">
      <c r="A137" s="1" t="s">
        <v>259</v>
      </c>
      <c r="B137" s="1" t="s">
        <v>7</v>
      </c>
      <c r="C137" s="2">
        <v>658</v>
      </c>
      <c r="D137" s="2">
        <v>90</v>
      </c>
      <c r="E137" s="3">
        <v>0.13677811550152</v>
      </c>
    </row>
    <row r="138" spans="1:5" ht="15" x14ac:dyDescent="0.3">
      <c r="A138" s="1" t="s">
        <v>222</v>
      </c>
      <c r="B138" s="1" t="s">
        <v>14</v>
      </c>
      <c r="C138" s="2">
        <v>652</v>
      </c>
      <c r="D138" s="2">
        <v>75</v>
      </c>
      <c r="E138" s="3">
        <v>0.115030674846626</v>
      </c>
    </row>
    <row r="139" spans="1:5" ht="15" x14ac:dyDescent="0.3">
      <c r="A139" s="1" t="s">
        <v>162</v>
      </c>
      <c r="B139" s="1" t="s">
        <v>22</v>
      </c>
      <c r="C139" s="2">
        <v>651</v>
      </c>
      <c r="D139" s="2">
        <v>100</v>
      </c>
      <c r="E139" s="3">
        <v>0.15360983102918599</v>
      </c>
    </row>
    <row r="140" spans="1:5" ht="15" x14ac:dyDescent="0.3">
      <c r="A140" s="1" t="s">
        <v>269</v>
      </c>
      <c r="B140" s="1" t="s">
        <v>39</v>
      </c>
      <c r="C140" s="2">
        <v>648</v>
      </c>
      <c r="D140" s="2">
        <v>93</v>
      </c>
      <c r="E140" s="3">
        <v>0.14351851851851899</v>
      </c>
    </row>
    <row r="141" spans="1:5" ht="15" x14ac:dyDescent="0.3">
      <c r="A141" s="1" t="s">
        <v>200</v>
      </c>
      <c r="B141" s="1" t="s">
        <v>24</v>
      </c>
      <c r="C141" s="2">
        <v>642</v>
      </c>
      <c r="D141" s="2">
        <v>114</v>
      </c>
      <c r="E141" s="3">
        <v>0.177570093457944</v>
      </c>
    </row>
    <row r="142" spans="1:5" ht="15" x14ac:dyDescent="0.3">
      <c r="A142" s="1" t="s">
        <v>63</v>
      </c>
      <c r="B142" s="1" t="s">
        <v>26</v>
      </c>
      <c r="C142" s="2">
        <v>631</v>
      </c>
      <c r="D142" s="2">
        <v>69</v>
      </c>
      <c r="E142" s="3">
        <v>0.109350237717908</v>
      </c>
    </row>
    <row r="143" spans="1:5" ht="15" x14ac:dyDescent="0.3">
      <c r="A143" s="1" t="s">
        <v>194</v>
      </c>
      <c r="B143" s="1" t="s">
        <v>7</v>
      </c>
      <c r="C143" s="2">
        <v>622</v>
      </c>
      <c r="D143" s="2">
        <v>87</v>
      </c>
      <c r="E143" s="3">
        <v>0.13987138263665599</v>
      </c>
    </row>
    <row r="144" spans="1:5" ht="15" x14ac:dyDescent="0.3">
      <c r="A144" s="1" t="s">
        <v>86</v>
      </c>
      <c r="B144" s="1" t="s">
        <v>3</v>
      </c>
      <c r="C144" s="2">
        <v>617</v>
      </c>
      <c r="D144" s="2">
        <v>78</v>
      </c>
      <c r="E144" s="3">
        <v>0.126418152350081</v>
      </c>
    </row>
    <row r="145" spans="1:5" ht="15" x14ac:dyDescent="0.3">
      <c r="A145" s="1" t="s">
        <v>90</v>
      </c>
      <c r="B145" s="1" t="s">
        <v>22</v>
      </c>
      <c r="C145" s="2">
        <v>597</v>
      </c>
      <c r="D145" s="2">
        <v>84</v>
      </c>
      <c r="E145" s="3">
        <v>0.14070351758794</v>
      </c>
    </row>
    <row r="146" spans="1:5" ht="15" x14ac:dyDescent="0.3">
      <c r="A146" s="1" t="s">
        <v>67</v>
      </c>
      <c r="B146" s="1" t="s">
        <v>14</v>
      </c>
      <c r="C146" s="2">
        <v>565</v>
      </c>
      <c r="D146" s="2">
        <v>76</v>
      </c>
      <c r="E146" s="3">
        <v>0.13451327433628299</v>
      </c>
    </row>
    <row r="147" spans="1:5" ht="15" x14ac:dyDescent="0.3">
      <c r="A147" s="1" t="s">
        <v>154</v>
      </c>
      <c r="B147" s="1" t="s">
        <v>24</v>
      </c>
      <c r="C147" s="2">
        <v>562</v>
      </c>
      <c r="D147" s="2">
        <v>81</v>
      </c>
      <c r="E147" s="3">
        <v>0.14412811387900401</v>
      </c>
    </row>
    <row r="148" spans="1:5" ht="15" x14ac:dyDescent="0.3">
      <c r="A148" s="1" t="s">
        <v>80</v>
      </c>
      <c r="B148" s="1" t="s">
        <v>5</v>
      </c>
      <c r="C148" s="2">
        <v>538</v>
      </c>
      <c r="D148" s="2">
        <v>67</v>
      </c>
      <c r="E148" s="3">
        <v>0.12453531598513</v>
      </c>
    </row>
    <row r="149" spans="1:5" ht="15" x14ac:dyDescent="0.3">
      <c r="A149" s="1" t="s">
        <v>77</v>
      </c>
      <c r="B149" s="1" t="s">
        <v>3</v>
      </c>
      <c r="C149" s="2">
        <v>534</v>
      </c>
      <c r="D149" s="2">
        <v>61</v>
      </c>
      <c r="E149" s="3">
        <v>0.11423220973782799</v>
      </c>
    </row>
    <row r="150" spans="1:5" ht="15" x14ac:dyDescent="0.3">
      <c r="A150" s="1" t="s">
        <v>237</v>
      </c>
      <c r="B150" s="1" t="s">
        <v>5</v>
      </c>
      <c r="C150" s="2">
        <v>527</v>
      </c>
      <c r="D150" s="2">
        <v>57</v>
      </c>
      <c r="E150" s="3">
        <v>0.108159392789374</v>
      </c>
    </row>
    <row r="151" spans="1:5" ht="15" x14ac:dyDescent="0.3">
      <c r="A151" s="1" t="s">
        <v>272</v>
      </c>
      <c r="B151" s="1" t="s">
        <v>3</v>
      </c>
      <c r="C151" s="2">
        <v>527</v>
      </c>
      <c r="D151" s="2">
        <v>57</v>
      </c>
      <c r="E151" s="3">
        <v>0.108159392789374</v>
      </c>
    </row>
    <row r="152" spans="1:5" ht="15" x14ac:dyDescent="0.3">
      <c r="A152" s="1" t="s">
        <v>238</v>
      </c>
      <c r="B152" s="1" t="s">
        <v>26</v>
      </c>
      <c r="C152" s="2">
        <v>496</v>
      </c>
      <c r="D152" s="2">
        <v>58</v>
      </c>
      <c r="E152" s="3">
        <v>0.116935483870968</v>
      </c>
    </row>
    <row r="153" spans="1:5" ht="15" x14ac:dyDescent="0.3">
      <c r="A153" s="1" t="s">
        <v>183</v>
      </c>
      <c r="B153" s="1" t="s">
        <v>18</v>
      </c>
      <c r="C153" s="2">
        <v>496</v>
      </c>
      <c r="D153" s="2">
        <v>76</v>
      </c>
      <c r="E153" s="3">
        <v>0.15322580645161299</v>
      </c>
    </row>
    <row r="154" spans="1:5" ht="15" x14ac:dyDescent="0.3">
      <c r="A154" s="1" t="s">
        <v>246</v>
      </c>
      <c r="B154" s="1" t="s">
        <v>39</v>
      </c>
      <c r="C154" s="2">
        <v>489</v>
      </c>
      <c r="D154" s="2">
        <v>56</v>
      </c>
      <c r="E154" s="3">
        <v>0.114519427402863</v>
      </c>
    </row>
    <row r="155" spans="1:5" ht="15" x14ac:dyDescent="0.3">
      <c r="A155" s="1" t="s">
        <v>35</v>
      </c>
      <c r="B155" s="1" t="s">
        <v>24</v>
      </c>
      <c r="C155" s="2">
        <v>466</v>
      </c>
      <c r="D155" s="2">
        <v>58</v>
      </c>
      <c r="E155" s="3">
        <v>0.124463519313305</v>
      </c>
    </row>
    <row r="156" spans="1:5" ht="15" x14ac:dyDescent="0.3">
      <c r="A156" s="1" t="s">
        <v>264</v>
      </c>
      <c r="B156" s="1" t="s">
        <v>12</v>
      </c>
      <c r="C156" s="2">
        <v>426</v>
      </c>
      <c r="D156" s="2">
        <v>48</v>
      </c>
      <c r="E156" s="3">
        <v>0.11267605633802801</v>
      </c>
    </row>
    <row r="157" spans="1:5" ht="15" x14ac:dyDescent="0.3">
      <c r="A157" s="1" t="s">
        <v>230</v>
      </c>
      <c r="B157" s="1" t="s">
        <v>14</v>
      </c>
      <c r="C157" s="2">
        <v>423</v>
      </c>
      <c r="D157" s="2">
        <v>131</v>
      </c>
      <c r="E157" s="3">
        <v>0.309692671394799</v>
      </c>
    </row>
    <row r="158" spans="1:5" ht="15" x14ac:dyDescent="0.3">
      <c r="A158" s="1" t="s">
        <v>150</v>
      </c>
      <c r="B158" s="1" t="s">
        <v>26</v>
      </c>
      <c r="C158" s="2">
        <v>407</v>
      </c>
      <c r="D158" s="2">
        <v>62</v>
      </c>
      <c r="E158" s="3">
        <v>0.15233415233415201</v>
      </c>
    </row>
    <row r="159" spans="1:5" ht="15" x14ac:dyDescent="0.3">
      <c r="A159" s="1" t="s">
        <v>0</v>
      </c>
      <c r="B159" s="1" t="s">
        <v>1</v>
      </c>
      <c r="C159" s="2">
        <v>399</v>
      </c>
      <c r="D159" s="2">
        <v>49</v>
      </c>
      <c r="E159" s="3">
        <v>0.12280701754386</v>
      </c>
    </row>
    <row r="160" spans="1:5" ht="15" x14ac:dyDescent="0.3">
      <c r="A160" s="1" t="s">
        <v>11</v>
      </c>
      <c r="B160" s="1" t="s">
        <v>12</v>
      </c>
      <c r="C160" s="2">
        <v>397</v>
      </c>
      <c r="D160" s="2">
        <v>50</v>
      </c>
      <c r="E160" s="3">
        <v>0.12594458438287201</v>
      </c>
    </row>
    <row r="161" spans="1:5" ht="15" x14ac:dyDescent="0.3">
      <c r="A161" s="1" t="s">
        <v>263</v>
      </c>
      <c r="B161" s="1" t="s">
        <v>7</v>
      </c>
      <c r="C161" s="2">
        <v>387</v>
      </c>
      <c r="D161" s="2">
        <v>55</v>
      </c>
      <c r="E161" s="3">
        <v>0.14211886304909599</v>
      </c>
    </row>
    <row r="162" spans="1:5" ht="15" x14ac:dyDescent="0.3">
      <c r="A162" s="1" t="s">
        <v>27</v>
      </c>
      <c r="B162" s="1" t="s">
        <v>7</v>
      </c>
      <c r="C162" s="2">
        <v>377</v>
      </c>
      <c r="D162" s="2">
        <v>88</v>
      </c>
      <c r="E162" s="3">
        <v>0.23342175066313001</v>
      </c>
    </row>
    <row r="163" spans="1:5" ht="15" x14ac:dyDescent="0.3">
      <c r="A163" s="1" t="s">
        <v>247</v>
      </c>
      <c r="B163" s="1" t="s">
        <v>7</v>
      </c>
      <c r="C163" s="2">
        <v>369</v>
      </c>
      <c r="D163" s="2">
        <v>51</v>
      </c>
      <c r="E163" s="3">
        <v>0.138211382113821</v>
      </c>
    </row>
    <row r="164" spans="1:5" ht="15" x14ac:dyDescent="0.3">
      <c r="A164" s="1" t="s">
        <v>116</v>
      </c>
      <c r="B164" s="1" t="s">
        <v>1</v>
      </c>
      <c r="C164" s="2">
        <v>365</v>
      </c>
      <c r="D164" s="2">
        <v>34</v>
      </c>
      <c r="E164" s="3">
        <v>9.3150684931506897E-2</v>
      </c>
    </row>
    <row r="165" spans="1:5" ht="15" x14ac:dyDescent="0.3">
      <c r="A165" s="1" t="s">
        <v>274</v>
      </c>
      <c r="B165" s="1" t="s">
        <v>18</v>
      </c>
      <c r="C165" s="2">
        <v>360</v>
      </c>
      <c r="D165" s="2">
        <v>49</v>
      </c>
      <c r="E165" s="3">
        <v>0.13611111111111099</v>
      </c>
    </row>
    <row r="166" spans="1:5" ht="15" x14ac:dyDescent="0.3">
      <c r="A166" s="1" t="s">
        <v>245</v>
      </c>
      <c r="B166" s="1" t="s">
        <v>26</v>
      </c>
      <c r="C166" s="2">
        <v>354</v>
      </c>
      <c r="D166" s="2">
        <v>43</v>
      </c>
      <c r="E166" s="3">
        <v>0.121468926553672</v>
      </c>
    </row>
    <row r="167" spans="1:5" ht="15" x14ac:dyDescent="0.3">
      <c r="A167" s="1" t="s">
        <v>164</v>
      </c>
      <c r="B167" s="1" t="s">
        <v>29</v>
      </c>
      <c r="C167" s="2">
        <v>343</v>
      </c>
      <c r="D167" s="2">
        <v>34</v>
      </c>
      <c r="E167" s="3">
        <v>9.9125364431486895E-2</v>
      </c>
    </row>
    <row r="168" spans="1:5" ht="15" x14ac:dyDescent="0.3">
      <c r="A168" s="1" t="s">
        <v>287</v>
      </c>
      <c r="B168" s="1" t="s">
        <v>7</v>
      </c>
      <c r="C168" s="2">
        <v>330</v>
      </c>
      <c r="D168" s="2">
        <v>37</v>
      </c>
      <c r="E168" s="3">
        <v>0.112121212121212</v>
      </c>
    </row>
    <row r="169" spans="1:5" ht="15" x14ac:dyDescent="0.3">
      <c r="A169" s="1" t="s">
        <v>54</v>
      </c>
      <c r="B169" s="1" t="s">
        <v>5</v>
      </c>
      <c r="C169" s="2">
        <v>315</v>
      </c>
      <c r="D169" s="2">
        <v>41</v>
      </c>
      <c r="E169" s="3">
        <v>0.13015873015873</v>
      </c>
    </row>
    <row r="170" spans="1:5" ht="15" x14ac:dyDescent="0.3">
      <c r="A170" s="1" t="s">
        <v>85</v>
      </c>
      <c r="B170" s="1" t="s">
        <v>1</v>
      </c>
      <c r="C170" s="2">
        <v>309</v>
      </c>
      <c r="D170" s="2">
        <v>52</v>
      </c>
      <c r="E170" s="3">
        <v>0.168284789644013</v>
      </c>
    </row>
    <row r="171" spans="1:5" ht="15" x14ac:dyDescent="0.3">
      <c r="A171" s="1" t="s">
        <v>268</v>
      </c>
      <c r="B171" s="1" t="s">
        <v>26</v>
      </c>
      <c r="C171" s="2">
        <v>305</v>
      </c>
      <c r="D171" s="2">
        <v>29</v>
      </c>
      <c r="E171" s="3">
        <v>9.5081967213114807E-2</v>
      </c>
    </row>
    <row r="172" spans="1:5" ht="15" x14ac:dyDescent="0.3">
      <c r="A172" s="1" t="s">
        <v>291</v>
      </c>
      <c r="B172" s="1" t="s">
        <v>1</v>
      </c>
      <c r="C172" s="2">
        <v>299</v>
      </c>
      <c r="D172" s="2">
        <v>24</v>
      </c>
      <c r="E172" s="3">
        <v>8.0267558528428096E-2</v>
      </c>
    </row>
    <row r="173" spans="1:5" ht="15" x14ac:dyDescent="0.3">
      <c r="A173" s="1" t="s">
        <v>133</v>
      </c>
      <c r="B173" s="1" t="s">
        <v>42</v>
      </c>
      <c r="C173" s="2">
        <v>298</v>
      </c>
      <c r="D173" s="2">
        <v>30</v>
      </c>
      <c r="E173" s="3">
        <v>0.100671140939597</v>
      </c>
    </row>
    <row r="174" spans="1:5" ht="15" x14ac:dyDescent="0.3">
      <c r="A174" s="1" t="s">
        <v>128</v>
      </c>
      <c r="B174" s="1" t="s">
        <v>18</v>
      </c>
      <c r="C174" s="2">
        <v>297</v>
      </c>
      <c r="D174" s="2">
        <v>34</v>
      </c>
      <c r="E174" s="3">
        <v>0.114478114478114</v>
      </c>
    </row>
    <row r="175" spans="1:5" ht="15" x14ac:dyDescent="0.3">
      <c r="A175" s="1" t="s">
        <v>282</v>
      </c>
      <c r="B175" s="1" t="s">
        <v>3</v>
      </c>
      <c r="C175" s="2">
        <v>285</v>
      </c>
      <c r="D175" s="2">
        <v>40</v>
      </c>
      <c r="E175" s="3">
        <v>0.140350877192982</v>
      </c>
    </row>
    <row r="176" spans="1:5" ht="15" x14ac:dyDescent="0.3">
      <c r="A176" s="1" t="s">
        <v>195</v>
      </c>
      <c r="B176" s="1" t="s">
        <v>7</v>
      </c>
      <c r="C176" s="2">
        <v>284</v>
      </c>
      <c r="D176" s="2">
        <v>37</v>
      </c>
      <c r="E176" s="3">
        <v>0.13028169014084501</v>
      </c>
    </row>
    <row r="177" spans="1:5" ht="15" x14ac:dyDescent="0.3">
      <c r="A177" s="1" t="s">
        <v>169</v>
      </c>
      <c r="B177" s="1" t="s">
        <v>18</v>
      </c>
      <c r="C177" s="2">
        <v>278</v>
      </c>
      <c r="D177" s="2">
        <v>75</v>
      </c>
      <c r="E177" s="3">
        <v>0.26978417266186999</v>
      </c>
    </row>
    <row r="178" spans="1:5" ht="15" x14ac:dyDescent="0.3">
      <c r="A178" s="1" t="s">
        <v>65</v>
      </c>
      <c r="B178" s="1" t="s">
        <v>39</v>
      </c>
      <c r="C178" s="2">
        <v>267</v>
      </c>
      <c r="D178" s="2">
        <v>34</v>
      </c>
      <c r="E178" s="3">
        <v>0.12734082397003699</v>
      </c>
    </row>
    <row r="179" spans="1:5" ht="15" x14ac:dyDescent="0.3">
      <c r="A179" s="1" t="s">
        <v>112</v>
      </c>
      <c r="B179" s="1" t="s">
        <v>7</v>
      </c>
      <c r="C179" s="2">
        <v>263</v>
      </c>
      <c r="D179" s="2">
        <v>35</v>
      </c>
      <c r="E179" s="3">
        <v>0.133079847908745</v>
      </c>
    </row>
    <row r="180" spans="1:5" ht="15" x14ac:dyDescent="0.3">
      <c r="A180" s="1" t="s">
        <v>6</v>
      </c>
      <c r="B180" s="1" t="s">
        <v>7</v>
      </c>
      <c r="C180" s="2">
        <v>253</v>
      </c>
      <c r="D180" s="2">
        <v>44</v>
      </c>
      <c r="E180" s="3">
        <v>0.173913043478261</v>
      </c>
    </row>
    <row r="181" spans="1:5" ht="15" x14ac:dyDescent="0.3">
      <c r="A181" s="1" t="s">
        <v>187</v>
      </c>
      <c r="B181" s="1" t="s">
        <v>7</v>
      </c>
      <c r="C181" s="2">
        <v>233</v>
      </c>
      <c r="D181" s="2">
        <v>28</v>
      </c>
      <c r="E181" s="3">
        <v>0.120171673819742</v>
      </c>
    </row>
    <row r="182" spans="1:5" ht="15" x14ac:dyDescent="0.3">
      <c r="A182" s="1" t="s">
        <v>265</v>
      </c>
      <c r="B182" s="1" t="s">
        <v>26</v>
      </c>
      <c r="C182" s="2">
        <v>232</v>
      </c>
      <c r="D182" s="2">
        <v>23</v>
      </c>
      <c r="E182" s="3">
        <v>9.9137931034482804E-2</v>
      </c>
    </row>
    <row r="183" spans="1:5" ht="15" x14ac:dyDescent="0.3">
      <c r="A183" s="1" t="s">
        <v>144</v>
      </c>
      <c r="B183" s="1" t="s">
        <v>9</v>
      </c>
      <c r="C183" s="2">
        <v>219</v>
      </c>
      <c r="D183" s="2">
        <v>43</v>
      </c>
      <c r="E183" s="3">
        <v>0.19634703196347</v>
      </c>
    </row>
    <row r="184" spans="1:5" ht="15" x14ac:dyDescent="0.3">
      <c r="A184" s="1" t="s">
        <v>160</v>
      </c>
      <c r="B184" s="1" t="s">
        <v>18</v>
      </c>
      <c r="C184" s="2">
        <v>209</v>
      </c>
      <c r="D184" s="2">
        <v>25</v>
      </c>
      <c r="E184" s="3">
        <v>0.119617224880383</v>
      </c>
    </row>
    <row r="185" spans="1:5" ht="15" x14ac:dyDescent="0.3">
      <c r="A185" s="1" t="s">
        <v>94</v>
      </c>
      <c r="B185" s="1" t="s">
        <v>9</v>
      </c>
      <c r="C185" s="2">
        <v>197</v>
      </c>
      <c r="D185" s="2">
        <v>65</v>
      </c>
      <c r="E185" s="3">
        <v>0.32994923857868003</v>
      </c>
    </row>
    <row r="186" spans="1:5" ht="15" x14ac:dyDescent="0.3">
      <c r="A186" s="1" t="s">
        <v>286</v>
      </c>
      <c r="B186" s="1" t="s">
        <v>22</v>
      </c>
      <c r="C186" s="2">
        <v>196</v>
      </c>
      <c r="D186" s="2">
        <v>30</v>
      </c>
      <c r="E186" s="3">
        <v>0.15306122448979601</v>
      </c>
    </row>
    <row r="187" spans="1:5" ht="15" x14ac:dyDescent="0.3">
      <c r="A187" s="1" t="s">
        <v>135</v>
      </c>
      <c r="B187" s="1" t="s">
        <v>9</v>
      </c>
      <c r="C187" s="2">
        <v>191</v>
      </c>
      <c r="D187" s="2">
        <v>40</v>
      </c>
      <c r="E187" s="3">
        <v>0.20942408376963401</v>
      </c>
    </row>
    <row r="188" spans="1:5" ht="15" x14ac:dyDescent="0.3">
      <c r="A188" s="1" t="s">
        <v>239</v>
      </c>
      <c r="B188" s="1" t="s">
        <v>26</v>
      </c>
      <c r="C188" s="2">
        <v>189</v>
      </c>
      <c r="D188" s="2">
        <v>22</v>
      </c>
      <c r="E188" s="3">
        <v>0.11640211640211599</v>
      </c>
    </row>
    <row r="189" spans="1:5" ht="15" x14ac:dyDescent="0.3">
      <c r="A189" s="1" t="s">
        <v>285</v>
      </c>
      <c r="B189" s="1" t="s">
        <v>3</v>
      </c>
      <c r="C189" s="2">
        <v>188</v>
      </c>
      <c r="D189" s="2">
        <v>15</v>
      </c>
      <c r="E189" s="3">
        <v>7.9787234042553196E-2</v>
      </c>
    </row>
    <row r="190" spans="1:5" ht="15" x14ac:dyDescent="0.3">
      <c r="A190" s="1" t="s">
        <v>243</v>
      </c>
      <c r="B190" s="1" t="s">
        <v>18</v>
      </c>
      <c r="C190" s="2">
        <v>187</v>
      </c>
      <c r="D190" s="2">
        <v>33</v>
      </c>
      <c r="E190" s="3">
        <v>0.17647058823529399</v>
      </c>
    </row>
    <row r="191" spans="1:5" ht="15" x14ac:dyDescent="0.3">
      <c r="A191" s="1" t="s">
        <v>103</v>
      </c>
      <c r="B191" s="1" t="s">
        <v>5</v>
      </c>
      <c r="C191" s="2">
        <v>181</v>
      </c>
      <c r="D191" s="2">
        <v>18</v>
      </c>
      <c r="E191" s="3">
        <v>9.9447513812154706E-2</v>
      </c>
    </row>
    <row r="192" spans="1:5" ht="15" x14ac:dyDescent="0.3">
      <c r="A192" s="1" t="s">
        <v>240</v>
      </c>
      <c r="B192" s="1" t="s">
        <v>26</v>
      </c>
      <c r="C192" s="2">
        <v>178</v>
      </c>
      <c r="D192" s="2">
        <v>15</v>
      </c>
      <c r="E192" s="3">
        <v>8.4269662921348298E-2</v>
      </c>
    </row>
    <row r="193" spans="1:5" ht="15" x14ac:dyDescent="0.3">
      <c r="A193" s="1" t="s">
        <v>153</v>
      </c>
      <c r="B193" s="1" t="s">
        <v>14</v>
      </c>
      <c r="C193" s="2">
        <v>178</v>
      </c>
      <c r="D193" s="2">
        <v>20</v>
      </c>
      <c r="E193" s="3">
        <v>0.112359550561798</v>
      </c>
    </row>
    <row r="194" spans="1:5" ht="15" x14ac:dyDescent="0.3">
      <c r="A194" s="1" t="s">
        <v>2</v>
      </c>
      <c r="B194" s="1" t="s">
        <v>3</v>
      </c>
      <c r="C194" s="2">
        <v>162</v>
      </c>
      <c r="D194" s="2">
        <v>25</v>
      </c>
      <c r="E194" s="3">
        <v>0.15432098765432101</v>
      </c>
    </row>
    <row r="195" spans="1:5" ht="15" x14ac:dyDescent="0.3">
      <c r="A195" s="1" t="s">
        <v>55</v>
      </c>
      <c r="B195" s="1" t="s">
        <v>42</v>
      </c>
      <c r="C195" s="2">
        <v>161</v>
      </c>
      <c r="D195" s="2">
        <v>13</v>
      </c>
      <c r="E195" s="3">
        <v>8.0745341614906804E-2</v>
      </c>
    </row>
    <row r="196" spans="1:5" ht="15" x14ac:dyDescent="0.3">
      <c r="A196" s="1" t="s">
        <v>248</v>
      </c>
      <c r="B196" s="1" t="s">
        <v>22</v>
      </c>
      <c r="C196" s="2">
        <v>158</v>
      </c>
      <c r="D196" s="2">
        <v>12</v>
      </c>
      <c r="E196" s="3">
        <v>7.5949367088607597E-2</v>
      </c>
    </row>
    <row r="197" spans="1:5" ht="15" x14ac:dyDescent="0.3">
      <c r="A197" s="1" t="s">
        <v>220</v>
      </c>
      <c r="B197" s="1" t="s">
        <v>22</v>
      </c>
      <c r="C197" s="2">
        <v>153</v>
      </c>
      <c r="D197" s="2">
        <v>16</v>
      </c>
      <c r="E197" s="3">
        <v>0.10457516339869299</v>
      </c>
    </row>
    <row r="198" spans="1:5" ht="15" x14ac:dyDescent="0.3">
      <c r="A198" s="1" t="s">
        <v>208</v>
      </c>
      <c r="B198" s="1" t="s">
        <v>29</v>
      </c>
      <c r="C198" s="2">
        <v>146</v>
      </c>
      <c r="D198" s="2">
        <v>17</v>
      </c>
      <c r="E198" s="3">
        <v>0.116438356164384</v>
      </c>
    </row>
    <row r="199" spans="1:5" ht="15" x14ac:dyDescent="0.3">
      <c r="A199" s="1" t="s">
        <v>75</v>
      </c>
      <c r="B199" s="1" t="s">
        <v>14</v>
      </c>
      <c r="C199" s="2">
        <v>139</v>
      </c>
      <c r="D199" s="2">
        <v>18</v>
      </c>
      <c r="E199" s="3">
        <v>0.12949640287769801</v>
      </c>
    </row>
    <row r="200" spans="1:5" ht="15" x14ac:dyDescent="0.3">
      <c r="A200" s="1" t="s">
        <v>156</v>
      </c>
      <c r="B200" s="1" t="s">
        <v>3</v>
      </c>
      <c r="C200" s="2">
        <v>138</v>
      </c>
      <c r="D200" s="2">
        <v>20</v>
      </c>
      <c r="E200" s="3">
        <v>0.14492753623188401</v>
      </c>
    </row>
    <row r="201" spans="1:5" ht="15" x14ac:dyDescent="0.3">
      <c r="A201" s="1" t="s">
        <v>104</v>
      </c>
      <c r="B201" s="1" t="s">
        <v>39</v>
      </c>
      <c r="C201" s="2">
        <v>132</v>
      </c>
      <c r="D201" s="2">
        <v>16</v>
      </c>
      <c r="E201" s="3">
        <v>0.12121212121212099</v>
      </c>
    </row>
    <row r="202" spans="1:5" ht="15" x14ac:dyDescent="0.3">
      <c r="A202" s="1" t="s">
        <v>191</v>
      </c>
      <c r="B202" s="1" t="s">
        <v>3</v>
      </c>
      <c r="C202" s="2">
        <v>129</v>
      </c>
      <c r="D202" s="2">
        <v>13</v>
      </c>
      <c r="E202" s="3">
        <v>0.10077519379845</v>
      </c>
    </row>
    <row r="203" spans="1:5" ht="15" x14ac:dyDescent="0.3">
      <c r="A203" s="1" t="s">
        <v>278</v>
      </c>
      <c r="B203" s="1" t="s">
        <v>5</v>
      </c>
      <c r="C203" s="2">
        <v>109</v>
      </c>
      <c r="D203" s="2">
        <v>15</v>
      </c>
      <c r="E203" s="3">
        <v>0.13761467889908299</v>
      </c>
    </row>
    <row r="204" spans="1:5" ht="15" x14ac:dyDescent="0.3">
      <c r="A204" s="1" t="s">
        <v>148</v>
      </c>
      <c r="B204" s="1" t="s">
        <v>22</v>
      </c>
      <c r="C204" s="2">
        <v>109</v>
      </c>
      <c r="D204" s="2">
        <v>13</v>
      </c>
      <c r="E204" s="3">
        <v>0.119266055045872</v>
      </c>
    </row>
    <row r="205" spans="1:5" ht="15" x14ac:dyDescent="0.3">
      <c r="A205" s="1" t="s">
        <v>121</v>
      </c>
      <c r="B205" s="1" t="s">
        <v>9</v>
      </c>
      <c r="C205" s="2">
        <v>106</v>
      </c>
      <c r="D205" s="2">
        <v>12</v>
      </c>
      <c r="E205" s="3">
        <v>0.113207547169811</v>
      </c>
    </row>
    <row r="206" spans="1:5" ht="15" x14ac:dyDescent="0.3">
      <c r="A206" s="1" t="s">
        <v>143</v>
      </c>
      <c r="B206" s="1" t="s">
        <v>332</v>
      </c>
      <c r="C206" s="2">
        <v>106</v>
      </c>
      <c r="D206" s="2">
        <v>21</v>
      </c>
      <c r="E206" s="3">
        <v>0.19811320754716999</v>
      </c>
    </row>
    <row r="207" spans="1:5" ht="15" x14ac:dyDescent="0.3">
      <c r="A207" s="1" t="s">
        <v>258</v>
      </c>
      <c r="B207" s="1" t="s">
        <v>18</v>
      </c>
      <c r="C207" s="2">
        <v>102</v>
      </c>
      <c r="D207" s="2">
        <v>11</v>
      </c>
      <c r="E207" s="3">
        <v>0.10784313725490199</v>
      </c>
    </row>
    <row r="208" spans="1:5" ht="15" x14ac:dyDescent="0.3">
      <c r="A208" s="1" t="s">
        <v>251</v>
      </c>
      <c r="B208" s="1" t="s">
        <v>22</v>
      </c>
      <c r="C208" s="2">
        <v>102</v>
      </c>
      <c r="D208" s="2">
        <v>11</v>
      </c>
      <c r="E208" s="3">
        <v>0.10784313725490199</v>
      </c>
    </row>
    <row r="209" spans="1:5" ht="15" x14ac:dyDescent="0.3">
      <c r="A209" s="1" t="s">
        <v>252</v>
      </c>
      <c r="B209" s="1" t="s">
        <v>1</v>
      </c>
      <c r="C209" s="2">
        <v>100</v>
      </c>
      <c r="D209" s="2">
        <v>11</v>
      </c>
      <c r="E209" s="3">
        <v>0.11</v>
      </c>
    </row>
    <row r="210" spans="1:5" ht="15" x14ac:dyDescent="0.3">
      <c r="A210" s="1" t="s">
        <v>130</v>
      </c>
      <c r="B210" s="1" t="s">
        <v>18</v>
      </c>
      <c r="C210" s="2">
        <v>98</v>
      </c>
      <c r="D210" s="2">
        <v>11</v>
      </c>
      <c r="E210" s="3">
        <v>0.11224489795918401</v>
      </c>
    </row>
    <row r="211" spans="1:5" ht="15" x14ac:dyDescent="0.3">
      <c r="A211" s="1" t="s">
        <v>280</v>
      </c>
      <c r="B211" s="1" t="s">
        <v>1</v>
      </c>
      <c r="C211" s="2">
        <v>91</v>
      </c>
      <c r="D211" s="2">
        <v>11</v>
      </c>
      <c r="E211" s="3">
        <v>0.120879120879121</v>
      </c>
    </row>
    <row r="212" spans="1:5" ht="15" x14ac:dyDescent="0.3">
      <c r="A212" s="1" t="s">
        <v>193</v>
      </c>
      <c r="B212" s="1" t="s">
        <v>18</v>
      </c>
      <c r="C212" s="2">
        <v>90</v>
      </c>
      <c r="D212" s="2">
        <v>9</v>
      </c>
      <c r="E212" s="3">
        <v>0.1</v>
      </c>
    </row>
    <row r="213" spans="1:5" ht="15" x14ac:dyDescent="0.3">
      <c r="A213" s="1" t="s">
        <v>99</v>
      </c>
      <c r="B213" s="1" t="s">
        <v>42</v>
      </c>
      <c r="C213" s="2">
        <v>83</v>
      </c>
      <c r="D213" s="2">
        <v>26</v>
      </c>
      <c r="E213" s="3">
        <v>0.313253012048193</v>
      </c>
    </row>
    <row r="214" spans="1:5" ht="15" x14ac:dyDescent="0.3">
      <c r="A214" s="1" t="s">
        <v>155</v>
      </c>
      <c r="B214" s="1" t="s">
        <v>42</v>
      </c>
      <c r="C214" s="2">
        <v>82</v>
      </c>
      <c r="D214" s="2">
        <v>12</v>
      </c>
      <c r="E214" s="3">
        <v>0.146341463414634</v>
      </c>
    </row>
    <row r="215" spans="1:5" ht="15" x14ac:dyDescent="0.3">
      <c r="A215" s="1" t="s">
        <v>288</v>
      </c>
      <c r="B215" s="1" t="s">
        <v>22</v>
      </c>
      <c r="C215" s="2">
        <v>78</v>
      </c>
      <c r="D215" s="2">
        <v>9</v>
      </c>
      <c r="E215" s="3">
        <v>0.115384615384615</v>
      </c>
    </row>
    <row r="216" spans="1:5" ht="15" x14ac:dyDescent="0.3">
      <c r="A216" s="1" t="s">
        <v>250</v>
      </c>
      <c r="B216" s="1" t="s">
        <v>7</v>
      </c>
      <c r="C216" s="2">
        <v>69</v>
      </c>
      <c r="D216" s="2">
        <v>10</v>
      </c>
      <c r="E216" s="3">
        <v>0.14492753623188401</v>
      </c>
    </row>
    <row r="217" spans="1:5" ht="15" x14ac:dyDescent="0.3">
      <c r="A217" s="1" t="s">
        <v>72</v>
      </c>
      <c r="B217" s="1" t="s">
        <v>18</v>
      </c>
      <c r="C217" s="2">
        <v>68</v>
      </c>
      <c r="D217" s="2">
        <v>12</v>
      </c>
      <c r="E217" s="3">
        <v>0.17647058823529399</v>
      </c>
    </row>
    <row r="218" spans="1:5" ht="15" x14ac:dyDescent="0.3">
      <c r="A218" s="1" t="s">
        <v>249</v>
      </c>
      <c r="B218" s="1" t="s">
        <v>14</v>
      </c>
      <c r="C218" s="2">
        <v>67</v>
      </c>
      <c r="D218" s="2">
        <v>12</v>
      </c>
      <c r="E218" s="3">
        <v>0.17910447761194001</v>
      </c>
    </row>
    <row r="219" spans="1:5" ht="15" x14ac:dyDescent="0.3">
      <c r="A219" s="1" t="s">
        <v>270</v>
      </c>
      <c r="B219" s="1" t="s">
        <v>42</v>
      </c>
      <c r="C219" s="2">
        <v>63</v>
      </c>
      <c r="D219" s="2">
        <v>8</v>
      </c>
      <c r="E219" s="3">
        <v>0.126984126984127</v>
      </c>
    </row>
    <row r="220" spans="1:5" ht="15" x14ac:dyDescent="0.3">
      <c r="A220" s="1" t="s">
        <v>283</v>
      </c>
      <c r="B220" s="1" t="s">
        <v>7</v>
      </c>
      <c r="C220" s="2">
        <v>63</v>
      </c>
      <c r="D220" s="2">
        <v>5</v>
      </c>
      <c r="E220" s="3">
        <v>7.9365079365079402E-2</v>
      </c>
    </row>
    <row r="221" spans="1:5" ht="15" x14ac:dyDescent="0.3">
      <c r="A221" s="1" t="s">
        <v>163</v>
      </c>
      <c r="B221" s="1" t="s">
        <v>24</v>
      </c>
      <c r="C221" s="2">
        <v>62</v>
      </c>
      <c r="D221" s="2">
        <v>9</v>
      </c>
      <c r="E221" s="3">
        <v>0.14516129032258099</v>
      </c>
    </row>
    <row r="222" spans="1:5" ht="15" x14ac:dyDescent="0.3">
      <c r="A222" s="1" t="s">
        <v>262</v>
      </c>
      <c r="B222" s="1" t="s">
        <v>3</v>
      </c>
      <c r="C222" s="2">
        <v>61</v>
      </c>
      <c r="D222" s="2">
        <v>5</v>
      </c>
      <c r="E222" s="3">
        <v>8.1967213114754106E-2</v>
      </c>
    </row>
    <row r="223" spans="1:5" ht="15" x14ac:dyDescent="0.3">
      <c r="A223" s="1" t="s">
        <v>224</v>
      </c>
      <c r="B223" s="1" t="s">
        <v>22</v>
      </c>
      <c r="C223" s="2">
        <v>60</v>
      </c>
      <c r="D223" s="2">
        <v>7</v>
      </c>
      <c r="E223" s="3">
        <v>0.116666666666667</v>
      </c>
    </row>
    <row r="224" spans="1:5" ht="15" x14ac:dyDescent="0.3">
      <c r="A224" s="1" t="s">
        <v>261</v>
      </c>
      <c r="B224" s="1" t="s">
        <v>7</v>
      </c>
      <c r="C224" s="2">
        <v>58</v>
      </c>
      <c r="D224" s="2">
        <v>12</v>
      </c>
      <c r="E224" s="3">
        <v>0.20689655172413801</v>
      </c>
    </row>
    <row r="225" spans="1:5" ht="15" x14ac:dyDescent="0.3">
      <c r="A225" s="1" t="s">
        <v>267</v>
      </c>
      <c r="B225" s="1" t="s">
        <v>24</v>
      </c>
      <c r="C225" s="2">
        <v>52</v>
      </c>
      <c r="D225" s="2">
        <v>5</v>
      </c>
      <c r="E225" s="3">
        <v>9.6153846153846201E-2</v>
      </c>
    </row>
    <row r="226" spans="1:5" ht="15" x14ac:dyDescent="0.3">
      <c r="A226" s="1" t="s">
        <v>198</v>
      </c>
      <c r="B226" s="1" t="s">
        <v>3</v>
      </c>
      <c r="C226" s="2">
        <v>52</v>
      </c>
      <c r="D226" s="2">
        <v>12</v>
      </c>
      <c r="E226" s="3">
        <v>0.230769230769231</v>
      </c>
    </row>
    <row r="227" spans="1:5" ht="15" x14ac:dyDescent="0.3">
      <c r="A227" s="1" t="s">
        <v>257</v>
      </c>
      <c r="B227" s="1" t="s">
        <v>18</v>
      </c>
      <c r="C227" s="2">
        <v>51</v>
      </c>
      <c r="D227" s="2">
        <v>6</v>
      </c>
      <c r="E227" s="3">
        <v>0.11764705882352899</v>
      </c>
    </row>
    <row r="228" spans="1:5" ht="15" x14ac:dyDescent="0.3">
      <c r="A228" s="1" t="s">
        <v>87</v>
      </c>
      <c r="B228" s="1" t="s">
        <v>14</v>
      </c>
      <c r="C228" s="2">
        <v>51</v>
      </c>
      <c r="D228" s="2">
        <v>7</v>
      </c>
      <c r="E228" s="3">
        <v>0.13725490196078399</v>
      </c>
    </row>
    <row r="229" spans="1:5" ht="15" x14ac:dyDescent="0.3">
      <c r="A229" s="1" t="s">
        <v>229</v>
      </c>
      <c r="B229" s="1" t="s">
        <v>9</v>
      </c>
      <c r="C229" s="2">
        <v>51</v>
      </c>
      <c r="D229" s="2">
        <v>4</v>
      </c>
      <c r="E229" s="3">
        <v>7.8431372549019607E-2</v>
      </c>
    </row>
    <row r="230" spans="1:5" ht="15" x14ac:dyDescent="0.3">
      <c r="A230" s="1" t="s">
        <v>117</v>
      </c>
      <c r="B230" s="1" t="s">
        <v>5</v>
      </c>
      <c r="C230" s="2">
        <v>49</v>
      </c>
      <c r="D230" s="2">
        <v>10</v>
      </c>
      <c r="E230" s="3">
        <v>0.20408163265306101</v>
      </c>
    </row>
    <row r="231" spans="1:5" ht="15" x14ac:dyDescent="0.3">
      <c r="A231" s="1" t="s">
        <v>53</v>
      </c>
      <c r="B231" s="1" t="s">
        <v>332</v>
      </c>
      <c r="C231" s="2">
        <v>47</v>
      </c>
      <c r="D231" s="2">
        <v>6</v>
      </c>
      <c r="E231" s="3">
        <v>0.12765957446808501</v>
      </c>
    </row>
    <row r="232" spans="1:5" ht="15" x14ac:dyDescent="0.3">
      <c r="A232" s="1" t="s">
        <v>219</v>
      </c>
      <c r="B232" s="1" t="s">
        <v>14</v>
      </c>
      <c r="C232" s="2">
        <v>47</v>
      </c>
      <c r="D232" s="2">
        <v>8</v>
      </c>
      <c r="E232" s="3">
        <v>0.170212765957447</v>
      </c>
    </row>
    <row r="233" spans="1:5" ht="15" x14ac:dyDescent="0.3">
      <c r="A233" s="1" t="s">
        <v>157</v>
      </c>
      <c r="B233" s="1" t="s">
        <v>22</v>
      </c>
      <c r="C233" s="2">
        <v>47</v>
      </c>
      <c r="D233" s="2">
        <v>11</v>
      </c>
      <c r="E233" s="3">
        <v>0.23404255319148901</v>
      </c>
    </row>
    <row r="234" spans="1:5" ht="15" x14ac:dyDescent="0.3">
      <c r="A234" s="1" t="s">
        <v>209</v>
      </c>
      <c r="B234" s="1" t="s">
        <v>5</v>
      </c>
      <c r="C234" s="2">
        <v>47</v>
      </c>
      <c r="D234" s="2">
        <v>2</v>
      </c>
      <c r="E234" s="3">
        <v>4.2553191489361701E-2</v>
      </c>
    </row>
    <row r="235" spans="1:5" ht="15" x14ac:dyDescent="0.3">
      <c r="A235" s="1" t="s">
        <v>275</v>
      </c>
      <c r="B235" s="1" t="s">
        <v>29</v>
      </c>
      <c r="C235" s="2">
        <v>46</v>
      </c>
      <c r="D235" s="2">
        <v>6</v>
      </c>
      <c r="E235" s="3">
        <v>0.13043478260869601</v>
      </c>
    </row>
    <row r="236" spans="1:5" ht="15" x14ac:dyDescent="0.3">
      <c r="A236" s="1" t="s">
        <v>109</v>
      </c>
      <c r="B236" s="1" t="s">
        <v>12</v>
      </c>
      <c r="C236" s="2">
        <v>45</v>
      </c>
      <c r="D236" s="2">
        <v>7</v>
      </c>
      <c r="E236" s="3">
        <v>0.155555555555556</v>
      </c>
    </row>
    <row r="237" spans="1:5" ht="15" x14ac:dyDescent="0.3">
      <c r="A237" s="1" t="s">
        <v>277</v>
      </c>
      <c r="B237" s="1" t="s">
        <v>18</v>
      </c>
      <c r="C237" s="2">
        <v>43</v>
      </c>
      <c r="D237" s="2">
        <v>5</v>
      </c>
      <c r="E237" s="3">
        <v>0.116279069767442</v>
      </c>
    </row>
    <row r="238" spans="1:5" ht="15" x14ac:dyDescent="0.3">
      <c r="A238" s="1" t="s">
        <v>231</v>
      </c>
      <c r="B238" s="1" t="s">
        <v>42</v>
      </c>
      <c r="C238" s="2">
        <v>41</v>
      </c>
      <c r="D238" s="2">
        <v>7</v>
      </c>
      <c r="E238" s="3">
        <v>0.17073170731707299</v>
      </c>
    </row>
    <row r="239" spans="1:5" ht="15" x14ac:dyDescent="0.3">
      <c r="A239" s="1" t="s">
        <v>120</v>
      </c>
      <c r="B239" s="1" t="s">
        <v>332</v>
      </c>
      <c r="C239" s="2">
        <v>40</v>
      </c>
      <c r="D239" s="2">
        <v>5</v>
      </c>
      <c r="E239" s="3">
        <v>0.125</v>
      </c>
    </row>
    <row r="240" spans="1:5" ht="15" x14ac:dyDescent="0.3">
      <c r="A240" s="1" t="s">
        <v>202</v>
      </c>
      <c r="B240" s="1" t="s">
        <v>5</v>
      </c>
      <c r="C240" s="2">
        <v>39</v>
      </c>
      <c r="D240" s="2">
        <v>4</v>
      </c>
      <c r="E240" s="3">
        <v>0.102564102564103</v>
      </c>
    </row>
    <row r="241" spans="1:5" ht="15" x14ac:dyDescent="0.3">
      <c r="A241" s="1" t="s">
        <v>38</v>
      </c>
      <c r="B241" s="1" t="s">
        <v>39</v>
      </c>
      <c r="C241" s="2">
        <v>37</v>
      </c>
      <c r="D241" s="2">
        <v>1</v>
      </c>
      <c r="E241" s="3">
        <v>2.7027027027027001E-2</v>
      </c>
    </row>
    <row r="242" spans="1:5" ht="15" x14ac:dyDescent="0.3">
      <c r="A242" s="1" t="s">
        <v>173</v>
      </c>
      <c r="B242" s="1" t="s">
        <v>26</v>
      </c>
      <c r="C242" s="2">
        <v>37</v>
      </c>
      <c r="D242" s="2">
        <v>3</v>
      </c>
      <c r="E242" s="3">
        <v>8.1081081081081099E-2</v>
      </c>
    </row>
    <row r="243" spans="1:5" ht="15" x14ac:dyDescent="0.3">
      <c r="A243" s="1" t="s">
        <v>186</v>
      </c>
      <c r="B243" s="1" t="s">
        <v>3</v>
      </c>
      <c r="C243" s="2">
        <v>37</v>
      </c>
      <c r="D243" s="2">
        <v>7</v>
      </c>
      <c r="E243" s="3">
        <v>0.18918918918918901</v>
      </c>
    </row>
    <row r="244" spans="1:5" ht="15" x14ac:dyDescent="0.3">
      <c r="A244" s="1" t="s">
        <v>276</v>
      </c>
      <c r="B244" s="1" t="s">
        <v>1</v>
      </c>
      <c r="C244" s="2">
        <v>35</v>
      </c>
      <c r="D244" s="2">
        <v>2</v>
      </c>
      <c r="E244" s="3">
        <v>5.7142857142857099E-2</v>
      </c>
    </row>
    <row r="245" spans="1:5" ht="15" x14ac:dyDescent="0.3">
      <c r="A245" s="1" t="s">
        <v>213</v>
      </c>
      <c r="B245" s="1" t="s">
        <v>9</v>
      </c>
      <c r="C245" s="2">
        <v>34</v>
      </c>
      <c r="D245" s="2">
        <v>4</v>
      </c>
      <c r="E245" s="3">
        <v>0.11764705882352899</v>
      </c>
    </row>
    <row r="246" spans="1:5" ht="15" x14ac:dyDescent="0.3">
      <c r="A246" s="1" t="s">
        <v>214</v>
      </c>
      <c r="B246" s="1" t="s">
        <v>332</v>
      </c>
      <c r="C246" s="2">
        <v>33</v>
      </c>
      <c r="D246" s="2">
        <v>6</v>
      </c>
      <c r="E246" s="3">
        <v>0.18181818181818199</v>
      </c>
    </row>
    <row r="247" spans="1:5" ht="15" x14ac:dyDescent="0.3">
      <c r="A247" s="1" t="s">
        <v>60</v>
      </c>
      <c r="B247" s="1" t="s">
        <v>14</v>
      </c>
      <c r="C247" s="2">
        <v>33</v>
      </c>
      <c r="D247" s="2">
        <v>5</v>
      </c>
      <c r="E247" s="3">
        <v>0.15151515151515199</v>
      </c>
    </row>
    <row r="248" spans="1:5" ht="15" x14ac:dyDescent="0.3">
      <c r="A248" s="1" t="s">
        <v>216</v>
      </c>
      <c r="B248" s="1" t="s">
        <v>29</v>
      </c>
      <c r="C248" s="2">
        <v>30</v>
      </c>
      <c r="D248" s="2">
        <v>4</v>
      </c>
      <c r="E248" s="3">
        <v>0.133333333333333</v>
      </c>
    </row>
    <row r="249" spans="1:5" ht="15" x14ac:dyDescent="0.3">
      <c r="A249" s="1" t="s">
        <v>271</v>
      </c>
      <c r="B249" s="1" t="s">
        <v>1</v>
      </c>
      <c r="C249" s="2">
        <v>30</v>
      </c>
      <c r="D249" s="2">
        <v>6</v>
      </c>
      <c r="E249" s="3">
        <v>0.2</v>
      </c>
    </row>
    <row r="250" spans="1:5" ht="15" x14ac:dyDescent="0.3">
      <c r="A250" s="1" t="s">
        <v>105</v>
      </c>
      <c r="B250" s="1" t="s">
        <v>5</v>
      </c>
      <c r="C250" s="2">
        <v>30</v>
      </c>
      <c r="D250" s="2">
        <v>5</v>
      </c>
      <c r="E250" s="3">
        <v>0.16666666666666699</v>
      </c>
    </row>
    <row r="251" spans="1:5" ht="15" x14ac:dyDescent="0.3">
      <c r="A251" s="1" t="s">
        <v>211</v>
      </c>
      <c r="B251" s="1" t="s">
        <v>5</v>
      </c>
      <c r="C251" s="2">
        <v>23</v>
      </c>
      <c r="D251" s="2">
        <v>2</v>
      </c>
      <c r="E251" s="3">
        <v>8.6956521739130405E-2</v>
      </c>
    </row>
    <row r="252" spans="1:5" ht="15" x14ac:dyDescent="0.3">
      <c r="A252" s="1" t="s">
        <v>190</v>
      </c>
      <c r="B252" s="1" t="s">
        <v>14</v>
      </c>
      <c r="C252" s="2">
        <v>23</v>
      </c>
      <c r="D252" s="2">
        <v>1</v>
      </c>
      <c r="E252" s="3">
        <v>4.3478260869565202E-2</v>
      </c>
    </row>
    <row r="253" spans="1:5" ht="15" x14ac:dyDescent="0.3">
      <c r="A253" s="1" t="s">
        <v>89</v>
      </c>
      <c r="B253" s="1" t="s">
        <v>26</v>
      </c>
      <c r="C253" s="2">
        <v>21</v>
      </c>
      <c r="D253" s="2">
        <v>4</v>
      </c>
      <c r="E253" s="3">
        <v>0.19047619047618999</v>
      </c>
    </row>
    <row r="254" spans="1:5" ht="15" x14ac:dyDescent="0.3">
      <c r="A254" s="1" t="s">
        <v>221</v>
      </c>
      <c r="B254" s="1" t="s">
        <v>24</v>
      </c>
      <c r="C254" s="2">
        <v>21</v>
      </c>
      <c r="D254" s="2">
        <v>3</v>
      </c>
      <c r="E254" s="3">
        <v>0.14285714285714299</v>
      </c>
    </row>
    <row r="255" spans="1:5" ht="15" x14ac:dyDescent="0.3">
      <c r="A255" s="1" t="s">
        <v>207</v>
      </c>
      <c r="B255" s="1" t="s">
        <v>42</v>
      </c>
      <c r="C255" s="2">
        <v>21</v>
      </c>
      <c r="D255" s="2">
        <v>3</v>
      </c>
      <c r="E255" s="3">
        <v>0.14285714285714299</v>
      </c>
    </row>
    <row r="256" spans="1:5" ht="15" x14ac:dyDescent="0.3">
      <c r="A256" s="1" t="s">
        <v>281</v>
      </c>
      <c r="B256" s="1" t="s">
        <v>1</v>
      </c>
      <c r="C256" s="2">
        <v>20</v>
      </c>
      <c r="D256" s="2">
        <v>3</v>
      </c>
      <c r="E256" s="3">
        <v>0.15</v>
      </c>
    </row>
    <row r="257" spans="1:5" ht="15" x14ac:dyDescent="0.3">
      <c r="A257" s="1" t="s">
        <v>176</v>
      </c>
      <c r="B257" s="1" t="s">
        <v>14</v>
      </c>
      <c r="C257" s="2">
        <v>20</v>
      </c>
      <c r="D257" s="2">
        <v>6</v>
      </c>
      <c r="E257" s="3">
        <v>0.3</v>
      </c>
    </row>
    <row r="258" spans="1:5" ht="15" x14ac:dyDescent="0.3">
      <c r="A258" s="1" t="s">
        <v>215</v>
      </c>
      <c r="B258" s="1" t="s">
        <v>22</v>
      </c>
      <c r="C258" s="2">
        <v>19</v>
      </c>
      <c r="D258" s="2">
        <v>8</v>
      </c>
      <c r="E258" s="3">
        <v>0.42105263157894701</v>
      </c>
    </row>
    <row r="259" spans="1:5" ht="15" x14ac:dyDescent="0.3">
      <c r="A259" s="1" t="s">
        <v>74</v>
      </c>
      <c r="B259" s="1" t="s">
        <v>22</v>
      </c>
      <c r="C259" s="2">
        <v>19</v>
      </c>
      <c r="D259" s="2">
        <v>1</v>
      </c>
      <c r="E259" s="3">
        <v>5.2631578947368397E-2</v>
      </c>
    </row>
    <row r="260" spans="1:5" ht="15" x14ac:dyDescent="0.3">
      <c r="A260" s="1" t="s">
        <v>47</v>
      </c>
      <c r="B260" s="1" t="s">
        <v>18</v>
      </c>
      <c r="C260" s="2">
        <v>18</v>
      </c>
      <c r="D260" s="2">
        <v>4</v>
      </c>
      <c r="E260" s="3">
        <v>0.22222222222222199</v>
      </c>
    </row>
    <row r="261" spans="1:5" ht="15" x14ac:dyDescent="0.3">
      <c r="A261" s="1" t="s">
        <v>81</v>
      </c>
      <c r="B261" s="1" t="s">
        <v>29</v>
      </c>
      <c r="C261" s="2">
        <v>17</v>
      </c>
      <c r="D261" s="2">
        <v>2</v>
      </c>
      <c r="E261" s="3">
        <v>0.11764705882352899</v>
      </c>
    </row>
    <row r="262" spans="1:5" ht="15" x14ac:dyDescent="0.3">
      <c r="A262" s="1" t="s">
        <v>92</v>
      </c>
      <c r="B262" s="1" t="s">
        <v>5</v>
      </c>
      <c r="C262" s="2">
        <v>17</v>
      </c>
      <c r="D262" s="2">
        <v>5</v>
      </c>
      <c r="E262" s="3">
        <v>0.29411764705882398</v>
      </c>
    </row>
    <row r="263" spans="1:5" ht="15" x14ac:dyDescent="0.3">
      <c r="A263" s="1" t="s">
        <v>226</v>
      </c>
      <c r="B263" s="1" t="s">
        <v>22</v>
      </c>
      <c r="C263" s="2">
        <v>17</v>
      </c>
      <c r="D263" s="2"/>
      <c r="E263" s="3">
        <v>0</v>
      </c>
    </row>
    <row r="264" spans="1:5" ht="15" x14ac:dyDescent="0.3">
      <c r="A264" s="1" t="s">
        <v>233</v>
      </c>
      <c r="B264" s="1" t="s">
        <v>29</v>
      </c>
      <c r="C264" s="2">
        <v>15</v>
      </c>
      <c r="D264" s="2">
        <v>4</v>
      </c>
      <c r="E264" s="3">
        <v>0.266666666666667</v>
      </c>
    </row>
    <row r="265" spans="1:5" ht="15" x14ac:dyDescent="0.3">
      <c r="A265" s="1" t="s">
        <v>284</v>
      </c>
      <c r="B265" s="1" t="s">
        <v>3</v>
      </c>
      <c r="C265" s="2">
        <v>13</v>
      </c>
      <c r="D265" s="2">
        <v>3</v>
      </c>
      <c r="E265" s="3">
        <v>0.230769230769231</v>
      </c>
    </row>
    <row r="266" spans="1:5" ht="15" x14ac:dyDescent="0.3">
      <c r="A266" s="1" t="s">
        <v>294</v>
      </c>
      <c r="B266" s="1" t="s">
        <v>22</v>
      </c>
      <c r="C266" s="2">
        <v>12</v>
      </c>
      <c r="D266" s="2">
        <v>1</v>
      </c>
      <c r="E266" s="3">
        <v>8.3333333333333301E-2</v>
      </c>
    </row>
    <row r="267" spans="1:5" ht="15" x14ac:dyDescent="0.3">
      <c r="A267" s="1" t="s">
        <v>212</v>
      </c>
      <c r="B267" s="1" t="s">
        <v>39</v>
      </c>
      <c r="C267" s="2">
        <v>11</v>
      </c>
      <c r="D267" s="2">
        <v>1</v>
      </c>
      <c r="E267" s="3">
        <v>9.0909090909090898E-2</v>
      </c>
    </row>
    <row r="268" spans="1:5" ht="15" x14ac:dyDescent="0.3">
      <c r="A268" s="1" t="s">
        <v>218</v>
      </c>
      <c r="B268" s="1" t="s">
        <v>42</v>
      </c>
      <c r="C268" s="2">
        <v>8</v>
      </c>
      <c r="D268" s="2">
        <v>1</v>
      </c>
      <c r="E268" s="3">
        <v>0.125</v>
      </c>
    </row>
    <row r="269" spans="1:5" ht="15" x14ac:dyDescent="0.3">
      <c r="A269" s="1" t="s">
        <v>152</v>
      </c>
      <c r="B269" s="1" t="s">
        <v>9</v>
      </c>
      <c r="C269" s="2">
        <v>8</v>
      </c>
      <c r="D269" s="2">
        <v>1</v>
      </c>
      <c r="E269" s="3">
        <v>0.125</v>
      </c>
    </row>
    <row r="270" spans="1:5" ht="15" x14ac:dyDescent="0.3">
      <c r="A270" s="1" t="s">
        <v>273</v>
      </c>
      <c r="B270" s="1" t="s">
        <v>3</v>
      </c>
      <c r="C270" s="2">
        <v>6</v>
      </c>
      <c r="D270" s="2">
        <v>2</v>
      </c>
      <c r="E270" s="3">
        <v>0.33333333333333298</v>
      </c>
    </row>
    <row r="271" spans="1:5" ht="15" x14ac:dyDescent="0.3">
      <c r="A271" s="1" t="s">
        <v>225</v>
      </c>
      <c r="B271" s="1" t="s">
        <v>39</v>
      </c>
      <c r="C271" s="2">
        <v>6</v>
      </c>
      <c r="D271" s="2">
        <v>1</v>
      </c>
      <c r="E271" s="3">
        <v>0.16666666666666699</v>
      </c>
    </row>
    <row r="272" spans="1:5" ht="15" x14ac:dyDescent="0.3">
      <c r="A272" s="1" t="s">
        <v>217</v>
      </c>
      <c r="B272" s="1" t="s">
        <v>22</v>
      </c>
      <c r="C272" s="2">
        <v>5</v>
      </c>
      <c r="D272" s="2"/>
      <c r="E272" s="3">
        <v>0</v>
      </c>
    </row>
    <row r="273" spans="1:5" ht="15" x14ac:dyDescent="0.3">
      <c r="A273" s="1" t="s">
        <v>316</v>
      </c>
      <c r="B273" s="1" t="s">
        <v>332</v>
      </c>
      <c r="C273" s="2">
        <v>5</v>
      </c>
      <c r="D273" s="2">
        <v>2</v>
      </c>
      <c r="E273" s="3">
        <v>0.4</v>
      </c>
    </row>
    <row r="274" spans="1:5" ht="15" x14ac:dyDescent="0.3">
      <c r="A274" s="1" t="s">
        <v>290</v>
      </c>
      <c r="B274" s="1" t="s">
        <v>1</v>
      </c>
      <c r="C274" s="2">
        <v>4</v>
      </c>
      <c r="D274" s="2">
        <v>1</v>
      </c>
      <c r="E274" s="3">
        <v>0.25</v>
      </c>
    </row>
    <row r="275" spans="1:5" ht="15" x14ac:dyDescent="0.3">
      <c r="A275" s="1" t="s">
        <v>232</v>
      </c>
      <c r="B275" s="1" t="s">
        <v>42</v>
      </c>
      <c r="C275" s="2">
        <v>1</v>
      </c>
      <c r="D275" s="2">
        <v>1</v>
      </c>
      <c r="E275" s="3">
        <v>1</v>
      </c>
    </row>
    <row r="276" spans="1:5" ht="15" x14ac:dyDescent="0.3">
      <c r="A276" s="1" t="s">
        <v>39</v>
      </c>
      <c r="B276" s="1" t="s">
        <v>5</v>
      </c>
      <c r="C276" s="2">
        <v>1</v>
      </c>
      <c r="D276" s="2"/>
      <c r="E276" s="3">
        <v>0</v>
      </c>
    </row>
    <row r="277" spans="1:5" ht="36.15" customHeight="1" x14ac:dyDescent="0.3">
      <c r="A277" s="1" t="s">
        <v>235</v>
      </c>
      <c r="B277" s="1" t="s">
        <v>22</v>
      </c>
      <c r="C277" s="2">
        <v>1</v>
      </c>
      <c r="D277" s="2">
        <v>1</v>
      </c>
      <c r="E277" s="3">
        <v>1</v>
      </c>
    </row>
  </sheetData>
  <autoFilter ref="A1:E277" xr:uid="{00000000-0009-0000-0000-00000A000000}">
    <sortState xmlns:xlrd2="http://schemas.microsoft.com/office/spreadsheetml/2017/richdata2" ref="A2:E277">
      <sortCondition descending="1" ref="C2:C277"/>
    </sortState>
  </autoFilter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showGridLines="0" showRowColHeaders="0" workbookViewId="0">
      <selection activeCell="M7" sqref="M7"/>
    </sheetView>
  </sheetViews>
  <sheetFormatPr defaultRowHeight="14.4" x14ac:dyDescent="0.3"/>
  <cols>
    <col min="1" max="1" width="25.5546875" customWidth="1"/>
    <col min="2" max="2" width="19.88671875" customWidth="1"/>
    <col min="3" max="3" width="16.5546875" customWidth="1"/>
    <col min="4" max="4" width="20" style="4" customWidth="1"/>
    <col min="5" max="5" width="18.44140625" style="4" customWidth="1"/>
    <col min="6" max="6" width="18.109375" style="4" customWidth="1"/>
  </cols>
  <sheetData>
    <row r="1" spans="1:6" ht="54.75" customHeight="1" thickBot="1" x14ac:dyDescent="0.35">
      <c r="A1" s="20" t="s">
        <v>297</v>
      </c>
      <c r="B1" s="20" t="s">
        <v>300</v>
      </c>
      <c r="C1" s="20" t="s">
        <v>301</v>
      </c>
      <c r="D1" s="21" t="s">
        <v>302</v>
      </c>
      <c r="E1" s="21" t="s">
        <v>303</v>
      </c>
      <c r="F1" s="21" t="s">
        <v>304</v>
      </c>
    </row>
    <row r="2" spans="1:6" ht="20.25" customHeight="1" thickBot="1" x14ac:dyDescent="0.35">
      <c r="A2" s="23" t="str">
        <f>INDEX(Дані!A$2:A$1000, MATCH(LARGE(Дані!J$2:J$1000, ROW(A1)), Дані!J$2:J$1000, 0))</f>
        <v>Yelyzaveta Cherednikova</v>
      </c>
      <c r="B2" s="24">
        <f>VLOOKUP(A2,[4]Sheet2!$A:$E,3,0)</f>
        <v>367</v>
      </c>
      <c r="C2" s="24">
        <f>VLOOKUP(A2,[4]Sheet2!$A:$E,4,0)</f>
        <v>10</v>
      </c>
      <c r="D2" s="26">
        <f>VLOOKUP(A2,[4]Sheet2!$A:$E,5,0)</f>
        <v>2.72479564032698E-2</v>
      </c>
      <c r="E2" s="26">
        <f>VLOOKUP(A2,Sheet2!A:E,5,0)</f>
        <v>0.230769230769231</v>
      </c>
      <c r="F2" s="22">
        <f>INDEX(Дані!J$2:J$1000, MATCH(LARGE(Дані!J$2:J$1000, ROW(A1)), Дані!J$2:J$1000, 0))</f>
        <v>0.20352127436596121</v>
      </c>
    </row>
    <row r="3" spans="1:6" ht="18" thickBot="1" x14ac:dyDescent="0.35">
      <c r="A3" s="23" t="str">
        <f>INDEX(Дані!A$2:A$1000, MATCH(LARGE(Дані!J$2:J$1000, ROW(A2)), Дані!J$2:J$1000, 0))</f>
        <v>Pavlo Burda</v>
      </c>
      <c r="B3" s="24">
        <f>VLOOKUP(A3,[4]Sheet2!$A:$E,3,0)</f>
        <v>269</v>
      </c>
      <c r="C3" s="24">
        <f>VLOOKUP(A3,[4]Sheet2!$A:$E,4,0)</f>
        <v>13</v>
      </c>
      <c r="D3" s="26">
        <f>VLOOKUP(A3,[4]Sheet2!$A:$E,5,0)</f>
        <v>4.8327137546468397E-2</v>
      </c>
      <c r="E3" s="26">
        <f>VLOOKUP(A3,Sheet2!A:E,5,0)</f>
        <v>0.186598812553011</v>
      </c>
      <c r="F3" s="22">
        <f>INDEX(Дані!J$2:J$1000, MATCH(LARGE(Дані!J$2:J$1000, ROW(A2)), Дані!J$2:J$1000, 0))</f>
        <v>0.13827167500654261</v>
      </c>
    </row>
    <row r="4" spans="1:6" ht="18" thickBot="1" x14ac:dyDescent="0.35">
      <c r="A4" s="23" t="str">
        <f>INDEX(Дані!A$2:A$1000, MATCH(LARGE(Дані!J$2:J$1000, ROW(A3)), Дані!J$2:J$1000, 0))</f>
        <v>Viktoriia Hulko</v>
      </c>
      <c r="B4" s="24">
        <f>VLOOKUP(A4,[4]Sheet2!$A:$E,3,0)</f>
        <v>339</v>
      </c>
      <c r="C4" s="24">
        <f>VLOOKUP(A4,[4]Sheet2!$A:$E,4,0)</f>
        <v>18</v>
      </c>
      <c r="D4" s="26">
        <f>VLOOKUP(A4,[4]Sheet2!$A:$E,5,0)</f>
        <v>5.3097345132743397E-2</v>
      </c>
      <c r="E4" s="26">
        <f>VLOOKUP(A4,Sheet2!A:E,5,0)</f>
        <v>0.19083969465648901</v>
      </c>
      <c r="F4" s="22">
        <f>INDEX(Дані!J$2:J$1000, MATCH(LARGE(Дані!J$2:J$1000, ROW(A3)), Дані!J$2:J$1000, 0))</f>
        <v>0.13774234952374562</v>
      </c>
    </row>
    <row r="5" spans="1:6" ht="18" thickBot="1" x14ac:dyDescent="0.35">
      <c r="A5" s="23" t="str">
        <f>INDEX(Дані!A$2:A$1000, MATCH(LARGE(Дані!J$2:J$1000, ROW(A4)), Дані!J$2:J$1000, 0))</f>
        <v>Andrii Boruk</v>
      </c>
      <c r="B5" s="24">
        <f>VLOOKUP(A5,[4]Sheet2!$A:$E,3,0)</f>
        <v>269</v>
      </c>
      <c r="C5" s="24">
        <f>VLOOKUP(A5,[4]Sheet2!$A:$E,4,0)</f>
        <v>11</v>
      </c>
      <c r="D5" s="26">
        <f>VLOOKUP(A5,[4]Sheet2!$A:$E,5,0)</f>
        <v>4.08921933085502E-2</v>
      </c>
      <c r="E5" s="26">
        <f>VLOOKUP(A5,Sheet2!A:E,5,0)</f>
        <v>0.17304189435337</v>
      </c>
      <c r="F5" s="22">
        <f>INDEX(Дані!J$2:J$1000, MATCH(LARGE(Дані!J$2:J$1000, ROW(A4)), Дані!J$2:J$1000, 0))</f>
        <v>0.1321497010448198</v>
      </c>
    </row>
    <row r="6" spans="1:6" ht="18" thickBot="1" x14ac:dyDescent="0.35">
      <c r="A6" s="23" t="str">
        <f>INDEX(Дані!A$2:A$1000, MATCH(LARGE(Дані!J$2:J$1000, ROW(A5)), Дані!J$2:J$1000, 0))</f>
        <v>Tetiana Tymoshchuk</v>
      </c>
      <c r="B6" s="24">
        <f>VLOOKUP(A6,[4]Sheet2!$A:$E,3,0)</f>
        <v>261</v>
      </c>
      <c r="C6" s="24">
        <f>VLOOKUP(A6,[4]Sheet2!$A:$E,4,0)</f>
        <v>12</v>
      </c>
      <c r="D6" s="26">
        <f>VLOOKUP(A6,[4]Sheet2!$A:$E,5,0)</f>
        <v>4.5977011494252901E-2</v>
      </c>
      <c r="E6" s="26">
        <f>VLOOKUP(A6,Sheet2!A:E,5,0)</f>
        <v>0.16978417266187101</v>
      </c>
      <c r="F6" s="22">
        <f>INDEX(Дані!J$2:J$1000, MATCH(LARGE(Дані!J$2:J$1000, ROW(A5)), Дані!J$2:J$1000, 0))</f>
        <v>0.12380716116761811</v>
      </c>
    </row>
    <row r="7" spans="1:6" ht="18" thickBot="1" x14ac:dyDescent="0.35">
      <c r="A7" s="23" t="str">
        <f>INDEX(Дані!A$2:A$1000, MATCH(LARGE(Дані!J$2:J$1000, ROW(A6)), Дані!J$2:J$1000, 0))</f>
        <v>Yelyzaveta Maniakina</v>
      </c>
      <c r="B7" s="24">
        <f>VLOOKUP(A7,[4]Sheet2!$A:$E,3,0)</f>
        <v>226</v>
      </c>
      <c r="C7" s="24">
        <f>VLOOKUP(A7,[4]Sheet2!$A:$E,4,0)</f>
        <v>15</v>
      </c>
      <c r="D7" s="26">
        <f>VLOOKUP(A7,[4]Sheet2!$A:$E,5,0)</f>
        <v>6.6371681415929196E-2</v>
      </c>
      <c r="E7" s="26">
        <f>VLOOKUP(A7,Sheet2!A:E,5,0)</f>
        <v>0.177570093457944</v>
      </c>
      <c r="F7" s="22">
        <f>INDEX(Дані!J$2:J$1000, MATCH(LARGE(Дані!J$2:J$1000, ROW(A6)), Дані!J$2:J$1000, 0))</f>
        <v>0.1111984120420148</v>
      </c>
    </row>
    <row r="8" spans="1:6" ht="18" thickBot="1" x14ac:dyDescent="0.35">
      <c r="A8" s="23" t="str">
        <f>INDEX(Дані!A$2:A$1000, MATCH(LARGE(Дані!J$2:J$1000, ROW(A7)), Дані!J$2:J$1000, 0))</f>
        <v>Hanna Pidlipska</v>
      </c>
      <c r="B8" s="24">
        <f>VLOOKUP(A8,[4]Sheet2!$A:$E,3,0)</f>
        <v>240</v>
      </c>
      <c r="C8" s="24">
        <f>VLOOKUP(A8,[4]Sheet2!$A:$E,4,0)</f>
        <v>12</v>
      </c>
      <c r="D8" s="26">
        <f>VLOOKUP(A8,[4]Sheet2!$A:$E,5,0)</f>
        <v>0.05</v>
      </c>
      <c r="E8" s="26">
        <f>VLOOKUP(A8,Sheet2!A:E,5,0)</f>
        <v>0.16055846422338599</v>
      </c>
      <c r="F8" s="22">
        <f>INDEX(Дані!J$2:J$1000, MATCH(LARGE(Дані!J$2:J$1000, ROW(A7)), Дані!J$2:J$1000, 0))</f>
        <v>0.11055846422338599</v>
      </c>
    </row>
    <row r="9" spans="1:6" ht="18" thickBot="1" x14ac:dyDescent="0.35">
      <c r="A9" s="23" t="str">
        <f>INDEX(Дані!A$2:A$1000, MATCH(LARGE(Дані!J$2:J$1000, ROW(A8)), Дані!J$2:J$1000, 0))</f>
        <v>Denys Semeshchenko</v>
      </c>
      <c r="B9" s="24">
        <f>VLOOKUP(A9,[4]Sheet2!$A:$E,3,0)</f>
        <v>282</v>
      </c>
      <c r="C9" s="24">
        <f>VLOOKUP(A9,[4]Sheet2!$A:$E,4,0)</f>
        <v>24</v>
      </c>
      <c r="D9" s="26">
        <f>VLOOKUP(A9,[4]Sheet2!$A:$E,5,0)</f>
        <v>8.5106382978723402E-2</v>
      </c>
      <c r="E9" s="26">
        <f>VLOOKUP(A9,Sheet2!A:E,5,0)</f>
        <v>0.194050991501416</v>
      </c>
      <c r="F9" s="22">
        <f>INDEX(Дані!J$2:J$1000, MATCH(LARGE(Дані!J$2:J$1000, ROW(A8)), Дані!J$2:J$1000, 0))</f>
        <v>0.1089446085226926</v>
      </c>
    </row>
    <row r="10" spans="1:6" ht="18" thickBot="1" x14ac:dyDescent="0.35">
      <c r="A10" s="23" t="str">
        <f>INDEX(Дані!A$2:A$1000, MATCH(LARGE(Дані!J$2:J$1000, ROW(A9)), Дані!J$2:J$1000, 0))</f>
        <v>Oleksii Tereshchenko</v>
      </c>
      <c r="B10" s="24">
        <f>VLOOKUP(A10,[4]Sheet2!$A:$E,3,0)</f>
        <v>238</v>
      </c>
      <c r="C10" s="24">
        <f>VLOOKUP(A10,[4]Sheet2!$A:$E,4,0)</f>
        <v>9</v>
      </c>
      <c r="D10" s="26">
        <f>VLOOKUP(A10,[4]Sheet2!$A:$E,5,0)</f>
        <v>3.78151260504202E-2</v>
      </c>
      <c r="E10" s="26">
        <f>VLOOKUP(A10,Sheet2!A:E,5,0)</f>
        <v>0.126422250316056</v>
      </c>
      <c r="F10" s="22">
        <f>INDEX(Дані!J$2:J$1000, MATCH(LARGE(Дані!J$2:J$1000, ROW(A9)), Дані!J$2:J$1000, 0))</f>
        <v>8.86071242656358E-2</v>
      </c>
    </row>
    <row r="11" spans="1:6" ht="18" thickBot="1" x14ac:dyDescent="0.35">
      <c r="A11" s="23" t="str">
        <f>INDEX(Дані!A$2:A$1000, MATCH(LARGE(Дані!J$2:J$1000, ROW(A10)), Дані!J$2:J$1000, 0))</f>
        <v>Vasyl Fenchuk</v>
      </c>
      <c r="B11" s="24">
        <f>VLOOKUP(A11,[4]Sheet2!$A:$E,3,0)</f>
        <v>452</v>
      </c>
      <c r="C11" s="24">
        <f>VLOOKUP(A11,[4]Sheet2!$A:$E,4,0)</f>
        <v>29</v>
      </c>
      <c r="D11" s="26">
        <f>VLOOKUP(A11,[4]Sheet2!$A:$E,5,0)</f>
        <v>6.4159292035398205E-2</v>
      </c>
      <c r="E11" s="26">
        <f>VLOOKUP(A11,Sheet2!A:E,5,0)</f>
        <v>0.14836546521374699</v>
      </c>
      <c r="F11" s="22">
        <f>INDEX(Дані!J$2:J$1000, MATCH(LARGE(Дані!J$2:J$1000, ROW(A10)), Дані!J$2:J$1000, 0))</f>
        <v>8.4206173178348789E-2</v>
      </c>
    </row>
    <row r="12" spans="1:6" ht="18" thickBot="1" x14ac:dyDescent="0.35">
      <c r="A12" s="23" t="str">
        <f>INDEX(Дані!A$2:A$1000, MATCH(LARGE(Дані!J$2:J$1000, ROW(A11)), Дані!J$2:J$1000, 0))</f>
        <v>Olena Chychkanova</v>
      </c>
      <c r="B12" s="24">
        <f>VLOOKUP(A12,[4]Sheet2!$A:$E,3,0)</f>
        <v>232</v>
      </c>
      <c r="C12" s="24">
        <f>VLOOKUP(A12,[4]Sheet2!$A:$E,4,0)</f>
        <v>13</v>
      </c>
      <c r="D12" s="26">
        <f>VLOOKUP(A12,[4]Sheet2!$A:$E,5,0)</f>
        <v>5.6034482758620698E-2</v>
      </c>
      <c r="E12" s="26">
        <f>VLOOKUP(A12,Sheet2!A:E,5,0)</f>
        <v>0.138537906137184</v>
      </c>
      <c r="F12" s="22">
        <f>INDEX(Дані!J$2:J$1000, MATCH(LARGE(Дані!J$2:J$1000, ROW(A11)), Дані!J$2:J$1000, 0))</f>
        <v>8.2503423378563312E-2</v>
      </c>
    </row>
    <row r="13" spans="1:6" ht="18" thickBot="1" x14ac:dyDescent="0.35">
      <c r="A13" s="23" t="str">
        <f>INDEX(Дані!A$2:A$1000, MATCH(LARGE(Дані!J$2:J$1000, ROW(A12)), Дані!J$2:J$1000, 0))</f>
        <v>Iryna Kudrina</v>
      </c>
      <c r="B13" s="24">
        <f>VLOOKUP(A13,[4]Sheet2!$A:$E,3,0)</f>
        <v>174</v>
      </c>
      <c r="C13" s="24">
        <f>VLOOKUP(A13,[4]Sheet2!$A:$E,4,0)</f>
        <v>8</v>
      </c>
      <c r="D13" s="26">
        <f>VLOOKUP(A13,[4]Sheet2!$A:$E,5,0)</f>
        <v>4.5977011494252901E-2</v>
      </c>
      <c r="E13" s="26">
        <f>VLOOKUP(A13,Sheet2!A:E,5,0)</f>
        <v>0.12734082397003699</v>
      </c>
      <c r="F13" s="22">
        <f>INDEX(Дані!J$2:J$1000, MATCH(LARGE(Дані!J$2:J$1000, ROW(A12)), Дані!J$2:J$1000, 0))</f>
        <v>8.1363812475784086E-2</v>
      </c>
    </row>
    <row r="14" spans="1:6" ht="18" thickBot="1" x14ac:dyDescent="0.35">
      <c r="A14" s="23" t="str">
        <f>INDEX(Дані!A$2:A$1000, MATCH(LARGE(Дані!J$2:J$1000, ROW(A13)), Дані!J$2:J$1000, 0))</f>
        <v>Yevheniia Kryvynska</v>
      </c>
      <c r="B14" s="24">
        <f>VLOOKUP(A14,[4]Sheet2!$A:$E,3,0)</f>
        <v>296</v>
      </c>
      <c r="C14" s="24">
        <f>VLOOKUP(A14,[4]Sheet2!$A:$E,4,0)</f>
        <v>21</v>
      </c>
      <c r="D14" s="26">
        <f>VLOOKUP(A14,[4]Sheet2!$A:$E,5,0)</f>
        <v>7.0945945945945901E-2</v>
      </c>
      <c r="E14" s="26">
        <f>VLOOKUP(A14,Sheet2!A:E,5,0)</f>
        <v>0.14945652173912999</v>
      </c>
      <c r="F14" s="22">
        <f>INDEX(Дані!J$2:J$1000, MATCH(LARGE(Дані!J$2:J$1000, ROW(A13)), Дані!J$2:J$1000, 0))</f>
        <v>7.8510575793184087E-2</v>
      </c>
    </row>
    <row r="15" spans="1:6" ht="18" thickBot="1" x14ac:dyDescent="0.35">
      <c r="A15" s="23" t="str">
        <f>INDEX(Дані!A$2:A$1000, MATCH(LARGE(Дані!J$2:J$1000, ROW(A14)), Дані!J$2:J$1000, 0))</f>
        <v>Liliia Nelepa</v>
      </c>
      <c r="B15" s="24">
        <f>VLOOKUP(A15,[4]Sheet2!$A:$E,3,0)</f>
        <v>347</v>
      </c>
      <c r="C15" s="24">
        <f>VLOOKUP(A15,[4]Sheet2!$A:$E,4,0)</f>
        <v>23</v>
      </c>
      <c r="D15" s="26">
        <f>VLOOKUP(A15,[4]Sheet2!$A:$E,5,0)</f>
        <v>6.6282420749279494E-2</v>
      </c>
      <c r="E15" s="26">
        <f>VLOOKUP(A15,Sheet2!A:E,5,0)</f>
        <v>0.14378554021121001</v>
      </c>
      <c r="F15" s="22">
        <f>INDEX(Дані!J$2:J$1000, MATCH(LARGE(Дані!J$2:J$1000, ROW(A14)), Дані!J$2:J$1000, 0))</f>
        <v>7.7503119461930517E-2</v>
      </c>
    </row>
    <row r="16" spans="1:6" ht="18" thickBot="1" x14ac:dyDescent="0.35">
      <c r="A16" s="23" t="str">
        <f>INDEX(Дані!A$2:A$1000, MATCH(LARGE(Дані!J$2:J$1000, ROW(A15)), Дані!J$2:J$1000, 0))</f>
        <v>Ruslan Tatarchuk</v>
      </c>
      <c r="B16" s="24">
        <f>VLOOKUP(A16,[4]Sheet2!$A:$E,3,0)</f>
        <v>317</v>
      </c>
      <c r="C16" s="24">
        <f>VLOOKUP(A16,[4]Sheet2!$A:$E,4,0)</f>
        <v>17</v>
      </c>
      <c r="D16" s="26">
        <f>VLOOKUP(A16,[4]Sheet2!$A:$E,5,0)</f>
        <v>5.3627760252365902E-2</v>
      </c>
      <c r="E16" s="26">
        <f>VLOOKUP(A16,Sheet2!A:E,5,0)</f>
        <v>0.129277566539924</v>
      </c>
      <c r="F16" s="22">
        <f>INDEX(Дані!J$2:J$1000, MATCH(LARGE(Дані!J$2:J$1000, ROW(A15)), Дані!J$2:J$1000, 0))</f>
        <v>7.5649806287558102E-2</v>
      </c>
    </row>
  </sheetData>
  <conditionalFormatting sqref="D2:D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243"/>
  <sheetViews>
    <sheetView tabSelected="1" workbookViewId="0">
      <selection activeCell="C51" sqref="C51"/>
    </sheetView>
  </sheetViews>
  <sheetFormatPr defaultRowHeight="14.4" x14ac:dyDescent="0.3"/>
  <cols>
    <col min="1" max="1" width="25.5546875" customWidth="1"/>
    <col min="2" max="2" width="19.88671875" customWidth="1"/>
    <col min="3" max="3" width="16.5546875" customWidth="1"/>
    <col min="4" max="4" width="20" style="4" customWidth="1"/>
  </cols>
  <sheetData>
    <row r="1" spans="1:4" ht="54.75" customHeight="1" x14ac:dyDescent="0.3">
      <c r="A1" s="41" t="s">
        <v>297</v>
      </c>
      <c r="B1" s="41" t="s">
        <v>300</v>
      </c>
      <c r="C1" s="41" t="s">
        <v>301</v>
      </c>
      <c r="D1" s="42" t="s">
        <v>302</v>
      </c>
    </row>
    <row r="2" spans="1:4" ht="15.6" hidden="1" x14ac:dyDescent="0.3">
      <c r="A2" s="45" t="s">
        <v>317</v>
      </c>
      <c r="B2" s="44">
        <f>IFERROR(VLOOKUP(A2,'Звіт дзвінки'!A:E,3,0),0)</f>
        <v>0</v>
      </c>
      <c r="C2" s="38">
        <f>IFERROR(VLOOKUP(A2,'Звіт дзвінки'!A:E,4,0),0)</f>
        <v>0</v>
      </c>
      <c r="D2" s="39">
        <f>IFERROR(VLOOKUP(A2,'Звіт дзвінки'!A:E,5,0),0)</f>
        <v>0</v>
      </c>
    </row>
    <row r="3" spans="1:4" ht="15.6" hidden="1" x14ac:dyDescent="0.3">
      <c r="A3" s="45" t="s">
        <v>229</v>
      </c>
      <c r="B3" s="44">
        <f>IFERROR(VLOOKUP(A3,'Звіт дзвінки'!A:E,3,0),0)</f>
        <v>0</v>
      </c>
      <c r="C3" s="38">
        <f>IFERROR(VLOOKUP(A3,'Звіт дзвінки'!A:E,4,0),0)</f>
        <v>0</v>
      </c>
      <c r="D3" s="39">
        <f>IFERROR(VLOOKUP(A3,'Звіт дзвінки'!A:E,5,0),0)</f>
        <v>0</v>
      </c>
    </row>
    <row r="4" spans="1:4" ht="15.6" hidden="1" x14ac:dyDescent="0.3">
      <c r="A4" s="45" t="s">
        <v>60</v>
      </c>
      <c r="B4" s="44">
        <f>IFERROR(VLOOKUP(A4,'Звіт дзвінки'!A:E,3,0),0)</f>
        <v>8</v>
      </c>
      <c r="C4" s="38">
        <f>IFERROR(VLOOKUP(A4,'Звіт дзвінки'!A:E,4,0),0)</f>
        <v>0</v>
      </c>
      <c r="D4" s="39">
        <f>IFERROR(VLOOKUP(A4,'Звіт дзвінки'!A:E,5,0),0)</f>
        <v>0</v>
      </c>
    </row>
    <row r="5" spans="1:4" ht="15.6" hidden="1" x14ac:dyDescent="0.3">
      <c r="A5" s="45" t="s">
        <v>337</v>
      </c>
      <c r="B5" s="44">
        <f>IFERROR(VLOOKUP(A5,'Звіт дзвінки'!A:E,3,0),0)</f>
        <v>0</v>
      </c>
      <c r="C5" s="38">
        <f>IFERROR(VLOOKUP(A5,'Звіт дзвінки'!A:E,4,0),0)</f>
        <v>0</v>
      </c>
      <c r="D5" s="39">
        <f>IFERROR(VLOOKUP(A5,'Звіт дзвінки'!A:E,5,0),0)</f>
        <v>0</v>
      </c>
    </row>
    <row r="6" spans="1:4" ht="15.6" hidden="1" x14ac:dyDescent="0.3">
      <c r="A6" s="45" t="s">
        <v>338</v>
      </c>
      <c r="B6" s="44">
        <f>IFERROR(VLOOKUP(A6,'Звіт дзвінки'!A:E,3,0),0)</f>
        <v>0</v>
      </c>
      <c r="C6" s="38">
        <f>IFERROR(VLOOKUP(A6,'Звіт дзвінки'!A:E,4,0),0)</f>
        <v>0</v>
      </c>
      <c r="D6" s="39">
        <f>IFERROR(VLOOKUP(A6,'Звіт дзвінки'!A:E,5,0),0)</f>
        <v>0</v>
      </c>
    </row>
    <row r="7" spans="1:4" ht="15.6" hidden="1" x14ac:dyDescent="0.3">
      <c r="A7" s="45" t="s">
        <v>212</v>
      </c>
      <c r="B7" s="44">
        <f>IFERROR(VLOOKUP(A7,'Звіт дзвінки'!A:E,3,0),0)</f>
        <v>4</v>
      </c>
      <c r="C7" s="38">
        <f>IFERROR(VLOOKUP(A7,'Звіт дзвінки'!A:E,4,0),0)</f>
        <v>0</v>
      </c>
      <c r="D7" s="39">
        <f>IFERROR(VLOOKUP(A7,'Звіт дзвінки'!A:E,5,0),0)</f>
        <v>0</v>
      </c>
    </row>
    <row r="8" spans="1:4" ht="15.6" hidden="1" x14ac:dyDescent="0.3">
      <c r="A8" s="45" t="s">
        <v>207</v>
      </c>
      <c r="B8" s="44">
        <f>IFERROR(VLOOKUP(A8,'Звіт дзвінки'!A:E,3,0),0)</f>
        <v>1</v>
      </c>
      <c r="C8" s="38">
        <f>IFERROR(VLOOKUP(A8,'Звіт дзвінки'!A:E,4,0),0)</f>
        <v>0</v>
      </c>
      <c r="D8" s="39">
        <f>IFERROR(VLOOKUP(A8,'Звіт дзвінки'!A:E,5,0),0)</f>
        <v>0</v>
      </c>
    </row>
    <row r="9" spans="1:4" ht="15.6" hidden="1" x14ac:dyDescent="0.3">
      <c r="A9" s="45" t="s">
        <v>339</v>
      </c>
      <c r="B9" s="44">
        <f>IFERROR(VLOOKUP(A9,'Звіт дзвінки'!A:E,3,0),0)</f>
        <v>0</v>
      </c>
      <c r="C9" s="38">
        <f>IFERROR(VLOOKUP(A9,'Звіт дзвінки'!A:E,4,0),0)</f>
        <v>0</v>
      </c>
      <c r="D9" s="39">
        <f>IFERROR(VLOOKUP(A9,'Звіт дзвінки'!A:E,5,0),0)</f>
        <v>0</v>
      </c>
    </row>
    <row r="10" spans="1:4" ht="15.6" hidden="1" x14ac:dyDescent="0.3">
      <c r="A10" s="45" t="s">
        <v>314</v>
      </c>
      <c r="B10" s="44">
        <f>IFERROR(VLOOKUP(A10,'Звіт дзвінки'!A:E,3,0),0)</f>
        <v>0</v>
      </c>
      <c r="C10" s="38">
        <f>IFERROR(VLOOKUP(A10,'Звіт дзвінки'!A:E,4,0),0)</f>
        <v>0</v>
      </c>
      <c r="D10" s="39">
        <f>IFERROR(VLOOKUP(A10,'Звіт дзвінки'!A:E,5,0),0)</f>
        <v>0</v>
      </c>
    </row>
    <row r="11" spans="1:4" ht="15.6" hidden="1" x14ac:dyDescent="0.3">
      <c r="A11" s="45" t="s">
        <v>143</v>
      </c>
      <c r="B11" s="44">
        <f>IFERROR(VLOOKUP(A11,'Звіт дзвінки'!A:E,3,0),0)</f>
        <v>3</v>
      </c>
      <c r="C11" s="38">
        <f>IFERROR(VLOOKUP(A11,'Звіт дзвінки'!A:E,4,0),0)</f>
        <v>0</v>
      </c>
      <c r="D11" s="39">
        <f>IFERROR(VLOOKUP(A11,'Звіт дзвінки'!A:E,5,0),0)</f>
        <v>0</v>
      </c>
    </row>
    <row r="12" spans="1:4" ht="15.6" hidden="1" x14ac:dyDescent="0.3">
      <c r="A12" s="45" t="s">
        <v>316</v>
      </c>
      <c r="B12" s="44">
        <f>IFERROR(VLOOKUP(A12,'Звіт дзвінки'!A:E,3,0),0)</f>
        <v>0</v>
      </c>
      <c r="C12" s="38">
        <f>IFERROR(VLOOKUP(A12,'Звіт дзвінки'!A:E,4,0),0)</f>
        <v>0</v>
      </c>
      <c r="D12" s="39">
        <f>IFERROR(VLOOKUP(A12,'Звіт дзвінки'!A:E,5,0),0)</f>
        <v>0</v>
      </c>
    </row>
    <row r="13" spans="1:4" ht="15.6" hidden="1" x14ac:dyDescent="0.3">
      <c r="A13" s="45" t="s">
        <v>215</v>
      </c>
      <c r="B13" s="44">
        <f>IFERROR(VLOOKUP(A13,'Звіт дзвінки'!A:E,3,0),0)</f>
        <v>0</v>
      </c>
      <c r="C13" s="38">
        <f>IFERROR(VLOOKUP(A13,'Звіт дзвінки'!A:E,4,0),0)</f>
        <v>0</v>
      </c>
      <c r="D13" s="39">
        <f>IFERROR(VLOOKUP(A13,'Звіт дзвінки'!A:E,5,0),0)</f>
        <v>0</v>
      </c>
    </row>
    <row r="14" spans="1:4" ht="15.6" hidden="1" x14ac:dyDescent="0.3">
      <c r="A14" s="45" t="s">
        <v>120</v>
      </c>
      <c r="B14" s="44">
        <f>IFERROR(VLOOKUP(A14,'Звіт дзвінки'!A:E,3,0),0)</f>
        <v>2</v>
      </c>
      <c r="C14" s="38">
        <f>IFERROR(VLOOKUP(A14,'Звіт дзвінки'!A:E,4,0),0)</f>
        <v>0</v>
      </c>
      <c r="D14" s="39">
        <f>IFERROR(VLOOKUP(A14,'Звіт дзвінки'!A:E,5,0),0)</f>
        <v>0</v>
      </c>
    </row>
    <row r="15" spans="1:4" ht="15.6" hidden="1" x14ac:dyDescent="0.3">
      <c r="A15" s="45" t="s">
        <v>53</v>
      </c>
      <c r="B15" s="44">
        <f>IFERROR(VLOOKUP(A15,'Звіт дзвінки'!A:E,3,0),0)</f>
        <v>4</v>
      </c>
      <c r="C15" s="38">
        <f>IFERROR(VLOOKUP(A15,'Звіт дзвінки'!A:E,4,0),0)</f>
        <v>0</v>
      </c>
      <c r="D15" s="39">
        <f>IFERROR(VLOOKUP(A15,'Звіт дзвінки'!A:E,5,0),0)</f>
        <v>0</v>
      </c>
    </row>
    <row r="16" spans="1:4" ht="15.6" hidden="1" x14ac:dyDescent="0.3">
      <c r="A16" s="45" t="s">
        <v>313</v>
      </c>
      <c r="B16" s="44">
        <f>IFERROR(VLOOKUP(A16,'Звіт дзвінки'!A:E,3,0),0)</f>
        <v>0</v>
      </c>
      <c r="C16" s="38">
        <f>IFERROR(VLOOKUP(A16,'Звіт дзвінки'!A:E,4,0),0)</f>
        <v>0</v>
      </c>
      <c r="D16" s="39">
        <f>IFERROR(VLOOKUP(A16,'Звіт дзвінки'!A:E,5,0),0)</f>
        <v>0</v>
      </c>
    </row>
    <row r="17" spans="1:4" ht="15.6" hidden="1" x14ac:dyDescent="0.3">
      <c r="A17" s="45" t="s">
        <v>89</v>
      </c>
      <c r="B17" s="44">
        <f>IFERROR(VLOOKUP(A17,'Звіт дзвінки'!A:E,3,0),0)</f>
        <v>1</v>
      </c>
      <c r="C17" s="38">
        <f>IFERROR(VLOOKUP(A17,'Звіт дзвінки'!A:E,4,0),0)</f>
        <v>0</v>
      </c>
      <c r="D17" s="39">
        <f>IFERROR(VLOOKUP(A17,'Звіт дзвінки'!A:E,5,0),0)</f>
        <v>0</v>
      </c>
    </row>
    <row r="18" spans="1:4" ht="15.6" hidden="1" x14ac:dyDescent="0.3">
      <c r="A18" s="45" t="s">
        <v>87</v>
      </c>
      <c r="B18" s="44">
        <f>IFERROR(VLOOKUP(A18,'Звіт дзвінки'!A:E,3,0),0)</f>
        <v>12</v>
      </c>
      <c r="C18" s="38">
        <f>IFERROR(VLOOKUP(A18,'Звіт дзвінки'!A:E,4,0),0)</f>
        <v>0</v>
      </c>
      <c r="D18" s="39">
        <f>IFERROR(VLOOKUP(A18,'Звіт дзвінки'!A:E,5,0),0)</f>
        <v>0</v>
      </c>
    </row>
    <row r="19" spans="1:4" ht="15.6" hidden="1" x14ac:dyDescent="0.3">
      <c r="A19" s="45" t="s">
        <v>92</v>
      </c>
      <c r="B19" s="44">
        <f>IFERROR(VLOOKUP(A19,'Звіт дзвінки'!A:E,3,0),0)</f>
        <v>2</v>
      </c>
      <c r="C19" s="38">
        <f>IFERROR(VLOOKUP(A19,'Звіт дзвінки'!A:E,4,0),0)</f>
        <v>0</v>
      </c>
      <c r="D19" s="39">
        <f>IFERROR(VLOOKUP(A19,'Звіт дзвінки'!A:E,5,0),0)</f>
        <v>0</v>
      </c>
    </row>
    <row r="20" spans="1:4" ht="15.6" hidden="1" x14ac:dyDescent="0.3">
      <c r="A20" s="45" t="s">
        <v>315</v>
      </c>
      <c r="B20" s="44">
        <f>IFERROR(VLOOKUP(A20,'Звіт дзвінки'!A:E,3,0),0)</f>
        <v>0</v>
      </c>
      <c r="C20" s="38">
        <f>IFERROR(VLOOKUP(A20,'Звіт дзвінки'!A:E,4,0),0)</f>
        <v>0</v>
      </c>
      <c r="D20" s="39">
        <f>IFERROR(VLOOKUP(A20,'Звіт дзвінки'!A:E,5,0),0)</f>
        <v>0</v>
      </c>
    </row>
    <row r="21" spans="1:4" ht="15.6" hidden="1" x14ac:dyDescent="0.3">
      <c r="A21" s="45" t="s">
        <v>209</v>
      </c>
      <c r="B21" s="44">
        <f>IFERROR(VLOOKUP(A21,'Звіт дзвінки'!A:E,3,0),0)</f>
        <v>8</v>
      </c>
      <c r="C21" s="38">
        <f>IFERROR(VLOOKUP(A21,'Звіт дзвінки'!A:E,4,0),0)</f>
        <v>0</v>
      </c>
      <c r="D21" s="39">
        <f>IFERROR(VLOOKUP(A21,'Звіт дзвінки'!A:E,5,0),0)</f>
        <v>0</v>
      </c>
    </row>
    <row r="22" spans="1:4" ht="15.6" hidden="1" x14ac:dyDescent="0.3">
      <c r="A22" s="45" t="s">
        <v>105</v>
      </c>
      <c r="B22" s="44">
        <f>IFERROR(VLOOKUP(A22,'Звіт дзвінки'!A:E,3,0),0)</f>
        <v>3</v>
      </c>
      <c r="C22" s="38">
        <f>IFERROR(VLOOKUP(A22,'Звіт дзвінки'!A:E,4,0),0)</f>
        <v>0</v>
      </c>
      <c r="D22" s="39">
        <f>IFERROR(VLOOKUP(A22,'Звіт дзвінки'!A:E,5,0),0)</f>
        <v>0</v>
      </c>
    </row>
    <row r="23" spans="1:4" ht="15.6" hidden="1" x14ac:dyDescent="0.3">
      <c r="A23" s="45" t="s">
        <v>318</v>
      </c>
      <c r="B23" s="44">
        <f>IFERROR(VLOOKUP(A23,'Звіт дзвінки'!A:E,3,0),0)</f>
        <v>0</v>
      </c>
      <c r="C23" s="38">
        <f>IFERROR(VLOOKUP(A23,'Звіт дзвінки'!A:E,4,0),0)</f>
        <v>0</v>
      </c>
      <c r="D23" s="39">
        <f>IFERROR(VLOOKUP(A23,'Звіт дзвінки'!A:E,5,0),0)</f>
        <v>0</v>
      </c>
    </row>
    <row r="24" spans="1:4" ht="15.6" hidden="1" x14ac:dyDescent="0.3">
      <c r="A24" s="45" t="s">
        <v>217</v>
      </c>
      <c r="B24" s="44">
        <f>IFERROR(VLOOKUP(A24,'Звіт дзвінки'!A:E,3,0),0)</f>
        <v>1</v>
      </c>
      <c r="C24" s="38">
        <f>IFERROR(VLOOKUP(A24,'Звіт дзвінки'!A:E,4,0),0)</f>
        <v>0</v>
      </c>
      <c r="D24" s="39">
        <f>IFERROR(VLOOKUP(A24,'Звіт дзвінки'!A:E,5,0),0)</f>
        <v>0</v>
      </c>
    </row>
    <row r="25" spans="1:4" ht="15.6" hidden="1" x14ac:dyDescent="0.3">
      <c r="A25" s="45" t="s">
        <v>232</v>
      </c>
      <c r="B25" s="44">
        <f>IFERROR(VLOOKUP(A25,'Звіт дзвінки'!A:E,3,0),0)</f>
        <v>0</v>
      </c>
      <c r="C25" s="38">
        <f>IFERROR(VLOOKUP(A25,'Звіт дзвінки'!A:E,4,0),0)</f>
        <v>0</v>
      </c>
      <c r="D25" s="39">
        <f>IFERROR(VLOOKUP(A25,'Звіт дзвінки'!A:E,5,0),0)</f>
        <v>0</v>
      </c>
    </row>
    <row r="26" spans="1:4" ht="15.6" hidden="1" x14ac:dyDescent="0.3">
      <c r="A26" s="45" t="s">
        <v>331</v>
      </c>
      <c r="B26" s="44">
        <f>IFERROR(VLOOKUP(A26,'Звіт дзвінки'!A:E,3,0),0)</f>
        <v>0</v>
      </c>
      <c r="C26" s="38">
        <f>IFERROR(VLOOKUP(A26,'Звіт дзвінки'!A:E,4,0),0)</f>
        <v>0</v>
      </c>
      <c r="D26" s="39">
        <f>IFERROR(VLOOKUP(A26,'Звіт дзвінки'!A:E,5,0),0)</f>
        <v>0</v>
      </c>
    </row>
    <row r="27" spans="1:4" ht="15.6" hidden="1" x14ac:dyDescent="0.3">
      <c r="A27" s="45" t="s">
        <v>81</v>
      </c>
      <c r="B27" s="44">
        <f>IFERROR(VLOOKUP(A27,'Звіт дзвінки'!A:E,3,0),0)</f>
        <v>3</v>
      </c>
      <c r="C27" s="38">
        <f>IFERROR(VLOOKUP(A27,'Звіт дзвінки'!A:E,4,0),0)</f>
        <v>0</v>
      </c>
      <c r="D27" s="39">
        <f>IFERROR(VLOOKUP(A27,'Звіт дзвінки'!A:E,5,0),0)</f>
        <v>0</v>
      </c>
    </row>
    <row r="28" spans="1:4" ht="15.6" hidden="1" x14ac:dyDescent="0.3">
      <c r="A28" s="45" t="s">
        <v>214</v>
      </c>
      <c r="B28" s="44">
        <f>IFERROR(VLOOKUP(A28,'Звіт дзвінки'!A:E,3,0),0)</f>
        <v>2</v>
      </c>
      <c r="C28" s="38">
        <f>IFERROR(VLOOKUP(A28,'Звіт дзвінки'!A:E,4,0),0)</f>
        <v>0</v>
      </c>
      <c r="D28" s="39">
        <f>IFERROR(VLOOKUP(A28,'Звіт дзвінки'!A:E,5,0),0)</f>
        <v>0</v>
      </c>
    </row>
    <row r="29" spans="1:4" ht="15.6" hidden="1" x14ac:dyDescent="0.3">
      <c r="A29" s="45" t="s">
        <v>340</v>
      </c>
      <c r="B29" s="44">
        <f>IFERROR(VLOOKUP(A29,'Звіт дзвінки'!A:E,3,0),0)</f>
        <v>0</v>
      </c>
      <c r="C29" s="38">
        <f>IFERROR(VLOOKUP(A29,'Звіт дзвінки'!A:E,4,0),0)</f>
        <v>0</v>
      </c>
      <c r="D29" s="39">
        <f>IFERROR(VLOOKUP(A29,'Звіт дзвінки'!A:E,5,0),0)</f>
        <v>0</v>
      </c>
    </row>
    <row r="30" spans="1:4" ht="15.6" hidden="1" x14ac:dyDescent="0.3">
      <c r="A30" s="45" t="s">
        <v>163</v>
      </c>
      <c r="B30" s="44">
        <f>IFERROR(VLOOKUP(A30,'Звіт дзвінки'!A:E,3,0),0)</f>
        <v>3</v>
      </c>
      <c r="C30" s="38">
        <f>IFERROR(VLOOKUP(A30,'Звіт дзвінки'!A:E,4,0),0)</f>
        <v>0</v>
      </c>
      <c r="D30" s="39">
        <f>IFERROR(VLOOKUP(A30,'Звіт дзвінки'!A:E,5,0),0)</f>
        <v>0</v>
      </c>
    </row>
    <row r="31" spans="1:4" ht="15.6" hidden="1" x14ac:dyDescent="0.3">
      <c r="A31" s="45" t="s">
        <v>213</v>
      </c>
      <c r="B31" s="44">
        <f>IFERROR(VLOOKUP(A31,'Звіт дзвінки'!A:E,3,0),0)</f>
        <v>1</v>
      </c>
      <c r="C31" s="38">
        <f>IFERROR(VLOOKUP(A31,'Звіт дзвінки'!A:E,4,0),0)</f>
        <v>0</v>
      </c>
      <c r="D31" s="39">
        <f>IFERROR(VLOOKUP(A31,'Звіт дзвінки'!A:E,5,0),0)</f>
        <v>0</v>
      </c>
    </row>
    <row r="32" spans="1:4" ht="15.6" hidden="1" x14ac:dyDescent="0.3">
      <c r="A32" s="45" t="s">
        <v>341</v>
      </c>
      <c r="B32" s="44">
        <f>IFERROR(VLOOKUP(A32,'Звіт дзвінки'!A:E,3,0),0)</f>
        <v>3</v>
      </c>
      <c r="C32" s="38">
        <f>IFERROR(VLOOKUP(A32,'Звіт дзвінки'!A:E,4,0),0)</f>
        <v>0</v>
      </c>
      <c r="D32" s="39">
        <f>IFERROR(VLOOKUP(A32,'Звіт дзвінки'!A:E,5,0),0)</f>
        <v>0</v>
      </c>
    </row>
    <row r="33" spans="1:4" ht="15.6" hidden="1" x14ac:dyDescent="0.3">
      <c r="A33" s="45" t="s">
        <v>173</v>
      </c>
      <c r="B33" s="44">
        <f>IFERROR(VLOOKUP(A33,'Звіт дзвінки'!A:E,3,0),0)</f>
        <v>1</v>
      </c>
      <c r="C33" s="38">
        <f>IFERROR(VLOOKUP(A33,'Звіт дзвінки'!A:E,4,0),0)</f>
        <v>0</v>
      </c>
      <c r="D33" s="39">
        <f>IFERROR(VLOOKUP(A33,'Звіт дзвінки'!A:E,5,0),0)</f>
        <v>0</v>
      </c>
    </row>
    <row r="34" spans="1:4" ht="15.6" hidden="1" x14ac:dyDescent="0.3">
      <c r="A34" s="45" t="s">
        <v>190</v>
      </c>
      <c r="B34" s="44">
        <f>IFERROR(VLOOKUP(A34,'Звіт дзвінки'!A:E,3,0),0)</f>
        <v>4</v>
      </c>
      <c r="C34" s="38">
        <f>IFERROR(VLOOKUP(A34,'Звіт дзвінки'!A:E,4,0),0)</f>
        <v>0</v>
      </c>
      <c r="D34" s="39">
        <f>IFERROR(VLOOKUP(A34,'Звіт дзвінки'!A:E,5,0),0)</f>
        <v>0</v>
      </c>
    </row>
    <row r="35" spans="1:4" ht="15.6" hidden="1" x14ac:dyDescent="0.3">
      <c r="A35" s="45" t="s">
        <v>238</v>
      </c>
      <c r="B35" s="44">
        <f>IFERROR(VLOOKUP(A35,'Звіт дзвінки'!A:E,3,0),0)</f>
        <v>0</v>
      </c>
      <c r="C35" s="38">
        <f>IFERROR(VLOOKUP(A35,'Звіт дзвінки'!A:E,4,0),0)</f>
        <v>0</v>
      </c>
      <c r="D35" s="39">
        <f>IFERROR(VLOOKUP(A35,'Звіт дзвінки'!A:E,5,0),0)</f>
        <v>0</v>
      </c>
    </row>
    <row r="36" spans="1:4" ht="15.6" hidden="1" x14ac:dyDescent="0.3">
      <c r="A36" s="45" t="s">
        <v>239</v>
      </c>
      <c r="B36" s="44">
        <f>IFERROR(VLOOKUP(A36,'Звіт дзвінки'!A:E,3,0),0)</f>
        <v>0</v>
      </c>
      <c r="C36" s="38">
        <f>IFERROR(VLOOKUP(A36,'Звіт дзвінки'!A:E,4,0),0)</f>
        <v>0</v>
      </c>
      <c r="D36" s="39">
        <f>IFERROR(VLOOKUP(A36,'Звіт дзвінки'!A:E,5,0),0)</f>
        <v>0</v>
      </c>
    </row>
    <row r="37" spans="1:4" ht="15.6" hidden="1" x14ac:dyDescent="0.3">
      <c r="A37" s="45" t="s">
        <v>342</v>
      </c>
      <c r="B37" s="44">
        <f>IFERROR(VLOOKUP(A37,'Звіт дзвінки'!A:E,3,0),0)</f>
        <v>0</v>
      </c>
      <c r="C37" s="38">
        <f>IFERROR(VLOOKUP(A37,'Звіт дзвінки'!A:E,4,0),0)</f>
        <v>0</v>
      </c>
      <c r="D37" s="39">
        <f>IFERROR(VLOOKUP(A37,'Звіт дзвінки'!A:E,5,0),0)</f>
        <v>0</v>
      </c>
    </row>
    <row r="38" spans="1:4" ht="15.6" hidden="1" x14ac:dyDescent="0.3">
      <c r="A38" s="45" t="s">
        <v>240</v>
      </c>
      <c r="B38" s="44">
        <f>IFERROR(VLOOKUP(A38,'Звіт дзвінки'!A:E,3,0),0)</f>
        <v>0</v>
      </c>
      <c r="C38" s="38">
        <f>IFERROR(VLOOKUP(A38,'Звіт дзвінки'!A:E,4,0),0)</f>
        <v>0</v>
      </c>
      <c r="D38" s="39">
        <f>IFERROR(VLOOKUP(A38,'Звіт дзвінки'!A:E,5,0),0)</f>
        <v>0</v>
      </c>
    </row>
    <row r="39" spans="1:4" ht="15.6" hidden="1" x14ac:dyDescent="0.3">
      <c r="A39" s="45" t="s">
        <v>223</v>
      </c>
      <c r="B39" s="44">
        <f>IFERROR(VLOOKUP(A39,'Звіт дзвінки'!A:E,3,0),0)</f>
        <v>3</v>
      </c>
      <c r="C39" s="38">
        <f>IFERROR(VLOOKUP(A39,'Звіт дзвінки'!A:E,4,0),0)</f>
        <v>0</v>
      </c>
      <c r="D39" s="39">
        <f>IFERROR(VLOOKUP(A39,'Звіт дзвінки'!A:E,5,0),0)</f>
        <v>0</v>
      </c>
    </row>
    <row r="40" spans="1:4" ht="15.6" hidden="1" x14ac:dyDescent="0.3">
      <c r="A40" s="45" t="s">
        <v>222</v>
      </c>
      <c r="B40" s="44">
        <f>IFERROR(VLOOKUP(A40,'Звіт дзвінки'!A:E,3,0),0)</f>
        <v>0</v>
      </c>
      <c r="C40" s="38">
        <f>IFERROR(VLOOKUP(A40,'Звіт дзвінки'!A:E,4,0),0)</f>
        <v>0</v>
      </c>
      <c r="D40" s="39">
        <f>IFERROR(VLOOKUP(A40,'Звіт дзвінки'!A:E,5,0),0)</f>
        <v>0</v>
      </c>
    </row>
    <row r="41" spans="1:4" ht="15.6" hidden="1" x14ac:dyDescent="0.3">
      <c r="A41" s="45" t="s">
        <v>343</v>
      </c>
      <c r="B41" s="44">
        <f>IFERROR(VLOOKUP(A41,'Звіт дзвінки'!A:E,3,0),0)</f>
        <v>0</v>
      </c>
      <c r="C41" s="38">
        <f>IFERROR(VLOOKUP(A41,'Звіт дзвінки'!A:E,4,0),0)</f>
        <v>0</v>
      </c>
      <c r="D41" s="39">
        <f>IFERROR(VLOOKUP(A41,'Звіт дзвінки'!A:E,5,0),0)</f>
        <v>0</v>
      </c>
    </row>
    <row r="42" spans="1:4" ht="15.6" hidden="1" x14ac:dyDescent="0.3">
      <c r="A42" s="45" t="s">
        <v>344</v>
      </c>
      <c r="B42" s="44">
        <f>IFERROR(VLOOKUP(A42,'Звіт дзвінки'!A:E,3,0),0)</f>
        <v>0</v>
      </c>
      <c r="C42" s="38">
        <f>IFERROR(VLOOKUP(A42,'Звіт дзвінки'!A:E,4,0),0)</f>
        <v>0</v>
      </c>
      <c r="D42" s="39">
        <f>IFERROR(VLOOKUP(A42,'Звіт дзвінки'!A:E,5,0),0)</f>
        <v>0</v>
      </c>
    </row>
    <row r="43" spans="1:4" ht="15.6" hidden="1" x14ac:dyDescent="0.3">
      <c r="A43" s="45" t="s">
        <v>345</v>
      </c>
      <c r="B43" s="44">
        <f>IFERROR(VLOOKUP(A43,'Звіт дзвінки'!A:E,3,0),0)</f>
        <v>0</v>
      </c>
      <c r="C43" s="38">
        <f>IFERROR(VLOOKUP(A43,'Звіт дзвінки'!A:E,4,0),0)</f>
        <v>0</v>
      </c>
      <c r="D43" s="39">
        <f>IFERROR(VLOOKUP(A43,'Звіт дзвінки'!A:E,5,0),0)</f>
        <v>0</v>
      </c>
    </row>
    <row r="44" spans="1:4" ht="15.6" hidden="1" x14ac:dyDescent="0.3">
      <c r="A44" s="45" t="s">
        <v>346</v>
      </c>
      <c r="B44" s="44">
        <f>IFERROR(VLOOKUP(A44,'Звіт дзвінки'!A:E,3,0),0)</f>
        <v>0</v>
      </c>
      <c r="C44" s="38">
        <f>IFERROR(VLOOKUP(A44,'Звіт дзвінки'!A:E,4,0),0)</f>
        <v>0</v>
      </c>
      <c r="D44" s="39">
        <f>IFERROR(VLOOKUP(A44,'Звіт дзвінки'!A:E,5,0),0)</f>
        <v>0</v>
      </c>
    </row>
    <row r="45" spans="1:4" ht="15.6" hidden="1" x14ac:dyDescent="0.3">
      <c r="A45" s="45" t="s">
        <v>347</v>
      </c>
      <c r="B45" s="44">
        <f>IFERROR(VLOOKUP(A45,'Звіт дзвінки'!A:E,3,0),0)</f>
        <v>0</v>
      </c>
      <c r="C45" s="38">
        <f>IFERROR(VLOOKUP(A45,'Звіт дзвінки'!A:E,4,0),0)</f>
        <v>0</v>
      </c>
      <c r="D45" s="39">
        <f>IFERROR(VLOOKUP(A45,'Звіт дзвінки'!A:E,5,0),0)</f>
        <v>0</v>
      </c>
    </row>
    <row r="46" spans="1:4" ht="15.6" hidden="1" x14ac:dyDescent="0.3">
      <c r="A46" s="45" t="s">
        <v>348</v>
      </c>
      <c r="B46" s="44">
        <f>IFERROR(VLOOKUP(A46,'Звіт дзвінки'!A:E,3,0),0)</f>
        <v>0</v>
      </c>
      <c r="C46" s="38">
        <f>IFERROR(VLOOKUP(A46,'Звіт дзвінки'!A:E,4,0),0)</f>
        <v>0</v>
      </c>
      <c r="D46" s="39">
        <f>IFERROR(VLOOKUP(A46,'Звіт дзвінки'!A:E,5,0),0)</f>
        <v>0</v>
      </c>
    </row>
    <row r="47" spans="1:4" ht="15.6" x14ac:dyDescent="0.3">
      <c r="A47" s="45" t="s">
        <v>103</v>
      </c>
      <c r="B47" s="44">
        <f>IFERROR(VLOOKUP(A47,'Звіт дзвінки'!A:E,3,0),0)</f>
        <v>101</v>
      </c>
      <c r="C47" s="38">
        <f>IFERROR(VLOOKUP(A47,'Звіт дзвінки'!A:E,4,0),0)</f>
        <v>2</v>
      </c>
      <c r="D47" s="39">
        <f>IFERROR(VLOOKUP(A47,'Звіт дзвінки'!A:E,5,0),0)</f>
        <v>1.9801980198019799E-2</v>
      </c>
    </row>
    <row r="48" spans="1:4" ht="15.6" x14ac:dyDescent="0.3">
      <c r="A48" s="45" t="s">
        <v>46</v>
      </c>
      <c r="B48" s="44">
        <f>IFERROR(VLOOKUP(A48,'Звіт дзвінки'!A:E,3,0),0)</f>
        <v>258</v>
      </c>
      <c r="C48" s="38">
        <f>IFERROR(VLOOKUP(A48,'Звіт дзвінки'!A:E,4,0),0)</f>
        <v>17</v>
      </c>
      <c r="D48" s="39">
        <f>IFERROR(VLOOKUP(A48,'Звіт дзвінки'!A:E,5,0),0)</f>
        <v>6.5891472868217102E-2</v>
      </c>
    </row>
    <row r="49" spans="1:4" ht="15.6" x14ac:dyDescent="0.3">
      <c r="A49" s="45" t="s">
        <v>139</v>
      </c>
      <c r="B49" s="44">
        <f>IFERROR(VLOOKUP(A49,'Звіт дзвінки'!A:E,3,0),0)</f>
        <v>370</v>
      </c>
      <c r="C49" s="38">
        <f>IFERROR(VLOOKUP(A49,'Звіт дзвінки'!A:E,4,0),0)</f>
        <v>26</v>
      </c>
      <c r="D49" s="39">
        <f>IFERROR(VLOOKUP(A49,'Звіт дзвінки'!A:E,5,0),0)</f>
        <v>7.0270270270270302E-2</v>
      </c>
    </row>
    <row r="50" spans="1:4" ht="15.6" x14ac:dyDescent="0.3">
      <c r="A50" s="45" t="s">
        <v>15</v>
      </c>
      <c r="B50" s="44">
        <f>IFERROR(VLOOKUP(A50,'Звіт дзвінки'!A:E,3,0),0)</f>
        <v>167</v>
      </c>
      <c r="C50" s="38">
        <f>IFERROR(VLOOKUP(A50,'Звіт дзвінки'!A:E,4,0),0)</f>
        <v>12</v>
      </c>
      <c r="D50" s="39">
        <f>IFERROR(VLOOKUP(A50,'Звіт дзвінки'!A:E,5,0),0)</f>
        <v>7.1856287425149698E-2</v>
      </c>
    </row>
    <row r="51" spans="1:4" ht="15.6" x14ac:dyDescent="0.3">
      <c r="A51" s="45" t="s">
        <v>197</v>
      </c>
      <c r="B51" s="44">
        <f>IFERROR(VLOOKUP(A51,'Звіт дзвінки'!A:E,3,0),0)</f>
        <v>227</v>
      </c>
      <c r="C51" s="38">
        <f>IFERROR(VLOOKUP(A51,'Звіт дзвінки'!A:E,4,0),0)</f>
        <v>17</v>
      </c>
      <c r="D51" s="39">
        <f>IFERROR(VLOOKUP(A51,'Звіт дзвінки'!A:E,5,0),0)</f>
        <v>7.4889867841409705E-2</v>
      </c>
    </row>
    <row r="52" spans="1:4" ht="15.6" x14ac:dyDescent="0.3">
      <c r="A52" s="45" t="s">
        <v>184</v>
      </c>
      <c r="B52" s="44">
        <f>IFERROR(VLOOKUP(A52,'Звіт дзвінки'!A:E,3,0),0)</f>
        <v>223</v>
      </c>
      <c r="C52" s="38">
        <f>IFERROR(VLOOKUP(A52,'Звіт дзвінки'!A:E,4,0),0)</f>
        <v>17</v>
      </c>
      <c r="D52" s="39">
        <f>IFERROR(VLOOKUP(A52,'Звіт дзвінки'!A:E,5,0),0)</f>
        <v>7.6233183856502199E-2</v>
      </c>
    </row>
    <row r="53" spans="1:4" ht="15.6" x14ac:dyDescent="0.3">
      <c r="A53" s="45" t="s">
        <v>224</v>
      </c>
      <c r="B53" s="44">
        <f>IFERROR(VLOOKUP(A53,'Звіт дзвінки'!A:E,3,0),0)</f>
        <v>13</v>
      </c>
      <c r="C53" s="38">
        <f>IFERROR(VLOOKUP(A53,'Звіт дзвінки'!A:E,4,0),0)</f>
        <v>1</v>
      </c>
      <c r="D53" s="39">
        <f>IFERROR(VLOOKUP(A53,'Звіт дзвінки'!A:E,5,0),0)</f>
        <v>7.69230769230769E-2</v>
      </c>
    </row>
    <row r="54" spans="1:4" ht="15.6" x14ac:dyDescent="0.3">
      <c r="A54" s="45" t="s">
        <v>16</v>
      </c>
      <c r="B54" s="44">
        <f>IFERROR(VLOOKUP(A54,'Звіт дзвінки'!A:E,3,0),0)</f>
        <v>452</v>
      </c>
      <c r="C54" s="38">
        <f>IFERROR(VLOOKUP(A54,'Звіт дзвінки'!A:E,4,0),0)</f>
        <v>35</v>
      </c>
      <c r="D54" s="39">
        <f>IFERROR(VLOOKUP(A54,'Звіт дзвінки'!A:E,5,0),0)</f>
        <v>7.7433628318584094E-2</v>
      </c>
    </row>
    <row r="55" spans="1:4" ht="15.6" x14ac:dyDescent="0.3">
      <c r="A55" s="45" t="s">
        <v>201</v>
      </c>
      <c r="B55" s="44">
        <f>IFERROR(VLOOKUP(A55,'Звіт дзвінки'!A:E,3,0),0)</f>
        <v>344</v>
      </c>
      <c r="C55" s="38">
        <f>IFERROR(VLOOKUP(A55,'Звіт дзвінки'!A:E,4,0),0)</f>
        <v>27</v>
      </c>
      <c r="D55" s="39">
        <f>IFERROR(VLOOKUP(A55,'Звіт дзвінки'!A:E,5,0),0)</f>
        <v>7.8488372093023298E-2</v>
      </c>
    </row>
    <row r="56" spans="1:4" ht="15.6" x14ac:dyDescent="0.3">
      <c r="A56" s="45" t="s">
        <v>73</v>
      </c>
      <c r="B56" s="44">
        <f>IFERROR(VLOOKUP(A56,'Звіт дзвінки'!A:E,3,0),0)</f>
        <v>191</v>
      </c>
      <c r="C56" s="38">
        <f>IFERROR(VLOOKUP(A56,'Звіт дзвінки'!A:E,4,0),0)</f>
        <v>15</v>
      </c>
      <c r="D56" s="39">
        <f>IFERROR(VLOOKUP(A56,'Звіт дзвінки'!A:E,5,0),0)</f>
        <v>7.8534031413612607E-2</v>
      </c>
    </row>
    <row r="57" spans="1:4" ht="15.6" x14ac:dyDescent="0.3">
      <c r="A57" s="45" t="s">
        <v>183</v>
      </c>
      <c r="B57" s="44">
        <f>IFERROR(VLOOKUP(A57,'Звіт дзвінки'!A:E,3,0),0)</f>
        <v>254</v>
      </c>
      <c r="C57" s="38">
        <f>IFERROR(VLOOKUP(A57,'Звіт дзвінки'!A:E,4,0),0)</f>
        <v>20</v>
      </c>
      <c r="D57" s="39">
        <f>IFERROR(VLOOKUP(A57,'Звіт дзвінки'!A:E,5,0),0)</f>
        <v>7.8740157480315001E-2</v>
      </c>
    </row>
    <row r="58" spans="1:4" ht="15.6" x14ac:dyDescent="0.3">
      <c r="A58" s="45" t="s">
        <v>234</v>
      </c>
      <c r="B58" s="44">
        <f>IFERROR(VLOOKUP(A58,'Звіт дзвінки'!A:E,3,0),0)</f>
        <v>38</v>
      </c>
      <c r="C58" s="38">
        <f>IFERROR(VLOOKUP(A58,'Звіт дзвінки'!A:E,4,0),0)</f>
        <v>3</v>
      </c>
      <c r="D58" s="39">
        <f>IFERROR(VLOOKUP(A58,'Звіт дзвінки'!A:E,5,0),0)</f>
        <v>7.8947368421052599E-2</v>
      </c>
    </row>
    <row r="59" spans="1:4" ht="15.6" x14ac:dyDescent="0.3">
      <c r="A59" s="45" t="s">
        <v>191</v>
      </c>
      <c r="B59" s="44">
        <f>IFERROR(VLOOKUP(A59,'Звіт дзвінки'!A:E,3,0),0)</f>
        <v>164</v>
      </c>
      <c r="C59" s="38">
        <f>IFERROR(VLOOKUP(A59,'Звіт дзвінки'!A:E,4,0),0)</f>
        <v>13</v>
      </c>
      <c r="D59" s="39">
        <f>IFERROR(VLOOKUP(A59,'Звіт дзвінки'!A:E,5,0),0)</f>
        <v>7.9268292682926803E-2</v>
      </c>
    </row>
    <row r="60" spans="1:4" ht="15.6" x14ac:dyDescent="0.3">
      <c r="A60" s="45" t="s">
        <v>100</v>
      </c>
      <c r="B60" s="44">
        <f>IFERROR(VLOOKUP(A60,'Звіт дзвінки'!A:E,3,0),0)</f>
        <v>324</v>
      </c>
      <c r="C60" s="38">
        <f>IFERROR(VLOOKUP(A60,'Звіт дзвінки'!A:E,4,0),0)</f>
        <v>26</v>
      </c>
      <c r="D60" s="39">
        <f>IFERROR(VLOOKUP(A60,'Звіт дзвінки'!A:E,5,0),0)</f>
        <v>8.0246913580246895E-2</v>
      </c>
    </row>
    <row r="61" spans="1:4" ht="15.6" x14ac:dyDescent="0.3">
      <c r="A61" s="45" t="s">
        <v>165</v>
      </c>
      <c r="B61" s="44">
        <f>IFERROR(VLOOKUP(A61,'Звіт дзвінки'!A:E,3,0),0)</f>
        <v>361</v>
      </c>
      <c r="C61" s="38">
        <f>IFERROR(VLOOKUP(A61,'Звіт дзвінки'!A:E,4,0),0)</f>
        <v>29</v>
      </c>
      <c r="D61" s="39">
        <f>IFERROR(VLOOKUP(A61,'Звіт дзвінки'!A:E,5,0),0)</f>
        <v>8.0332409972299207E-2</v>
      </c>
    </row>
    <row r="62" spans="1:4" ht="15.6" x14ac:dyDescent="0.3">
      <c r="A62" s="45" t="s">
        <v>97</v>
      </c>
      <c r="B62" s="44">
        <f>IFERROR(VLOOKUP(A62,'Звіт дзвінки'!A:E,3,0),0)</f>
        <v>244</v>
      </c>
      <c r="C62" s="38">
        <f>IFERROR(VLOOKUP(A62,'Звіт дзвінки'!A:E,4,0),0)</f>
        <v>20</v>
      </c>
      <c r="D62" s="39">
        <f>IFERROR(VLOOKUP(A62,'Звіт дзвінки'!A:E,5,0),0)</f>
        <v>8.1967213114754106E-2</v>
      </c>
    </row>
    <row r="63" spans="1:4" ht="15.6" x14ac:dyDescent="0.3">
      <c r="A63" s="45" t="s">
        <v>48</v>
      </c>
      <c r="B63" s="44">
        <f>IFERROR(VLOOKUP(A63,'Звіт дзвінки'!A:E,3,0),0)</f>
        <v>84</v>
      </c>
      <c r="C63" s="38">
        <f>IFERROR(VLOOKUP(A63,'Звіт дзвінки'!A:E,4,0),0)</f>
        <v>7</v>
      </c>
      <c r="D63" s="39">
        <f>IFERROR(VLOOKUP(A63,'Звіт дзвінки'!A:E,5,0),0)</f>
        <v>8.3333333333333301E-2</v>
      </c>
    </row>
    <row r="64" spans="1:4" ht="15.6" x14ac:dyDescent="0.3">
      <c r="A64" s="45" t="s">
        <v>44</v>
      </c>
      <c r="B64" s="44">
        <f>IFERROR(VLOOKUP(A64,'Звіт дзвінки'!A:E,3,0),0)</f>
        <v>167</v>
      </c>
      <c r="C64" s="38">
        <f>IFERROR(VLOOKUP(A64,'Звіт дзвінки'!A:E,4,0),0)</f>
        <v>14</v>
      </c>
      <c r="D64" s="39">
        <f>IFERROR(VLOOKUP(A64,'Звіт дзвінки'!A:E,5,0),0)</f>
        <v>8.3832335329341298E-2</v>
      </c>
    </row>
    <row r="65" spans="1:4" ht="15.6" x14ac:dyDescent="0.3">
      <c r="A65" s="45" t="s">
        <v>59</v>
      </c>
      <c r="B65" s="44">
        <f>IFERROR(VLOOKUP(A65,'Звіт дзвінки'!A:E,3,0),0)</f>
        <v>202</v>
      </c>
      <c r="C65" s="38">
        <f>IFERROR(VLOOKUP(A65,'Звіт дзвінки'!A:E,4,0),0)</f>
        <v>17</v>
      </c>
      <c r="D65" s="39">
        <f>IFERROR(VLOOKUP(A65,'Звіт дзвінки'!A:E,5,0),0)</f>
        <v>8.4158415841584205E-2</v>
      </c>
    </row>
    <row r="66" spans="1:4" ht="15.6" x14ac:dyDescent="0.3">
      <c r="A66" s="45" t="s">
        <v>154</v>
      </c>
      <c r="B66" s="44">
        <f>IFERROR(VLOOKUP(A66,'Звіт дзвінки'!A:E,3,0),0)</f>
        <v>190</v>
      </c>
      <c r="C66" s="38">
        <f>IFERROR(VLOOKUP(A66,'Звіт дзвінки'!A:E,4,0),0)</f>
        <v>16</v>
      </c>
      <c r="D66" s="39">
        <f>IFERROR(VLOOKUP(A66,'Звіт дзвінки'!A:E,5,0),0)</f>
        <v>8.42105263157895E-2</v>
      </c>
    </row>
    <row r="67" spans="1:4" ht="15.6" x14ac:dyDescent="0.3">
      <c r="A67" s="45" t="s">
        <v>52</v>
      </c>
      <c r="B67" s="44">
        <f>IFERROR(VLOOKUP(A67,'Звіт дзвінки'!A:E,3,0),0)</f>
        <v>315</v>
      </c>
      <c r="C67" s="38">
        <f>IFERROR(VLOOKUP(A67,'Звіт дзвінки'!A:E,4,0),0)</f>
        <v>27</v>
      </c>
      <c r="D67" s="39">
        <f>IFERROR(VLOOKUP(A67,'Звіт дзвінки'!A:E,5,0),0)</f>
        <v>8.5714285714285701E-2</v>
      </c>
    </row>
    <row r="68" spans="1:4" ht="15.6" x14ac:dyDescent="0.3">
      <c r="A68" s="45" t="s">
        <v>101</v>
      </c>
      <c r="B68" s="44">
        <f>IFERROR(VLOOKUP(A68,'Звіт дзвінки'!A:E,3,0),0)</f>
        <v>551</v>
      </c>
      <c r="C68" s="38">
        <f>IFERROR(VLOOKUP(A68,'Звіт дзвінки'!A:E,4,0),0)</f>
        <v>48</v>
      </c>
      <c r="D68" s="39">
        <f>IFERROR(VLOOKUP(A68,'Звіт дзвінки'!A:E,5,0),0)</f>
        <v>8.7114337568058101E-2</v>
      </c>
    </row>
    <row r="69" spans="1:4" ht="15.6" x14ac:dyDescent="0.3">
      <c r="A69" s="45" t="s">
        <v>159</v>
      </c>
      <c r="B69" s="44">
        <f>IFERROR(VLOOKUP(A69,'Звіт дзвінки'!A:E,3,0),0)</f>
        <v>274</v>
      </c>
      <c r="C69" s="38">
        <f>IFERROR(VLOOKUP(A69,'Звіт дзвінки'!A:E,4,0),0)</f>
        <v>24</v>
      </c>
      <c r="D69" s="39">
        <f>IFERROR(VLOOKUP(A69,'Звіт дзвінки'!A:E,5,0),0)</f>
        <v>8.7591240875912399E-2</v>
      </c>
    </row>
    <row r="70" spans="1:4" ht="15.6" x14ac:dyDescent="0.3">
      <c r="A70" s="45" t="s">
        <v>121</v>
      </c>
      <c r="B70" s="44">
        <f>IFERROR(VLOOKUP(A70,'Звіт дзвінки'!A:E,3,0),0)</f>
        <v>136</v>
      </c>
      <c r="C70" s="38">
        <f>IFERROR(VLOOKUP(A70,'Звіт дзвінки'!A:E,4,0),0)</f>
        <v>12</v>
      </c>
      <c r="D70" s="39">
        <f>IFERROR(VLOOKUP(A70,'Звіт дзвінки'!A:E,5,0),0)</f>
        <v>8.8235294117647106E-2</v>
      </c>
    </row>
    <row r="71" spans="1:4" ht="15.6" x14ac:dyDescent="0.3">
      <c r="A71" s="45" t="s">
        <v>192</v>
      </c>
      <c r="B71" s="44">
        <f>IFERROR(VLOOKUP(A71,'Звіт дзвінки'!A:E,3,0),0)</f>
        <v>1105</v>
      </c>
      <c r="C71" s="38">
        <f>IFERROR(VLOOKUP(A71,'Звіт дзвінки'!A:E,4,0),0)</f>
        <v>98</v>
      </c>
      <c r="D71" s="39">
        <f>IFERROR(VLOOKUP(A71,'Звіт дзвінки'!A:E,5,0),0)</f>
        <v>8.8687782805429896E-2</v>
      </c>
    </row>
    <row r="72" spans="1:4" ht="15.6" x14ac:dyDescent="0.3">
      <c r="A72" s="45" t="s">
        <v>2</v>
      </c>
      <c r="B72" s="44">
        <f>IFERROR(VLOOKUP(A72,'Звіт дзвінки'!A:E,3,0),0)</f>
        <v>124</v>
      </c>
      <c r="C72" s="38">
        <f>IFERROR(VLOOKUP(A72,'Звіт дзвінки'!A:E,4,0),0)</f>
        <v>11</v>
      </c>
      <c r="D72" s="39">
        <f>IFERROR(VLOOKUP(A72,'Звіт дзвінки'!A:E,5,0),0)</f>
        <v>8.8709677419354802E-2</v>
      </c>
    </row>
    <row r="73" spans="1:4" ht="15.6" x14ac:dyDescent="0.3">
      <c r="A73" s="45" t="s">
        <v>220</v>
      </c>
      <c r="B73" s="44">
        <f>IFERROR(VLOOKUP(A73,'Звіт дзвінки'!A:E,3,0),0)</f>
        <v>11</v>
      </c>
      <c r="C73" s="38">
        <f>IFERROR(VLOOKUP(A73,'Звіт дзвінки'!A:E,4,0),0)</f>
        <v>1</v>
      </c>
      <c r="D73" s="39">
        <f>IFERROR(VLOOKUP(A73,'Звіт дзвінки'!A:E,5,0),0)</f>
        <v>9.0909090909090898E-2</v>
      </c>
    </row>
    <row r="74" spans="1:4" ht="15.6" x14ac:dyDescent="0.3">
      <c r="A74" s="45" t="s">
        <v>36</v>
      </c>
      <c r="B74" s="44">
        <f>IFERROR(VLOOKUP(A74,'Звіт дзвінки'!A:E,3,0),0)</f>
        <v>132</v>
      </c>
      <c r="C74" s="38">
        <f>IFERROR(VLOOKUP(A74,'Звіт дзвінки'!A:E,4,0),0)</f>
        <v>12</v>
      </c>
      <c r="D74" s="39">
        <f>IFERROR(VLOOKUP(A74,'Звіт дзвінки'!A:E,5,0),0)</f>
        <v>9.0909090909090898E-2</v>
      </c>
    </row>
    <row r="75" spans="1:4" ht="15.6" x14ac:dyDescent="0.3">
      <c r="A75" s="45" t="s">
        <v>11</v>
      </c>
      <c r="B75" s="44">
        <f>IFERROR(VLOOKUP(A75,'Звіт дзвінки'!A:E,3,0),0)</f>
        <v>209</v>
      </c>
      <c r="C75" s="38">
        <f>IFERROR(VLOOKUP(A75,'Звіт дзвінки'!A:E,4,0),0)</f>
        <v>19</v>
      </c>
      <c r="D75" s="39">
        <f>IFERROR(VLOOKUP(A75,'Звіт дзвінки'!A:E,5,0),0)</f>
        <v>9.0909090909090898E-2</v>
      </c>
    </row>
    <row r="76" spans="1:4" ht="15.6" x14ac:dyDescent="0.3">
      <c r="A76" s="45" t="s">
        <v>193</v>
      </c>
      <c r="B76" s="44">
        <f>IFERROR(VLOOKUP(A76,'Звіт дзвінки'!A:E,3,0),0)</f>
        <v>121</v>
      </c>
      <c r="C76" s="38">
        <f>IFERROR(VLOOKUP(A76,'Звіт дзвінки'!A:E,4,0),0)</f>
        <v>11</v>
      </c>
      <c r="D76" s="39">
        <f>IFERROR(VLOOKUP(A76,'Звіт дзвінки'!A:E,5,0),0)</f>
        <v>9.0909090909090898E-2</v>
      </c>
    </row>
    <row r="77" spans="1:4" ht="15.6" x14ac:dyDescent="0.3">
      <c r="A77" s="45" t="s">
        <v>147</v>
      </c>
      <c r="B77" s="44">
        <f>IFERROR(VLOOKUP(A77,'Звіт дзвінки'!A:E,3,0),0)</f>
        <v>512</v>
      </c>
      <c r="C77" s="38">
        <f>IFERROR(VLOOKUP(A77,'Звіт дзвінки'!A:E,4,0),0)</f>
        <v>47</v>
      </c>
      <c r="D77" s="39">
        <f>IFERROR(VLOOKUP(A77,'Звіт дзвінки'!A:E,5,0),0)</f>
        <v>9.1796875E-2</v>
      </c>
    </row>
    <row r="78" spans="1:4" ht="15.6" x14ac:dyDescent="0.3">
      <c r="A78" s="45" t="s">
        <v>65</v>
      </c>
      <c r="B78" s="44">
        <f>IFERROR(VLOOKUP(A78,'Звіт дзвінки'!A:E,3,0),0)</f>
        <v>130</v>
      </c>
      <c r="C78" s="38">
        <f>IFERROR(VLOOKUP(A78,'Звіт дзвінки'!A:E,4,0),0)</f>
        <v>12</v>
      </c>
      <c r="D78" s="39">
        <f>IFERROR(VLOOKUP(A78,'Звіт дзвінки'!A:E,5,0),0)</f>
        <v>9.2307692307692299E-2</v>
      </c>
    </row>
    <row r="79" spans="1:4" ht="15.6" x14ac:dyDescent="0.3">
      <c r="A79" s="45" t="s">
        <v>188</v>
      </c>
      <c r="B79" s="44">
        <f>IFERROR(VLOOKUP(A79,'Звіт дзвінки'!A:E,3,0),0)</f>
        <v>377</v>
      </c>
      <c r="C79" s="38">
        <f>IFERROR(VLOOKUP(A79,'Звіт дзвінки'!A:E,4,0),0)</f>
        <v>35</v>
      </c>
      <c r="D79" s="39">
        <f>IFERROR(VLOOKUP(A79,'Звіт дзвінки'!A:E,5,0),0)</f>
        <v>9.2838196286472094E-2</v>
      </c>
    </row>
    <row r="80" spans="1:4" ht="15.6" x14ac:dyDescent="0.3">
      <c r="A80" s="45" t="s">
        <v>233</v>
      </c>
      <c r="B80" s="44">
        <f>IFERROR(VLOOKUP(A80,'Звіт дзвінки'!A:E,3,0),0)</f>
        <v>118</v>
      </c>
      <c r="C80" s="38">
        <f>IFERROR(VLOOKUP(A80,'Звіт дзвінки'!A:E,4,0),0)</f>
        <v>11</v>
      </c>
      <c r="D80" s="39">
        <f>IFERROR(VLOOKUP(A80,'Звіт дзвінки'!A:E,5,0),0)</f>
        <v>9.3220338983050793E-2</v>
      </c>
    </row>
    <row r="81" spans="1:4" ht="15.6" x14ac:dyDescent="0.3">
      <c r="A81" s="45" t="s">
        <v>20</v>
      </c>
      <c r="B81" s="44">
        <f>IFERROR(VLOOKUP(A81,'Звіт дзвінки'!A:E,3,0),0)</f>
        <v>340</v>
      </c>
      <c r="C81" s="38">
        <f>IFERROR(VLOOKUP(A81,'Звіт дзвінки'!A:E,4,0),0)</f>
        <v>32</v>
      </c>
      <c r="D81" s="39">
        <f>IFERROR(VLOOKUP(A81,'Звіт дзвінки'!A:E,5,0),0)</f>
        <v>9.41176470588235E-2</v>
      </c>
    </row>
    <row r="82" spans="1:4" ht="15.6" x14ac:dyDescent="0.3">
      <c r="A82" s="45" t="s">
        <v>67</v>
      </c>
      <c r="B82" s="44">
        <f>IFERROR(VLOOKUP(A82,'Звіт дзвінки'!A:E,3,0),0)</f>
        <v>170</v>
      </c>
      <c r="C82" s="38">
        <f>IFERROR(VLOOKUP(A82,'Звіт дзвінки'!A:E,4,0),0)</f>
        <v>16</v>
      </c>
      <c r="D82" s="39">
        <f>IFERROR(VLOOKUP(A82,'Звіт дзвінки'!A:E,5,0),0)</f>
        <v>9.41176470588235E-2</v>
      </c>
    </row>
    <row r="83" spans="1:4" ht="15.6" x14ac:dyDescent="0.3">
      <c r="A83" s="45" t="s">
        <v>63</v>
      </c>
      <c r="B83" s="44">
        <f>IFERROR(VLOOKUP(A83,'Звіт дзвінки'!A:E,3,0),0)</f>
        <v>326</v>
      </c>
      <c r="C83" s="38">
        <f>IFERROR(VLOOKUP(A83,'Звіт дзвінки'!A:E,4,0),0)</f>
        <v>31</v>
      </c>
      <c r="D83" s="39">
        <f>IFERROR(VLOOKUP(A83,'Звіт дзвінки'!A:E,5,0),0)</f>
        <v>9.5092024539877307E-2</v>
      </c>
    </row>
    <row r="84" spans="1:4" ht="15.6" x14ac:dyDescent="0.3">
      <c r="A84" s="45" t="s">
        <v>179</v>
      </c>
      <c r="B84" s="44">
        <f>IFERROR(VLOOKUP(A84,'Звіт дзвінки'!A:E,3,0),0)</f>
        <v>346</v>
      </c>
      <c r="C84" s="38">
        <f>IFERROR(VLOOKUP(A84,'Звіт дзвінки'!A:E,4,0),0)</f>
        <v>33</v>
      </c>
      <c r="D84" s="39">
        <f>IFERROR(VLOOKUP(A84,'Звіт дзвінки'!A:E,5,0),0)</f>
        <v>9.5375722543352595E-2</v>
      </c>
    </row>
    <row r="85" spans="1:4" ht="15.6" x14ac:dyDescent="0.3">
      <c r="A85" s="45" t="s">
        <v>40</v>
      </c>
      <c r="B85" s="44">
        <f>IFERROR(VLOOKUP(A85,'Звіт дзвінки'!A:E,3,0),0)</f>
        <v>304</v>
      </c>
      <c r="C85" s="38">
        <f>IFERROR(VLOOKUP(A85,'Звіт дзвінки'!A:E,4,0),0)</f>
        <v>29</v>
      </c>
      <c r="D85" s="39">
        <f>IFERROR(VLOOKUP(A85,'Звіт дзвінки'!A:E,5,0),0)</f>
        <v>9.5394736842105296E-2</v>
      </c>
    </row>
    <row r="86" spans="1:4" ht="15.6" x14ac:dyDescent="0.3">
      <c r="A86" s="45" t="s">
        <v>194</v>
      </c>
      <c r="B86" s="44">
        <f>IFERROR(VLOOKUP(A86,'Звіт дзвінки'!A:E,3,0),0)</f>
        <v>299</v>
      </c>
      <c r="C86" s="38">
        <f>IFERROR(VLOOKUP(A86,'Звіт дзвінки'!A:E,4,0),0)</f>
        <v>29</v>
      </c>
      <c r="D86" s="39">
        <f>IFERROR(VLOOKUP(A86,'Звіт дзвінки'!A:E,5,0),0)</f>
        <v>9.6989966555184007E-2</v>
      </c>
    </row>
    <row r="87" spans="1:4" ht="15.6" x14ac:dyDescent="0.3">
      <c r="A87" s="45" t="s">
        <v>206</v>
      </c>
      <c r="B87" s="44">
        <f>IFERROR(VLOOKUP(A87,'Звіт дзвінки'!A:E,3,0),0)</f>
        <v>185</v>
      </c>
      <c r="C87" s="38">
        <f>IFERROR(VLOOKUP(A87,'Звіт дзвінки'!A:E,4,0),0)</f>
        <v>18</v>
      </c>
      <c r="D87" s="39">
        <f>IFERROR(VLOOKUP(A87,'Звіт дзвінки'!A:E,5,0),0)</f>
        <v>9.7297297297297303E-2</v>
      </c>
    </row>
    <row r="88" spans="1:4" ht="15.6" x14ac:dyDescent="0.3">
      <c r="A88" s="45" t="s">
        <v>102</v>
      </c>
      <c r="B88" s="44">
        <f>IFERROR(VLOOKUP(A88,'Звіт дзвінки'!A:E,3,0),0)</f>
        <v>163</v>
      </c>
      <c r="C88" s="38">
        <f>IFERROR(VLOOKUP(A88,'Звіт дзвінки'!A:E,4,0),0)</f>
        <v>16</v>
      </c>
      <c r="D88" s="39">
        <f>IFERROR(VLOOKUP(A88,'Звіт дзвінки'!A:E,5,0),0)</f>
        <v>9.8159509202454004E-2</v>
      </c>
    </row>
    <row r="89" spans="1:4" ht="15.6" x14ac:dyDescent="0.3">
      <c r="A89" s="45" t="s">
        <v>71</v>
      </c>
      <c r="B89" s="44">
        <f>IFERROR(VLOOKUP(A89,'Звіт дзвінки'!A:E,3,0),0)</f>
        <v>193</v>
      </c>
      <c r="C89" s="38">
        <f>IFERROR(VLOOKUP(A89,'Звіт дзвінки'!A:E,4,0),0)</f>
        <v>19</v>
      </c>
      <c r="D89" s="39">
        <f>IFERROR(VLOOKUP(A89,'Звіт дзвінки'!A:E,5,0),0)</f>
        <v>9.8445595854922296E-2</v>
      </c>
    </row>
    <row r="90" spans="1:4" ht="15.6" x14ac:dyDescent="0.3">
      <c r="A90" s="45" t="s">
        <v>41</v>
      </c>
      <c r="B90" s="44">
        <f>IFERROR(VLOOKUP(A90,'Звіт дзвінки'!A:E,3,0),0)</f>
        <v>243</v>
      </c>
      <c r="C90" s="38">
        <f>IFERROR(VLOOKUP(A90,'Звіт дзвінки'!A:E,4,0),0)</f>
        <v>24</v>
      </c>
      <c r="D90" s="39">
        <f>IFERROR(VLOOKUP(A90,'Звіт дзвінки'!A:E,5,0),0)</f>
        <v>9.8765432098765399E-2</v>
      </c>
    </row>
    <row r="91" spans="1:4" ht="15.6" x14ac:dyDescent="0.3">
      <c r="A91" s="45" t="s">
        <v>133</v>
      </c>
      <c r="B91" s="44">
        <f>IFERROR(VLOOKUP(A91,'Звіт дзвінки'!A:E,3,0),0)</f>
        <v>212</v>
      </c>
      <c r="C91" s="38">
        <f>IFERROR(VLOOKUP(A91,'Звіт дзвінки'!A:E,4,0),0)</f>
        <v>21</v>
      </c>
      <c r="D91" s="39">
        <f>IFERROR(VLOOKUP(A91,'Звіт дзвінки'!A:E,5,0),0)</f>
        <v>9.9056603773584898E-2</v>
      </c>
    </row>
    <row r="92" spans="1:4" ht="15.6" x14ac:dyDescent="0.3">
      <c r="A92" s="45" t="s">
        <v>130</v>
      </c>
      <c r="B92" s="44">
        <f>IFERROR(VLOOKUP(A92,'Звіт дзвінки'!A:E,3,0),0)</f>
        <v>121</v>
      </c>
      <c r="C92" s="38">
        <f>IFERROR(VLOOKUP(A92,'Звіт дзвінки'!A:E,4,0),0)</f>
        <v>12</v>
      </c>
      <c r="D92" s="39">
        <f>IFERROR(VLOOKUP(A92,'Звіт дзвінки'!A:E,5,0),0)</f>
        <v>9.9173553719008295E-2</v>
      </c>
    </row>
    <row r="93" spans="1:4" ht="15.6" x14ac:dyDescent="0.3">
      <c r="A93" s="45" t="s">
        <v>35</v>
      </c>
      <c r="B93" s="44">
        <f>IFERROR(VLOOKUP(A93,'Звіт дзвінки'!A:E,3,0),0)</f>
        <v>171</v>
      </c>
      <c r="C93" s="38">
        <f>IFERROR(VLOOKUP(A93,'Звіт дзвінки'!A:E,4,0),0)</f>
        <v>17</v>
      </c>
      <c r="D93" s="39">
        <f>IFERROR(VLOOKUP(A93,'Звіт дзвінки'!A:E,5,0),0)</f>
        <v>9.9415204678362595E-2</v>
      </c>
    </row>
    <row r="94" spans="1:4" ht="15.6" x14ac:dyDescent="0.3">
      <c r="A94" s="45" t="s">
        <v>83</v>
      </c>
      <c r="B94" s="44">
        <f>IFERROR(VLOOKUP(A94,'Звіт дзвінки'!A:E,3,0),0)</f>
        <v>211</v>
      </c>
      <c r="C94" s="38">
        <f>IFERROR(VLOOKUP(A94,'Звіт дзвінки'!A:E,4,0),0)</f>
        <v>21</v>
      </c>
      <c r="D94" s="39">
        <f>IFERROR(VLOOKUP(A94,'Звіт дзвінки'!A:E,5,0),0)</f>
        <v>9.9526066350710901E-2</v>
      </c>
    </row>
    <row r="95" spans="1:4" ht="15.6" x14ac:dyDescent="0.3">
      <c r="A95" s="45" t="s">
        <v>129</v>
      </c>
      <c r="B95" s="44">
        <f>IFERROR(VLOOKUP(A95,'Звіт дзвінки'!A:E,3,0),0)</f>
        <v>211</v>
      </c>
      <c r="C95" s="38">
        <f>IFERROR(VLOOKUP(A95,'Звіт дзвінки'!A:E,4,0),0)</f>
        <v>21</v>
      </c>
      <c r="D95" s="39">
        <f>IFERROR(VLOOKUP(A95,'Звіт дзвінки'!A:E,5,0),0)</f>
        <v>9.9526066350710901E-2</v>
      </c>
    </row>
    <row r="96" spans="1:4" ht="15.6" x14ac:dyDescent="0.3">
      <c r="A96" s="45" t="s">
        <v>54</v>
      </c>
      <c r="B96" s="44">
        <f>IFERROR(VLOOKUP(A96,'Звіт дзвінки'!A:E,3,0),0)</f>
        <v>221</v>
      </c>
      <c r="C96" s="38">
        <f>IFERROR(VLOOKUP(A96,'Звіт дзвінки'!A:E,4,0),0)</f>
        <v>22</v>
      </c>
      <c r="D96" s="39">
        <f>IFERROR(VLOOKUP(A96,'Звіт дзвінки'!A:E,5,0),0)</f>
        <v>9.9547511312217202E-2</v>
      </c>
    </row>
    <row r="97" spans="1:4" ht="15.6" x14ac:dyDescent="0.3">
      <c r="A97" s="45" t="s">
        <v>335</v>
      </c>
      <c r="B97" s="44">
        <f>IFERROR(VLOOKUP(A97,'Звіт дзвінки'!A:E,3,0),0)</f>
        <v>60</v>
      </c>
      <c r="C97" s="38">
        <f>IFERROR(VLOOKUP(A97,'Звіт дзвінки'!A:E,4,0),0)</f>
        <v>6</v>
      </c>
      <c r="D97" s="39">
        <f>IFERROR(VLOOKUP(A97,'Звіт дзвінки'!A:E,5,0),0)</f>
        <v>0.1</v>
      </c>
    </row>
    <row r="98" spans="1:4" ht="15.6" x14ac:dyDescent="0.3">
      <c r="A98" s="45" t="s">
        <v>115</v>
      </c>
      <c r="B98" s="44">
        <f>IFERROR(VLOOKUP(A98,'Звіт дзвінки'!A:E,3,0),0)</f>
        <v>309</v>
      </c>
      <c r="C98" s="38">
        <f>IFERROR(VLOOKUP(A98,'Звіт дзвінки'!A:E,4,0),0)</f>
        <v>31</v>
      </c>
      <c r="D98" s="39">
        <f>IFERROR(VLOOKUP(A98,'Звіт дзвінки'!A:E,5,0),0)</f>
        <v>0.10032362459546899</v>
      </c>
    </row>
    <row r="99" spans="1:4" ht="15.6" x14ac:dyDescent="0.3">
      <c r="A99" s="45" t="s">
        <v>68</v>
      </c>
      <c r="B99" s="44">
        <f>IFERROR(VLOOKUP(A99,'Звіт дзвінки'!A:E,3,0),0)</f>
        <v>328</v>
      </c>
      <c r="C99" s="38">
        <f>IFERROR(VLOOKUP(A99,'Звіт дзвінки'!A:E,4,0),0)</f>
        <v>33</v>
      </c>
      <c r="D99" s="39">
        <f>IFERROR(VLOOKUP(A99,'Звіт дзвінки'!A:E,5,0),0)</f>
        <v>0.100609756097561</v>
      </c>
    </row>
    <row r="100" spans="1:4" ht="15.6" x14ac:dyDescent="0.3">
      <c r="A100" s="45" t="s">
        <v>106</v>
      </c>
      <c r="B100" s="44">
        <f>IFERROR(VLOOKUP(A100,'Звіт дзвінки'!A:E,3,0),0)</f>
        <v>188</v>
      </c>
      <c r="C100" s="38">
        <f>IFERROR(VLOOKUP(A100,'Звіт дзвінки'!A:E,4,0),0)</f>
        <v>19</v>
      </c>
      <c r="D100" s="39">
        <f>IFERROR(VLOOKUP(A100,'Звіт дзвінки'!A:E,5,0),0)</f>
        <v>0.10106382978723399</v>
      </c>
    </row>
    <row r="101" spans="1:4" ht="15.6" x14ac:dyDescent="0.3">
      <c r="A101" s="45" t="s">
        <v>310</v>
      </c>
      <c r="B101" s="44">
        <f>IFERROR(VLOOKUP(A101,'Звіт дзвінки'!A:E,3,0),0)</f>
        <v>168</v>
      </c>
      <c r="C101" s="38">
        <f>IFERROR(VLOOKUP(A101,'Звіт дзвінки'!A:E,4,0),0)</f>
        <v>17</v>
      </c>
      <c r="D101" s="39">
        <f>IFERROR(VLOOKUP(A101,'Звіт дзвінки'!A:E,5,0),0)</f>
        <v>0.101190476190476</v>
      </c>
    </row>
    <row r="102" spans="1:4" ht="15.6" x14ac:dyDescent="0.3">
      <c r="A102" s="45" t="s">
        <v>37</v>
      </c>
      <c r="B102" s="44">
        <f>IFERROR(VLOOKUP(A102,'Звіт дзвінки'!A:E,3,0),0)</f>
        <v>316</v>
      </c>
      <c r="C102" s="38">
        <f>IFERROR(VLOOKUP(A102,'Звіт дзвінки'!A:E,4,0),0)</f>
        <v>32</v>
      </c>
      <c r="D102" s="39">
        <f>IFERROR(VLOOKUP(A102,'Звіт дзвінки'!A:E,5,0),0)</f>
        <v>0.10126582278481</v>
      </c>
    </row>
    <row r="103" spans="1:4" ht="15.6" x14ac:dyDescent="0.3">
      <c r="A103" s="45" t="s">
        <v>23</v>
      </c>
      <c r="B103" s="44">
        <f>IFERROR(VLOOKUP(A103,'Звіт дзвінки'!A:E,3,0),0)</f>
        <v>363</v>
      </c>
      <c r="C103" s="38">
        <f>IFERROR(VLOOKUP(A103,'Звіт дзвінки'!A:E,4,0),0)</f>
        <v>37</v>
      </c>
      <c r="D103" s="39">
        <f>IFERROR(VLOOKUP(A103,'Звіт дзвінки'!A:E,5,0),0)</f>
        <v>0.101928374655647</v>
      </c>
    </row>
    <row r="104" spans="1:4" ht="15.6" x14ac:dyDescent="0.3">
      <c r="A104" s="45" t="s">
        <v>86</v>
      </c>
      <c r="B104" s="44">
        <f>IFERROR(VLOOKUP(A104,'Звіт дзвінки'!A:E,3,0),0)</f>
        <v>206</v>
      </c>
      <c r="C104" s="38">
        <f>IFERROR(VLOOKUP(A104,'Звіт дзвінки'!A:E,4,0),0)</f>
        <v>21</v>
      </c>
      <c r="D104" s="39">
        <f>IFERROR(VLOOKUP(A104,'Звіт дзвінки'!A:E,5,0),0)</f>
        <v>0.101941747572816</v>
      </c>
    </row>
    <row r="105" spans="1:4" ht="15.6" x14ac:dyDescent="0.3">
      <c r="A105" s="45" t="s">
        <v>185</v>
      </c>
      <c r="B105" s="44">
        <f>IFERROR(VLOOKUP(A105,'Звіт дзвінки'!A:E,3,0),0)</f>
        <v>388</v>
      </c>
      <c r="C105" s="38">
        <f>IFERROR(VLOOKUP(A105,'Звіт дзвінки'!A:E,4,0),0)</f>
        <v>40</v>
      </c>
      <c r="D105" s="39">
        <f>IFERROR(VLOOKUP(A105,'Звіт дзвінки'!A:E,5,0),0)</f>
        <v>0.10309278350515499</v>
      </c>
    </row>
    <row r="106" spans="1:4" ht="15.6" x14ac:dyDescent="0.3">
      <c r="A106" s="45" t="s">
        <v>196</v>
      </c>
      <c r="B106" s="44">
        <f>IFERROR(VLOOKUP(A106,'Звіт дзвінки'!A:E,3,0),0)</f>
        <v>335</v>
      </c>
      <c r="C106" s="38">
        <f>IFERROR(VLOOKUP(A106,'Звіт дзвінки'!A:E,4,0),0)</f>
        <v>35</v>
      </c>
      <c r="D106" s="39">
        <f>IFERROR(VLOOKUP(A106,'Звіт дзвінки'!A:E,5,0),0)</f>
        <v>0.104477611940299</v>
      </c>
    </row>
    <row r="107" spans="1:4" ht="15.6" x14ac:dyDescent="0.3">
      <c r="A107" s="45" t="s">
        <v>166</v>
      </c>
      <c r="B107" s="44">
        <f>IFERROR(VLOOKUP(A107,'Звіт дзвінки'!A:E,3,0),0)</f>
        <v>225</v>
      </c>
      <c r="C107" s="38">
        <f>IFERROR(VLOOKUP(A107,'Звіт дзвінки'!A:E,4,0),0)</f>
        <v>24</v>
      </c>
      <c r="D107" s="39">
        <f>IFERROR(VLOOKUP(A107,'Звіт дзвінки'!A:E,5,0),0)</f>
        <v>0.10666666666666701</v>
      </c>
    </row>
    <row r="108" spans="1:4" ht="15.6" x14ac:dyDescent="0.3">
      <c r="A108" s="45" t="s">
        <v>4</v>
      </c>
      <c r="B108" s="44">
        <f>IFERROR(VLOOKUP(A108,'Звіт дзвінки'!A:E,3,0),0)</f>
        <v>384</v>
      </c>
      <c r="C108" s="38">
        <f>IFERROR(VLOOKUP(A108,'Звіт дзвінки'!A:E,4,0),0)</f>
        <v>41</v>
      </c>
      <c r="D108" s="39">
        <f>IFERROR(VLOOKUP(A108,'Звіт дзвінки'!A:E,5,0),0)</f>
        <v>0.106770833333333</v>
      </c>
    </row>
    <row r="109" spans="1:4" ht="15.6" x14ac:dyDescent="0.3">
      <c r="A109" s="45" t="s">
        <v>118</v>
      </c>
      <c r="B109" s="44">
        <f>IFERROR(VLOOKUP(A109,'Звіт дзвінки'!A:E,3,0),0)</f>
        <v>599</v>
      </c>
      <c r="C109" s="38">
        <f>IFERROR(VLOOKUP(A109,'Звіт дзвінки'!A:E,4,0),0)</f>
        <v>64</v>
      </c>
      <c r="D109" s="39">
        <f>IFERROR(VLOOKUP(A109,'Звіт дзвінки'!A:E,5,0),0)</f>
        <v>0.106844741235392</v>
      </c>
    </row>
    <row r="110" spans="1:4" ht="15.6" x14ac:dyDescent="0.3">
      <c r="A110" s="45" t="s">
        <v>45</v>
      </c>
      <c r="B110" s="44">
        <f>IFERROR(VLOOKUP(A110,'Звіт дзвінки'!A:E,3,0),0)</f>
        <v>230</v>
      </c>
      <c r="C110" s="38">
        <f>IFERROR(VLOOKUP(A110,'Звіт дзвінки'!A:E,4,0),0)</f>
        <v>25</v>
      </c>
      <c r="D110" s="39">
        <f>IFERROR(VLOOKUP(A110,'Звіт дзвінки'!A:E,5,0),0)</f>
        <v>0.108695652173913</v>
      </c>
    </row>
    <row r="111" spans="1:4" ht="15.6" x14ac:dyDescent="0.3">
      <c r="A111" s="45" t="s">
        <v>187</v>
      </c>
      <c r="B111" s="44">
        <f>IFERROR(VLOOKUP(A111,'Звіт дзвінки'!A:E,3,0),0)</f>
        <v>266</v>
      </c>
      <c r="C111" s="38">
        <f>IFERROR(VLOOKUP(A111,'Звіт дзвінки'!A:E,4,0),0)</f>
        <v>29</v>
      </c>
      <c r="D111" s="39">
        <f>IFERROR(VLOOKUP(A111,'Звіт дзвінки'!A:E,5,0),0)</f>
        <v>0.10902255639097699</v>
      </c>
    </row>
    <row r="112" spans="1:4" ht="15.6" x14ac:dyDescent="0.3">
      <c r="A112" s="45" t="s">
        <v>181</v>
      </c>
      <c r="B112" s="44">
        <f>IFERROR(VLOOKUP(A112,'Звіт дзвінки'!A:E,3,0),0)</f>
        <v>238</v>
      </c>
      <c r="C112" s="38">
        <f>IFERROR(VLOOKUP(A112,'Звіт дзвінки'!A:E,4,0),0)</f>
        <v>26</v>
      </c>
      <c r="D112" s="39">
        <f>IFERROR(VLOOKUP(A112,'Звіт дзвінки'!A:E,5,0),0)</f>
        <v>0.109243697478992</v>
      </c>
    </row>
    <row r="113" spans="1:4" ht="15.6" x14ac:dyDescent="0.3">
      <c r="A113" s="45" t="s">
        <v>203</v>
      </c>
      <c r="B113" s="44">
        <f>IFERROR(VLOOKUP(A113,'Звіт дзвінки'!A:E,3,0),0)</f>
        <v>347</v>
      </c>
      <c r="C113" s="38">
        <f>IFERROR(VLOOKUP(A113,'Звіт дзвінки'!A:E,4,0),0)</f>
        <v>38</v>
      </c>
      <c r="D113" s="39">
        <f>IFERROR(VLOOKUP(A113,'Звіт дзвінки'!A:E,5,0),0)</f>
        <v>0.109510086455331</v>
      </c>
    </row>
    <row r="114" spans="1:4" ht="15.6" x14ac:dyDescent="0.3">
      <c r="A114" s="45" t="s">
        <v>153</v>
      </c>
      <c r="B114" s="44">
        <f>IFERROR(VLOOKUP(A114,'Звіт дзвінки'!A:E,3,0),0)</f>
        <v>172</v>
      </c>
      <c r="C114" s="38">
        <f>IFERROR(VLOOKUP(A114,'Звіт дзвінки'!A:E,4,0),0)</f>
        <v>19</v>
      </c>
      <c r="D114" s="39">
        <f>IFERROR(VLOOKUP(A114,'Звіт дзвінки'!A:E,5,0),0)</f>
        <v>0.11046511627907001</v>
      </c>
    </row>
    <row r="115" spans="1:4" ht="15.6" x14ac:dyDescent="0.3">
      <c r="A115" s="45" t="s">
        <v>140</v>
      </c>
      <c r="B115" s="44">
        <f>IFERROR(VLOOKUP(A115,'Звіт дзвінки'!A:E,3,0),0)</f>
        <v>214</v>
      </c>
      <c r="C115" s="38">
        <f>IFERROR(VLOOKUP(A115,'Звіт дзвінки'!A:E,4,0),0)</f>
        <v>24</v>
      </c>
      <c r="D115" s="39">
        <f>IFERROR(VLOOKUP(A115,'Звіт дзвінки'!A:E,5,0),0)</f>
        <v>0.11214953271028</v>
      </c>
    </row>
    <row r="116" spans="1:4" ht="15.6" x14ac:dyDescent="0.3">
      <c r="A116" s="45" t="s">
        <v>119</v>
      </c>
      <c r="B116" s="44">
        <f>IFERROR(VLOOKUP(A116,'Звіт дзвінки'!A:E,3,0),0)</f>
        <v>371</v>
      </c>
      <c r="C116" s="38">
        <f>IFERROR(VLOOKUP(A116,'Звіт дзвінки'!A:E,4,0),0)</f>
        <v>42</v>
      </c>
      <c r="D116" s="39">
        <f>IFERROR(VLOOKUP(A116,'Звіт дзвінки'!A:E,5,0),0)</f>
        <v>0.113207547169811</v>
      </c>
    </row>
    <row r="117" spans="1:4" ht="15.6" x14ac:dyDescent="0.3">
      <c r="A117" s="45" t="s">
        <v>116</v>
      </c>
      <c r="B117" s="44">
        <f>IFERROR(VLOOKUP(A117,'Звіт дзвінки'!A:E,3,0),0)</f>
        <v>174</v>
      </c>
      <c r="C117" s="38">
        <f>IFERROR(VLOOKUP(A117,'Звіт дзвінки'!A:E,4,0),0)</f>
        <v>20</v>
      </c>
      <c r="D117" s="39">
        <f>IFERROR(VLOOKUP(A117,'Звіт дзвінки'!A:E,5,0),0)</f>
        <v>0.114942528735632</v>
      </c>
    </row>
    <row r="118" spans="1:4" ht="15.6" x14ac:dyDescent="0.3">
      <c r="A118" s="45" t="s">
        <v>127</v>
      </c>
      <c r="B118" s="44">
        <f>IFERROR(VLOOKUP(A118,'Звіт дзвінки'!A:E,3,0),0)</f>
        <v>208</v>
      </c>
      <c r="C118" s="38">
        <f>IFERROR(VLOOKUP(A118,'Звіт дзвінки'!A:E,4,0),0)</f>
        <v>24</v>
      </c>
      <c r="D118" s="39">
        <f>IFERROR(VLOOKUP(A118,'Звіт дзвінки'!A:E,5,0),0)</f>
        <v>0.115384615384615</v>
      </c>
    </row>
    <row r="119" spans="1:4" ht="15.6" x14ac:dyDescent="0.3">
      <c r="A119" s="45" t="s">
        <v>6</v>
      </c>
      <c r="B119" s="44">
        <f>IFERROR(VLOOKUP(A119,'Звіт дзвінки'!A:E,3,0),0)</f>
        <v>207</v>
      </c>
      <c r="C119" s="38">
        <f>IFERROR(VLOOKUP(A119,'Звіт дзвінки'!A:E,4,0),0)</f>
        <v>24</v>
      </c>
      <c r="D119" s="39">
        <f>IFERROR(VLOOKUP(A119,'Звіт дзвінки'!A:E,5,0),0)</f>
        <v>0.115942028985507</v>
      </c>
    </row>
    <row r="120" spans="1:4" ht="15.6" x14ac:dyDescent="0.3">
      <c r="A120" s="45" t="s">
        <v>174</v>
      </c>
      <c r="B120" s="44">
        <f>IFERROR(VLOOKUP(A120,'Звіт дзвінки'!A:E,3,0),0)</f>
        <v>421</v>
      </c>
      <c r="C120" s="38">
        <f>IFERROR(VLOOKUP(A120,'Звіт дзвінки'!A:E,4,0),0)</f>
        <v>49</v>
      </c>
      <c r="D120" s="39">
        <f>IFERROR(VLOOKUP(A120,'Звіт дзвінки'!A:E,5,0),0)</f>
        <v>0.116389548693587</v>
      </c>
    </row>
    <row r="121" spans="1:4" ht="15.6" x14ac:dyDescent="0.3">
      <c r="A121" s="45" t="s">
        <v>158</v>
      </c>
      <c r="B121" s="44">
        <f>IFERROR(VLOOKUP(A121,'Звіт дзвінки'!A:E,3,0),0)</f>
        <v>538</v>
      </c>
      <c r="C121" s="38">
        <f>IFERROR(VLOOKUP(A121,'Звіт дзвінки'!A:E,4,0),0)</f>
        <v>63</v>
      </c>
      <c r="D121" s="39">
        <f>IFERROR(VLOOKUP(A121,'Звіт дзвінки'!A:E,5,0),0)</f>
        <v>0.117100371747212</v>
      </c>
    </row>
    <row r="122" spans="1:4" ht="15.6" x14ac:dyDescent="0.3">
      <c r="A122" s="45" t="s">
        <v>155</v>
      </c>
      <c r="B122" s="44">
        <f>IFERROR(VLOOKUP(A122,'Звіт дзвінки'!A:E,3,0),0)</f>
        <v>17</v>
      </c>
      <c r="C122" s="38">
        <f>IFERROR(VLOOKUP(A122,'Звіт дзвінки'!A:E,4,0),0)</f>
        <v>2</v>
      </c>
      <c r="D122" s="39">
        <f>IFERROR(VLOOKUP(A122,'Звіт дзвінки'!A:E,5,0),0)</f>
        <v>0.11764705882352899</v>
      </c>
    </row>
    <row r="123" spans="1:4" ht="15.6" x14ac:dyDescent="0.3">
      <c r="A123" s="45" t="s">
        <v>78</v>
      </c>
      <c r="B123" s="44">
        <f>IFERROR(VLOOKUP(A123,'Звіт дзвінки'!A:E,3,0),0)</f>
        <v>229</v>
      </c>
      <c r="C123" s="38">
        <f>IFERROR(VLOOKUP(A123,'Звіт дзвінки'!A:E,4,0),0)</f>
        <v>27</v>
      </c>
      <c r="D123" s="39">
        <f>IFERROR(VLOOKUP(A123,'Звіт дзвінки'!A:E,5,0),0)</f>
        <v>0.117903930131004</v>
      </c>
    </row>
    <row r="124" spans="1:4" ht="15.6" x14ac:dyDescent="0.3">
      <c r="A124" s="45" t="s">
        <v>168</v>
      </c>
      <c r="B124" s="44">
        <f>IFERROR(VLOOKUP(A124,'Звіт дзвінки'!A:E,3,0),0)</f>
        <v>288</v>
      </c>
      <c r="C124" s="38">
        <f>IFERROR(VLOOKUP(A124,'Звіт дзвінки'!A:E,4,0),0)</f>
        <v>34</v>
      </c>
      <c r="D124" s="39">
        <f>IFERROR(VLOOKUP(A124,'Звіт дзвінки'!A:E,5,0),0)</f>
        <v>0.118055555555556</v>
      </c>
    </row>
    <row r="125" spans="1:4" ht="15.6" x14ac:dyDescent="0.3">
      <c r="A125" s="45" t="s">
        <v>131</v>
      </c>
      <c r="B125" s="44">
        <f>IFERROR(VLOOKUP(A125,'Звіт дзвінки'!A:E,3,0),0)</f>
        <v>127</v>
      </c>
      <c r="C125" s="38">
        <f>IFERROR(VLOOKUP(A125,'Звіт дзвінки'!A:E,4,0),0)</f>
        <v>15</v>
      </c>
      <c r="D125" s="39">
        <f>IFERROR(VLOOKUP(A125,'Звіт дзвінки'!A:E,5,0),0)</f>
        <v>0.118110236220472</v>
      </c>
    </row>
    <row r="126" spans="1:4" ht="15.6" x14ac:dyDescent="0.3">
      <c r="A126" s="45" t="s">
        <v>122</v>
      </c>
      <c r="B126" s="44">
        <f>IFERROR(VLOOKUP(A126,'Звіт дзвінки'!A:E,3,0),0)</f>
        <v>503</v>
      </c>
      <c r="C126" s="38">
        <f>IFERROR(VLOOKUP(A126,'Звіт дзвінки'!A:E,4,0),0)</f>
        <v>60</v>
      </c>
      <c r="D126" s="39">
        <f>IFERROR(VLOOKUP(A126,'Звіт дзвінки'!A:E,5,0),0)</f>
        <v>0.119284294234592</v>
      </c>
    </row>
    <row r="127" spans="1:4" ht="15.6" x14ac:dyDescent="0.3">
      <c r="A127" s="45" t="s">
        <v>111</v>
      </c>
      <c r="B127" s="44">
        <f>IFERROR(VLOOKUP(A127,'Звіт дзвінки'!A:E,3,0),0)</f>
        <v>424</v>
      </c>
      <c r="C127" s="38">
        <f>IFERROR(VLOOKUP(A127,'Звіт дзвінки'!A:E,4,0),0)</f>
        <v>51</v>
      </c>
      <c r="D127" s="39">
        <f>IFERROR(VLOOKUP(A127,'Звіт дзвінки'!A:E,5,0),0)</f>
        <v>0.120283018867925</v>
      </c>
    </row>
    <row r="128" spans="1:4" ht="15.6" x14ac:dyDescent="0.3">
      <c r="A128" s="45" t="s">
        <v>8</v>
      </c>
      <c r="B128" s="44">
        <f>IFERROR(VLOOKUP(A128,'Звіт дзвінки'!A:E,3,0),0)</f>
        <v>349</v>
      </c>
      <c r="C128" s="38">
        <f>IFERROR(VLOOKUP(A128,'Звіт дзвінки'!A:E,4,0),0)</f>
        <v>42</v>
      </c>
      <c r="D128" s="39">
        <f>IFERROR(VLOOKUP(A128,'Звіт дзвінки'!A:E,5,0),0)</f>
        <v>0.120343839541547</v>
      </c>
    </row>
    <row r="129" spans="1:4" ht="15.6" x14ac:dyDescent="0.3">
      <c r="A129" s="45" t="s">
        <v>32</v>
      </c>
      <c r="B129" s="44">
        <f>IFERROR(VLOOKUP(A129,'Звіт дзвінки'!A:E,3,0),0)</f>
        <v>371</v>
      </c>
      <c r="C129" s="38">
        <f>IFERROR(VLOOKUP(A129,'Звіт дзвінки'!A:E,4,0),0)</f>
        <v>45</v>
      </c>
      <c r="D129" s="39">
        <f>IFERROR(VLOOKUP(A129,'Звіт дзвінки'!A:E,5,0),0)</f>
        <v>0.12129380053908401</v>
      </c>
    </row>
    <row r="130" spans="1:4" ht="15.6" x14ac:dyDescent="0.3">
      <c r="A130" s="45" t="s">
        <v>177</v>
      </c>
      <c r="B130" s="44">
        <f>IFERROR(VLOOKUP(A130,'Звіт дзвінки'!A:E,3,0),0)</f>
        <v>402</v>
      </c>
      <c r="C130" s="38">
        <f>IFERROR(VLOOKUP(A130,'Звіт дзвінки'!A:E,4,0),0)</f>
        <v>49</v>
      </c>
      <c r="D130" s="39">
        <f>IFERROR(VLOOKUP(A130,'Звіт дзвінки'!A:E,5,0),0)</f>
        <v>0.12189054726368199</v>
      </c>
    </row>
    <row r="131" spans="1:4" ht="15.6" x14ac:dyDescent="0.3">
      <c r="A131" s="45" t="s">
        <v>19</v>
      </c>
      <c r="B131" s="44">
        <f>IFERROR(VLOOKUP(A131,'Звіт дзвінки'!A:E,3,0),0)</f>
        <v>164</v>
      </c>
      <c r="C131" s="38">
        <f>IFERROR(VLOOKUP(A131,'Звіт дзвінки'!A:E,4,0),0)</f>
        <v>20</v>
      </c>
      <c r="D131" s="39">
        <f>IFERROR(VLOOKUP(A131,'Звіт дзвінки'!A:E,5,0),0)</f>
        <v>0.12195121951219499</v>
      </c>
    </row>
    <row r="132" spans="1:4" ht="15.6" x14ac:dyDescent="0.3">
      <c r="A132" s="45" t="s">
        <v>208</v>
      </c>
      <c r="B132" s="44">
        <f>IFERROR(VLOOKUP(A132,'Звіт дзвінки'!A:E,3,0),0)</f>
        <v>57</v>
      </c>
      <c r="C132" s="38">
        <f>IFERROR(VLOOKUP(A132,'Звіт дзвінки'!A:E,4,0),0)</f>
        <v>7</v>
      </c>
      <c r="D132" s="39">
        <f>IFERROR(VLOOKUP(A132,'Звіт дзвінки'!A:E,5,0),0)</f>
        <v>0.12280701754386</v>
      </c>
    </row>
    <row r="133" spans="1:4" ht="15.6" x14ac:dyDescent="0.3">
      <c r="A133" s="45" t="s">
        <v>70</v>
      </c>
      <c r="B133" s="44">
        <f>IFERROR(VLOOKUP(A133,'Звіт дзвінки'!A:E,3,0),0)</f>
        <v>543</v>
      </c>
      <c r="C133" s="38">
        <f>IFERROR(VLOOKUP(A133,'Звіт дзвінки'!A:E,4,0),0)</f>
        <v>67</v>
      </c>
      <c r="D133" s="39">
        <f>IFERROR(VLOOKUP(A133,'Звіт дзвінки'!A:E,5,0),0)</f>
        <v>0.12338858195211801</v>
      </c>
    </row>
    <row r="134" spans="1:4" ht="15.6" x14ac:dyDescent="0.3">
      <c r="A134" s="45" t="s">
        <v>58</v>
      </c>
      <c r="B134" s="44">
        <f>IFERROR(VLOOKUP(A134,'Звіт дзвінки'!A:E,3,0),0)</f>
        <v>275</v>
      </c>
      <c r="C134" s="38">
        <f>IFERROR(VLOOKUP(A134,'Звіт дзвінки'!A:E,4,0),0)</f>
        <v>34</v>
      </c>
      <c r="D134" s="39">
        <f>IFERROR(VLOOKUP(A134,'Звіт дзвінки'!A:E,5,0),0)</f>
        <v>0.123636363636364</v>
      </c>
    </row>
    <row r="135" spans="1:4" ht="15.6" x14ac:dyDescent="0.3">
      <c r="A135" s="45" t="s">
        <v>312</v>
      </c>
      <c r="B135" s="44">
        <f>IFERROR(VLOOKUP(A135,'Звіт дзвінки'!A:E,3,0),0)</f>
        <v>186</v>
      </c>
      <c r="C135" s="38">
        <f>IFERROR(VLOOKUP(A135,'Звіт дзвінки'!A:E,4,0),0)</f>
        <v>23</v>
      </c>
      <c r="D135" s="39">
        <f>IFERROR(VLOOKUP(A135,'Звіт дзвінки'!A:E,5,0),0)</f>
        <v>0.123655913978495</v>
      </c>
    </row>
    <row r="136" spans="1:4" ht="15.6" x14ac:dyDescent="0.3">
      <c r="A136" s="45" t="s">
        <v>308</v>
      </c>
      <c r="B136" s="44">
        <f>IFERROR(VLOOKUP(A136,'Звіт дзвінки'!A:E,3,0),0)</f>
        <v>129</v>
      </c>
      <c r="C136" s="38">
        <f>IFERROR(VLOOKUP(A136,'Звіт дзвінки'!A:E,4,0),0)</f>
        <v>16</v>
      </c>
      <c r="D136" s="39">
        <f>IFERROR(VLOOKUP(A136,'Звіт дзвінки'!A:E,5,0),0)</f>
        <v>0.124031007751938</v>
      </c>
    </row>
    <row r="137" spans="1:4" ht="15.6" x14ac:dyDescent="0.3">
      <c r="A137" s="45" t="s">
        <v>164</v>
      </c>
      <c r="B137" s="44">
        <f>IFERROR(VLOOKUP(A137,'Звіт дзвінки'!A:E,3,0),0)</f>
        <v>241</v>
      </c>
      <c r="C137" s="38">
        <f>IFERROR(VLOOKUP(A137,'Звіт дзвінки'!A:E,4,0),0)</f>
        <v>30</v>
      </c>
      <c r="D137" s="39">
        <f>IFERROR(VLOOKUP(A137,'Звіт дзвінки'!A:E,5,0),0)</f>
        <v>0.12448132780083</v>
      </c>
    </row>
    <row r="138" spans="1:4" ht="15.6" x14ac:dyDescent="0.3">
      <c r="A138" s="45" t="s">
        <v>145</v>
      </c>
      <c r="B138" s="44">
        <f>IFERROR(VLOOKUP(A138,'Звіт дзвінки'!A:E,3,0),0)</f>
        <v>232</v>
      </c>
      <c r="C138" s="38">
        <f>IFERROR(VLOOKUP(A138,'Звіт дзвінки'!A:E,4,0),0)</f>
        <v>29</v>
      </c>
      <c r="D138" s="39">
        <f>IFERROR(VLOOKUP(A138,'Звіт дзвінки'!A:E,5,0),0)</f>
        <v>0.125</v>
      </c>
    </row>
    <row r="139" spans="1:4" ht="15.6" x14ac:dyDescent="0.3">
      <c r="A139" s="45" t="s">
        <v>10</v>
      </c>
      <c r="B139" s="44">
        <f>IFERROR(VLOOKUP(A139,'Звіт дзвінки'!A:E,3,0),0)</f>
        <v>184</v>
      </c>
      <c r="C139" s="38">
        <f>IFERROR(VLOOKUP(A139,'Звіт дзвінки'!A:E,4,0),0)</f>
        <v>23</v>
      </c>
      <c r="D139" s="39">
        <f>IFERROR(VLOOKUP(A139,'Звіт дзвінки'!A:E,5,0),0)</f>
        <v>0.125</v>
      </c>
    </row>
    <row r="140" spans="1:4" ht="15.6" x14ac:dyDescent="0.3">
      <c r="A140" s="45" t="s">
        <v>180</v>
      </c>
      <c r="B140" s="44">
        <f>IFERROR(VLOOKUP(A140,'Звіт дзвінки'!A:E,3,0),0)</f>
        <v>246</v>
      </c>
      <c r="C140" s="38">
        <f>IFERROR(VLOOKUP(A140,'Звіт дзвінки'!A:E,4,0),0)</f>
        <v>31</v>
      </c>
      <c r="D140" s="39">
        <f>IFERROR(VLOOKUP(A140,'Звіт дзвінки'!A:E,5,0),0)</f>
        <v>0.12601626016260201</v>
      </c>
    </row>
    <row r="141" spans="1:4" ht="15.6" x14ac:dyDescent="0.3">
      <c r="A141" s="45" t="s">
        <v>84</v>
      </c>
      <c r="B141" s="44">
        <f>IFERROR(VLOOKUP(A141,'Звіт дзвінки'!A:E,3,0),0)</f>
        <v>142</v>
      </c>
      <c r="C141" s="38">
        <f>IFERROR(VLOOKUP(A141,'Звіт дзвінки'!A:E,4,0),0)</f>
        <v>18</v>
      </c>
      <c r="D141" s="39">
        <f>IFERROR(VLOOKUP(A141,'Звіт дзвінки'!A:E,5,0),0)</f>
        <v>0.12676056338028199</v>
      </c>
    </row>
    <row r="142" spans="1:4" ht="15.6" x14ac:dyDescent="0.3">
      <c r="A142" s="45" t="s">
        <v>114</v>
      </c>
      <c r="B142" s="44">
        <f>IFERROR(VLOOKUP(A142,'Звіт дзвінки'!A:E,3,0),0)</f>
        <v>181</v>
      </c>
      <c r="C142" s="38">
        <f>IFERROR(VLOOKUP(A142,'Звіт дзвінки'!A:E,4,0),0)</f>
        <v>23</v>
      </c>
      <c r="D142" s="39">
        <f>IFERROR(VLOOKUP(A142,'Звіт дзвінки'!A:E,5,0),0)</f>
        <v>0.12707182320442001</v>
      </c>
    </row>
    <row r="143" spans="1:4" ht="15.6" x14ac:dyDescent="0.3">
      <c r="A143" s="45" t="s">
        <v>62</v>
      </c>
      <c r="B143" s="44">
        <f>IFERROR(VLOOKUP(A143,'Звіт дзвінки'!A:E,3,0),0)</f>
        <v>181</v>
      </c>
      <c r="C143" s="38">
        <f>IFERROR(VLOOKUP(A143,'Звіт дзвінки'!A:E,4,0),0)</f>
        <v>23</v>
      </c>
      <c r="D143" s="39">
        <f>IFERROR(VLOOKUP(A143,'Звіт дзвінки'!A:E,5,0),0)</f>
        <v>0.12707182320442001</v>
      </c>
    </row>
    <row r="144" spans="1:4" ht="15.6" x14ac:dyDescent="0.3">
      <c r="A144" s="45" t="s">
        <v>311</v>
      </c>
      <c r="B144" s="44">
        <f>IFERROR(VLOOKUP(A144,'Звіт дзвінки'!A:E,3,0),0)</f>
        <v>148</v>
      </c>
      <c r="C144" s="38">
        <f>IFERROR(VLOOKUP(A144,'Звіт дзвінки'!A:E,4,0),0)</f>
        <v>19</v>
      </c>
      <c r="D144" s="39">
        <f>IFERROR(VLOOKUP(A144,'Звіт дзвінки'!A:E,5,0),0)</f>
        <v>0.12837837837837801</v>
      </c>
    </row>
    <row r="145" spans="1:4" ht="15.6" x14ac:dyDescent="0.3">
      <c r="A145" s="45" t="s">
        <v>149</v>
      </c>
      <c r="B145" s="44">
        <f>IFERROR(VLOOKUP(A145,'Звіт дзвінки'!A:E,3,0),0)</f>
        <v>263</v>
      </c>
      <c r="C145" s="38">
        <f>IFERROR(VLOOKUP(A145,'Звіт дзвінки'!A:E,4,0),0)</f>
        <v>34</v>
      </c>
      <c r="D145" s="39">
        <f>IFERROR(VLOOKUP(A145,'Звіт дзвінки'!A:E,5,0),0)</f>
        <v>0.129277566539924</v>
      </c>
    </row>
    <row r="146" spans="1:4" ht="15.6" x14ac:dyDescent="0.3">
      <c r="A146" s="45" t="s">
        <v>72</v>
      </c>
      <c r="B146" s="44">
        <f>IFERROR(VLOOKUP(A146,'Звіт дзвінки'!A:E,3,0),0)</f>
        <v>293</v>
      </c>
      <c r="C146" s="38">
        <f>IFERROR(VLOOKUP(A146,'Звіт дзвінки'!A:E,4,0),0)</f>
        <v>38</v>
      </c>
      <c r="D146" s="39">
        <f>IFERROR(VLOOKUP(A146,'Звіт дзвінки'!A:E,5,0),0)</f>
        <v>0.12969283276450499</v>
      </c>
    </row>
    <row r="147" spans="1:4" ht="15.6" x14ac:dyDescent="0.3">
      <c r="A147" s="45" t="s">
        <v>204</v>
      </c>
      <c r="B147" s="44">
        <f>IFERROR(VLOOKUP(A147,'Звіт дзвінки'!A:E,3,0),0)</f>
        <v>262</v>
      </c>
      <c r="C147" s="38">
        <f>IFERROR(VLOOKUP(A147,'Звіт дзвінки'!A:E,4,0),0)</f>
        <v>34</v>
      </c>
      <c r="D147" s="39">
        <f>IFERROR(VLOOKUP(A147,'Звіт дзвінки'!A:E,5,0),0)</f>
        <v>0.12977099236641201</v>
      </c>
    </row>
    <row r="148" spans="1:4" ht="15.6" x14ac:dyDescent="0.3">
      <c r="A148" s="45" t="s">
        <v>25</v>
      </c>
      <c r="B148" s="44">
        <f>IFERROR(VLOOKUP(A148,'Звіт дзвінки'!A:E,3,0),0)</f>
        <v>192</v>
      </c>
      <c r="C148" s="38">
        <f>IFERROR(VLOOKUP(A148,'Звіт дзвінки'!A:E,4,0),0)</f>
        <v>25</v>
      </c>
      <c r="D148" s="39">
        <f>IFERROR(VLOOKUP(A148,'Звіт дзвінки'!A:E,5,0),0)</f>
        <v>0.13020833333333301</v>
      </c>
    </row>
    <row r="149" spans="1:4" ht="15.6" x14ac:dyDescent="0.3">
      <c r="A149" s="45" t="s">
        <v>17</v>
      </c>
      <c r="B149" s="44">
        <f>IFERROR(VLOOKUP(A149,'Звіт дзвінки'!A:E,3,0),0)</f>
        <v>138</v>
      </c>
      <c r="C149" s="38">
        <f>IFERROR(VLOOKUP(A149,'Звіт дзвінки'!A:E,4,0),0)</f>
        <v>18</v>
      </c>
      <c r="D149" s="39">
        <f>IFERROR(VLOOKUP(A149,'Звіт дзвінки'!A:E,5,0),0)</f>
        <v>0.13043478260869601</v>
      </c>
    </row>
    <row r="150" spans="1:4" ht="15.6" x14ac:dyDescent="0.3">
      <c r="A150" s="45" t="s">
        <v>50</v>
      </c>
      <c r="B150" s="44">
        <f>IFERROR(VLOOKUP(A150,'Звіт дзвінки'!A:E,3,0),0)</f>
        <v>205</v>
      </c>
      <c r="C150" s="38">
        <f>IFERROR(VLOOKUP(A150,'Звіт дзвінки'!A:E,4,0),0)</f>
        <v>27</v>
      </c>
      <c r="D150" s="39">
        <f>IFERROR(VLOOKUP(A150,'Звіт дзвінки'!A:E,5,0),0)</f>
        <v>0.13170731707317099</v>
      </c>
    </row>
    <row r="151" spans="1:4" ht="15.6" x14ac:dyDescent="0.3">
      <c r="A151" s="45" t="s">
        <v>128</v>
      </c>
      <c r="B151" s="44">
        <f>IFERROR(VLOOKUP(A151,'Звіт дзвінки'!A:E,3,0),0)</f>
        <v>181</v>
      </c>
      <c r="C151" s="38">
        <f>IFERROR(VLOOKUP(A151,'Звіт дзвінки'!A:E,4,0),0)</f>
        <v>24</v>
      </c>
      <c r="D151" s="39">
        <f>IFERROR(VLOOKUP(A151,'Звіт дзвінки'!A:E,5,0),0)</f>
        <v>0.13259668508287301</v>
      </c>
    </row>
    <row r="152" spans="1:4" ht="15.6" x14ac:dyDescent="0.3">
      <c r="A152" s="45" t="s">
        <v>172</v>
      </c>
      <c r="B152" s="44">
        <f>IFERROR(VLOOKUP(A152,'Звіт дзвінки'!A:E,3,0),0)</f>
        <v>105</v>
      </c>
      <c r="C152" s="38">
        <f>IFERROR(VLOOKUP(A152,'Звіт дзвінки'!A:E,4,0),0)</f>
        <v>14</v>
      </c>
      <c r="D152" s="39">
        <f>IFERROR(VLOOKUP(A152,'Звіт дзвінки'!A:E,5,0),0)</f>
        <v>0.133333333333333</v>
      </c>
    </row>
    <row r="153" spans="1:4" ht="15.6" x14ac:dyDescent="0.3">
      <c r="A153" s="45" t="s">
        <v>137</v>
      </c>
      <c r="B153" s="44">
        <f>IFERROR(VLOOKUP(A153,'Звіт дзвінки'!A:E,3,0),0)</f>
        <v>281</v>
      </c>
      <c r="C153" s="38">
        <f>IFERROR(VLOOKUP(A153,'Звіт дзвінки'!A:E,4,0),0)</f>
        <v>38</v>
      </c>
      <c r="D153" s="39">
        <f>IFERROR(VLOOKUP(A153,'Звіт дзвінки'!A:E,5,0),0)</f>
        <v>0.13523131672597899</v>
      </c>
    </row>
    <row r="154" spans="1:4" ht="15.6" x14ac:dyDescent="0.3">
      <c r="A154" s="45" t="s">
        <v>123</v>
      </c>
      <c r="B154" s="44">
        <f>IFERROR(VLOOKUP(A154,'Звіт дзвінки'!A:E,3,0),0)</f>
        <v>266</v>
      </c>
      <c r="C154" s="38">
        <f>IFERROR(VLOOKUP(A154,'Звіт дзвінки'!A:E,4,0),0)</f>
        <v>36</v>
      </c>
      <c r="D154" s="39">
        <f>IFERROR(VLOOKUP(A154,'Звіт дзвінки'!A:E,5,0),0)</f>
        <v>0.13533834586466201</v>
      </c>
    </row>
    <row r="155" spans="1:4" ht="15.6" x14ac:dyDescent="0.3">
      <c r="A155" s="45" t="s">
        <v>75</v>
      </c>
      <c r="B155" s="44">
        <f>IFERROR(VLOOKUP(A155,'Звіт дзвінки'!A:E,3,0),0)</f>
        <v>22</v>
      </c>
      <c r="C155" s="38">
        <f>IFERROR(VLOOKUP(A155,'Звіт дзвінки'!A:E,4,0),0)</f>
        <v>3</v>
      </c>
      <c r="D155" s="39">
        <f>IFERROR(VLOOKUP(A155,'Звіт дзвінки'!A:E,5,0),0)</f>
        <v>0.13636363636363599</v>
      </c>
    </row>
    <row r="156" spans="1:4" ht="15.6" x14ac:dyDescent="0.3">
      <c r="A156" s="45" t="s">
        <v>189</v>
      </c>
      <c r="B156" s="44">
        <f>IFERROR(VLOOKUP(A156,'Звіт дзвінки'!A:E,3,0),0)</f>
        <v>226</v>
      </c>
      <c r="C156" s="38">
        <f>IFERROR(VLOOKUP(A156,'Звіт дзвінки'!A:E,4,0),0)</f>
        <v>31</v>
      </c>
      <c r="D156" s="39">
        <f>IFERROR(VLOOKUP(A156,'Звіт дзвінки'!A:E,5,0),0)</f>
        <v>0.13716814159292001</v>
      </c>
    </row>
    <row r="157" spans="1:4" ht="15.6" x14ac:dyDescent="0.3">
      <c r="A157" s="45" t="s">
        <v>136</v>
      </c>
      <c r="B157" s="44">
        <f>IFERROR(VLOOKUP(A157,'Звіт дзвінки'!A:E,3,0),0)</f>
        <v>138</v>
      </c>
      <c r="C157" s="38">
        <f>IFERROR(VLOOKUP(A157,'Звіт дзвінки'!A:E,4,0),0)</f>
        <v>19</v>
      </c>
      <c r="D157" s="39">
        <f>IFERROR(VLOOKUP(A157,'Звіт дзвінки'!A:E,5,0),0)</f>
        <v>0.13768115942028999</v>
      </c>
    </row>
    <row r="158" spans="1:4" ht="15.6" x14ac:dyDescent="0.3">
      <c r="A158" s="45" t="s">
        <v>175</v>
      </c>
      <c r="B158" s="44">
        <f>IFERROR(VLOOKUP(A158,'Звіт дзвінки'!A:E,3,0),0)</f>
        <v>380</v>
      </c>
      <c r="C158" s="38">
        <f>IFERROR(VLOOKUP(A158,'Звіт дзвінки'!A:E,4,0),0)</f>
        <v>53</v>
      </c>
      <c r="D158" s="39">
        <f>IFERROR(VLOOKUP(A158,'Звіт дзвінки'!A:E,5,0),0)</f>
        <v>0.139473684210526</v>
      </c>
    </row>
    <row r="159" spans="1:4" ht="15.6" x14ac:dyDescent="0.3">
      <c r="A159" s="45" t="s">
        <v>64</v>
      </c>
      <c r="B159" s="44">
        <f>IFERROR(VLOOKUP(A159,'Звіт дзвінки'!A:E,3,0),0)</f>
        <v>229</v>
      </c>
      <c r="C159" s="38">
        <f>IFERROR(VLOOKUP(A159,'Звіт дзвінки'!A:E,4,0),0)</f>
        <v>32</v>
      </c>
      <c r="D159" s="39">
        <f>IFERROR(VLOOKUP(A159,'Звіт дзвінки'!A:E,5,0),0)</f>
        <v>0.13973799126637601</v>
      </c>
    </row>
    <row r="160" spans="1:4" ht="15.6" x14ac:dyDescent="0.3">
      <c r="A160" s="45" t="s">
        <v>125</v>
      </c>
      <c r="B160" s="44">
        <f>IFERROR(VLOOKUP(A160,'Звіт дзвінки'!A:E,3,0),0)</f>
        <v>329</v>
      </c>
      <c r="C160" s="38">
        <f>IFERROR(VLOOKUP(A160,'Звіт дзвінки'!A:E,4,0),0)</f>
        <v>46</v>
      </c>
      <c r="D160" s="39">
        <f>IFERROR(VLOOKUP(A160,'Звіт дзвінки'!A:E,5,0),0)</f>
        <v>0.13981762917933099</v>
      </c>
    </row>
    <row r="161" spans="1:4" ht="15.6" x14ac:dyDescent="0.3">
      <c r="A161" s="45" t="s">
        <v>167</v>
      </c>
      <c r="B161" s="44">
        <f>IFERROR(VLOOKUP(A161,'Звіт дзвінки'!A:E,3,0),0)</f>
        <v>242</v>
      </c>
      <c r="C161" s="38">
        <f>IFERROR(VLOOKUP(A161,'Звіт дзвінки'!A:E,4,0),0)</f>
        <v>34</v>
      </c>
      <c r="D161" s="39">
        <f>IFERROR(VLOOKUP(A161,'Звіт дзвінки'!A:E,5,0),0)</f>
        <v>0.14049586776859499</v>
      </c>
    </row>
    <row r="162" spans="1:4" ht="15.6" x14ac:dyDescent="0.3">
      <c r="A162" s="45" t="s">
        <v>90</v>
      </c>
      <c r="B162" s="44">
        <f>IFERROR(VLOOKUP(A162,'Звіт дзвінки'!A:E,3,0),0)</f>
        <v>242</v>
      </c>
      <c r="C162" s="38">
        <f>IFERROR(VLOOKUP(A162,'Звіт дзвінки'!A:E,4,0),0)</f>
        <v>34</v>
      </c>
      <c r="D162" s="39">
        <f>IFERROR(VLOOKUP(A162,'Звіт дзвінки'!A:E,5,0),0)</f>
        <v>0.14049586776859499</v>
      </c>
    </row>
    <row r="163" spans="1:4" ht="15.6" x14ac:dyDescent="0.3">
      <c r="A163" s="45" t="s">
        <v>34</v>
      </c>
      <c r="B163" s="44">
        <f>IFERROR(VLOOKUP(A163,'Звіт дзвінки'!A:E,3,0),0)</f>
        <v>383</v>
      </c>
      <c r="C163" s="38">
        <f>IFERROR(VLOOKUP(A163,'Звіт дзвінки'!A:E,4,0),0)</f>
        <v>54</v>
      </c>
      <c r="D163" s="39">
        <f>IFERROR(VLOOKUP(A163,'Звіт дзвінки'!A:E,5,0),0)</f>
        <v>0.14099216710182799</v>
      </c>
    </row>
    <row r="164" spans="1:4" ht="15.6" x14ac:dyDescent="0.3">
      <c r="A164" s="45" t="s">
        <v>198</v>
      </c>
      <c r="B164" s="44">
        <f>IFERROR(VLOOKUP(A164,'Звіт дзвінки'!A:E,3,0),0)</f>
        <v>170</v>
      </c>
      <c r="C164" s="38">
        <f>IFERROR(VLOOKUP(A164,'Звіт дзвінки'!A:E,4,0),0)</f>
        <v>24</v>
      </c>
      <c r="D164" s="39">
        <f>IFERROR(VLOOKUP(A164,'Звіт дзвінки'!A:E,5,0),0)</f>
        <v>0.14117647058823499</v>
      </c>
    </row>
    <row r="165" spans="1:4" ht="15.6" x14ac:dyDescent="0.3">
      <c r="A165" s="45" t="s">
        <v>113</v>
      </c>
      <c r="B165" s="44">
        <f>IFERROR(VLOOKUP(A165,'Звіт дзвінки'!A:E,3,0),0)</f>
        <v>361</v>
      </c>
      <c r="C165" s="38">
        <f>IFERROR(VLOOKUP(A165,'Звіт дзвінки'!A:E,4,0),0)</f>
        <v>51</v>
      </c>
      <c r="D165" s="39">
        <f>IFERROR(VLOOKUP(A165,'Звіт дзвінки'!A:E,5,0),0)</f>
        <v>0.14127423822714699</v>
      </c>
    </row>
    <row r="166" spans="1:4" ht="15.6" x14ac:dyDescent="0.3">
      <c r="A166" s="45" t="s">
        <v>33</v>
      </c>
      <c r="B166" s="44">
        <f>IFERROR(VLOOKUP(A166,'Звіт дзвінки'!A:E,3,0),0)</f>
        <v>184</v>
      </c>
      <c r="C166" s="38">
        <f>IFERROR(VLOOKUP(A166,'Звіт дзвінки'!A:E,4,0),0)</f>
        <v>26</v>
      </c>
      <c r="D166" s="39">
        <f>IFERROR(VLOOKUP(A166,'Звіт дзвінки'!A:E,5,0),0)</f>
        <v>0.141304347826087</v>
      </c>
    </row>
    <row r="167" spans="1:4" ht="15.6" x14ac:dyDescent="0.3">
      <c r="A167" s="45" t="s">
        <v>138</v>
      </c>
      <c r="B167" s="44">
        <f>IFERROR(VLOOKUP(A167,'Звіт дзвінки'!A:E,3,0),0)</f>
        <v>1356</v>
      </c>
      <c r="C167" s="38">
        <f>IFERROR(VLOOKUP(A167,'Звіт дзвінки'!A:E,4,0),0)</f>
        <v>192</v>
      </c>
      <c r="D167" s="39">
        <f>IFERROR(VLOOKUP(A167,'Звіт дзвінки'!A:E,5,0),0)</f>
        <v>0.14159292035398199</v>
      </c>
    </row>
    <row r="168" spans="1:4" ht="15.6" x14ac:dyDescent="0.3">
      <c r="A168" s="45" t="s">
        <v>124</v>
      </c>
      <c r="B168" s="44">
        <f>IFERROR(VLOOKUP(A168,'Звіт дзвінки'!A:E,3,0),0)</f>
        <v>127</v>
      </c>
      <c r="C168" s="38">
        <f>IFERROR(VLOOKUP(A168,'Звіт дзвінки'!A:E,4,0),0)</f>
        <v>18</v>
      </c>
      <c r="D168" s="39">
        <f>IFERROR(VLOOKUP(A168,'Звіт дзвінки'!A:E,5,0),0)</f>
        <v>0.14173228346456701</v>
      </c>
    </row>
    <row r="169" spans="1:4" ht="15.6" x14ac:dyDescent="0.3">
      <c r="A169" s="45" t="s">
        <v>21</v>
      </c>
      <c r="B169" s="44">
        <f>IFERROR(VLOOKUP(A169,'Звіт дзвінки'!A:E,3,0),0)</f>
        <v>520</v>
      </c>
      <c r="C169" s="38">
        <f>IFERROR(VLOOKUP(A169,'Звіт дзвінки'!A:E,4,0),0)</f>
        <v>74</v>
      </c>
      <c r="D169" s="39">
        <f>IFERROR(VLOOKUP(A169,'Звіт дзвінки'!A:E,5,0),0)</f>
        <v>0.142307692307692</v>
      </c>
    </row>
    <row r="170" spans="1:4" ht="15.6" x14ac:dyDescent="0.3">
      <c r="A170" s="45" t="s">
        <v>219</v>
      </c>
      <c r="B170" s="44">
        <f>IFERROR(VLOOKUP(A170,'Звіт дзвінки'!A:E,3,0),0)</f>
        <v>7</v>
      </c>
      <c r="C170" s="38">
        <f>IFERROR(VLOOKUP(A170,'Звіт дзвінки'!A:E,4,0),0)</f>
        <v>1</v>
      </c>
      <c r="D170" s="39">
        <f>IFERROR(VLOOKUP(A170,'Звіт дзвінки'!A:E,5,0),0)</f>
        <v>0.14285714285714299</v>
      </c>
    </row>
    <row r="171" spans="1:4" ht="15.6" x14ac:dyDescent="0.3">
      <c r="A171" s="45" t="s">
        <v>117</v>
      </c>
      <c r="B171" s="44">
        <f>IFERROR(VLOOKUP(A171,'Звіт дзвінки'!A:E,3,0),0)</f>
        <v>7</v>
      </c>
      <c r="C171" s="38">
        <f>IFERROR(VLOOKUP(A171,'Звіт дзвінки'!A:E,4,0),0)</f>
        <v>1</v>
      </c>
      <c r="D171" s="39">
        <f>IFERROR(VLOOKUP(A171,'Звіт дзвінки'!A:E,5,0),0)</f>
        <v>0.14285714285714299</v>
      </c>
    </row>
    <row r="172" spans="1:4" ht="15.6" x14ac:dyDescent="0.3">
      <c r="A172" s="45" t="s">
        <v>150</v>
      </c>
      <c r="B172" s="44">
        <f>IFERROR(VLOOKUP(A172,'Звіт дзвінки'!A:E,3,0),0)</f>
        <v>14</v>
      </c>
      <c r="C172" s="38">
        <f>IFERROR(VLOOKUP(A172,'Звіт дзвінки'!A:E,4,0),0)</f>
        <v>2</v>
      </c>
      <c r="D172" s="39">
        <f>IFERROR(VLOOKUP(A172,'Звіт дзвінки'!A:E,5,0),0)</f>
        <v>0.14285714285714299</v>
      </c>
    </row>
    <row r="173" spans="1:4" ht="15.6" x14ac:dyDescent="0.3">
      <c r="A173" s="45" t="s">
        <v>202</v>
      </c>
      <c r="B173" s="44">
        <f>IFERROR(VLOOKUP(A173,'Звіт дзвінки'!A:E,3,0),0)</f>
        <v>7</v>
      </c>
      <c r="C173" s="38">
        <f>IFERROR(VLOOKUP(A173,'Звіт дзвінки'!A:E,4,0),0)</f>
        <v>1</v>
      </c>
      <c r="D173" s="39">
        <f>IFERROR(VLOOKUP(A173,'Звіт дзвінки'!A:E,5,0),0)</f>
        <v>0.14285714285714299</v>
      </c>
    </row>
    <row r="174" spans="1:4" ht="15.6" x14ac:dyDescent="0.3">
      <c r="A174" s="45" t="s">
        <v>43</v>
      </c>
      <c r="B174" s="44">
        <f>IFERROR(VLOOKUP(A174,'Звіт дзвінки'!A:E,3,0),0)</f>
        <v>98</v>
      </c>
      <c r="C174" s="38">
        <f>IFERROR(VLOOKUP(A174,'Звіт дзвінки'!A:E,4,0),0)</f>
        <v>14</v>
      </c>
      <c r="D174" s="39">
        <f>IFERROR(VLOOKUP(A174,'Звіт дзвінки'!A:E,5,0),0)</f>
        <v>0.14285714285714299</v>
      </c>
    </row>
    <row r="175" spans="1:4" ht="15.6" x14ac:dyDescent="0.3">
      <c r="A175" s="45" t="s">
        <v>51</v>
      </c>
      <c r="B175" s="44">
        <f>IFERROR(VLOOKUP(A175,'Звіт дзвінки'!A:E,3,0),0)</f>
        <v>419</v>
      </c>
      <c r="C175" s="38">
        <f>IFERROR(VLOOKUP(A175,'Звіт дзвінки'!A:E,4,0),0)</f>
        <v>60</v>
      </c>
      <c r="D175" s="39">
        <f>IFERROR(VLOOKUP(A175,'Звіт дзвінки'!A:E,5,0),0)</f>
        <v>0.143198090692124</v>
      </c>
    </row>
    <row r="176" spans="1:4" ht="15.6" x14ac:dyDescent="0.3">
      <c r="A176" s="45" t="s">
        <v>88</v>
      </c>
      <c r="B176" s="44">
        <f>IFERROR(VLOOKUP(A176,'Звіт дзвінки'!A:E,3,0),0)</f>
        <v>251</v>
      </c>
      <c r="C176" s="38">
        <f>IFERROR(VLOOKUP(A176,'Звіт дзвінки'!A:E,4,0),0)</f>
        <v>36</v>
      </c>
      <c r="D176" s="39">
        <f>IFERROR(VLOOKUP(A176,'Звіт дзвінки'!A:E,5,0),0)</f>
        <v>0.143426294820717</v>
      </c>
    </row>
    <row r="177" spans="1:4" ht="15.6" x14ac:dyDescent="0.3">
      <c r="A177" s="45" t="s">
        <v>112</v>
      </c>
      <c r="B177" s="44">
        <f>IFERROR(VLOOKUP(A177,'Звіт дзвінки'!A:E,3,0),0)</f>
        <v>55</v>
      </c>
      <c r="C177" s="38">
        <f>IFERROR(VLOOKUP(A177,'Звіт дзвінки'!A:E,4,0),0)</f>
        <v>8</v>
      </c>
      <c r="D177" s="39">
        <f>IFERROR(VLOOKUP(A177,'Звіт дзвінки'!A:E,5,0),0)</f>
        <v>0.145454545454545</v>
      </c>
    </row>
    <row r="178" spans="1:4" ht="15.6" x14ac:dyDescent="0.3">
      <c r="A178" s="45" t="s">
        <v>80</v>
      </c>
      <c r="B178" s="44">
        <f>IFERROR(VLOOKUP(A178,'Звіт дзвінки'!A:E,3,0),0)</f>
        <v>261</v>
      </c>
      <c r="C178" s="38">
        <f>IFERROR(VLOOKUP(A178,'Звіт дзвінки'!A:E,4,0),0)</f>
        <v>38</v>
      </c>
      <c r="D178" s="39">
        <f>IFERROR(VLOOKUP(A178,'Звіт дзвінки'!A:E,5,0),0)</f>
        <v>0.145593869731801</v>
      </c>
    </row>
    <row r="179" spans="1:4" ht="15.6" x14ac:dyDescent="0.3">
      <c r="A179" s="45" t="s">
        <v>98</v>
      </c>
      <c r="B179" s="44">
        <f>IFERROR(VLOOKUP(A179,'Звіт дзвінки'!A:E,3,0),0)</f>
        <v>391</v>
      </c>
      <c r="C179" s="38">
        <f>IFERROR(VLOOKUP(A179,'Звіт дзвінки'!A:E,4,0),0)</f>
        <v>57</v>
      </c>
      <c r="D179" s="39">
        <f>IFERROR(VLOOKUP(A179,'Звіт дзвінки'!A:E,5,0),0)</f>
        <v>0.14578005115089501</v>
      </c>
    </row>
    <row r="180" spans="1:4" ht="15.6" x14ac:dyDescent="0.3">
      <c r="A180" s="45" t="s">
        <v>77</v>
      </c>
      <c r="B180" s="44">
        <f>IFERROR(VLOOKUP(A180,'Звіт дзвінки'!A:E,3,0),0)</f>
        <v>185</v>
      </c>
      <c r="C180" s="38">
        <f>IFERROR(VLOOKUP(A180,'Звіт дзвінки'!A:E,4,0),0)</f>
        <v>27</v>
      </c>
      <c r="D180" s="39">
        <f>IFERROR(VLOOKUP(A180,'Звіт дзвінки'!A:E,5,0),0)</f>
        <v>0.14594594594594601</v>
      </c>
    </row>
    <row r="181" spans="1:4" ht="15.6" x14ac:dyDescent="0.3">
      <c r="A181" s="45" t="s">
        <v>95</v>
      </c>
      <c r="B181" s="44">
        <f>IFERROR(VLOOKUP(A181,'Звіт дзвінки'!A:E,3,0),0)</f>
        <v>237</v>
      </c>
      <c r="C181" s="38">
        <f>IFERROR(VLOOKUP(A181,'Звіт дзвінки'!A:E,4,0),0)</f>
        <v>35</v>
      </c>
      <c r="D181" s="39">
        <f>IFERROR(VLOOKUP(A181,'Звіт дзвінки'!A:E,5,0),0)</f>
        <v>0.14767932489451499</v>
      </c>
    </row>
    <row r="182" spans="1:4" ht="15.6" x14ac:dyDescent="0.3">
      <c r="A182" s="45" t="s">
        <v>161</v>
      </c>
      <c r="B182" s="44">
        <f>IFERROR(VLOOKUP(A182,'Звіт дзвінки'!A:E,3,0),0)</f>
        <v>87</v>
      </c>
      <c r="C182" s="38">
        <f>IFERROR(VLOOKUP(A182,'Звіт дзвінки'!A:E,4,0),0)</f>
        <v>13</v>
      </c>
      <c r="D182" s="39">
        <f>IFERROR(VLOOKUP(A182,'Звіт дзвінки'!A:E,5,0),0)</f>
        <v>0.14942528735632199</v>
      </c>
    </row>
    <row r="183" spans="1:4" ht="15.6" x14ac:dyDescent="0.3">
      <c r="A183" s="45" t="s">
        <v>132</v>
      </c>
      <c r="B183" s="44">
        <f>IFERROR(VLOOKUP(A183,'Звіт дзвінки'!A:E,3,0),0)</f>
        <v>240</v>
      </c>
      <c r="C183" s="38">
        <f>IFERROR(VLOOKUP(A183,'Звіт дзвінки'!A:E,4,0),0)</f>
        <v>36</v>
      </c>
      <c r="D183" s="39">
        <f>IFERROR(VLOOKUP(A183,'Звіт дзвінки'!A:E,5,0),0)</f>
        <v>0.15</v>
      </c>
    </row>
    <row r="184" spans="1:4" ht="15.6" x14ac:dyDescent="0.3">
      <c r="A184" s="45" t="s">
        <v>170</v>
      </c>
      <c r="B184" s="44">
        <f>IFERROR(VLOOKUP(A184,'Звіт дзвінки'!A:E,3,0),0)</f>
        <v>260</v>
      </c>
      <c r="C184" s="38">
        <f>IFERROR(VLOOKUP(A184,'Звіт дзвінки'!A:E,4,0),0)</f>
        <v>39</v>
      </c>
      <c r="D184" s="39">
        <f>IFERROR(VLOOKUP(A184,'Звіт дзвінки'!A:E,5,0),0)</f>
        <v>0.15</v>
      </c>
    </row>
    <row r="185" spans="1:4" ht="15.6" x14ac:dyDescent="0.3">
      <c r="A185" s="45" t="s">
        <v>104</v>
      </c>
      <c r="B185" s="44">
        <f>IFERROR(VLOOKUP(A185,'Звіт дзвінки'!A:E,3,0),0)</f>
        <v>140</v>
      </c>
      <c r="C185" s="38">
        <f>IFERROR(VLOOKUP(A185,'Звіт дзвінки'!A:E,4,0),0)</f>
        <v>21</v>
      </c>
      <c r="D185" s="39">
        <f>IFERROR(VLOOKUP(A185,'Звіт дзвінки'!A:E,5,0),0)</f>
        <v>0.15</v>
      </c>
    </row>
    <row r="186" spans="1:4" ht="15.6" x14ac:dyDescent="0.3">
      <c r="A186" s="45" t="s">
        <v>107</v>
      </c>
      <c r="B186" s="44">
        <f>IFERROR(VLOOKUP(A186,'Звіт дзвінки'!A:E,3,0),0)</f>
        <v>537</v>
      </c>
      <c r="C186" s="38">
        <f>IFERROR(VLOOKUP(A186,'Звіт дзвінки'!A:E,4,0),0)</f>
        <v>81</v>
      </c>
      <c r="D186" s="39">
        <f>IFERROR(VLOOKUP(A186,'Звіт дзвінки'!A:E,5,0),0)</f>
        <v>0.15083798882681601</v>
      </c>
    </row>
    <row r="187" spans="1:4" ht="15.6" x14ac:dyDescent="0.3">
      <c r="A187" s="45" t="s">
        <v>0</v>
      </c>
      <c r="B187" s="44">
        <f>IFERROR(VLOOKUP(A187,'Звіт дзвінки'!A:E,3,0),0)</f>
        <v>276</v>
      </c>
      <c r="C187" s="38">
        <f>IFERROR(VLOOKUP(A187,'Звіт дзвінки'!A:E,4,0),0)</f>
        <v>42</v>
      </c>
      <c r="D187" s="39">
        <f>IFERROR(VLOOKUP(A187,'Звіт дзвінки'!A:E,5,0),0)</f>
        <v>0.15217391304347799</v>
      </c>
    </row>
    <row r="188" spans="1:4" ht="15.6" x14ac:dyDescent="0.3">
      <c r="A188" s="45" t="s">
        <v>91</v>
      </c>
      <c r="B188" s="44">
        <f>IFERROR(VLOOKUP(A188,'Звіт дзвінки'!A:E,3,0),0)</f>
        <v>235</v>
      </c>
      <c r="C188" s="38">
        <f>IFERROR(VLOOKUP(A188,'Звіт дзвінки'!A:E,4,0),0)</f>
        <v>36</v>
      </c>
      <c r="D188" s="39">
        <f>IFERROR(VLOOKUP(A188,'Звіт дзвінки'!A:E,5,0),0)</f>
        <v>0.15319148936170199</v>
      </c>
    </row>
    <row r="189" spans="1:4" ht="15.6" x14ac:dyDescent="0.3">
      <c r="A189" s="45" t="s">
        <v>205</v>
      </c>
      <c r="B189" s="44">
        <f>IFERROR(VLOOKUP(A189,'Звіт дзвінки'!A:E,3,0),0)</f>
        <v>228</v>
      </c>
      <c r="C189" s="38">
        <f>IFERROR(VLOOKUP(A189,'Звіт дзвінки'!A:E,4,0),0)</f>
        <v>35</v>
      </c>
      <c r="D189" s="39">
        <f>IFERROR(VLOOKUP(A189,'Звіт дзвінки'!A:E,5,0),0)</f>
        <v>0.15350877192982501</v>
      </c>
    </row>
    <row r="190" spans="1:4" ht="15.6" x14ac:dyDescent="0.3">
      <c r="A190" s="45" t="s">
        <v>200</v>
      </c>
      <c r="B190" s="44">
        <f>IFERROR(VLOOKUP(A190,'Звіт дзвінки'!A:E,3,0),0)</f>
        <v>136</v>
      </c>
      <c r="C190" s="38">
        <f>IFERROR(VLOOKUP(A190,'Звіт дзвінки'!A:E,4,0),0)</f>
        <v>21</v>
      </c>
      <c r="D190" s="39">
        <f>IFERROR(VLOOKUP(A190,'Звіт дзвінки'!A:E,5,0),0)</f>
        <v>0.154411764705882</v>
      </c>
    </row>
    <row r="191" spans="1:4" ht="15.6" x14ac:dyDescent="0.3">
      <c r="A191" s="45" t="s">
        <v>134</v>
      </c>
      <c r="B191" s="44">
        <f>IFERROR(VLOOKUP(A191,'Звіт дзвінки'!A:E,3,0),0)</f>
        <v>206</v>
      </c>
      <c r="C191" s="38">
        <f>IFERROR(VLOOKUP(A191,'Звіт дзвінки'!A:E,4,0),0)</f>
        <v>32</v>
      </c>
      <c r="D191" s="39">
        <f>IFERROR(VLOOKUP(A191,'Звіт дзвінки'!A:E,5,0),0)</f>
        <v>0.15533980582524301</v>
      </c>
    </row>
    <row r="192" spans="1:4" ht="15.6" x14ac:dyDescent="0.3">
      <c r="A192" s="45" t="s">
        <v>61</v>
      </c>
      <c r="B192" s="44">
        <f>IFERROR(VLOOKUP(A192,'Звіт дзвінки'!A:E,3,0),0)</f>
        <v>108</v>
      </c>
      <c r="C192" s="38">
        <f>IFERROR(VLOOKUP(A192,'Звіт дзвінки'!A:E,4,0),0)</f>
        <v>17</v>
      </c>
      <c r="D192" s="39">
        <f>IFERROR(VLOOKUP(A192,'Звіт дзвінки'!A:E,5,0),0)</f>
        <v>0.157407407407407</v>
      </c>
    </row>
    <row r="193" spans="1:4" ht="15.6" x14ac:dyDescent="0.3">
      <c r="A193" s="45" t="s">
        <v>96</v>
      </c>
      <c r="B193" s="44">
        <f>IFERROR(VLOOKUP(A193,'Звіт дзвінки'!A:E,3,0),0)</f>
        <v>243</v>
      </c>
      <c r="C193" s="38">
        <f>IFERROR(VLOOKUP(A193,'Звіт дзвінки'!A:E,4,0),0)</f>
        <v>39</v>
      </c>
      <c r="D193" s="39">
        <f>IFERROR(VLOOKUP(A193,'Звіт дзвінки'!A:E,5,0),0)</f>
        <v>0.16049382716049401</v>
      </c>
    </row>
    <row r="194" spans="1:4" ht="15.6" x14ac:dyDescent="0.3">
      <c r="A194" s="45" t="s">
        <v>178</v>
      </c>
      <c r="B194" s="44">
        <f>IFERROR(VLOOKUP(A194,'Звіт дзвінки'!A:E,3,0),0)</f>
        <v>290</v>
      </c>
      <c r="C194" s="38">
        <f>IFERROR(VLOOKUP(A194,'Звіт дзвінки'!A:E,4,0),0)</f>
        <v>47</v>
      </c>
      <c r="D194" s="39">
        <f>IFERROR(VLOOKUP(A194,'Звіт дзвінки'!A:E,5,0),0)</f>
        <v>0.16206896551724101</v>
      </c>
    </row>
    <row r="195" spans="1:4" ht="15.6" x14ac:dyDescent="0.3">
      <c r="A195" s="45" t="s">
        <v>110</v>
      </c>
      <c r="B195" s="44">
        <f>IFERROR(VLOOKUP(A195,'Звіт дзвінки'!A:E,3,0),0)</f>
        <v>338</v>
      </c>
      <c r="C195" s="38">
        <f>IFERROR(VLOOKUP(A195,'Звіт дзвінки'!A:E,4,0),0)</f>
        <v>55</v>
      </c>
      <c r="D195" s="39">
        <f>IFERROR(VLOOKUP(A195,'Звіт дзвінки'!A:E,5,0),0)</f>
        <v>0.16272189349112401</v>
      </c>
    </row>
    <row r="196" spans="1:4" ht="15.6" x14ac:dyDescent="0.3">
      <c r="A196" s="45" t="s">
        <v>79</v>
      </c>
      <c r="B196" s="44">
        <f>IFERROR(VLOOKUP(A196,'Звіт дзвінки'!A:E,3,0),0)</f>
        <v>129</v>
      </c>
      <c r="C196" s="38">
        <f>IFERROR(VLOOKUP(A196,'Звіт дзвінки'!A:E,4,0),0)</f>
        <v>21</v>
      </c>
      <c r="D196" s="39">
        <f>IFERROR(VLOOKUP(A196,'Звіт дзвінки'!A:E,5,0),0)</f>
        <v>0.162790697674419</v>
      </c>
    </row>
    <row r="197" spans="1:4" ht="15.6" x14ac:dyDescent="0.3">
      <c r="A197" s="45" t="s">
        <v>31</v>
      </c>
      <c r="B197" s="44">
        <f>IFERROR(VLOOKUP(A197,'Звіт дзвінки'!A:E,3,0),0)</f>
        <v>276</v>
      </c>
      <c r="C197" s="38">
        <f>IFERROR(VLOOKUP(A197,'Звіт дзвінки'!A:E,4,0),0)</f>
        <v>45</v>
      </c>
      <c r="D197" s="39">
        <f>IFERROR(VLOOKUP(A197,'Звіт дзвінки'!A:E,5,0),0)</f>
        <v>0.16304347826087001</v>
      </c>
    </row>
    <row r="198" spans="1:4" ht="15.6" x14ac:dyDescent="0.3">
      <c r="A198" s="45" t="s">
        <v>57</v>
      </c>
      <c r="B198" s="44">
        <f>IFERROR(VLOOKUP(A198,'Звіт дзвінки'!A:E,3,0),0)</f>
        <v>238</v>
      </c>
      <c r="C198" s="38">
        <f>IFERROR(VLOOKUP(A198,'Звіт дзвінки'!A:E,4,0),0)</f>
        <v>39</v>
      </c>
      <c r="D198" s="39">
        <f>IFERROR(VLOOKUP(A198,'Звіт дзвінки'!A:E,5,0),0)</f>
        <v>0.16386554621848701</v>
      </c>
    </row>
    <row r="199" spans="1:4" ht="15.6" x14ac:dyDescent="0.3">
      <c r="A199" s="45" t="s">
        <v>66</v>
      </c>
      <c r="B199" s="44">
        <f>IFERROR(VLOOKUP(A199,'Звіт дзвінки'!A:E,3,0),0)</f>
        <v>140</v>
      </c>
      <c r="C199" s="38">
        <f>IFERROR(VLOOKUP(A199,'Звіт дзвінки'!A:E,4,0),0)</f>
        <v>23</v>
      </c>
      <c r="D199" s="39">
        <f>IFERROR(VLOOKUP(A199,'Звіт дзвінки'!A:E,5,0),0)</f>
        <v>0.16428571428571401</v>
      </c>
    </row>
    <row r="200" spans="1:4" ht="15.6" x14ac:dyDescent="0.3">
      <c r="A200" s="45" t="s">
        <v>176</v>
      </c>
      <c r="B200" s="44">
        <f>IFERROR(VLOOKUP(A200,'Звіт дзвінки'!A:E,3,0),0)</f>
        <v>6</v>
      </c>
      <c r="C200" s="38">
        <f>IFERROR(VLOOKUP(A200,'Звіт дзвінки'!A:E,4,0),0)</f>
        <v>1</v>
      </c>
      <c r="D200" s="39">
        <f>IFERROR(VLOOKUP(A200,'Звіт дзвінки'!A:E,5,0),0)</f>
        <v>0.16666666666666699</v>
      </c>
    </row>
    <row r="201" spans="1:4" ht="15.6" x14ac:dyDescent="0.3">
      <c r="A201" s="45" t="s">
        <v>85</v>
      </c>
      <c r="B201" s="44">
        <f>IFERROR(VLOOKUP(A201,'Звіт дзвінки'!A:E,3,0),0)</f>
        <v>36</v>
      </c>
      <c r="C201" s="38">
        <f>IFERROR(VLOOKUP(A201,'Звіт дзвінки'!A:E,4,0),0)</f>
        <v>6</v>
      </c>
      <c r="D201" s="39">
        <f>IFERROR(VLOOKUP(A201,'Звіт дзвінки'!A:E,5,0),0)</f>
        <v>0.16666666666666699</v>
      </c>
    </row>
    <row r="202" spans="1:4" ht="15.6" x14ac:dyDescent="0.3">
      <c r="A202" s="45" t="s">
        <v>74</v>
      </c>
      <c r="B202" s="44">
        <f>IFERROR(VLOOKUP(A202,'Звіт дзвінки'!A:E,3,0),0)</f>
        <v>6</v>
      </c>
      <c r="C202" s="38">
        <f>IFERROR(VLOOKUP(A202,'Звіт дзвінки'!A:E,4,0),0)</f>
        <v>1</v>
      </c>
      <c r="D202" s="39">
        <f>IFERROR(VLOOKUP(A202,'Звіт дзвінки'!A:E,5,0),0)</f>
        <v>0.16666666666666699</v>
      </c>
    </row>
    <row r="203" spans="1:4" ht="15.6" x14ac:dyDescent="0.3">
      <c r="A203" s="45" t="s">
        <v>216</v>
      </c>
      <c r="B203" s="44">
        <f>IFERROR(VLOOKUP(A203,'Звіт дзвінки'!A:E,3,0),0)</f>
        <v>6</v>
      </c>
      <c r="C203" s="38">
        <f>IFERROR(VLOOKUP(A203,'Звіт дзвінки'!A:E,4,0),0)</f>
        <v>1</v>
      </c>
      <c r="D203" s="39">
        <f>IFERROR(VLOOKUP(A203,'Звіт дзвінки'!A:E,5,0),0)</f>
        <v>0.16666666666666699</v>
      </c>
    </row>
    <row r="204" spans="1:4" ht="15.6" x14ac:dyDescent="0.3">
      <c r="A204" s="45" t="s">
        <v>126</v>
      </c>
      <c r="B204" s="44">
        <f>IFERROR(VLOOKUP(A204,'Звіт дзвінки'!A:E,3,0),0)</f>
        <v>130</v>
      </c>
      <c r="C204" s="38">
        <f>IFERROR(VLOOKUP(A204,'Звіт дзвінки'!A:E,4,0),0)</f>
        <v>22</v>
      </c>
      <c r="D204" s="39">
        <f>IFERROR(VLOOKUP(A204,'Звіт дзвінки'!A:E,5,0),0)</f>
        <v>0.16923076923076899</v>
      </c>
    </row>
    <row r="205" spans="1:4" ht="15.6" x14ac:dyDescent="0.3">
      <c r="A205" s="45" t="s">
        <v>28</v>
      </c>
      <c r="B205" s="44">
        <f>IFERROR(VLOOKUP(A205,'Звіт дзвінки'!A:E,3,0),0)</f>
        <v>271</v>
      </c>
      <c r="C205" s="38">
        <f>IFERROR(VLOOKUP(A205,'Звіт дзвінки'!A:E,4,0),0)</f>
        <v>46</v>
      </c>
      <c r="D205" s="39">
        <f>IFERROR(VLOOKUP(A205,'Звіт дзвінки'!A:E,5,0),0)</f>
        <v>0.16974169741697401</v>
      </c>
    </row>
    <row r="206" spans="1:4" ht="15.6" x14ac:dyDescent="0.3">
      <c r="A206" s="45" t="s">
        <v>76</v>
      </c>
      <c r="B206" s="44">
        <f>IFERROR(VLOOKUP(A206,'Звіт дзвінки'!A:E,3,0),0)</f>
        <v>239</v>
      </c>
      <c r="C206" s="38">
        <f>IFERROR(VLOOKUP(A206,'Звіт дзвінки'!A:E,4,0),0)</f>
        <v>41</v>
      </c>
      <c r="D206" s="39">
        <f>IFERROR(VLOOKUP(A206,'Звіт дзвінки'!A:E,5,0),0)</f>
        <v>0.171548117154812</v>
      </c>
    </row>
    <row r="207" spans="1:4" ht="15.6" x14ac:dyDescent="0.3">
      <c r="A207" s="45" t="s">
        <v>199</v>
      </c>
      <c r="B207" s="44">
        <f>IFERROR(VLOOKUP(A207,'Звіт дзвінки'!A:E,3,0),0)</f>
        <v>289</v>
      </c>
      <c r="C207" s="38">
        <f>IFERROR(VLOOKUP(A207,'Звіт дзвінки'!A:E,4,0),0)</f>
        <v>50</v>
      </c>
      <c r="D207" s="39">
        <f>IFERROR(VLOOKUP(A207,'Звіт дзвінки'!A:E,5,0),0)</f>
        <v>0.173010380622837</v>
      </c>
    </row>
    <row r="208" spans="1:4" ht="15.6" x14ac:dyDescent="0.3">
      <c r="A208" s="45" t="s">
        <v>146</v>
      </c>
      <c r="B208" s="44">
        <f>IFERROR(VLOOKUP(A208,'Звіт дзвінки'!A:E,3,0),0)</f>
        <v>575</v>
      </c>
      <c r="C208" s="38">
        <f>IFERROR(VLOOKUP(A208,'Звіт дзвінки'!A:E,4,0),0)</f>
        <v>100</v>
      </c>
      <c r="D208" s="39">
        <f>IFERROR(VLOOKUP(A208,'Звіт дзвінки'!A:E,5,0),0)</f>
        <v>0.173913043478261</v>
      </c>
    </row>
    <row r="209" spans="1:4" ht="15.6" x14ac:dyDescent="0.3">
      <c r="A209" s="45" t="s">
        <v>93</v>
      </c>
      <c r="B209" s="44">
        <f>IFERROR(VLOOKUP(A209,'Звіт дзвінки'!A:E,3,0),0)</f>
        <v>201</v>
      </c>
      <c r="C209" s="38">
        <f>IFERROR(VLOOKUP(A209,'Звіт дзвінки'!A:E,4,0),0)</f>
        <v>35</v>
      </c>
      <c r="D209" s="39">
        <f>IFERROR(VLOOKUP(A209,'Звіт дзвінки'!A:E,5,0),0)</f>
        <v>0.174129353233831</v>
      </c>
    </row>
    <row r="210" spans="1:4" ht="15.6" x14ac:dyDescent="0.3">
      <c r="A210" s="45" t="s">
        <v>49</v>
      </c>
      <c r="B210" s="44">
        <f>IFERROR(VLOOKUP(A210,'Звіт дзвінки'!A:E,3,0),0)</f>
        <v>189</v>
      </c>
      <c r="C210" s="38">
        <f>IFERROR(VLOOKUP(A210,'Звіт дзвінки'!A:E,4,0),0)</f>
        <v>33</v>
      </c>
      <c r="D210" s="39">
        <f>IFERROR(VLOOKUP(A210,'Звіт дзвінки'!A:E,5,0),0)</f>
        <v>0.17460317460317501</v>
      </c>
    </row>
    <row r="211" spans="1:4" ht="15.6" x14ac:dyDescent="0.3">
      <c r="A211" s="45" t="s">
        <v>56</v>
      </c>
      <c r="B211" s="44">
        <f>IFERROR(VLOOKUP(A211,'Звіт дзвінки'!A:E,3,0),0)</f>
        <v>257</v>
      </c>
      <c r="C211" s="38">
        <f>IFERROR(VLOOKUP(A211,'Звіт дзвінки'!A:E,4,0),0)</f>
        <v>45</v>
      </c>
      <c r="D211" s="39">
        <f>IFERROR(VLOOKUP(A211,'Звіт дзвінки'!A:E,5,0),0)</f>
        <v>0.17509727626459101</v>
      </c>
    </row>
    <row r="212" spans="1:4" ht="15.6" x14ac:dyDescent="0.3">
      <c r="A212" s="45" t="s">
        <v>160</v>
      </c>
      <c r="B212" s="44">
        <f>IFERROR(VLOOKUP(A212,'Звіт дзвінки'!A:E,3,0),0)</f>
        <v>268</v>
      </c>
      <c r="C212" s="38">
        <f>IFERROR(VLOOKUP(A212,'Звіт дзвінки'!A:E,4,0),0)</f>
        <v>47</v>
      </c>
      <c r="D212" s="39">
        <f>IFERROR(VLOOKUP(A212,'Звіт дзвінки'!A:E,5,0),0)</f>
        <v>0.17537313432835799</v>
      </c>
    </row>
    <row r="213" spans="1:4" ht="15.6" x14ac:dyDescent="0.3">
      <c r="A213" s="45" t="s">
        <v>30</v>
      </c>
      <c r="B213" s="44">
        <f>IFERROR(VLOOKUP(A213,'Звіт дзвінки'!A:E,3,0),0)</f>
        <v>401</v>
      </c>
      <c r="C213" s="38">
        <f>IFERROR(VLOOKUP(A213,'Звіт дзвінки'!A:E,4,0),0)</f>
        <v>71</v>
      </c>
      <c r="D213" s="39">
        <f>IFERROR(VLOOKUP(A213,'Звіт дзвінки'!A:E,5,0),0)</f>
        <v>0.17705735660847899</v>
      </c>
    </row>
    <row r="214" spans="1:4" ht="15.6" x14ac:dyDescent="0.3">
      <c r="A214" s="45" t="s">
        <v>171</v>
      </c>
      <c r="B214" s="44">
        <f>IFERROR(VLOOKUP(A214,'Звіт дзвінки'!A:E,3,0),0)</f>
        <v>118</v>
      </c>
      <c r="C214" s="38">
        <f>IFERROR(VLOOKUP(A214,'Звіт дзвінки'!A:E,4,0),0)</f>
        <v>21</v>
      </c>
      <c r="D214" s="39">
        <f>IFERROR(VLOOKUP(A214,'Звіт дзвінки'!A:E,5,0),0)</f>
        <v>0.177966101694915</v>
      </c>
    </row>
    <row r="215" spans="1:4" ht="15.6" x14ac:dyDescent="0.3">
      <c r="A215" s="45" t="s">
        <v>162</v>
      </c>
      <c r="B215" s="44">
        <f>IFERROR(VLOOKUP(A215,'Звіт дзвінки'!A:E,3,0),0)</f>
        <v>230</v>
      </c>
      <c r="C215" s="38">
        <f>IFERROR(VLOOKUP(A215,'Звіт дзвінки'!A:E,4,0),0)</f>
        <v>41</v>
      </c>
      <c r="D215" s="39">
        <f>IFERROR(VLOOKUP(A215,'Звіт дзвінки'!A:E,5,0),0)</f>
        <v>0.178260869565217</v>
      </c>
    </row>
    <row r="216" spans="1:4" ht="15.6" x14ac:dyDescent="0.3">
      <c r="A216" s="45" t="s">
        <v>13</v>
      </c>
      <c r="B216" s="44">
        <f>IFERROR(VLOOKUP(A216,'Звіт дзвінки'!A:E,3,0),0)</f>
        <v>252</v>
      </c>
      <c r="C216" s="38">
        <f>IFERROR(VLOOKUP(A216,'Звіт дзвінки'!A:E,4,0),0)</f>
        <v>46</v>
      </c>
      <c r="D216" s="39">
        <f>IFERROR(VLOOKUP(A216,'Звіт дзвінки'!A:E,5,0),0)</f>
        <v>0.182539682539683</v>
      </c>
    </row>
    <row r="217" spans="1:4" ht="15.6" x14ac:dyDescent="0.3">
      <c r="A217" s="45" t="s">
        <v>151</v>
      </c>
      <c r="B217" s="44">
        <f>IFERROR(VLOOKUP(A217,'Звіт дзвінки'!A:E,3,0),0)</f>
        <v>141</v>
      </c>
      <c r="C217" s="38">
        <f>IFERROR(VLOOKUP(A217,'Звіт дзвінки'!A:E,4,0),0)</f>
        <v>26</v>
      </c>
      <c r="D217" s="39">
        <f>IFERROR(VLOOKUP(A217,'Звіт дзвінки'!A:E,5,0),0)</f>
        <v>0.184397163120567</v>
      </c>
    </row>
    <row r="218" spans="1:4" ht="15.6" x14ac:dyDescent="0.3">
      <c r="A218" s="45" t="s">
        <v>141</v>
      </c>
      <c r="B218" s="44">
        <f>IFERROR(VLOOKUP(A218,'Звіт дзвінки'!A:E,3,0),0)</f>
        <v>112</v>
      </c>
      <c r="C218" s="38">
        <f>IFERROR(VLOOKUP(A218,'Звіт дзвінки'!A:E,4,0),0)</f>
        <v>21</v>
      </c>
      <c r="D218" s="39">
        <f>IFERROR(VLOOKUP(A218,'Звіт дзвінки'!A:E,5,0),0)</f>
        <v>0.1875</v>
      </c>
    </row>
    <row r="219" spans="1:4" ht="15.6" x14ac:dyDescent="0.3">
      <c r="A219" s="45" t="s">
        <v>144</v>
      </c>
      <c r="B219" s="44">
        <f>IFERROR(VLOOKUP(A219,'Звіт дзвінки'!A:E,3,0),0)</f>
        <v>53</v>
      </c>
      <c r="C219" s="38">
        <f>IFERROR(VLOOKUP(A219,'Звіт дзвінки'!A:E,4,0),0)</f>
        <v>10</v>
      </c>
      <c r="D219" s="39">
        <f>IFERROR(VLOOKUP(A219,'Звіт дзвінки'!A:E,5,0),0)</f>
        <v>0.18867924528301899</v>
      </c>
    </row>
    <row r="220" spans="1:4" ht="15.6" x14ac:dyDescent="0.3">
      <c r="A220" s="45" t="s">
        <v>182</v>
      </c>
      <c r="B220" s="44">
        <f>IFERROR(VLOOKUP(A220,'Звіт дзвінки'!A:E,3,0),0)</f>
        <v>242</v>
      </c>
      <c r="C220" s="38">
        <f>IFERROR(VLOOKUP(A220,'Звіт дзвінки'!A:E,4,0),0)</f>
        <v>47</v>
      </c>
      <c r="D220" s="39">
        <f>IFERROR(VLOOKUP(A220,'Звіт дзвінки'!A:E,5,0),0)</f>
        <v>0.19421487603305801</v>
      </c>
    </row>
    <row r="221" spans="1:4" ht="15.6" x14ac:dyDescent="0.3">
      <c r="A221" s="45" t="s">
        <v>309</v>
      </c>
      <c r="B221" s="44">
        <f>IFERROR(VLOOKUP(A221,'Звіт дзвінки'!A:E,3,0),0)</f>
        <v>5</v>
      </c>
      <c r="C221" s="38">
        <f>IFERROR(VLOOKUP(A221,'Звіт дзвінки'!A:E,4,0),0)</f>
        <v>1</v>
      </c>
      <c r="D221" s="39">
        <f>IFERROR(VLOOKUP(A221,'Звіт дзвінки'!A:E,5,0),0)</f>
        <v>0.2</v>
      </c>
    </row>
    <row r="222" spans="1:4" ht="15.6" x14ac:dyDescent="0.3">
      <c r="A222" s="45" t="s">
        <v>211</v>
      </c>
      <c r="B222" s="44">
        <f>IFERROR(VLOOKUP(A222,'Звіт дзвінки'!A:E,3,0),0)</f>
        <v>5</v>
      </c>
      <c r="C222" s="38">
        <f>IFERROR(VLOOKUP(A222,'Звіт дзвінки'!A:E,4,0),0)</f>
        <v>1</v>
      </c>
      <c r="D222" s="39">
        <f>IFERROR(VLOOKUP(A222,'Звіт дзвінки'!A:E,5,0),0)</f>
        <v>0.2</v>
      </c>
    </row>
    <row r="223" spans="1:4" ht="15.6" x14ac:dyDescent="0.3">
      <c r="A223" s="45" t="s">
        <v>38</v>
      </c>
      <c r="B223" s="44">
        <f>IFERROR(VLOOKUP(A223,'Звіт дзвінки'!A:E,3,0),0)</f>
        <v>5</v>
      </c>
      <c r="C223" s="38">
        <f>IFERROR(VLOOKUP(A223,'Звіт дзвінки'!A:E,4,0),0)</f>
        <v>1</v>
      </c>
      <c r="D223" s="39">
        <f>IFERROR(VLOOKUP(A223,'Звіт дзвінки'!A:E,5,0),0)</f>
        <v>0.2</v>
      </c>
    </row>
    <row r="224" spans="1:4" ht="15.6" x14ac:dyDescent="0.3">
      <c r="A224" s="45" t="s">
        <v>148</v>
      </c>
      <c r="B224" s="44">
        <f>IFERROR(VLOOKUP(A224,'Звіт дзвінки'!A:E,3,0),0)</f>
        <v>24</v>
      </c>
      <c r="C224" s="38">
        <f>IFERROR(VLOOKUP(A224,'Звіт дзвінки'!A:E,4,0),0)</f>
        <v>5</v>
      </c>
      <c r="D224" s="39">
        <f>IFERROR(VLOOKUP(A224,'Звіт дзвінки'!A:E,5,0),0)</f>
        <v>0.20833333333333301</v>
      </c>
    </row>
    <row r="225" spans="1:4" ht="15.6" x14ac:dyDescent="0.3">
      <c r="A225" s="45" t="s">
        <v>142</v>
      </c>
      <c r="B225" s="44">
        <f>IFERROR(VLOOKUP(A225,'Звіт дзвінки'!A:E,3,0),0)</f>
        <v>61</v>
      </c>
      <c r="C225" s="38">
        <f>IFERROR(VLOOKUP(A225,'Звіт дзвінки'!A:E,4,0),0)</f>
        <v>13</v>
      </c>
      <c r="D225" s="39">
        <f>IFERROR(VLOOKUP(A225,'Звіт дзвінки'!A:E,5,0),0)</f>
        <v>0.213114754098361</v>
      </c>
    </row>
    <row r="226" spans="1:4" ht="15.6" x14ac:dyDescent="0.3">
      <c r="A226" s="45" t="s">
        <v>69</v>
      </c>
      <c r="B226" s="44">
        <f>IFERROR(VLOOKUP(A226,'Звіт дзвінки'!A:E,3,0),0)</f>
        <v>153</v>
      </c>
      <c r="C226" s="38">
        <f>IFERROR(VLOOKUP(A226,'Звіт дзвінки'!A:E,4,0),0)</f>
        <v>33</v>
      </c>
      <c r="D226" s="39">
        <f>IFERROR(VLOOKUP(A226,'Звіт дзвінки'!A:E,5,0),0)</f>
        <v>0.21568627450980399</v>
      </c>
    </row>
    <row r="227" spans="1:4" ht="15.6" x14ac:dyDescent="0.3">
      <c r="A227" s="45" t="s">
        <v>82</v>
      </c>
      <c r="B227" s="44">
        <f>IFERROR(VLOOKUP(A227,'Звіт дзвінки'!A:E,3,0),0)</f>
        <v>156</v>
      </c>
      <c r="C227" s="38">
        <f>IFERROR(VLOOKUP(A227,'Звіт дзвінки'!A:E,4,0),0)</f>
        <v>35</v>
      </c>
      <c r="D227" s="39">
        <f>IFERROR(VLOOKUP(A227,'Звіт дзвінки'!A:E,5,0),0)</f>
        <v>0.22435897435897401</v>
      </c>
    </row>
    <row r="228" spans="1:4" ht="15.6" x14ac:dyDescent="0.3">
      <c r="A228" s="45" t="s">
        <v>135</v>
      </c>
      <c r="B228" s="44">
        <f>IFERROR(VLOOKUP(A228,'Звіт дзвінки'!A:E,3,0),0)</f>
        <v>26</v>
      </c>
      <c r="C228" s="38">
        <f>IFERROR(VLOOKUP(A228,'Звіт дзвінки'!A:E,4,0),0)</f>
        <v>6</v>
      </c>
      <c r="D228" s="39">
        <f>IFERROR(VLOOKUP(A228,'Звіт дзвінки'!A:E,5,0),0)</f>
        <v>0.230769230769231</v>
      </c>
    </row>
    <row r="229" spans="1:4" ht="15.6" x14ac:dyDescent="0.3">
      <c r="A229" s="45" t="s">
        <v>336</v>
      </c>
      <c r="B229" s="44">
        <f>IFERROR(VLOOKUP(A229,'Звіт дзвінки'!A:E,3,0),0)</f>
        <v>36</v>
      </c>
      <c r="C229" s="38">
        <f>IFERROR(VLOOKUP(A229,'Звіт дзвінки'!A:E,4,0),0)</f>
        <v>9</v>
      </c>
      <c r="D229" s="39">
        <f>IFERROR(VLOOKUP(A229,'Звіт дзвінки'!A:E,5,0),0)</f>
        <v>0.25</v>
      </c>
    </row>
    <row r="230" spans="1:4" ht="15.6" x14ac:dyDescent="0.3">
      <c r="A230" s="45" t="s">
        <v>47</v>
      </c>
      <c r="B230" s="44">
        <f>IFERROR(VLOOKUP(A230,'Звіт дзвінки'!A:E,3,0),0)</f>
        <v>4</v>
      </c>
      <c r="C230" s="38">
        <f>IFERROR(VLOOKUP(A230,'Звіт дзвінки'!A:E,4,0),0)</f>
        <v>1</v>
      </c>
      <c r="D230" s="39">
        <f>IFERROR(VLOOKUP(A230,'Звіт дзвінки'!A:E,5,0),0)</f>
        <v>0.25</v>
      </c>
    </row>
    <row r="231" spans="1:4" ht="15.6" x14ac:dyDescent="0.3">
      <c r="A231" s="45" t="s">
        <v>27</v>
      </c>
      <c r="B231" s="44">
        <f>IFERROR(VLOOKUP(A231,'Звіт дзвінки'!A:E,3,0),0)</f>
        <v>60</v>
      </c>
      <c r="C231" s="38">
        <f>IFERROR(VLOOKUP(A231,'Звіт дзвінки'!A:E,4,0),0)</f>
        <v>15</v>
      </c>
      <c r="D231" s="39">
        <f>IFERROR(VLOOKUP(A231,'Звіт дзвінки'!A:E,5,0),0)</f>
        <v>0.25</v>
      </c>
    </row>
    <row r="232" spans="1:4" ht="15.6" x14ac:dyDescent="0.3">
      <c r="A232" s="45" t="s">
        <v>225</v>
      </c>
      <c r="B232" s="44">
        <f>IFERROR(VLOOKUP(A232,'Звіт дзвінки'!A:E,3,0),0)</f>
        <v>4</v>
      </c>
      <c r="C232" s="38">
        <f>IFERROR(VLOOKUP(A232,'Звіт дзвінки'!A:E,4,0),0)</f>
        <v>1</v>
      </c>
      <c r="D232" s="39">
        <f>IFERROR(VLOOKUP(A232,'Звіт дзвінки'!A:E,5,0),0)</f>
        <v>0.25</v>
      </c>
    </row>
    <row r="233" spans="1:4" ht="15.6" x14ac:dyDescent="0.3">
      <c r="A233" s="45" t="s">
        <v>186</v>
      </c>
      <c r="B233" s="44">
        <f>IFERROR(VLOOKUP(A233,'Звіт дзвінки'!A:E,3,0),0)</f>
        <v>31</v>
      </c>
      <c r="C233" s="38">
        <f>IFERROR(VLOOKUP(A233,'Звіт дзвінки'!A:E,4,0),0)</f>
        <v>8</v>
      </c>
      <c r="D233" s="39">
        <f>IFERROR(VLOOKUP(A233,'Звіт дзвінки'!A:E,5,0),0)</f>
        <v>0.25806451612903197</v>
      </c>
    </row>
    <row r="234" spans="1:4" ht="15.6" x14ac:dyDescent="0.3">
      <c r="A234" s="45" t="s">
        <v>169</v>
      </c>
      <c r="B234" s="44">
        <f>IFERROR(VLOOKUP(A234,'Звіт дзвінки'!A:E,3,0),0)</f>
        <v>45</v>
      </c>
      <c r="C234" s="38">
        <f>IFERROR(VLOOKUP(A234,'Звіт дзвінки'!A:E,4,0),0)</f>
        <v>12</v>
      </c>
      <c r="D234" s="39">
        <f>IFERROR(VLOOKUP(A234,'Звіт дзвінки'!A:E,5,0),0)</f>
        <v>0.266666666666667</v>
      </c>
    </row>
    <row r="235" spans="1:4" ht="15.6" x14ac:dyDescent="0.3">
      <c r="A235" s="45" t="s">
        <v>55</v>
      </c>
      <c r="B235" s="44">
        <f>IFERROR(VLOOKUP(A235,'Звіт дзвінки'!A:E,3,0),0)</f>
        <v>14</v>
      </c>
      <c r="C235" s="38">
        <f>IFERROR(VLOOKUP(A235,'Звіт дзвінки'!A:E,4,0),0)</f>
        <v>4</v>
      </c>
      <c r="D235" s="39">
        <f>IFERROR(VLOOKUP(A235,'Звіт дзвінки'!A:E,5,0),0)</f>
        <v>0.28571428571428598</v>
      </c>
    </row>
    <row r="236" spans="1:4" ht="15.6" x14ac:dyDescent="0.3">
      <c r="A236" s="45" t="s">
        <v>94</v>
      </c>
      <c r="B236" s="44">
        <f>IFERROR(VLOOKUP(A236,'Звіт дзвінки'!A:E,3,0),0)</f>
        <v>31</v>
      </c>
      <c r="C236" s="38">
        <f>IFERROR(VLOOKUP(A236,'Звіт дзвінки'!A:E,4,0),0)</f>
        <v>9</v>
      </c>
      <c r="D236" s="39">
        <f>IFERROR(VLOOKUP(A236,'Звіт дзвінки'!A:E,5,0),0)</f>
        <v>0.29032258064516098</v>
      </c>
    </row>
    <row r="237" spans="1:4" ht="15.6" x14ac:dyDescent="0.3">
      <c r="A237" s="45" t="s">
        <v>157</v>
      </c>
      <c r="B237" s="44">
        <f>IFERROR(VLOOKUP(A237,'Звіт дзвінки'!A:E,3,0),0)</f>
        <v>27</v>
      </c>
      <c r="C237" s="38">
        <f>IFERROR(VLOOKUP(A237,'Звіт дзвінки'!A:E,4,0),0)</f>
        <v>8</v>
      </c>
      <c r="D237" s="39">
        <f>IFERROR(VLOOKUP(A237,'Звіт дзвінки'!A:E,5,0),0)</f>
        <v>0.296296296296296</v>
      </c>
    </row>
    <row r="238" spans="1:4" ht="15.6" x14ac:dyDescent="0.3">
      <c r="A238" s="45" t="s">
        <v>152</v>
      </c>
      <c r="B238" s="44">
        <f>IFERROR(VLOOKUP(A238,'Звіт дзвінки'!A:E,3,0),0)</f>
        <v>3</v>
      </c>
      <c r="C238" s="38">
        <f>IFERROR(VLOOKUP(A238,'Звіт дзвінки'!A:E,4,0),0)</f>
        <v>1</v>
      </c>
      <c r="D238" s="39">
        <f>IFERROR(VLOOKUP(A238,'Звіт дзвінки'!A:E,5,0),0)</f>
        <v>0.33333333333333298</v>
      </c>
    </row>
    <row r="239" spans="1:4" ht="15.6" x14ac:dyDescent="0.3">
      <c r="A239" s="45" t="s">
        <v>109</v>
      </c>
      <c r="B239" s="44">
        <f>IFERROR(VLOOKUP(A239,'Звіт дзвінки'!A:E,3,0),0)</f>
        <v>24</v>
      </c>
      <c r="C239" s="38">
        <f>IFERROR(VLOOKUP(A239,'Звіт дзвінки'!A:E,4,0),0)</f>
        <v>8</v>
      </c>
      <c r="D239" s="39">
        <f>IFERROR(VLOOKUP(A239,'Звіт дзвінки'!A:E,5,0),0)</f>
        <v>0.33333333333333298</v>
      </c>
    </row>
    <row r="240" spans="1:4" ht="15.6" x14ac:dyDescent="0.3">
      <c r="A240" s="45" t="s">
        <v>99</v>
      </c>
      <c r="B240" s="44">
        <f>IFERROR(VLOOKUP(A240,'Звіт дзвінки'!A:E,3,0),0)</f>
        <v>25</v>
      </c>
      <c r="C240" s="38">
        <f>IFERROR(VLOOKUP(A240,'Звіт дзвінки'!A:E,4,0),0)</f>
        <v>11</v>
      </c>
      <c r="D240" s="39">
        <f>IFERROR(VLOOKUP(A240,'Звіт дзвінки'!A:E,5,0),0)</f>
        <v>0.44</v>
      </c>
    </row>
    <row r="241" spans="1:4" ht="15.6" x14ac:dyDescent="0.3">
      <c r="A241" s="45" t="s">
        <v>218</v>
      </c>
      <c r="B241" s="44">
        <f>IFERROR(VLOOKUP(A241,'Звіт дзвінки'!A:E,3,0),0)</f>
        <v>2</v>
      </c>
      <c r="C241" s="38">
        <f>IFERROR(VLOOKUP(A241,'Звіт дзвінки'!A:E,4,0),0)</f>
        <v>1</v>
      </c>
      <c r="D241" s="39">
        <f>IFERROR(VLOOKUP(A241,'Звіт дзвінки'!A:E,5,0),0)</f>
        <v>0.5</v>
      </c>
    </row>
    <row r="242" spans="1:4" ht="15.6" x14ac:dyDescent="0.3">
      <c r="A242" s="45" t="s">
        <v>221</v>
      </c>
      <c r="B242" s="44">
        <f>IFERROR(VLOOKUP(A242,'Звіт дзвінки'!A:E,3,0),0)</f>
        <v>2</v>
      </c>
      <c r="C242" s="38">
        <f>IFERROR(VLOOKUP(A242,'Звіт дзвінки'!A:E,4,0),0)</f>
        <v>1</v>
      </c>
      <c r="D242" s="39">
        <f>IFERROR(VLOOKUP(A242,'Звіт дзвінки'!A:E,5,0),0)</f>
        <v>0.5</v>
      </c>
    </row>
    <row r="243" spans="1:4" ht="15.6" x14ac:dyDescent="0.3">
      <c r="A243" s="45" t="s">
        <v>226</v>
      </c>
      <c r="B243" s="44">
        <f>IFERROR(VLOOKUP(A243,'Звіт дзвінки'!A:E,3,0),0)</f>
        <v>1</v>
      </c>
      <c r="C243" s="38">
        <f>IFERROR(VLOOKUP(A243,'Звіт дзвінки'!A:E,4,0),0)</f>
        <v>1</v>
      </c>
      <c r="D243" s="39">
        <f>IFERROR(VLOOKUP(A243,'Звіт дзвінки'!A:E,5,0),0)</f>
        <v>1</v>
      </c>
    </row>
  </sheetData>
  <autoFilter ref="A1:D243" xr:uid="{00000000-0009-0000-0000-000002000000}">
    <filterColumn colId="3">
      <filters>
        <filter val="1,98%"/>
        <filter val="10,00%"/>
        <filter val="10,03%"/>
        <filter val="10,06%"/>
        <filter val="10,11%"/>
        <filter val="10,12%"/>
        <filter val="10,13%"/>
        <filter val="10,19%"/>
        <filter val="10,31%"/>
        <filter val="10,45%"/>
        <filter val="10,67%"/>
        <filter val="10,68%"/>
        <filter val="10,87%"/>
        <filter val="10,90%"/>
        <filter val="10,92%"/>
        <filter val="10,95%"/>
        <filter val="100,00%"/>
        <filter val="11,05%"/>
        <filter val="11,21%"/>
        <filter val="11,32%"/>
        <filter val="11,49%"/>
        <filter val="11,54%"/>
        <filter val="11,59%"/>
        <filter val="11,64%"/>
        <filter val="11,71%"/>
        <filter val="11,76%"/>
        <filter val="11,79%"/>
        <filter val="11,81%"/>
        <filter val="11,93%"/>
        <filter val="12,03%"/>
        <filter val="12,13%"/>
        <filter val="12,19%"/>
        <filter val="12,20%"/>
        <filter val="12,28%"/>
        <filter val="12,34%"/>
        <filter val="12,36%"/>
        <filter val="12,37%"/>
        <filter val="12,40%"/>
        <filter val="12,45%"/>
        <filter val="12,50%"/>
        <filter val="12,60%"/>
        <filter val="12,68%"/>
        <filter val="12,71%"/>
        <filter val="12,84%"/>
        <filter val="12,93%"/>
        <filter val="12,97%"/>
        <filter val="12,98%"/>
        <filter val="13,02%"/>
        <filter val="13,04%"/>
        <filter val="13,17%"/>
        <filter val="13,26%"/>
        <filter val="13,33%"/>
        <filter val="13,52%"/>
        <filter val="13,53%"/>
        <filter val="13,64%"/>
        <filter val="13,72%"/>
        <filter val="13,77%"/>
        <filter val="13,95%"/>
        <filter val="13,97%"/>
        <filter val="13,98%"/>
        <filter val="14,05%"/>
        <filter val="14,10%"/>
        <filter val="14,12%"/>
        <filter val="14,13%"/>
        <filter val="14,16%"/>
        <filter val="14,17%"/>
        <filter val="14,23%"/>
        <filter val="14,29%"/>
        <filter val="14,32%"/>
        <filter val="14,34%"/>
        <filter val="14,55%"/>
        <filter val="14,56%"/>
        <filter val="14,58%"/>
        <filter val="14,59%"/>
        <filter val="14,77%"/>
        <filter val="14,94%"/>
        <filter val="15,00%"/>
        <filter val="15,08%"/>
        <filter val="15,22%"/>
        <filter val="15,32%"/>
        <filter val="15,35%"/>
        <filter val="15,44%"/>
        <filter val="15,53%"/>
        <filter val="15,74%"/>
        <filter val="16,05%"/>
        <filter val="16,21%"/>
        <filter val="16,27%"/>
        <filter val="16,28%"/>
        <filter val="16,30%"/>
        <filter val="16,39%"/>
        <filter val="16,43%"/>
        <filter val="16,67%"/>
        <filter val="16,92%"/>
        <filter val="16,97%"/>
        <filter val="17,15%"/>
        <filter val="17,30%"/>
        <filter val="17,39%"/>
        <filter val="17,41%"/>
        <filter val="17,46%"/>
        <filter val="17,51%"/>
        <filter val="17,54%"/>
        <filter val="17,71%"/>
        <filter val="17,80%"/>
        <filter val="17,83%"/>
        <filter val="18,25%"/>
        <filter val="18,44%"/>
        <filter val="18,75%"/>
        <filter val="18,87%"/>
        <filter val="19,42%"/>
        <filter val="20,00%"/>
        <filter val="20,83%"/>
        <filter val="21,31%"/>
        <filter val="21,57%"/>
        <filter val="22,44%"/>
        <filter val="23,08%"/>
        <filter val="25,00%"/>
        <filter val="25,81%"/>
        <filter val="26,67%"/>
        <filter val="28,57%"/>
        <filter val="29,03%"/>
        <filter val="29,63%"/>
        <filter val="33,33%"/>
        <filter val="44,00%"/>
        <filter val="50,00%"/>
        <filter val="6,59%"/>
        <filter val="7,03%"/>
        <filter val="7,19%"/>
        <filter val="7,49%"/>
        <filter val="7,62%"/>
        <filter val="7,69%"/>
        <filter val="7,74%"/>
        <filter val="7,85%"/>
        <filter val="7,87%"/>
        <filter val="7,89%"/>
        <filter val="7,93%"/>
        <filter val="8,02%"/>
        <filter val="8,03%"/>
        <filter val="8,20%"/>
        <filter val="8,33%"/>
        <filter val="8,38%"/>
        <filter val="8,42%"/>
        <filter val="8,57%"/>
        <filter val="8,71%"/>
        <filter val="8,76%"/>
        <filter val="8,82%"/>
        <filter val="8,87%"/>
        <filter val="9,09%"/>
        <filter val="9,18%"/>
        <filter val="9,23%"/>
        <filter val="9,28%"/>
        <filter val="9,32%"/>
        <filter val="9,41%"/>
        <filter val="9,51%"/>
        <filter val="9,54%"/>
        <filter val="9,70%"/>
        <filter val="9,73%"/>
        <filter val="9,82%"/>
        <filter val="9,84%"/>
        <filter val="9,88%"/>
        <filter val="9,91%"/>
        <filter val="9,92%"/>
        <filter val="9,94%"/>
        <filter val="9,95%"/>
      </filters>
    </filterColumn>
    <sortState xmlns:xlrd2="http://schemas.microsoft.com/office/spreadsheetml/2017/richdata2" ref="A2:D243">
      <sortCondition ref="D1:D243"/>
    </sortState>
  </autoFilter>
  <conditionalFormatting sqref="A36">
    <cfRule type="duplicateValues" dxfId="45" priority="11"/>
  </conditionalFormatting>
  <conditionalFormatting sqref="A38:A39">
    <cfRule type="duplicateValues" dxfId="44" priority="10"/>
  </conditionalFormatting>
  <conditionalFormatting sqref="A59">
    <cfRule type="duplicateValues" dxfId="43" priority="9"/>
  </conditionalFormatting>
  <conditionalFormatting sqref="A71">
    <cfRule type="duplicateValues" dxfId="42" priority="8"/>
  </conditionalFormatting>
  <conditionalFormatting sqref="A87">
    <cfRule type="duplicateValues" dxfId="41" priority="7"/>
  </conditionalFormatting>
  <conditionalFormatting sqref="A128">
    <cfRule type="duplicateValues" dxfId="40" priority="2"/>
    <cfRule type="duplicateValues" dxfId="39" priority="3"/>
    <cfRule type="duplicateValues" dxfId="38" priority="4"/>
    <cfRule type="duplicateValues" dxfId="37" priority="5"/>
  </conditionalFormatting>
  <conditionalFormatting sqref="A170:A243 A158:A168 A151:A156 A129:A149 A97:A127 A2:A95">
    <cfRule type="duplicateValues" dxfId="36" priority="12"/>
  </conditionalFormatting>
  <conditionalFormatting sqref="A170:A243 A158:A168 A151:A156 A129:A149 A97:A127 A88:A95 A82:A86 A72:A80 A60:A70 A53:A58 A2:A43">
    <cfRule type="duplicateValues" dxfId="35" priority="14"/>
  </conditionalFormatting>
  <conditionalFormatting sqref="A170:A243 A158:A168 A151:A156 A129:A149 A97:A127 A88:A95 A82:A86 A72:A80 A60:A70 A53:A58 A34:A35 A2:A32">
    <cfRule type="duplicateValues" dxfId="34" priority="13"/>
  </conditionalFormatting>
  <conditionalFormatting sqref="A170:A243 A158:A168 A151:A156 A129:A149 A110:A127">
    <cfRule type="duplicateValues" dxfId="33" priority="6"/>
  </conditionalFormatting>
  <conditionalFormatting sqref="B47:B243">
    <cfRule type="cellIs" dxfId="32" priority="1" operator="greaterThanOrEqual">
      <formula>1000</formula>
    </cfRule>
  </conditionalFormatting>
  <conditionalFormatting sqref="D2:D24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321"/>
  <sheetViews>
    <sheetView workbookViewId="0">
      <selection activeCell="F10" sqref="F10"/>
    </sheetView>
  </sheetViews>
  <sheetFormatPr defaultRowHeight="14.4" x14ac:dyDescent="0.3"/>
  <cols>
    <col min="1" max="1" width="25.5546875" customWidth="1"/>
    <col min="2" max="2" width="19.88671875" customWidth="1"/>
    <col min="3" max="3" width="16.5546875" customWidth="1"/>
    <col min="4" max="4" width="20" style="4" customWidth="1"/>
    <col min="5" max="5" width="18.44140625" style="4" customWidth="1"/>
    <col min="6" max="7" width="18.44140625" style="36" customWidth="1"/>
    <col min="8" max="8" width="18.109375" style="4" customWidth="1"/>
  </cols>
  <sheetData>
    <row r="1" spans="1:8" ht="54.75" customHeight="1" x14ac:dyDescent="0.3">
      <c r="A1" s="41" t="s">
        <v>297</v>
      </c>
      <c r="B1" s="41" t="s">
        <v>300</v>
      </c>
      <c r="C1" s="41" t="s">
        <v>301</v>
      </c>
      <c r="D1" s="42" t="s">
        <v>302</v>
      </c>
      <c r="E1" s="42" t="s">
        <v>303</v>
      </c>
      <c r="F1" s="43" t="s">
        <v>333</v>
      </c>
      <c r="G1" s="43" t="s">
        <v>334</v>
      </c>
      <c r="H1" s="42" t="s">
        <v>304</v>
      </c>
    </row>
    <row r="2" spans="1:8" ht="15.6" hidden="1" x14ac:dyDescent="0.3">
      <c r="A2" s="40" t="s">
        <v>143</v>
      </c>
      <c r="B2" s="38">
        <f>IFERROR(VLOOKUP(A2,'Звіт дзвінки'!A:E,3,0),0)</f>
        <v>3</v>
      </c>
      <c r="C2" s="38">
        <f>IFERROR(VLOOKUP(A2,'Звіт дзвінки'!A:E,4,0),0)</f>
        <v>0</v>
      </c>
      <c r="D2" s="39">
        <f>IFERROR(VLOOKUP(A2,'Звіт дзвінки'!A:E,5,0),0)</f>
        <v>0</v>
      </c>
      <c r="E2" s="39">
        <f t="shared" ref="E2:E33" si="0">G2/F2</f>
        <v>0.19811320754716982</v>
      </c>
      <c r="F2" s="38">
        <v>106</v>
      </c>
      <c r="G2" s="38">
        <v>21</v>
      </c>
      <c r="H2" s="39">
        <f t="shared" ref="H2:H33" si="1">(D2/E2)-1</f>
        <v>-1</v>
      </c>
    </row>
    <row r="3" spans="1:8" ht="15.6" hidden="1" x14ac:dyDescent="0.3">
      <c r="A3" s="40" t="s">
        <v>238</v>
      </c>
      <c r="B3" s="38">
        <f>IFERROR(VLOOKUP(A3,'Звіт дзвінки'!A:E,3,0),0)</f>
        <v>0</v>
      </c>
      <c r="C3" s="38">
        <f>IFERROR(VLOOKUP(A3,'Звіт дзвінки'!A:E,4,0),0)</f>
        <v>0</v>
      </c>
      <c r="D3" s="39">
        <f>IFERROR(VLOOKUP(A3,'Звіт дзвінки'!A:E,5,0),0)</f>
        <v>0</v>
      </c>
      <c r="E3" s="39">
        <f t="shared" si="0"/>
        <v>0.11693548387096774</v>
      </c>
      <c r="F3" s="38">
        <v>496</v>
      </c>
      <c r="G3" s="38">
        <v>58</v>
      </c>
      <c r="H3" s="39">
        <f t="shared" si="1"/>
        <v>-1</v>
      </c>
    </row>
    <row r="4" spans="1:8" ht="15.6" hidden="1" x14ac:dyDescent="0.3">
      <c r="A4" s="40" t="s">
        <v>239</v>
      </c>
      <c r="B4" s="38">
        <f>IFERROR(VLOOKUP(A4,'Звіт дзвінки'!A:E,3,0),0)</f>
        <v>0</v>
      </c>
      <c r="C4" s="38">
        <f>IFERROR(VLOOKUP(A4,'Звіт дзвінки'!A:E,4,0),0)</f>
        <v>0</v>
      </c>
      <c r="D4" s="39">
        <f>IFERROR(VLOOKUP(A4,'Звіт дзвінки'!A:E,5,0),0)</f>
        <v>0</v>
      </c>
      <c r="E4" s="39">
        <f t="shared" si="0"/>
        <v>0.1164021164021164</v>
      </c>
      <c r="F4" s="38">
        <v>189</v>
      </c>
      <c r="G4" s="38">
        <v>22</v>
      </c>
      <c r="H4" s="39">
        <f t="shared" si="1"/>
        <v>-1</v>
      </c>
    </row>
    <row r="5" spans="1:8" ht="15.6" hidden="1" x14ac:dyDescent="0.3">
      <c r="A5" s="40" t="s">
        <v>240</v>
      </c>
      <c r="B5" s="38">
        <f>IFERROR(VLOOKUP(A5,'Звіт дзвінки'!A:E,3,0),0)</f>
        <v>0</v>
      </c>
      <c r="C5" s="38">
        <f>IFERROR(VLOOKUP(A5,'Звіт дзвінки'!A:E,4,0),0)</f>
        <v>0</v>
      </c>
      <c r="D5" s="39">
        <f>IFERROR(VLOOKUP(A5,'Звіт дзвінки'!A:E,5,0),0)</f>
        <v>0</v>
      </c>
      <c r="E5" s="39">
        <f t="shared" si="0"/>
        <v>8.4269662921348312E-2</v>
      </c>
      <c r="F5" s="38">
        <v>178</v>
      </c>
      <c r="G5" s="38">
        <v>15</v>
      </c>
      <c r="H5" s="39">
        <f t="shared" si="1"/>
        <v>-1</v>
      </c>
    </row>
    <row r="6" spans="1:8" ht="15.6" hidden="1" x14ac:dyDescent="0.3">
      <c r="A6" s="40" t="s">
        <v>223</v>
      </c>
      <c r="B6" s="38">
        <f>IFERROR(VLOOKUP(A6,'Звіт дзвінки'!A:E,3,0),0)</f>
        <v>3</v>
      </c>
      <c r="C6" s="38">
        <f>IFERROR(VLOOKUP(A6,'Звіт дзвінки'!A:E,4,0),0)</f>
        <v>0</v>
      </c>
      <c r="D6" s="39">
        <f>IFERROR(VLOOKUP(A6,'Звіт дзвінки'!A:E,5,0),0)</f>
        <v>0</v>
      </c>
      <c r="E6" s="39">
        <f t="shared" si="0"/>
        <v>0.11320754716981132</v>
      </c>
      <c r="F6" s="38">
        <v>1060</v>
      </c>
      <c r="G6" s="38">
        <v>120</v>
      </c>
      <c r="H6" s="39">
        <f t="shared" si="1"/>
        <v>-1</v>
      </c>
    </row>
    <row r="7" spans="1:8" ht="15.6" hidden="1" x14ac:dyDescent="0.3">
      <c r="A7" s="40" t="s">
        <v>222</v>
      </c>
      <c r="B7" s="38">
        <f>IFERROR(VLOOKUP(A7,'Звіт дзвінки'!A:E,3,0),0)</f>
        <v>0</v>
      </c>
      <c r="C7" s="38">
        <f>IFERROR(VLOOKUP(A7,'Звіт дзвінки'!A:E,4,0),0)</f>
        <v>0</v>
      </c>
      <c r="D7" s="39">
        <f>IFERROR(VLOOKUP(A7,'Звіт дзвінки'!A:E,5,0),0)</f>
        <v>0</v>
      </c>
      <c r="E7" s="39">
        <f t="shared" si="0"/>
        <v>0.11503067484662577</v>
      </c>
      <c r="F7" s="38">
        <v>652</v>
      </c>
      <c r="G7" s="38">
        <v>75</v>
      </c>
      <c r="H7" s="39">
        <f t="shared" si="1"/>
        <v>-1</v>
      </c>
    </row>
    <row r="8" spans="1:8" ht="15.6" x14ac:dyDescent="0.3">
      <c r="A8" s="40" t="s">
        <v>103</v>
      </c>
      <c r="B8" s="38">
        <f>IFERROR(VLOOKUP(A8,'Звіт дзвінки'!A:E,3,0),0)</f>
        <v>101</v>
      </c>
      <c r="C8" s="38">
        <f>IFERROR(VLOOKUP(A8,'Звіт дзвінки'!A:E,4,0),0)</f>
        <v>2</v>
      </c>
      <c r="D8" s="39">
        <f>IFERROR(VLOOKUP(A8,'Звіт дзвінки'!A:E,5,0),0)</f>
        <v>1.9801980198019799E-2</v>
      </c>
      <c r="E8" s="39">
        <f t="shared" si="0"/>
        <v>9.9447513812154692E-2</v>
      </c>
      <c r="F8" s="38">
        <v>181</v>
      </c>
      <c r="G8" s="38">
        <v>18</v>
      </c>
      <c r="H8" s="39">
        <f t="shared" si="1"/>
        <v>-0.80088008800880095</v>
      </c>
    </row>
    <row r="9" spans="1:8" ht="15.6" x14ac:dyDescent="0.3">
      <c r="A9" s="40" t="s">
        <v>234</v>
      </c>
      <c r="B9" s="38">
        <f>IFERROR(VLOOKUP(A9,'Звіт дзвінки'!A:E,3,0),0)</f>
        <v>38</v>
      </c>
      <c r="C9" s="38">
        <f>IFERROR(VLOOKUP(A9,'Звіт дзвінки'!A:E,4,0),0)</f>
        <v>3</v>
      </c>
      <c r="D9" s="39">
        <f>IFERROR(VLOOKUP(A9,'Звіт дзвінки'!A:E,5,0),0)</f>
        <v>7.8947368421052599E-2</v>
      </c>
      <c r="E9" s="39">
        <f t="shared" si="0"/>
        <v>0.17671517671517672</v>
      </c>
      <c r="F9" s="38">
        <v>962</v>
      </c>
      <c r="G9" s="38">
        <v>170</v>
      </c>
      <c r="H9" s="39">
        <f t="shared" si="1"/>
        <v>-0.55325077399380818</v>
      </c>
    </row>
    <row r="10" spans="1:8" ht="15.6" x14ac:dyDescent="0.3">
      <c r="A10" s="40" t="s">
        <v>183</v>
      </c>
      <c r="B10" s="38">
        <f>IFERROR(VLOOKUP(A10,'Звіт дзвінки'!A:E,3,0),0)</f>
        <v>254</v>
      </c>
      <c r="C10" s="38">
        <f>IFERROR(VLOOKUP(A10,'Звіт дзвінки'!A:E,4,0),0)</f>
        <v>20</v>
      </c>
      <c r="D10" s="39">
        <f>IFERROR(VLOOKUP(A10,'Звіт дзвінки'!A:E,5,0),0)</f>
        <v>7.8740157480315001E-2</v>
      </c>
      <c r="E10" s="39">
        <f t="shared" si="0"/>
        <v>0.15322580645161291</v>
      </c>
      <c r="F10" s="38">
        <v>496</v>
      </c>
      <c r="G10" s="38">
        <v>76</v>
      </c>
      <c r="H10" s="39">
        <f t="shared" si="1"/>
        <v>-0.48611686697057577</v>
      </c>
    </row>
    <row r="11" spans="1:8" ht="15.6" x14ac:dyDescent="0.3">
      <c r="A11" s="40" t="s">
        <v>15</v>
      </c>
      <c r="B11" s="38">
        <f>IFERROR(VLOOKUP(A11,'Звіт дзвінки'!A:E,3,0),0)</f>
        <v>167</v>
      </c>
      <c r="C11" s="38">
        <f>IFERROR(VLOOKUP(A11,'Звіт дзвінки'!A:E,4,0),0)</f>
        <v>12</v>
      </c>
      <c r="D11" s="39">
        <f>IFERROR(VLOOKUP(A11,'Звіт дзвінки'!A:E,5,0),0)</f>
        <v>7.1856287425149698E-2</v>
      </c>
      <c r="E11" s="39">
        <f t="shared" si="0"/>
        <v>0.13572343149807939</v>
      </c>
      <c r="F11" s="38">
        <v>781</v>
      </c>
      <c r="G11" s="38">
        <v>106</v>
      </c>
      <c r="H11" s="39">
        <f t="shared" si="1"/>
        <v>-0.47056829736752914</v>
      </c>
    </row>
    <row r="12" spans="1:8" ht="15.6" x14ac:dyDescent="0.3">
      <c r="A12" s="40" t="s">
        <v>2</v>
      </c>
      <c r="B12" s="38">
        <f>IFERROR(VLOOKUP(A12,'Звіт дзвінки'!A:E,3,0),0)</f>
        <v>124</v>
      </c>
      <c r="C12" s="38">
        <f>IFERROR(VLOOKUP(A12,'Звіт дзвінки'!A:E,4,0),0)</f>
        <v>11</v>
      </c>
      <c r="D12" s="39">
        <f>IFERROR(VLOOKUP(A12,'Звіт дзвінки'!A:E,5,0),0)</f>
        <v>8.8709677419354802E-2</v>
      </c>
      <c r="E12" s="39">
        <f t="shared" si="0"/>
        <v>0.15432098765432098</v>
      </c>
      <c r="F12" s="38">
        <v>162</v>
      </c>
      <c r="G12" s="38">
        <v>25</v>
      </c>
      <c r="H12" s="39">
        <f t="shared" si="1"/>
        <v>-0.42516129032258088</v>
      </c>
    </row>
    <row r="13" spans="1:8" ht="15.6" x14ac:dyDescent="0.3">
      <c r="A13" s="40" t="s">
        <v>154</v>
      </c>
      <c r="B13" s="38">
        <f>IFERROR(VLOOKUP(A13,'Звіт дзвінки'!A:E,3,0),0)</f>
        <v>190</v>
      </c>
      <c r="C13" s="38">
        <f>IFERROR(VLOOKUP(A13,'Звіт дзвінки'!A:E,4,0),0)</f>
        <v>16</v>
      </c>
      <c r="D13" s="39">
        <f>IFERROR(VLOOKUP(A13,'Звіт дзвінки'!A:E,5,0),0)</f>
        <v>8.42105263157895E-2</v>
      </c>
      <c r="E13" s="39">
        <f t="shared" si="0"/>
        <v>0.14412811387900357</v>
      </c>
      <c r="F13" s="38">
        <v>562</v>
      </c>
      <c r="G13" s="38">
        <v>81</v>
      </c>
      <c r="H13" s="39">
        <f t="shared" si="1"/>
        <v>-0.41572449642625064</v>
      </c>
    </row>
    <row r="14" spans="1:8" ht="15.6" x14ac:dyDescent="0.3">
      <c r="A14" s="40" t="s">
        <v>73</v>
      </c>
      <c r="B14" s="38">
        <f>IFERROR(VLOOKUP(A14,'Звіт дзвінки'!A:E,3,0),0)</f>
        <v>191</v>
      </c>
      <c r="C14" s="38">
        <f>IFERROR(VLOOKUP(A14,'Звіт дзвінки'!A:E,4,0),0)</f>
        <v>15</v>
      </c>
      <c r="D14" s="39">
        <f>IFERROR(VLOOKUP(A14,'Звіт дзвінки'!A:E,5,0),0)</f>
        <v>7.8534031413612607E-2</v>
      </c>
      <c r="E14" s="39">
        <f t="shared" si="0"/>
        <v>0.13284518828451883</v>
      </c>
      <c r="F14" s="38">
        <v>956</v>
      </c>
      <c r="G14" s="38">
        <v>127</v>
      </c>
      <c r="H14" s="39">
        <f t="shared" si="1"/>
        <v>-0.40883044069753027</v>
      </c>
    </row>
    <row r="15" spans="1:8" ht="15.6" x14ac:dyDescent="0.3">
      <c r="A15" s="40" t="s">
        <v>46</v>
      </c>
      <c r="B15" s="38">
        <f>IFERROR(VLOOKUP(A15,'Звіт дзвінки'!A:E,3,0),0)</f>
        <v>258</v>
      </c>
      <c r="C15" s="38">
        <f>IFERROR(VLOOKUP(A15,'Звіт дзвінки'!A:E,4,0),0)</f>
        <v>17</v>
      </c>
      <c r="D15" s="39">
        <f>IFERROR(VLOOKUP(A15,'Звіт дзвінки'!A:E,5,0),0)</f>
        <v>6.5891472868217102E-2</v>
      </c>
      <c r="E15" s="39">
        <f t="shared" si="0"/>
        <v>0.11104060913705584</v>
      </c>
      <c r="F15" s="38">
        <v>1576</v>
      </c>
      <c r="G15" s="38">
        <v>175</v>
      </c>
      <c r="H15" s="39">
        <f t="shared" si="1"/>
        <v>-0.40660022148394204</v>
      </c>
    </row>
    <row r="16" spans="1:8" ht="15.6" x14ac:dyDescent="0.3">
      <c r="A16" s="40" t="s">
        <v>165</v>
      </c>
      <c r="B16" s="38">
        <f>IFERROR(VLOOKUP(A16,'Звіт дзвінки'!A:E,3,0),0)</f>
        <v>361</v>
      </c>
      <c r="C16" s="38">
        <f>IFERROR(VLOOKUP(A16,'Звіт дзвінки'!A:E,4,0),0)</f>
        <v>29</v>
      </c>
      <c r="D16" s="39">
        <f>IFERROR(VLOOKUP(A16,'Звіт дзвінки'!A:E,5,0),0)</f>
        <v>8.0332409972299207E-2</v>
      </c>
      <c r="E16" s="39">
        <f t="shared" si="0"/>
        <v>0.13102951763858892</v>
      </c>
      <c r="F16" s="38">
        <v>1389</v>
      </c>
      <c r="G16" s="38">
        <v>182</v>
      </c>
      <c r="H16" s="39">
        <f t="shared" si="1"/>
        <v>-0.38691364037624398</v>
      </c>
    </row>
    <row r="17" spans="1:8" ht="15.6" x14ac:dyDescent="0.3">
      <c r="A17" s="40" t="s">
        <v>147</v>
      </c>
      <c r="B17" s="38">
        <f>IFERROR(VLOOKUP(A17,'Звіт дзвінки'!A:E,3,0),0)</f>
        <v>512</v>
      </c>
      <c r="C17" s="38">
        <f>IFERROR(VLOOKUP(A17,'Звіт дзвінки'!A:E,4,0),0)</f>
        <v>47</v>
      </c>
      <c r="D17" s="39">
        <f>IFERROR(VLOOKUP(A17,'Звіт дзвінки'!A:E,5,0),0)</f>
        <v>9.1796875E-2</v>
      </c>
      <c r="E17" s="39">
        <f t="shared" si="0"/>
        <v>0.14685749844430615</v>
      </c>
      <c r="F17" s="38">
        <v>3214</v>
      </c>
      <c r="G17" s="38">
        <v>472</v>
      </c>
      <c r="H17" s="39">
        <f t="shared" si="1"/>
        <v>-0.37492551641949146</v>
      </c>
    </row>
    <row r="18" spans="1:8" ht="15.6" x14ac:dyDescent="0.3">
      <c r="A18" s="40" t="s">
        <v>41</v>
      </c>
      <c r="B18" s="38">
        <f>IFERROR(VLOOKUP(A18,'Звіт дзвінки'!A:E,3,0),0)</f>
        <v>243</v>
      </c>
      <c r="C18" s="38">
        <f>IFERROR(VLOOKUP(A18,'Звіт дзвінки'!A:E,4,0),0)</f>
        <v>24</v>
      </c>
      <c r="D18" s="39">
        <f>IFERROR(VLOOKUP(A18,'Звіт дзвінки'!A:E,5,0),0)</f>
        <v>9.8765432098765399E-2</v>
      </c>
      <c r="E18" s="39">
        <f t="shared" si="0"/>
        <v>0.15009560229445507</v>
      </c>
      <c r="F18" s="38">
        <v>1046</v>
      </c>
      <c r="G18" s="38">
        <v>157</v>
      </c>
      <c r="H18" s="39">
        <f t="shared" si="1"/>
        <v>-0.3419831721317923</v>
      </c>
    </row>
    <row r="19" spans="1:8" ht="15.6" x14ac:dyDescent="0.3">
      <c r="A19" s="40" t="s">
        <v>139</v>
      </c>
      <c r="B19" s="38">
        <f>IFERROR(VLOOKUP(A19,'Звіт дзвінки'!A:E,3,0),0)</f>
        <v>370</v>
      </c>
      <c r="C19" s="38">
        <f>IFERROR(VLOOKUP(A19,'Звіт дзвінки'!A:E,4,0),0)</f>
        <v>26</v>
      </c>
      <c r="D19" s="39">
        <f>IFERROR(VLOOKUP(A19,'Звіт дзвінки'!A:E,5,0),0)</f>
        <v>7.0270270270270302E-2</v>
      </c>
      <c r="E19" s="39">
        <f t="shared" si="0"/>
        <v>0.10652920962199312</v>
      </c>
      <c r="F19" s="38">
        <v>1164</v>
      </c>
      <c r="G19" s="38">
        <v>124</v>
      </c>
      <c r="H19" s="39">
        <f t="shared" si="1"/>
        <v>-0.34036617262423685</v>
      </c>
    </row>
    <row r="20" spans="1:8" ht="15.6" x14ac:dyDescent="0.3">
      <c r="A20" s="40" t="s">
        <v>6</v>
      </c>
      <c r="B20" s="38">
        <f>IFERROR(VLOOKUP(A20,'Звіт дзвінки'!A:E,3,0),0)</f>
        <v>207</v>
      </c>
      <c r="C20" s="38">
        <f>IFERROR(VLOOKUP(A20,'Звіт дзвінки'!A:E,4,0),0)</f>
        <v>24</v>
      </c>
      <c r="D20" s="39">
        <f>IFERROR(VLOOKUP(A20,'Звіт дзвінки'!A:E,5,0),0)</f>
        <v>0.115942028985507</v>
      </c>
      <c r="E20" s="39">
        <f t="shared" si="0"/>
        <v>0.17391304347826086</v>
      </c>
      <c r="F20" s="38">
        <v>253</v>
      </c>
      <c r="G20" s="38">
        <v>44</v>
      </c>
      <c r="H20" s="39">
        <f t="shared" si="1"/>
        <v>-0.3333333333333347</v>
      </c>
    </row>
    <row r="21" spans="1:8" ht="15.6" x14ac:dyDescent="0.3">
      <c r="A21" s="40" t="s">
        <v>16</v>
      </c>
      <c r="B21" s="38">
        <f>IFERROR(VLOOKUP(A21,'Звіт дзвінки'!A:E,3,0),0)</f>
        <v>452</v>
      </c>
      <c r="C21" s="38">
        <f>IFERROR(VLOOKUP(A21,'Звіт дзвінки'!A:E,4,0),0)</f>
        <v>35</v>
      </c>
      <c r="D21" s="39">
        <f>IFERROR(VLOOKUP(A21,'Звіт дзвінки'!A:E,5,0),0)</f>
        <v>7.7433628318584094E-2</v>
      </c>
      <c r="E21" s="39">
        <f t="shared" si="0"/>
        <v>0.11410347271438696</v>
      </c>
      <c r="F21" s="38">
        <v>1411</v>
      </c>
      <c r="G21" s="38">
        <v>161</v>
      </c>
      <c r="H21" s="39">
        <f t="shared" si="1"/>
        <v>-0.32137360523278169</v>
      </c>
    </row>
    <row r="22" spans="1:8" ht="15.6" x14ac:dyDescent="0.3">
      <c r="A22" s="40" t="s">
        <v>184</v>
      </c>
      <c r="B22" s="38">
        <f>IFERROR(VLOOKUP(A22,'Звіт дзвінки'!A:E,3,0),0)</f>
        <v>223</v>
      </c>
      <c r="C22" s="38">
        <f>IFERROR(VLOOKUP(A22,'Звіт дзвінки'!A:E,4,0),0)</f>
        <v>17</v>
      </c>
      <c r="D22" s="39">
        <f>IFERROR(VLOOKUP(A22,'Звіт дзвінки'!A:E,5,0),0)</f>
        <v>7.6233183856502199E-2</v>
      </c>
      <c r="E22" s="39">
        <f t="shared" si="0"/>
        <v>0.1111111111111111</v>
      </c>
      <c r="F22" s="38">
        <v>1044</v>
      </c>
      <c r="G22" s="38">
        <v>116</v>
      </c>
      <c r="H22" s="39">
        <f t="shared" si="1"/>
        <v>-0.31390134529148017</v>
      </c>
    </row>
    <row r="23" spans="1:8" ht="15.6" x14ac:dyDescent="0.3">
      <c r="A23" s="40" t="s">
        <v>36</v>
      </c>
      <c r="B23" s="38">
        <f>IFERROR(VLOOKUP(A23,'Звіт дзвінки'!A:E,3,0),0)</f>
        <v>132</v>
      </c>
      <c r="C23" s="38">
        <f>IFERROR(VLOOKUP(A23,'Звіт дзвінки'!A:E,4,0),0)</f>
        <v>12</v>
      </c>
      <c r="D23" s="39">
        <f>IFERROR(VLOOKUP(A23,'Звіт дзвінки'!A:E,5,0),0)</f>
        <v>9.0909090909090898E-2</v>
      </c>
      <c r="E23" s="39">
        <f t="shared" si="0"/>
        <v>0.13217938630999213</v>
      </c>
      <c r="F23" s="38">
        <v>1271</v>
      </c>
      <c r="G23" s="38">
        <v>168</v>
      </c>
      <c r="H23" s="39">
        <f t="shared" si="1"/>
        <v>-0.3122294372294373</v>
      </c>
    </row>
    <row r="24" spans="1:8" ht="15.6" x14ac:dyDescent="0.3">
      <c r="A24" s="40" t="s">
        <v>194</v>
      </c>
      <c r="B24" s="38">
        <f>IFERROR(VLOOKUP(A24,'Звіт дзвінки'!A:E,3,0),0)</f>
        <v>299</v>
      </c>
      <c r="C24" s="38">
        <f>IFERROR(VLOOKUP(A24,'Звіт дзвінки'!A:E,4,0),0)</f>
        <v>29</v>
      </c>
      <c r="D24" s="39">
        <f>IFERROR(VLOOKUP(A24,'Звіт дзвінки'!A:E,5,0),0)</f>
        <v>9.6989966555184007E-2</v>
      </c>
      <c r="E24" s="39">
        <f t="shared" si="0"/>
        <v>0.13987138263665594</v>
      </c>
      <c r="F24" s="38">
        <v>622</v>
      </c>
      <c r="G24" s="38">
        <v>87</v>
      </c>
      <c r="H24" s="39">
        <f t="shared" si="1"/>
        <v>-0.30657748049052347</v>
      </c>
    </row>
    <row r="25" spans="1:8" ht="15.6" x14ac:dyDescent="0.3">
      <c r="A25" s="40" t="s">
        <v>43</v>
      </c>
      <c r="B25" s="38">
        <f>IFERROR(VLOOKUP(A25,'Звіт дзвінки'!A:E,3,0),0)</f>
        <v>98</v>
      </c>
      <c r="C25" s="38">
        <f>IFERROR(VLOOKUP(A25,'Звіт дзвінки'!A:E,4,0),0)</f>
        <v>14</v>
      </c>
      <c r="D25" s="39">
        <f>IFERROR(VLOOKUP(A25,'Звіт дзвінки'!A:E,5,0),0)</f>
        <v>0.14285714285714299</v>
      </c>
      <c r="E25" s="39">
        <f t="shared" si="0"/>
        <v>0.20518602029312288</v>
      </c>
      <c r="F25" s="38">
        <v>887</v>
      </c>
      <c r="G25" s="38">
        <v>182</v>
      </c>
      <c r="H25" s="39">
        <f t="shared" si="1"/>
        <v>-0.30376766091051743</v>
      </c>
    </row>
    <row r="26" spans="1:8" ht="15.6" x14ac:dyDescent="0.3">
      <c r="A26" s="40" t="s">
        <v>67</v>
      </c>
      <c r="B26" s="38">
        <f>IFERROR(VLOOKUP(A26,'Звіт дзвінки'!A:E,3,0),0)</f>
        <v>170</v>
      </c>
      <c r="C26" s="38">
        <f>IFERROR(VLOOKUP(A26,'Звіт дзвінки'!A:E,4,0),0)</f>
        <v>16</v>
      </c>
      <c r="D26" s="39">
        <f>IFERROR(VLOOKUP(A26,'Звіт дзвінки'!A:E,5,0),0)</f>
        <v>9.41176470588235E-2</v>
      </c>
      <c r="E26" s="39">
        <f t="shared" si="0"/>
        <v>0.13451327433628318</v>
      </c>
      <c r="F26" s="38">
        <v>565</v>
      </c>
      <c r="G26" s="38">
        <v>76</v>
      </c>
      <c r="H26" s="39">
        <f t="shared" si="1"/>
        <v>-0.30030959752322006</v>
      </c>
    </row>
    <row r="27" spans="1:8" ht="15.6" x14ac:dyDescent="0.3">
      <c r="A27" s="40" t="s">
        <v>197</v>
      </c>
      <c r="B27" s="38">
        <f>IFERROR(VLOOKUP(A27,'Звіт дзвінки'!A:E,3,0),0)</f>
        <v>227</v>
      </c>
      <c r="C27" s="38">
        <f>IFERROR(VLOOKUP(A27,'Звіт дзвінки'!A:E,4,0),0)</f>
        <v>17</v>
      </c>
      <c r="D27" s="39">
        <f>IFERROR(VLOOKUP(A27,'Звіт дзвінки'!A:E,5,0),0)</f>
        <v>7.4889867841409705E-2</v>
      </c>
      <c r="E27" s="39">
        <f t="shared" si="0"/>
        <v>0.10573248407643313</v>
      </c>
      <c r="F27" s="38">
        <v>785</v>
      </c>
      <c r="G27" s="38">
        <v>83</v>
      </c>
      <c r="H27" s="39">
        <f t="shared" si="1"/>
        <v>-0.29170426198184796</v>
      </c>
    </row>
    <row r="28" spans="1:8" ht="15.6" x14ac:dyDescent="0.3">
      <c r="A28" s="40" t="s">
        <v>203</v>
      </c>
      <c r="B28" s="38">
        <f>IFERROR(VLOOKUP(A28,'Звіт дзвінки'!A:E,3,0),0)</f>
        <v>347</v>
      </c>
      <c r="C28" s="38">
        <f>IFERROR(VLOOKUP(A28,'Звіт дзвінки'!A:E,4,0),0)</f>
        <v>38</v>
      </c>
      <c r="D28" s="39">
        <f>IFERROR(VLOOKUP(A28,'Звіт дзвінки'!A:E,5,0),0)</f>
        <v>0.109510086455331</v>
      </c>
      <c r="E28" s="39">
        <f t="shared" si="0"/>
        <v>0.15380521554018095</v>
      </c>
      <c r="F28" s="38">
        <v>1879</v>
      </c>
      <c r="G28" s="38">
        <v>289</v>
      </c>
      <c r="H28" s="39">
        <f t="shared" si="1"/>
        <v>-0.28799497422295173</v>
      </c>
    </row>
    <row r="29" spans="1:8" ht="15.6" x14ac:dyDescent="0.3">
      <c r="A29" s="40" t="s">
        <v>11</v>
      </c>
      <c r="B29" s="38">
        <f>IFERROR(VLOOKUP(A29,'Звіт дзвінки'!A:E,3,0),0)</f>
        <v>209</v>
      </c>
      <c r="C29" s="38">
        <f>IFERROR(VLOOKUP(A29,'Звіт дзвінки'!A:E,4,0),0)</f>
        <v>19</v>
      </c>
      <c r="D29" s="39">
        <f>IFERROR(VLOOKUP(A29,'Звіт дзвінки'!A:E,5,0),0)</f>
        <v>9.0909090909090898E-2</v>
      </c>
      <c r="E29" s="39">
        <f t="shared" si="0"/>
        <v>0.12594458438287154</v>
      </c>
      <c r="F29" s="38">
        <v>397</v>
      </c>
      <c r="G29" s="38">
        <v>50</v>
      </c>
      <c r="H29" s="39">
        <f t="shared" si="1"/>
        <v>-0.27818181818181831</v>
      </c>
    </row>
    <row r="30" spans="1:8" ht="15.6" x14ac:dyDescent="0.3">
      <c r="A30" s="40" t="s">
        <v>65</v>
      </c>
      <c r="B30" s="38">
        <f>IFERROR(VLOOKUP(A30,'Звіт дзвінки'!A:E,3,0),0)</f>
        <v>130</v>
      </c>
      <c r="C30" s="38">
        <f>IFERROR(VLOOKUP(A30,'Звіт дзвінки'!A:E,4,0),0)</f>
        <v>12</v>
      </c>
      <c r="D30" s="39">
        <f>IFERROR(VLOOKUP(A30,'Звіт дзвінки'!A:E,5,0),0)</f>
        <v>9.2307692307692299E-2</v>
      </c>
      <c r="E30" s="39">
        <f t="shared" si="0"/>
        <v>0.12734082397003746</v>
      </c>
      <c r="F30" s="38">
        <v>267</v>
      </c>
      <c r="G30" s="38">
        <v>34</v>
      </c>
      <c r="H30" s="39">
        <f t="shared" si="1"/>
        <v>-0.27511312217194583</v>
      </c>
    </row>
    <row r="31" spans="1:8" ht="15.6" x14ac:dyDescent="0.3">
      <c r="A31" s="40" t="s">
        <v>159</v>
      </c>
      <c r="B31" s="38">
        <f>IFERROR(VLOOKUP(A31,'Звіт дзвінки'!A:E,3,0),0)</f>
        <v>274</v>
      </c>
      <c r="C31" s="38">
        <f>IFERROR(VLOOKUP(A31,'Звіт дзвінки'!A:E,4,0),0)</f>
        <v>24</v>
      </c>
      <c r="D31" s="39">
        <f>IFERROR(VLOOKUP(A31,'Звіт дзвінки'!A:E,5,0),0)</f>
        <v>8.7591240875912399E-2</v>
      </c>
      <c r="E31" s="39">
        <f t="shared" si="0"/>
        <v>0.11928783382789318</v>
      </c>
      <c r="F31" s="38">
        <v>1685</v>
      </c>
      <c r="G31" s="38">
        <v>201</v>
      </c>
      <c r="H31" s="39">
        <f t="shared" si="1"/>
        <v>-0.26571521952282395</v>
      </c>
    </row>
    <row r="32" spans="1:8" ht="15.6" x14ac:dyDescent="0.3">
      <c r="A32" s="40" t="s">
        <v>48</v>
      </c>
      <c r="B32" s="38">
        <f>IFERROR(VLOOKUP(A32,'Звіт дзвінки'!A:E,3,0),0)</f>
        <v>84</v>
      </c>
      <c r="C32" s="38">
        <f>IFERROR(VLOOKUP(A32,'Звіт дзвінки'!A:E,4,0),0)</f>
        <v>7</v>
      </c>
      <c r="D32" s="39">
        <f>IFERROR(VLOOKUP(A32,'Звіт дзвінки'!A:E,5,0),0)</f>
        <v>8.3333333333333301E-2</v>
      </c>
      <c r="E32" s="39">
        <f t="shared" si="0"/>
        <v>0.11299435028248588</v>
      </c>
      <c r="F32" s="38">
        <v>708</v>
      </c>
      <c r="G32" s="38">
        <v>80</v>
      </c>
      <c r="H32" s="39">
        <f t="shared" si="1"/>
        <v>-0.26250000000000029</v>
      </c>
    </row>
    <row r="33" spans="1:8" ht="15.6" x14ac:dyDescent="0.3">
      <c r="A33" s="40" t="s">
        <v>201</v>
      </c>
      <c r="B33" s="38">
        <f>IFERROR(VLOOKUP(A33,'Звіт дзвінки'!A:E,3,0),0)</f>
        <v>344</v>
      </c>
      <c r="C33" s="38">
        <f>IFERROR(VLOOKUP(A33,'Звіт дзвінки'!A:E,4,0),0)</f>
        <v>27</v>
      </c>
      <c r="D33" s="39">
        <f>IFERROR(VLOOKUP(A33,'Звіт дзвінки'!A:E,5,0),0)</f>
        <v>7.8488372093023298E-2</v>
      </c>
      <c r="E33" s="39">
        <f t="shared" si="0"/>
        <v>0.1064198958935801</v>
      </c>
      <c r="F33" s="38">
        <v>1729</v>
      </c>
      <c r="G33" s="38">
        <v>184</v>
      </c>
      <c r="H33" s="39">
        <f t="shared" si="1"/>
        <v>-0.26246524266936255</v>
      </c>
    </row>
    <row r="34" spans="1:8" ht="15.6" x14ac:dyDescent="0.3">
      <c r="A34" s="40" t="s">
        <v>45</v>
      </c>
      <c r="B34" s="38">
        <f>IFERROR(VLOOKUP(A34,'Звіт дзвінки'!A:E,3,0),0)</f>
        <v>230</v>
      </c>
      <c r="C34" s="38">
        <f>IFERROR(VLOOKUP(A34,'Звіт дзвінки'!A:E,4,0),0)</f>
        <v>25</v>
      </c>
      <c r="D34" s="39">
        <f>IFERROR(VLOOKUP(A34,'Звіт дзвінки'!A:E,5,0),0)</f>
        <v>0.108695652173913</v>
      </c>
      <c r="E34" s="39">
        <f t="shared" ref="E34:E65" si="2">G34/F34</f>
        <v>0.14676034348165495</v>
      </c>
      <c r="F34" s="38">
        <v>1281</v>
      </c>
      <c r="G34" s="38">
        <v>188</v>
      </c>
      <c r="H34" s="39">
        <f t="shared" ref="H34:H65" si="3">(D34/E34)-1</f>
        <v>-0.2593663274745609</v>
      </c>
    </row>
    <row r="35" spans="1:8" ht="15.6" x14ac:dyDescent="0.3">
      <c r="A35" s="40" t="s">
        <v>44</v>
      </c>
      <c r="B35" s="38">
        <f>IFERROR(VLOOKUP(A35,'Звіт дзвінки'!A:E,3,0),0)</f>
        <v>167</v>
      </c>
      <c r="C35" s="38">
        <f>IFERROR(VLOOKUP(A35,'Звіт дзвінки'!A:E,4,0),0)</f>
        <v>14</v>
      </c>
      <c r="D35" s="39">
        <f>IFERROR(VLOOKUP(A35,'Звіт дзвінки'!A:E,5,0),0)</f>
        <v>8.3832335329341298E-2</v>
      </c>
      <c r="E35" s="39">
        <f t="shared" si="2"/>
        <v>0.11164122137404581</v>
      </c>
      <c r="F35" s="38">
        <v>1048</v>
      </c>
      <c r="G35" s="38">
        <v>117</v>
      </c>
      <c r="H35" s="39">
        <f t="shared" si="3"/>
        <v>-0.24909156046880621</v>
      </c>
    </row>
    <row r="36" spans="1:8" ht="15.6" x14ac:dyDescent="0.3">
      <c r="A36" s="40" t="s">
        <v>17</v>
      </c>
      <c r="B36" s="38">
        <f>IFERROR(VLOOKUP(A36,'Звіт дзвінки'!A:E,3,0),0)</f>
        <v>138</v>
      </c>
      <c r="C36" s="38">
        <f>IFERROR(VLOOKUP(A36,'Звіт дзвінки'!A:E,4,0),0)</f>
        <v>18</v>
      </c>
      <c r="D36" s="39">
        <f>IFERROR(VLOOKUP(A36,'Звіт дзвінки'!A:E,5,0),0)</f>
        <v>0.13043478260869601</v>
      </c>
      <c r="E36" s="39">
        <f t="shared" si="2"/>
        <v>0.17304189435336975</v>
      </c>
      <c r="F36" s="38">
        <v>1098</v>
      </c>
      <c r="G36" s="38">
        <v>190</v>
      </c>
      <c r="H36" s="39">
        <f t="shared" si="3"/>
        <v>-0.24622425629290401</v>
      </c>
    </row>
    <row r="37" spans="1:8" ht="15.6" x14ac:dyDescent="0.3">
      <c r="A37" s="40" t="s">
        <v>40</v>
      </c>
      <c r="B37" s="38">
        <f>IFERROR(VLOOKUP(A37,'Звіт дзвінки'!A:E,3,0),0)</f>
        <v>304</v>
      </c>
      <c r="C37" s="38">
        <f>IFERROR(VLOOKUP(A37,'Звіт дзвінки'!A:E,4,0),0)</f>
        <v>29</v>
      </c>
      <c r="D37" s="39">
        <f>IFERROR(VLOOKUP(A37,'Звіт дзвінки'!A:E,5,0),0)</f>
        <v>9.5394736842105296E-2</v>
      </c>
      <c r="E37" s="39">
        <f t="shared" si="2"/>
        <v>0.12553321145642901</v>
      </c>
      <c r="F37" s="38">
        <v>1641</v>
      </c>
      <c r="G37" s="38">
        <v>206</v>
      </c>
      <c r="H37" s="39">
        <f t="shared" si="3"/>
        <v>-0.24008367399080199</v>
      </c>
    </row>
    <row r="38" spans="1:8" ht="15.6" x14ac:dyDescent="0.3">
      <c r="A38" s="40" t="s">
        <v>54</v>
      </c>
      <c r="B38" s="38">
        <f>IFERROR(VLOOKUP(A38,'Звіт дзвінки'!A:E,3,0),0)</f>
        <v>221</v>
      </c>
      <c r="C38" s="38">
        <f>IFERROR(VLOOKUP(A38,'Звіт дзвінки'!A:E,4,0),0)</f>
        <v>22</v>
      </c>
      <c r="D38" s="39">
        <f>IFERROR(VLOOKUP(A38,'Звіт дзвінки'!A:E,5,0),0)</f>
        <v>9.9547511312217202E-2</v>
      </c>
      <c r="E38" s="39">
        <f t="shared" si="2"/>
        <v>0.13015873015873017</v>
      </c>
      <c r="F38" s="38">
        <v>315</v>
      </c>
      <c r="G38" s="38">
        <v>41</v>
      </c>
      <c r="H38" s="39">
        <f t="shared" si="3"/>
        <v>-0.23518375455247764</v>
      </c>
    </row>
    <row r="39" spans="1:8" ht="15.6" x14ac:dyDescent="0.3">
      <c r="A39" s="40" t="s">
        <v>68</v>
      </c>
      <c r="B39" s="38">
        <f>IFERROR(VLOOKUP(A39,'Звіт дзвінки'!A:E,3,0),0)</f>
        <v>328</v>
      </c>
      <c r="C39" s="38">
        <f>IFERROR(VLOOKUP(A39,'Звіт дзвінки'!A:E,4,0),0)</f>
        <v>33</v>
      </c>
      <c r="D39" s="39">
        <f>IFERROR(VLOOKUP(A39,'Звіт дзвінки'!A:E,5,0),0)</f>
        <v>0.100609756097561</v>
      </c>
      <c r="E39" s="39">
        <f t="shared" si="2"/>
        <v>0.13060686015831136</v>
      </c>
      <c r="F39" s="38">
        <v>758</v>
      </c>
      <c r="G39" s="38">
        <v>99</v>
      </c>
      <c r="H39" s="39">
        <f t="shared" si="3"/>
        <v>-0.22967479674796742</v>
      </c>
    </row>
    <row r="40" spans="1:8" ht="15.6" x14ac:dyDescent="0.3">
      <c r="A40" s="40" t="s">
        <v>19</v>
      </c>
      <c r="B40" s="38">
        <f>IFERROR(VLOOKUP(A40,'Звіт дзвінки'!A:E,3,0),0)</f>
        <v>164</v>
      </c>
      <c r="C40" s="38">
        <f>IFERROR(VLOOKUP(A40,'Звіт дзвінки'!A:E,4,0),0)</f>
        <v>20</v>
      </c>
      <c r="D40" s="39">
        <f>IFERROR(VLOOKUP(A40,'Звіт дзвінки'!A:E,5,0),0)</f>
        <v>0.12195121951219499</v>
      </c>
      <c r="E40" s="39">
        <f t="shared" si="2"/>
        <v>0.15723684210526315</v>
      </c>
      <c r="F40" s="38">
        <v>1520</v>
      </c>
      <c r="G40" s="38">
        <v>239</v>
      </c>
      <c r="H40" s="39">
        <f t="shared" si="3"/>
        <v>-0.22441065414838324</v>
      </c>
    </row>
    <row r="41" spans="1:8" ht="15.6" x14ac:dyDescent="0.3">
      <c r="A41" s="40" t="s">
        <v>121</v>
      </c>
      <c r="B41" s="38">
        <f>IFERROR(VLOOKUP(A41,'Звіт дзвінки'!A:E,3,0),0)</f>
        <v>136</v>
      </c>
      <c r="C41" s="38">
        <f>IFERROR(VLOOKUP(A41,'Звіт дзвінки'!A:E,4,0),0)</f>
        <v>12</v>
      </c>
      <c r="D41" s="39">
        <f>IFERROR(VLOOKUP(A41,'Звіт дзвінки'!A:E,5,0),0)</f>
        <v>8.8235294117647106E-2</v>
      </c>
      <c r="E41" s="39">
        <f t="shared" si="2"/>
        <v>0.11320754716981132</v>
      </c>
      <c r="F41" s="38">
        <v>106</v>
      </c>
      <c r="G41" s="38">
        <v>12</v>
      </c>
      <c r="H41" s="39">
        <f t="shared" si="3"/>
        <v>-0.2205882352941172</v>
      </c>
    </row>
    <row r="42" spans="1:8" ht="15.6" x14ac:dyDescent="0.3">
      <c r="A42" s="40" t="s">
        <v>206</v>
      </c>
      <c r="B42" s="38">
        <f>IFERROR(VLOOKUP(A42,'Звіт дзвінки'!A:E,3,0),0)</f>
        <v>185</v>
      </c>
      <c r="C42" s="38">
        <f>IFERROR(VLOOKUP(A42,'Звіт дзвінки'!A:E,4,0),0)</f>
        <v>18</v>
      </c>
      <c r="D42" s="39">
        <f>IFERROR(VLOOKUP(A42,'Звіт дзвінки'!A:E,5,0),0)</f>
        <v>9.7297297297297303E-2</v>
      </c>
      <c r="E42" s="39">
        <f t="shared" si="2"/>
        <v>0.12442748091603054</v>
      </c>
      <c r="F42" s="38">
        <v>1310</v>
      </c>
      <c r="G42" s="38">
        <v>163</v>
      </c>
      <c r="H42" s="39">
        <f t="shared" si="3"/>
        <v>-0.21804012601558609</v>
      </c>
    </row>
    <row r="43" spans="1:8" ht="15.6" x14ac:dyDescent="0.3">
      <c r="A43" s="40" t="s">
        <v>191</v>
      </c>
      <c r="B43" s="38">
        <f>IFERROR(VLOOKUP(A43,'Звіт дзвінки'!A:E,3,0),0)</f>
        <v>164</v>
      </c>
      <c r="C43" s="38">
        <f>IFERROR(VLOOKUP(A43,'Звіт дзвінки'!A:E,4,0),0)</f>
        <v>13</v>
      </c>
      <c r="D43" s="39">
        <f>IFERROR(VLOOKUP(A43,'Звіт дзвінки'!A:E,5,0),0)</f>
        <v>7.9268292682926803E-2</v>
      </c>
      <c r="E43" s="39">
        <f t="shared" si="2"/>
        <v>0.10077519379844961</v>
      </c>
      <c r="F43" s="38">
        <v>129</v>
      </c>
      <c r="G43" s="38">
        <v>13</v>
      </c>
      <c r="H43" s="39">
        <f t="shared" si="3"/>
        <v>-0.21341463414634176</v>
      </c>
    </row>
    <row r="44" spans="1:8" ht="15.6" x14ac:dyDescent="0.3">
      <c r="A44" s="40" t="s">
        <v>129</v>
      </c>
      <c r="B44" s="38">
        <f>IFERROR(VLOOKUP(A44,'Звіт дзвінки'!A:E,3,0),0)</f>
        <v>211</v>
      </c>
      <c r="C44" s="38">
        <f>IFERROR(VLOOKUP(A44,'Звіт дзвінки'!A:E,4,0),0)</f>
        <v>21</v>
      </c>
      <c r="D44" s="39">
        <f>IFERROR(VLOOKUP(A44,'Звіт дзвінки'!A:E,5,0),0)</f>
        <v>9.9526066350710901E-2</v>
      </c>
      <c r="E44" s="39">
        <f t="shared" si="2"/>
        <v>0.125</v>
      </c>
      <c r="F44" s="38">
        <v>992</v>
      </c>
      <c r="G44" s="38">
        <v>124</v>
      </c>
      <c r="H44" s="39">
        <f t="shared" si="3"/>
        <v>-0.20379146919431279</v>
      </c>
    </row>
    <row r="45" spans="1:8" ht="15.6" x14ac:dyDescent="0.3">
      <c r="A45" s="40" t="s">
        <v>35</v>
      </c>
      <c r="B45" s="38">
        <f>IFERROR(VLOOKUP(A45,'Звіт дзвінки'!A:E,3,0),0)</f>
        <v>171</v>
      </c>
      <c r="C45" s="38">
        <f>IFERROR(VLOOKUP(A45,'Звіт дзвінки'!A:E,4,0),0)</f>
        <v>17</v>
      </c>
      <c r="D45" s="39">
        <f>IFERROR(VLOOKUP(A45,'Звіт дзвінки'!A:E,5,0),0)</f>
        <v>9.9415204678362595E-2</v>
      </c>
      <c r="E45" s="39">
        <f t="shared" si="2"/>
        <v>0.12446351931330472</v>
      </c>
      <c r="F45" s="38">
        <v>466</v>
      </c>
      <c r="G45" s="38">
        <v>58</v>
      </c>
      <c r="H45" s="39">
        <f t="shared" si="3"/>
        <v>-0.2012502520669488</v>
      </c>
    </row>
    <row r="46" spans="1:8" ht="15.6" x14ac:dyDescent="0.3">
      <c r="A46" s="40" t="s">
        <v>100</v>
      </c>
      <c r="B46" s="38">
        <f>IFERROR(VLOOKUP(A46,'Звіт дзвінки'!A:E,3,0),0)</f>
        <v>324</v>
      </c>
      <c r="C46" s="38">
        <f>IFERROR(VLOOKUP(A46,'Звіт дзвінки'!A:E,4,0),0)</f>
        <v>26</v>
      </c>
      <c r="D46" s="39">
        <f>IFERROR(VLOOKUP(A46,'Звіт дзвінки'!A:E,5,0),0)</f>
        <v>8.0246913580246895E-2</v>
      </c>
      <c r="E46" s="39">
        <f t="shared" si="2"/>
        <v>0.10025062656641603</v>
      </c>
      <c r="F46" s="38">
        <v>2394</v>
      </c>
      <c r="G46" s="38">
        <v>240</v>
      </c>
      <c r="H46" s="39">
        <f t="shared" si="3"/>
        <v>-0.19953703703703718</v>
      </c>
    </row>
    <row r="47" spans="1:8" ht="15.6" x14ac:dyDescent="0.3">
      <c r="A47" s="40" t="s">
        <v>113</v>
      </c>
      <c r="B47" s="38">
        <f>IFERROR(VLOOKUP(A47,'Звіт дзвінки'!A:E,3,0),0)</f>
        <v>361</v>
      </c>
      <c r="C47" s="38">
        <f>IFERROR(VLOOKUP(A47,'Звіт дзвінки'!A:E,4,0),0)</f>
        <v>51</v>
      </c>
      <c r="D47" s="39">
        <f>IFERROR(VLOOKUP(A47,'Звіт дзвінки'!A:E,5,0),0)</f>
        <v>0.14127423822714699</v>
      </c>
      <c r="E47" s="39">
        <f t="shared" si="2"/>
        <v>0.17595307917888564</v>
      </c>
      <c r="F47" s="38">
        <v>1023</v>
      </c>
      <c r="G47" s="38">
        <v>180</v>
      </c>
      <c r="H47" s="39">
        <f t="shared" si="3"/>
        <v>-0.19709141274238129</v>
      </c>
    </row>
    <row r="48" spans="1:8" ht="15.6" x14ac:dyDescent="0.3">
      <c r="A48" s="40" t="s">
        <v>86</v>
      </c>
      <c r="B48" s="38">
        <f>IFERROR(VLOOKUP(A48,'Звіт дзвінки'!A:E,3,0),0)</f>
        <v>206</v>
      </c>
      <c r="C48" s="38">
        <f>IFERROR(VLOOKUP(A48,'Звіт дзвінки'!A:E,4,0),0)</f>
        <v>21</v>
      </c>
      <c r="D48" s="39">
        <f>IFERROR(VLOOKUP(A48,'Звіт дзвінки'!A:E,5,0),0)</f>
        <v>0.101941747572816</v>
      </c>
      <c r="E48" s="39">
        <f t="shared" si="2"/>
        <v>0.12641815235008103</v>
      </c>
      <c r="F48" s="38">
        <v>617</v>
      </c>
      <c r="G48" s="38">
        <v>78</v>
      </c>
      <c r="H48" s="39">
        <f t="shared" si="3"/>
        <v>-0.19361463778939125</v>
      </c>
    </row>
    <row r="49" spans="1:8" ht="15.6" x14ac:dyDescent="0.3">
      <c r="A49" s="40" t="s">
        <v>188</v>
      </c>
      <c r="B49" s="38">
        <f>IFERROR(VLOOKUP(A49,'Звіт дзвінки'!A:E,3,0),0)</f>
        <v>377</v>
      </c>
      <c r="C49" s="38">
        <f>IFERROR(VLOOKUP(A49,'Звіт дзвінки'!A:E,4,0),0)</f>
        <v>35</v>
      </c>
      <c r="D49" s="39">
        <f>IFERROR(VLOOKUP(A49,'Звіт дзвінки'!A:E,5,0),0)</f>
        <v>9.2838196286472094E-2</v>
      </c>
      <c r="E49" s="39">
        <f t="shared" si="2"/>
        <v>0.11488095238095238</v>
      </c>
      <c r="F49" s="38">
        <v>1680</v>
      </c>
      <c r="G49" s="38">
        <v>193</v>
      </c>
      <c r="H49" s="39">
        <f t="shared" si="3"/>
        <v>-0.1918747680763051</v>
      </c>
    </row>
    <row r="50" spans="1:8" ht="15.6" x14ac:dyDescent="0.3">
      <c r="A50" s="40" t="s">
        <v>70</v>
      </c>
      <c r="B50" s="38">
        <f>IFERROR(VLOOKUP(A50,'Звіт дзвінки'!A:E,3,0),0)</f>
        <v>543</v>
      </c>
      <c r="C50" s="38">
        <f>IFERROR(VLOOKUP(A50,'Звіт дзвінки'!A:E,4,0),0)</f>
        <v>67</v>
      </c>
      <c r="D50" s="39">
        <f>IFERROR(VLOOKUP(A50,'Звіт дзвінки'!A:E,5,0),0)</f>
        <v>0.12338858195211801</v>
      </c>
      <c r="E50" s="39">
        <f t="shared" si="2"/>
        <v>0.15167785234899328</v>
      </c>
      <c r="F50" s="38">
        <v>745</v>
      </c>
      <c r="G50" s="38">
        <v>113</v>
      </c>
      <c r="H50" s="39">
        <f t="shared" si="3"/>
        <v>-0.18650890659886799</v>
      </c>
    </row>
    <row r="51" spans="1:8" ht="15.6" x14ac:dyDescent="0.3">
      <c r="A51" s="40" t="s">
        <v>83</v>
      </c>
      <c r="B51" s="38">
        <f>IFERROR(VLOOKUP(A51,'Звіт дзвінки'!A:E,3,0),0)</f>
        <v>211</v>
      </c>
      <c r="C51" s="38">
        <f>IFERROR(VLOOKUP(A51,'Звіт дзвінки'!A:E,4,0),0)</f>
        <v>21</v>
      </c>
      <c r="D51" s="39">
        <f>IFERROR(VLOOKUP(A51,'Звіт дзвінки'!A:E,5,0),0)</f>
        <v>9.9526066350710901E-2</v>
      </c>
      <c r="E51" s="39">
        <f t="shared" si="2"/>
        <v>0.12171837708830549</v>
      </c>
      <c r="F51" s="38">
        <v>1676</v>
      </c>
      <c r="G51" s="38">
        <v>204</v>
      </c>
      <c r="H51" s="39">
        <f t="shared" si="3"/>
        <v>-0.18232506272651239</v>
      </c>
    </row>
    <row r="52" spans="1:8" ht="15.6" x14ac:dyDescent="0.3">
      <c r="A52" s="40" t="s">
        <v>52</v>
      </c>
      <c r="B52" s="38">
        <f>IFERROR(VLOOKUP(A52,'Звіт дзвінки'!A:E,3,0),0)</f>
        <v>315</v>
      </c>
      <c r="C52" s="38">
        <f>IFERROR(VLOOKUP(A52,'Звіт дзвінки'!A:E,4,0),0)</f>
        <v>27</v>
      </c>
      <c r="D52" s="39">
        <f>IFERROR(VLOOKUP(A52,'Звіт дзвінки'!A:E,5,0),0)</f>
        <v>8.5714285714285701E-2</v>
      </c>
      <c r="E52" s="39">
        <f t="shared" si="2"/>
        <v>0.10328638497652583</v>
      </c>
      <c r="F52" s="38">
        <v>1065</v>
      </c>
      <c r="G52" s="38">
        <v>110</v>
      </c>
      <c r="H52" s="39">
        <f t="shared" si="3"/>
        <v>-0.17012987012987035</v>
      </c>
    </row>
    <row r="53" spans="1:8" ht="15.6" x14ac:dyDescent="0.3">
      <c r="A53" s="40" t="s">
        <v>138</v>
      </c>
      <c r="B53" s="38">
        <f>IFERROR(VLOOKUP(A53,'Звіт дзвінки'!A:E,3,0),0)</f>
        <v>1356</v>
      </c>
      <c r="C53" s="38">
        <f>IFERROR(VLOOKUP(A53,'Звіт дзвінки'!A:E,4,0),0)</f>
        <v>192</v>
      </c>
      <c r="D53" s="39">
        <f>IFERROR(VLOOKUP(A53,'Звіт дзвінки'!A:E,5,0),0)</f>
        <v>0.14159292035398199</v>
      </c>
      <c r="E53" s="39">
        <f t="shared" si="2"/>
        <v>0.16715210355987056</v>
      </c>
      <c r="F53" s="38">
        <v>6180</v>
      </c>
      <c r="G53" s="38">
        <v>1033</v>
      </c>
      <c r="H53" s="39">
        <f t="shared" si="3"/>
        <v>-0.15290973108653572</v>
      </c>
    </row>
    <row r="54" spans="1:8" ht="15.6" x14ac:dyDescent="0.3">
      <c r="A54" s="40" t="s">
        <v>20</v>
      </c>
      <c r="B54" s="38">
        <f>IFERROR(VLOOKUP(A54,'Звіт дзвінки'!A:E,3,0),0)</f>
        <v>340</v>
      </c>
      <c r="C54" s="38">
        <f>IFERROR(VLOOKUP(A54,'Звіт дзвінки'!A:E,4,0),0)</f>
        <v>32</v>
      </c>
      <c r="D54" s="39">
        <f>IFERROR(VLOOKUP(A54,'Звіт дзвінки'!A:E,5,0),0)</f>
        <v>9.41176470588235E-2</v>
      </c>
      <c r="E54" s="39">
        <f t="shared" si="2"/>
        <v>0.11083123425692695</v>
      </c>
      <c r="F54" s="38">
        <v>1191</v>
      </c>
      <c r="G54" s="38">
        <v>132</v>
      </c>
      <c r="H54" s="39">
        <f t="shared" si="3"/>
        <v>-0.15080213903743345</v>
      </c>
    </row>
    <row r="55" spans="1:8" ht="15.6" x14ac:dyDescent="0.3">
      <c r="A55" s="40" t="s">
        <v>37</v>
      </c>
      <c r="B55" s="38">
        <f>IFERROR(VLOOKUP(A55,'Звіт дзвінки'!A:E,3,0),0)</f>
        <v>316</v>
      </c>
      <c r="C55" s="38">
        <f>IFERROR(VLOOKUP(A55,'Звіт дзвінки'!A:E,4,0),0)</f>
        <v>32</v>
      </c>
      <c r="D55" s="39">
        <f>IFERROR(VLOOKUP(A55,'Звіт дзвінки'!A:E,5,0),0)</f>
        <v>0.10126582278481</v>
      </c>
      <c r="E55" s="39">
        <f t="shared" si="2"/>
        <v>0.11885245901639344</v>
      </c>
      <c r="F55" s="38">
        <v>1952</v>
      </c>
      <c r="G55" s="38">
        <v>232</v>
      </c>
      <c r="H55" s="39">
        <f t="shared" si="3"/>
        <v>-0.14797031863815024</v>
      </c>
    </row>
    <row r="56" spans="1:8" ht="15.6" x14ac:dyDescent="0.3">
      <c r="A56" s="40" t="s">
        <v>204</v>
      </c>
      <c r="B56" s="38">
        <f>IFERROR(VLOOKUP(A56,'Звіт дзвінки'!A:E,3,0),0)</f>
        <v>262</v>
      </c>
      <c r="C56" s="38">
        <f>IFERROR(VLOOKUP(A56,'Звіт дзвінки'!A:E,4,0),0)</f>
        <v>34</v>
      </c>
      <c r="D56" s="39">
        <f>IFERROR(VLOOKUP(A56,'Звіт дзвінки'!A:E,5,0),0)</f>
        <v>0.12977099236641201</v>
      </c>
      <c r="E56" s="39">
        <f t="shared" si="2"/>
        <v>0.14945652173913043</v>
      </c>
      <c r="F56" s="38">
        <v>1472</v>
      </c>
      <c r="G56" s="38">
        <v>220</v>
      </c>
      <c r="H56" s="39">
        <f t="shared" si="3"/>
        <v>-0.13171408743927959</v>
      </c>
    </row>
    <row r="57" spans="1:8" ht="15.6" x14ac:dyDescent="0.3">
      <c r="A57" s="40" t="s">
        <v>220</v>
      </c>
      <c r="B57" s="38">
        <f>IFERROR(VLOOKUP(A57,'Звіт дзвінки'!A:E,3,0),0)</f>
        <v>11</v>
      </c>
      <c r="C57" s="38">
        <f>IFERROR(VLOOKUP(A57,'Звіт дзвінки'!A:E,4,0),0)</f>
        <v>1</v>
      </c>
      <c r="D57" s="39">
        <f>IFERROR(VLOOKUP(A57,'Звіт дзвінки'!A:E,5,0),0)</f>
        <v>9.0909090909090898E-2</v>
      </c>
      <c r="E57" s="39">
        <f t="shared" si="2"/>
        <v>0.10457516339869281</v>
      </c>
      <c r="F57" s="38">
        <v>153</v>
      </c>
      <c r="G57" s="38">
        <v>16</v>
      </c>
      <c r="H57" s="39">
        <f t="shared" si="3"/>
        <v>-0.13068181818181834</v>
      </c>
    </row>
    <row r="58" spans="1:8" ht="15.6" x14ac:dyDescent="0.3">
      <c r="A58" s="40" t="s">
        <v>200</v>
      </c>
      <c r="B58" s="38">
        <f>IFERROR(VLOOKUP(A58,'Звіт дзвінки'!A:E,3,0),0)</f>
        <v>136</v>
      </c>
      <c r="C58" s="38">
        <f>IFERROR(VLOOKUP(A58,'Звіт дзвінки'!A:E,4,0),0)</f>
        <v>21</v>
      </c>
      <c r="D58" s="39">
        <f>IFERROR(VLOOKUP(A58,'Звіт дзвінки'!A:E,5,0),0)</f>
        <v>0.154411764705882</v>
      </c>
      <c r="E58" s="39">
        <f t="shared" si="2"/>
        <v>0.17757009345794392</v>
      </c>
      <c r="F58" s="38">
        <v>642</v>
      </c>
      <c r="G58" s="38">
        <v>114</v>
      </c>
      <c r="H58" s="39">
        <f t="shared" si="3"/>
        <v>-0.1304179566563487</v>
      </c>
    </row>
    <row r="59" spans="1:8" ht="15.6" x14ac:dyDescent="0.3">
      <c r="A59" s="40" t="s">
        <v>63</v>
      </c>
      <c r="B59" s="38">
        <f>IFERROR(VLOOKUP(A59,'Звіт дзвінки'!A:E,3,0),0)</f>
        <v>326</v>
      </c>
      <c r="C59" s="38">
        <f>IFERROR(VLOOKUP(A59,'Звіт дзвінки'!A:E,4,0),0)</f>
        <v>31</v>
      </c>
      <c r="D59" s="39">
        <f>IFERROR(VLOOKUP(A59,'Звіт дзвінки'!A:E,5,0),0)</f>
        <v>9.5092024539877307E-2</v>
      </c>
      <c r="E59" s="39">
        <f t="shared" si="2"/>
        <v>0.10935023771790808</v>
      </c>
      <c r="F59" s="38">
        <v>631</v>
      </c>
      <c r="G59" s="38">
        <v>69</v>
      </c>
      <c r="H59" s="39">
        <f t="shared" si="3"/>
        <v>-0.13039032630923797</v>
      </c>
    </row>
    <row r="60" spans="1:8" ht="15.6" x14ac:dyDescent="0.3">
      <c r="A60" s="40" t="s">
        <v>94</v>
      </c>
      <c r="B60" s="38">
        <f>IFERROR(VLOOKUP(A60,'Звіт дзвінки'!A:E,3,0),0)</f>
        <v>31</v>
      </c>
      <c r="C60" s="38">
        <f>IFERROR(VLOOKUP(A60,'Звіт дзвінки'!A:E,4,0),0)</f>
        <v>9</v>
      </c>
      <c r="D60" s="39">
        <f>IFERROR(VLOOKUP(A60,'Звіт дзвінки'!A:E,5,0),0)</f>
        <v>0.29032258064516098</v>
      </c>
      <c r="E60" s="39">
        <f t="shared" si="2"/>
        <v>0.32994923857868019</v>
      </c>
      <c r="F60" s="38">
        <v>197</v>
      </c>
      <c r="G60" s="38">
        <v>65</v>
      </c>
      <c r="H60" s="39">
        <f t="shared" si="3"/>
        <v>-0.12009925558312751</v>
      </c>
    </row>
    <row r="61" spans="1:8" ht="15.6" x14ac:dyDescent="0.3">
      <c r="A61" s="40" t="s">
        <v>161</v>
      </c>
      <c r="B61" s="38">
        <f>IFERROR(VLOOKUP(A61,'Звіт дзвінки'!A:E,3,0),0)</f>
        <v>87</v>
      </c>
      <c r="C61" s="38">
        <f>IFERROR(VLOOKUP(A61,'Звіт дзвінки'!A:E,4,0),0)</f>
        <v>13</v>
      </c>
      <c r="D61" s="39">
        <f>IFERROR(VLOOKUP(A61,'Звіт дзвінки'!A:E,5,0),0)</f>
        <v>0.14942528735632199</v>
      </c>
      <c r="E61" s="39">
        <f t="shared" si="2"/>
        <v>0.16978417266187051</v>
      </c>
      <c r="F61" s="38">
        <v>1390</v>
      </c>
      <c r="G61" s="38">
        <v>236</v>
      </c>
      <c r="H61" s="39">
        <f t="shared" si="3"/>
        <v>-0.11991038379115448</v>
      </c>
    </row>
    <row r="62" spans="1:8" ht="15.6" x14ac:dyDescent="0.3">
      <c r="A62" s="40" t="s">
        <v>115</v>
      </c>
      <c r="B62" s="38">
        <f>IFERROR(VLOOKUP(A62,'Звіт дзвінки'!A:E,3,0),0)</f>
        <v>309</v>
      </c>
      <c r="C62" s="38">
        <f>IFERROR(VLOOKUP(A62,'Звіт дзвінки'!A:E,4,0),0)</f>
        <v>31</v>
      </c>
      <c r="D62" s="39">
        <f>IFERROR(VLOOKUP(A62,'Звіт дзвінки'!A:E,5,0),0)</f>
        <v>0.10032362459546899</v>
      </c>
      <c r="E62" s="39">
        <f t="shared" si="2"/>
        <v>0.11396873424104892</v>
      </c>
      <c r="F62" s="38">
        <v>1983</v>
      </c>
      <c r="G62" s="38">
        <v>226</v>
      </c>
      <c r="H62" s="39">
        <f t="shared" si="3"/>
        <v>-0.11972678065126108</v>
      </c>
    </row>
    <row r="63" spans="1:8" ht="15.6" x14ac:dyDescent="0.3">
      <c r="A63" s="40" t="s">
        <v>179</v>
      </c>
      <c r="B63" s="38">
        <f>IFERROR(VLOOKUP(A63,'Звіт дзвінки'!A:E,3,0),0)</f>
        <v>346</v>
      </c>
      <c r="C63" s="38">
        <f>IFERROR(VLOOKUP(A63,'Звіт дзвінки'!A:E,4,0),0)</f>
        <v>33</v>
      </c>
      <c r="D63" s="39">
        <f>IFERROR(VLOOKUP(A63,'Звіт дзвінки'!A:E,5,0),0)</f>
        <v>9.5375722543352595E-2</v>
      </c>
      <c r="E63" s="39">
        <f t="shared" si="2"/>
        <v>0.10818438381937912</v>
      </c>
      <c r="F63" s="38">
        <v>2126</v>
      </c>
      <c r="G63" s="38">
        <v>230</v>
      </c>
      <c r="H63" s="39">
        <f t="shared" si="3"/>
        <v>-0.11839658205579295</v>
      </c>
    </row>
    <row r="64" spans="1:8" ht="15.6" x14ac:dyDescent="0.3">
      <c r="A64" s="40" t="s">
        <v>97</v>
      </c>
      <c r="B64" s="38">
        <f>IFERROR(VLOOKUP(A64,'Звіт дзвінки'!A:E,3,0),0)</f>
        <v>244</v>
      </c>
      <c r="C64" s="38">
        <f>IFERROR(VLOOKUP(A64,'Звіт дзвінки'!A:E,4,0),0)</f>
        <v>20</v>
      </c>
      <c r="D64" s="39">
        <f>IFERROR(VLOOKUP(A64,'Звіт дзвінки'!A:E,5,0),0)</f>
        <v>8.1967213114754106E-2</v>
      </c>
      <c r="E64" s="39">
        <f t="shared" si="2"/>
        <v>9.2888243831640058E-2</v>
      </c>
      <c r="F64" s="38">
        <v>689</v>
      </c>
      <c r="G64" s="38">
        <v>64</v>
      </c>
      <c r="H64" s="39">
        <f t="shared" si="3"/>
        <v>-0.11757172131147531</v>
      </c>
    </row>
    <row r="65" spans="1:8" ht="15.6" x14ac:dyDescent="0.3">
      <c r="A65" s="40" t="s">
        <v>130</v>
      </c>
      <c r="B65" s="38">
        <f>IFERROR(VLOOKUP(A65,'Звіт дзвінки'!A:E,3,0),0)</f>
        <v>121</v>
      </c>
      <c r="C65" s="38">
        <f>IFERROR(VLOOKUP(A65,'Звіт дзвінки'!A:E,4,0),0)</f>
        <v>12</v>
      </c>
      <c r="D65" s="39">
        <f>IFERROR(VLOOKUP(A65,'Звіт дзвінки'!A:E,5,0),0)</f>
        <v>9.9173553719008295E-2</v>
      </c>
      <c r="E65" s="39">
        <f t="shared" si="2"/>
        <v>0.11224489795918367</v>
      </c>
      <c r="F65" s="38">
        <v>98</v>
      </c>
      <c r="G65" s="38">
        <v>11</v>
      </c>
      <c r="H65" s="39">
        <f t="shared" si="3"/>
        <v>-0.11645379413974433</v>
      </c>
    </row>
    <row r="66" spans="1:8" ht="15.6" x14ac:dyDescent="0.3">
      <c r="A66" s="40" t="s">
        <v>8</v>
      </c>
      <c r="B66" s="38">
        <f>IFERROR(VLOOKUP(A66,'Звіт дзвінки'!A:E,3,0),0)</f>
        <v>349</v>
      </c>
      <c r="C66" s="38">
        <f>IFERROR(VLOOKUP(A66,'Звіт дзвінки'!A:E,4,0),0)</f>
        <v>42</v>
      </c>
      <c r="D66" s="39">
        <f>IFERROR(VLOOKUP(A66,'Звіт дзвінки'!A:E,5,0),0)</f>
        <v>0.120343839541547</v>
      </c>
      <c r="E66" s="39">
        <f t="shared" ref="E66:E97" si="4">G66/F66</f>
        <v>0.13581037796284434</v>
      </c>
      <c r="F66" s="38">
        <v>1561</v>
      </c>
      <c r="G66" s="38">
        <v>212</v>
      </c>
      <c r="H66" s="39">
        <f t="shared" ref="H66:H97" si="5">(D66/E66)-1</f>
        <v>-0.11388333243228843</v>
      </c>
    </row>
    <row r="67" spans="1:8" ht="15.6" x14ac:dyDescent="0.3">
      <c r="A67" s="40" t="s">
        <v>140</v>
      </c>
      <c r="B67" s="38">
        <f>IFERROR(VLOOKUP(A67,'Звіт дзвінки'!A:E,3,0),0)</f>
        <v>214</v>
      </c>
      <c r="C67" s="38">
        <f>IFERROR(VLOOKUP(A67,'Звіт дзвінки'!A:E,4,0),0)</f>
        <v>24</v>
      </c>
      <c r="D67" s="39">
        <f>IFERROR(VLOOKUP(A67,'Звіт дзвінки'!A:E,5,0),0)</f>
        <v>0.11214953271028</v>
      </c>
      <c r="E67" s="39">
        <f t="shared" si="4"/>
        <v>0.12467306015693112</v>
      </c>
      <c r="F67" s="38">
        <v>1147</v>
      </c>
      <c r="G67" s="38">
        <v>143</v>
      </c>
      <c r="H67" s="39">
        <f t="shared" si="5"/>
        <v>-0.10045095091824363</v>
      </c>
    </row>
    <row r="68" spans="1:8" ht="15.6" x14ac:dyDescent="0.3">
      <c r="A68" s="40" t="s">
        <v>49</v>
      </c>
      <c r="B68" s="38">
        <f>IFERROR(VLOOKUP(A68,'Звіт дзвінки'!A:E,3,0),0)</f>
        <v>189</v>
      </c>
      <c r="C68" s="38">
        <f>IFERROR(VLOOKUP(A68,'Звіт дзвінки'!A:E,4,0),0)</f>
        <v>33</v>
      </c>
      <c r="D68" s="39">
        <f>IFERROR(VLOOKUP(A68,'Звіт дзвінки'!A:E,5,0),0)</f>
        <v>0.17460317460317501</v>
      </c>
      <c r="E68" s="39">
        <f t="shared" si="4"/>
        <v>0.19405099150141644</v>
      </c>
      <c r="F68" s="38">
        <v>706</v>
      </c>
      <c r="G68" s="38">
        <v>137</v>
      </c>
      <c r="H68" s="39">
        <f t="shared" si="5"/>
        <v>-0.100220136716485</v>
      </c>
    </row>
    <row r="69" spans="1:8" ht="15.6" x14ac:dyDescent="0.3">
      <c r="A69" s="40" t="s">
        <v>196</v>
      </c>
      <c r="B69" s="38">
        <f>IFERROR(VLOOKUP(A69,'Звіт дзвінки'!A:E,3,0),0)</f>
        <v>335</v>
      </c>
      <c r="C69" s="38">
        <f>IFERROR(VLOOKUP(A69,'Звіт дзвінки'!A:E,4,0),0)</f>
        <v>35</v>
      </c>
      <c r="D69" s="39">
        <f>IFERROR(VLOOKUP(A69,'Звіт дзвінки'!A:E,5,0),0)</f>
        <v>0.104477611940299</v>
      </c>
      <c r="E69" s="39">
        <f t="shared" si="4"/>
        <v>0.11611030478955008</v>
      </c>
      <c r="F69" s="38">
        <v>1378</v>
      </c>
      <c r="G69" s="38">
        <v>160</v>
      </c>
      <c r="H69" s="39">
        <f t="shared" si="5"/>
        <v>-0.10018656716417484</v>
      </c>
    </row>
    <row r="70" spans="1:8" ht="15.6" x14ac:dyDescent="0.3">
      <c r="A70" s="40" t="s">
        <v>111</v>
      </c>
      <c r="B70" s="38">
        <f>IFERROR(VLOOKUP(A70,'Звіт дзвінки'!A:E,3,0),0)</f>
        <v>424</v>
      </c>
      <c r="C70" s="38">
        <f>IFERROR(VLOOKUP(A70,'Звіт дзвінки'!A:E,4,0),0)</f>
        <v>51</v>
      </c>
      <c r="D70" s="39">
        <f>IFERROR(VLOOKUP(A70,'Звіт дзвінки'!A:E,5,0),0)</f>
        <v>0.120283018867925</v>
      </c>
      <c r="E70" s="39">
        <f t="shared" si="4"/>
        <v>0.13320647002854424</v>
      </c>
      <c r="F70" s="38">
        <v>2102</v>
      </c>
      <c r="G70" s="38">
        <v>280</v>
      </c>
      <c r="H70" s="39">
        <f t="shared" si="5"/>
        <v>-9.7018194070077279E-2</v>
      </c>
    </row>
    <row r="71" spans="1:8" ht="15.6" x14ac:dyDescent="0.3">
      <c r="A71" s="40" t="s">
        <v>101</v>
      </c>
      <c r="B71" s="38">
        <f>IFERROR(VLOOKUP(A71,'Звіт дзвінки'!A:E,3,0),0)</f>
        <v>551</v>
      </c>
      <c r="C71" s="38">
        <f>IFERROR(VLOOKUP(A71,'Звіт дзвінки'!A:E,4,0),0)</f>
        <v>48</v>
      </c>
      <c r="D71" s="39">
        <f>IFERROR(VLOOKUP(A71,'Звіт дзвінки'!A:E,5,0),0)</f>
        <v>8.7114337568058101E-2</v>
      </c>
      <c r="E71" s="39">
        <f t="shared" si="4"/>
        <v>9.6122778675282711E-2</v>
      </c>
      <c r="F71" s="38">
        <v>2476</v>
      </c>
      <c r="G71" s="38">
        <v>238</v>
      </c>
      <c r="H71" s="39">
        <f t="shared" si="5"/>
        <v>-9.371806798944593E-2</v>
      </c>
    </row>
    <row r="72" spans="1:8" ht="15.6" x14ac:dyDescent="0.3">
      <c r="A72" s="40" t="s">
        <v>102</v>
      </c>
      <c r="B72" s="38">
        <f>IFERROR(VLOOKUP(A72,'Звіт дзвінки'!A:E,3,0),0)</f>
        <v>163</v>
      </c>
      <c r="C72" s="38">
        <f>IFERROR(VLOOKUP(A72,'Звіт дзвінки'!A:E,4,0),0)</f>
        <v>16</v>
      </c>
      <c r="D72" s="39">
        <f>IFERROR(VLOOKUP(A72,'Звіт дзвінки'!A:E,5,0),0)</f>
        <v>9.8159509202454004E-2</v>
      </c>
      <c r="E72" s="39">
        <f t="shared" si="4"/>
        <v>0.10822206605762473</v>
      </c>
      <c r="F72" s="38">
        <v>1423</v>
      </c>
      <c r="G72" s="38">
        <v>154</v>
      </c>
      <c r="H72" s="39">
        <f t="shared" si="5"/>
        <v>-9.298063899290876E-2</v>
      </c>
    </row>
    <row r="73" spans="1:8" ht="15.6" x14ac:dyDescent="0.3">
      <c r="A73" s="40" t="s">
        <v>187</v>
      </c>
      <c r="B73" s="38">
        <f>IFERROR(VLOOKUP(A73,'Звіт дзвінки'!A:E,3,0),0)</f>
        <v>266</v>
      </c>
      <c r="C73" s="38">
        <f>IFERROR(VLOOKUP(A73,'Звіт дзвінки'!A:E,4,0),0)</f>
        <v>29</v>
      </c>
      <c r="D73" s="39">
        <f>IFERROR(VLOOKUP(A73,'Звіт дзвінки'!A:E,5,0),0)</f>
        <v>0.10902255639097699</v>
      </c>
      <c r="E73" s="39">
        <f t="shared" si="4"/>
        <v>0.12017167381974249</v>
      </c>
      <c r="F73" s="38">
        <v>233</v>
      </c>
      <c r="G73" s="38">
        <v>28</v>
      </c>
      <c r="H73" s="39">
        <f t="shared" si="5"/>
        <v>-9.2776584317941446E-2</v>
      </c>
    </row>
    <row r="74" spans="1:8" ht="15.6" x14ac:dyDescent="0.3">
      <c r="A74" s="40" t="s">
        <v>193</v>
      </c>
      <c r="B74" s="38">
        <f>IFERROR(VLOOKUP(A74,'Звіт дзвінки'!A:E,3,0),0)</f>
        <v>121</v>
      </c>
      <c r="C74" s="38">
        <f>IFERROR(VLOOKUP(A74,'Звіт дзвінки'!A:E,4,0),0)</f>
        <v>11</v>
      </c>
      <c r="D74" s="39">
        <f>IFERROR(VLOOKUP(A74,'Звіт дзвінки'!A:E,5,0),0)</f>
        <v>9.0909090909090898E-2</v>
      </c>
      <c r="E74" s="39">
        <f t="shared" si="4"/>
        <v>0.1</v>
      </c>
      <c r="F74" s="38">
        <v>90</v>
      </c>
      <c r="G74" s="38">
        <v>9</v>
      </c>
      <c r="H74" s="39">
        <f t="shared" si="5"/>
        <v>-9.090909090909105E-2</v>
      </c>
    </row>
    <row r="75" spans="1:8" ht="15.6" x14ac:dyDescent="0.3">
      <c r="A75" s="40" t="s">
        <v>137</v>
      </c>
      <c r="B75" s="38">
        <f>IFERROR(VLOOKUP(A75,'Звіт дзвінки'!A:E,3,0),0)</f>
        <v>281</v>
      </c>
      <c r="C75" s="38">
        <f>IFERROR(VLOOKUP(A75,'Звіт дзвінки'!A:E,4,0),0)</f>
        <v>38</v>
      </c>
      <c r="D75" s="39">
        <f>IFERROR(VLOOKUP(A75,'Звіт дзвінки'!A:E,5,0),0)</f>
        <v>0.13523131672597899</v>
      </c>
      <c r="E75" s="39">
        <f t="shared" si="4"/>
        <v>0.14786365818530964</v>
      </c>
      <c r="F75" s="38">
        <v>2083</v>
      </c>
      <c r="G75" s="38">
        <v>308</v>
      </c>
      <c r="H75" s="39">
        <f t="shared" si="5"/>
        <v>-8.5432361233070631E-2</v>
      </c>
    </row>
    <row r="76" spans="1:8" ht="15.6" x14ac:dyDescent="0.3">
      <c r="A76" s="40" t="s">
        <v>127</v>
      </c>
      <c r="B76" s="38">
        <f>IFERROR(VLOOKUP(A76,'Звіт дзвінки'!A:E,3,0),0)</f>
        <v>208</v>
      </c>
      <c r="C76" s="38">
        <f>IFERROR(VLOOKUP(A76,'Звіт дзвінки'!A:E,4,0),0)</f>
        <v>24</v>
      </c>
      <c r="D76" s="39">
        <f>IFERROR(VLOOKUP(A76,'Звіт дзвінки'!A:E,5,0),0)</f>
        <v>0.115384615384615</v>
      </c>
      <c r="E76" s="39">
        <f t="shared" si="4"/>
        <v>0.1253731343283582</v>
      </c>
      <c r="F76" s="38">
        <v>1005</v>
      </c>
      <c r="G76" s="38">
        <v>126</v>
      </c>
      <c r="H76" s="39">
        <f t="shared" si="5"/>
        <v>-7.9670329670332607E-2</v>
      </c>
    </row>
    <row r="77" spans="1:8" ht="15.6" x14ac:dyDescent="0.3">
      <c r="A77" s="40" t="s">
        <v>107</v>
      </c>
      <c r="B77" s="38">
        <f>IFERROR(VLOOKUP(A77,'Звіт дзвінки'!A:E,3,0),0)</f>
        <v>537</v>
      </c>
      <c r="C77" s="38">
        <f>IFERROR(VLOOKUP(A77,'Звіт дзвінки'!A:E,4,0),0)</f>
        <v>81</v>
      </c>
      <c r="D77" s="39">
        <f>IFERROR(VLOOKUP(A77,'Звіт дзвінки'!A:E,5,0),0)</f>
        <v>0.15083798882681601</v>
      </c>
      <c r="E77" s="39">
        <f t="shared" si="4"/>
        <v>0.16286366229321164</v>
      </c>
      <c r="F77" s="38">
        <v>3506</v>
      </c>
      <c r="G77" s="38">
        <v>571</v>
      </c>
      <c r="H77" s="39">
        <f t="shared" si="5"/>
        <v>-7.3838898727115687E-2</v>
      </c>
    </row>
    <row r="78" spans="1:8" ht="15.6" x14ac:dyDescent="0.3">
      <c r="A78" s="40" t="s">
        <v>181</v>
      </c>
      <c r="B78" s="38">
        <f>IFERROR(VLOOKUP(A78,'Звіт дзвінки'!A:E,3,0),0)</f>
        <v>238</v>
      </c>
      <c r="C78" s="38">
        <f>IFERROR(VLOOKUP(A78,'Звіт дзвінки'!A:E,4,0),0)</f>
        <v>26</v>
      </c>
      <c r="D78" s="39">
        <f>IFERROR(VLOOKUP(A78,'Звіт дзвінки'!A:E,5,0),0)</f>
        <v>0.109243697478992</v>
      </c>
      <c r="E78" s="39">
        <f t="shared" si="4"/>
        <v>0.11793785310734463</v>
      </c>
      <c r="F78" s="38">
        <v>1416</v>
      </c>
      <c r="G78" s="38">
        <v>167</v>
      </c>
      <c r="H78" s="39">
        <f t="shared" si="5"/>
        <v>-7.3718109998486936E-2</v>
      </c>
    </row>
    <row r="79" spans="1:8" ht="15.6" x14ac:dyDescent="0.3">
      <c r="A79" s="40" t="s">
        <v>177</v>
      </c>
      <c r="B79" s="38">
        <f>IFERROR(VLOOKUP(A79,'Звіт дзвінки'!A:E,3,0),0)</f>
        <v>402</v>
      </c>
      <c r="C79" s="38">
        <f>IFERROR(VLOOKUP(A79,'Звіт дзвінки'!A:E,4,0),0)</f>
        <v>49</v>
      </c>
      <c r="D79" s="39">
        <f>IFERROR(VLOOKUP(A79,'Звіт дзвінки'!A:E,5,0),0)</f>
        <v>0.12189054726368199</v>
      </c>
      <c r="E79" s="39">
        <f t="shared" si="4"/>
        <v>0.13102665910380035</v>
      </c>
      <c r="F79" s="38">
        <v>1763</v>
      </c>
      <c r="G79" s="38">
        <v>231</v>
      </c>
      <c r="H79" s="39">
        <f t="shared" si="5"/>
        <v>-6.9727121965924899E-2</v>
      </c>
    </row>
    <row r="80" spans="1:8" ht="15.6" x14ac:dyDescent="0.3">
      <c r="A80" s="40" t="s">
        <v>171</v>
      </c>
      <c r="B80" s="38">
        <f>IFERROR(VLOOKUP(A80,'Звіт дзвінки'!A:E,3,0),0)</f>
        <v>118</v>
      </c>
      <c r="C80" s="38">
        <f>IFERROR(VLOOKUP(A80,'Звіт дзвінки'!A:E,4,0),0)</f>
        <v>21</v>
      </c>
      <c r="D80" s="39">
        <f>IFERROR(VLOOKUP(A80,'Звіт дзвінки'!A:E,5,0),0)</f>
        <v>0.177966101694915</v>
      </c>
      <c r="E80" s="39">
        <f t="shared" si="4"/>
        <v>0.19083969465648856</v>
      </c>
      <c r="F80" s="38">
        <v>917</v>
      </c>
      <c r="G80" s="38">
        <v>175</v>
      </c>
      <c r="H80" s="39">
        <f t="shared" si="5"/>
        <v>-6.7457627118645447E-2</v>
      </c>
    </row>
    <row r="81" spans="1:8" ht="15.6" x14ac:dyDescent="0.3">
      <c r="A81" s="40" t="s">
        <v>131</v>
      </c>
      <c r="B81" s="38">
        <f>IFERROR(VLOOKUP(A81,'Звіт дзвінки'!A:E,3,0),0)</f>
        <v>127</v>
      </c>
      <c r="C81" s="38">
        <f>IFERROR(VLOOKUP(A81,'Звіт дзвінки'!A:E,4,0),0)</f>
        <v>15</v>
      </c>
      <c r="D81" s="39">
        <f>IFERROR(VLOOKUP(A81,'Звіт дзвінки'!A:E,5,0),0)</f>
        <v>0.118110236220472</v>
      </c>
      <c r="E81" s="39">
        <f t="shared" si="4"/>
        <v>0.12642225031605561</v>
      </c>
      <c r="F81" s="38">
        <v>791</v>
      </c>
      <c r="G81" s="38">
        <v>100</v>
      </c>
      <c r="H81" s="39">
        <f t="shared" si="5"/>
        <v>-6.574803149606645E-2</v>
      </c>
    </row>
    <row r="82" spans="1:8" ht="15.6" x14ac:dyDescent="0.3">
      <c r="A82" s="40" t="s">
        <v>79</v>
      </c>
      <c r="B82" s="38">
        <f>IFERROR(VLOOKUP(A82,'Звіт дзвінки'!A:E,3,0),0)</f>
        <v>129</v>
      </c>
      <c r="C82" s="38">
        <f>IFERROR(VLOOKUP(A82,'Звіт дзвінки'!A:E,4,0),0)</f>
        <v>21</v>
      </c>
      <c r="D82" s="39">
        <f>IFERROR(VLOOKUP(A82,'Звіт дзвінки'!A:E,5,0),0)</f>
        <v>0.162790697674419</v>
      </c>
      <c r="E82" s="39">
        <f t="shared" si="4"/>
        <v>0.17421335379892555</v>
      </c>
      <c r="F82" s="38">
        <v>1303</v>
      </c>
      <c r="G82" s="38">
        <v>227</v>
      </c>
      <c r="H82" s="39">
        <f t="shared" si="5"/>
        <v>-6.556705255608819E-2</v>
      </c>
    </row>
    <row r="83" spans="1:8" ht="15.6" x14ac:dyDescent="0.3">
      <c r="A83" s="40" t="s">
        <v>150</v>
      </c>
      <c r="B83" s="38">
        <f>IFERROR(VLOOKUP(A83,'Звіт дзвінки'!A:E,3,0),0)</f>
        <v>14</v>
      </c>
      <c r="C83" s="38">
        <f>IFERROR(VLOOKUP(A83,'Звіт дзвінки'!A:E,4,0),0)</f>
        <v>2</v>
      </c>
      <c r="D83" s="39">
        <f>IFERROR(VLOOKUP(A83,'Звіт дзвінки'!A:E,5,0),0)</f>
        <v>0.14285714285714299</v>
      </c>
      <c r="E83" s="39">
        <f t="shared" si="4"/>
        <v>0.15233415233415235</v>
      </c>
      <c r="F83" s="38">
        <v>407</v>
      </c>
      <c r="G83" s="38">
        <v>62</v>
      </c>
      <c r="H83" s="39">
        <f t="shared" si="5"/>
        <v>-6.2211981566819508E-2</v>
      </c>
    </row>
    <row r="84" spans="1:8" ht="15.6" x14ac:dyDescent="0.3">
      <c r="A84" s="40" t="s">
        <v>23</v>
      </c>
      <c r="B84" s="38">
        <f>IFERROR(VLOOKUP(A84,'Звіт дзвінки'!A:E,3,0),0)</f>
        <v>363</v>
      </c>
      <c r="C84" s="38">
        <f>IFERROR(VLOOKUP(A84,'Звіт дзвінки'!A:E,4,0),0)</f>
        <v>37</v>
      </c>
      <c r="D84" s="39">
        <f>IFERROR(VLOOKUP(A84,'Звіт дзвінки'!A:E,5,0),0)</f>
        <v>0.101928374655647</v>
      </c>
      <c r="E84" s="39">
        <f t="shared" si="4"/>
        <v>0.10790536641661858</v>
      </c>
      <c r="F84" s="38">
        <v>1733</v>
      </c>
      <c r="G84" s="38">
        <v>187</v>
      </c>
      <c r="H84" s="39">
        <f t="shared" si="5"/>
        <v>-5.5391051988041395E-2</v>
      </c>
    </row>
    <row r="85" spans="1:8" ht="15.6" x14ac:dyDescent="0.3">
      <c r="A85" s="40" t="s">
        <v>145</v>
      </c>
      <c r="B85" s="38">
        <f>IFERROR(VLOOKUP(A85,'Звіт дзвінки'!A:E,3,0),0)</f>
        <v>232</v>
      </c>
      <c r="C85" s="38">
        <f>IFERROR(VLOOKUP(A85,'Звіт дзвінки'!A:E,4,0),0)</f>
        <v>29</v>
      </c>
      <c r="D85" s="39">
        <f>IFERROR(VLOOKUP(A85,'Звіт дзвінки'!A:E,5,0),0)</f>
        <v>0.125</v>
      </c>
      <c r="E85" s="39">
        <f t="shared" si="4"/>
        <v>0.13223684210526315</v>
      </c>
      <c r="F85" s="38">
        <v>1520</v>
      </c>
      <c r="G85" s="38">
        <v>201</v>
      </c>
      <c r="H85" s="39">
        <f t="shared" si="5"/>
        <v>-5.4726368159203953E-2</v>
      </c>
    </row>
    <row r="86" spans="1:8" ht="15.6" x14ac:dyDescent="0.3">
      <c r="A86" s="40" t="s">
        <v>167</v>
      </c>
      <c r="B86" s="38">
        <f>IFERROR(VLOOKUP(A86,'Звіт дзвінки'!A:E,3,0),0)</f>
        <v>242</v>
      </c>
      <c r="C86" s="38">
        <f>IFERROR(VLOOKUP(A86,'Звіт дзвінки'!A:E,4,0),0)</f>
        <v>34</v>
      </c>
      <c r="D86" s="39">
        <f>IFERROR(VLOOKUP(A86,'Звіт дзвінки'!A:E,5,0),0)</f>
        <v>0.14049586776859499</v>
      </c>
      <c r="E86" s="39">
        <f t="shared" si="4"/>
        <v>0.14836546521374686</v>
      </c>
      <c r="F86" s="38">
        <v>1193</v>
      </c>
      <c r="G86" s="38">
        <v>177</v>
      </c>
      <c r="H86" s="39">
        <f t="shared" si="5"/>
        <v>-5.3041976000373858E-2</v>
      </c>
    </row>
    <row r="87" spans="1:8" ht="15.6" x14ac:dyDescent="0.3">
      <c r="A87" s="40" t="s">
        <v>158</v>
      </c>
      <c r="B87" s="38">
        <f>IFERROR(VLOOKUP(A87,'Звіт дзвінки'!A:E,3,0),0)</f>
        <v>538</v>
      </c>
      <c r="C87" s="38">
        <f>IFERROR(VLOOKUP(A87,'Звіт дзвінки'!A:E,4,0),0)</f>
        <v>63</v>
      </c>
      <c r="D87" s="39">
        <f>IFERROR(VLOOKUP(A87,'Звіт дзвінки'!A:E,5,0),0)</f>
        <v>0.117100371747212</v>
      </c>
      <c r="E87" s="39">
        <f t="shared" si="4"/>
        <v>0.12363760217983651</v>
      </c>
      <c r="F87" s="38">
        <v>2936</v>
      </c>
      <c r="G87" s="38">
        <v>363</v>
      </c>
      <c r="H87" s="39">
        <f t="shared" si="5"/>
        <v>-5.2874128237425766E-2</v>
      </c>
    </row>
    <row r="88" spans="1:8" ht="15.6" x14ac:dyDescent="0.3">
      <c r="A88" s="40" t="s">
        <v>59</v>
      </c>
      <c r="B88" s="38">
        <f>IFERROR(VLOOKUP(A88,'Звіт дзвінки'!A:E,3,0),0)</f>
        <v>202</v>
      </c>
      <c r="C88" s="38">
        <f>IFERROR(VLOOKUP(A88,'Звіт дзвінки'!A:E,4,0),0)</f>
        <v>17</v>
      </c>
      <c r="D88" s="39">
        <f>IFERROR(VLOOKUP(A88,'Звіт дзвінки'!A:E,5,0),0)</f>
        <v>8.4158415841584205E-2</v>
      </c>
      <c r="E88" s="39">
        <f t="shared" si="4"/>
        <v>8.8699878493317133E-2</v>
      </c>
      <c r="F88" s="38">
        <v>823</v>
      </c>
      <c r="G88" s="38">
        <v>73</v>
      </c>
      <c r="H88" s="39">
        <f t="shared" si="5"/>
        <v>-5.1200325512002709E-2</v>
      </c>
    </row>
    <row r="89" spans="1:8" ht="15.6" x14ac:dyDescent="0.3">
      <c r="A89" s="40" t="s">
        <v>170</v>
      </c>
      <c r="B89" s="38">
        <f>IFERROR(VLOOKUP(A89,'Звіт дзвінки'!A:E,3,0),0)</f>
        <v>260</v>
      </c>
      <c r="C89" s="38">
        <f>IFERROR(VLOOKUP(A89,'Звіт дзвінки'!A:E,4,0),0)</f>
        <v>39</v>
      </c>
      <c r="D89" s="39">
        <f>IFERROR(VLOOKUP(A89,'Звіт дзвінки'!A:E,5,0),0)</f>
        <v>0.15</v>
      </c>
      <c r="E89" s="39">
        <f t="shared" si="4"/>
        <v>0.15669205658324264</v>
      </c>
      <c r="F89" s="38">
        <v>1838</v>
      </c>
      <c r="G89" s="38">
        <v>288</v>
      </c>
      <c r="H89" s="39">
        <f t="shared" si="5"/>
        <v>-4.2708333333333348E-2</v>
      </c>
    </row>
    <row r="90" spans="1:8" ht="15.6" x14ac:dyDescent="0.3">
      <c r="A90" s="40" t="s">
        <v>76</v>
      </c>
      <c r="B90" s="38">
        <f>IFERROR(VLOOKUP(A90,'Звіт дзвінки'!A:E,3,0),0)</f>
        <v>239</v>
      </c>
      <c r="C90" s="38">
        <f>IFERROR(VLOOKUP(A90,'Звіт дзвінки'!A:E,4,0),0)</f>
        <v>41</v>
      </c>
      <c r="D90" s="39">
        <f>IFERROR(VLOOKUP(A90,'Звіт дзвінки'!A:E,5,0),0)</f>
        <v>0.171548117154812</v>
      </c>
      <c r="E90" s="39">
        <f t="shared" si="4"/>
        <v>0.17862371888726208</v>
      </c>
      <c r="F90" s="38">
        <v>683</v>
      </c>
      <c r="G90" s="38">
        <v>122</v>
      </c>
      <c r="H90" s="39">
        <f t="shared" si="5"/>
        <v>-3.9611770354618159E-2</v>
      </c>
    </row>
    <row r="91" spans="1:8" ht="15.6" x14ac:dyDescent="0.3">
      <c r="A91" s="40" t="s">
        <v>144</v>
      </c>
      <c r="B91" s="38">
        <f>IFERROR(VLOOKUP(A91,'Звіт дзвінки'!A:E,3,0),0)</f>
        <v>53</v>
      </c>
      <c r="C91" s="38">
        <f>IFERROR(VLOOKUP(A91,'Звіт дзвінки'!A:E,4,0),0)</f>
        <v>10</v>
      </c>
      <c r="D91" s="39">
        <f>IFERROR(VLOOKUP(A91,'Звіт дзвінки'!A:E,5,0),0)</f>
        <v>0.18867924528301899</v>
      </c>
      <c r="E91" s="39">
        <f t="shared" si="4"/>
        <v>0.19634703196347031</v>
      </c>
      <c r="F91" s="38">
        <v>219</v>
      </c>
      <c r="G91" s="38">
        <v>43</v>
      </c>
      <c r="H91" s="39">
        <f t="shared" si="5"/>
        <v>-3.9052215884159081E-2</v>
      </c>
    </row>
    <row r="92" spans="1:8" ht="15.6" x14ac:dyDescent="0.3">
      <c r="A92" s="40" t="s">
        <v>25</v>
      </c>
      <c r="B92" s="38">
        <f>IFERROR(VLOOKUP(A92,'Звіт дзвінки'!A:E,3,0),0)</f>
        <v>192</v>
      </c>
      <c r="C92" s="38">
        <f>IFERROR(VLOOKUP(A92,'Звіт дзвінки'!A:E,4,0),0)</f>
        <v>25</v>
      </c>
      <c r="D92" s="39">
        <f>IFERROR(VLOOKUP(A92,'Звіт дзвінки'!A:E,5,0),0)</f>
        <v>0.13020833333333301</v>
      </c>
      <c r="E92" s="39">
        <f t="shared" si="4"/>
        <v>0.13448844884488448</v>
      </c>
      <c r="F92" s="38">
        <v>1212</v>
      </c>
      <c r="G92" s="38">
        <v>163</v>
      </c>
      <c r="H92" s="39">
        <f t="shared" si="5"/>
        <v>-3.1825153374235415E-2</v>
      </c>
    </row>
    <row r="93" spans="1:8" ht="15.6" x14ac:dyDescent="0.3">
      <c r="A93" s="40" t="s">
        <v>168</v>
      </c>
      <c r="B93" s="38">
        <f>IFERROR(VLOOKUP(A93,'Звіт дзвінки'!A:E,3,0),0)</f>
        <v>288</v>
      </c>
      <c r="C93" s="38">
        <f>IFERROR(VLOOKUP(A93,'Звіт дзвінки'!A:E,4,0),0)</f>
        <v>34</v>
      </c>
      <c r="D93" s="39">
        <f>IFERROR(VLOOKUP(A93,'Звіт дзвінки'!A:E,5,0),0)</f>
        <v>0.118055555555556</v>
      </c>
      <c r="E93" s="39">
        <f t="shared" si="4"/>
        <v>0.12071005917159763</v>
      </c>
      <c r="F93" s="38">
        <v>845</v>
      </c>
      <c r="G93" s="38">
        <v>102</v>
      </c>
      <c r="H93" s="39">
        <f t="shared" si="5"/>
        <v>-2.1990740740737036E-2</v>
      </c>
    </row>
    <row r="94" spans="1:8" ht="15.6" x14ac:dyDescent="0.3">
      <c r="A94" s="40" t="s">
        <v>61</v>
      </c>
      <c r="B94" s="38">
        <f>IFERROR(VLOOKUP(A94,'Звіт дзвінки'!A:E,3,0),0)</f>
        <v>108</v>
      </c>
      <c r="C94" s="38">
        <f>IFERROR(VLOOKUP(A94,'Звіт дзвінки'!A:E,4,0),0)</f>
        <v>17</v>
      </c>
      <c r="D94" s="39">
        <f>IFERROR(VLOOKUP(A94,'Звіт дзвінки'!A:E,5,0),0)</f>
        <v>0.157407407407407</v>
      </c>
      <c r="E94" s="39">
        <f t="shared" si="4"/>
        <v>0.16055846422338568</v>
      </c>
      <c r="F94" s="38">
        <v>1146</v>
      </c>
      <c r="G94" s="38">
        <v>184</v>
      </c>
      <c r="H94" s="39">
        <f t="shared" si="5"/>
        <v>-1.9625603864736774E-2</v>
      </c>
    </row>
    <row r="95" spans="1:8" ht="15.6" x14ac:dyDescent="0.3">
      <c r="A95" s="40" t="s">
        <v>153</v>
      </c>
      <c r="B95" s="38">
        <f>IFERROR(VLOOKUP(A95,'Звіт дзвінки'!A:E,3,0),0)</f>
        <v>172</v>
      </c>
      <c r="C95" s="38">
        <f>IFERROR(VLOOKUP(A95,'Звіт дзвінки'!A:E,4,0),0)</f>
        <v>19</v>
      </c>
      <c r="D95" s="39">
        <f>IFERROR(VLOOKUP(A95,'Звіт дзвінки'!A:E,5,0),0)</f>
        <v>0.11046511627907001</v>
      </c>
      <c r="E95" s="39">
        <f t="shared" si="4"/>
        <v>0.11235955056179775</v>
      </c>
      <c r="F95" s="38">
        <v>178</v>
      </c>
      <c r="G95" s="38">
        <v>20</v>
      </c>
      <c r="H95" s="39">
        <f t="shared" si="5"/>
        <v>-1.6860465116276924E-2</v>
      </c>
    </row>
    <row r="96" spans="1:8" ht="15.6" x14ac:dyDescent="0.3">
      <c r="A96" s="40" t="s">
        <v>133</v>
      </c>
      <c r="B96" s="38">
        <f>IFERROR(VLOOKUP(A96,'Звіт дзвінки'!A:E,3,0),0)</f>
        <v>212</v>
      </c>
      <c r="C96" s="38">
        <f>IFERROR(VLOOKUP(A96,'Звіт дзвінки'!A:E,4,0),0)</f>
        <v>21</v>
      </c>
      <c r="D96" s="39">
        <f>IFERROR(VLOOKUP(A96,'Звіт дзвінки'!A:E,5,0),0)</f>
        <v>9.9056603773584898E-2</v>
      </c>
      <c r="E96" s="39">
        <f t="shared" si="4"/>
        <v>0.10067114093959731</v>
      </c>
      <c r="F96" s="38">
        <v>298</v>
      </c>
      <c r="G96" s="38">
        <v>30</v>
      </c>
      <c r="H96" s="39">
        <f t="shared" si="5"/>
        <v>-1.6037735849056656E-2</v>
      </c>
    </row>
    <row r="97" spans="1:8" ht="15.6" x14ac:dyDescent="0.3">
      <c r="A97" s="40" t="s">
        <v>169</v>
      </c>
      <c r="B97" s="38">
        <f>IFERROR(VLOOKUP(A97,'Звіт дзвінки'!A:E,3,0),0)</f>
        <v>45</v>
      </c>
      <c r="C97" s="38">
        <f>IFERROR(VLOOKUP(A97,'Звіт дзвінки'!A:E,4,0),0)</f>
        <v>12</v>
      </c>
      <c r="D97" s="39">
        <f>IFERROR(VLOOKUP(A97,'Звіт дзвінки'!A:E,5,0),0)</f>
        <v>0.266666666666667</v>
      </c>
      <c r="E97" s="39">
        <f t="shared" si="4"/>
        <v>0.26978417266187049</v>
      </c>
      <c r="F97" s="38">
        <v>278</v>
      </c>
      <c r="G97" s="38">
        <v>75</v>
      </c>
      <c r="H97" s="39">
        <f t="shared" si="5"/>
        <v>-1.155555555555432E-2</v>
      </c>
    </row>
    <row r="98" spans="1:8" ht="15.6" x14ac:dyDescent="0.3">
      <c r="A98" s="40" t="s">
        <v>85</v>
      </c>
      <c r="B98" s="38">
        <f>IFERROR(VLOOKUP(A98,'Звіт дзвінки'!A:E,3,0),0)</f>
        <v>36</v>
      </c>
      <c r="C98" s="38">
        <f>IFERROR(VLOOKUP(A98,'Звіт дзвінки'!A:E,4,0),0)</f>
        <v>6</v>
      </c>
      <c r="D98" s="39">
        <f>IFERROR(VLOOKUP(A98,'Звіт дзвінки'!A:E,5,0),0)</f>
        <v>0.16666666666666699</v>
      </c>
      <c r="E98" s="39">
        <f t="shared" ref="E98:E129" si="6">G98/F98</f>
        <v>0.16828478964401294</v>
      </c>
      <c r="F98" s="38">
        <v>309</v>
      </c>
      <c r="G98" s="38">
        <v>52</v>
      </c>
      <c r="H98" s="39">
        <f t="shared" ref="H98:H129" si="7">(D98/E98)-1</f>
        <v>-9.6153846153826938E-3</v>
      </c>
    </row>
    <row r="99" spans="1:8" ht="15.6" x14ac:dyDescent="0.3">
      <c r="A99" s="40" t="s">
        <v>90</v>
      </c>
      <c r="B99" s="38">
        <f>IFERROR(VLOOKUP(A99,'Звіт дзвінки'!A:E,3,0),0)</f>
        <v>242</v>
      </c>
      <c r="C99" s="38">
        <f>IFERROR(VLOOKUP(A99,'Звіт дзвінки'!A:E,4,0),0)</f>
        <v>34</v>
      </c>
      <c r="D99" s="39">
        <f>IFERROR(VLOOKUP(A99,'Звіт дзвінки'!A:E,5,0),0)</f>
        <v>0.14049586776859499</v>
      </c>
      <c r="E99" s="39">
        <f t="shared" si="6"/>
        <v>0.1407035175879397</v>
      </c>
      <c r="F99" s="38">
        <v>597</v>
      </c>
      <c r="G99" s="38">
        <v>84</v>
      </c>
      <c r="H99" s="39">
        <f t="shared" si="7"/>
        <v>-1.475796930342721E-3</v>
      </c>
    </row>
    <row r="100" spans="1:8" ht="15.6" x14ac:dyDescent="0.3">
      <c r="A100" s="40" t="s">
        <v>189</v>
      </c>
      <c r="B100" s="38">
        <f>IFERROR(VLOOKUP(A100,'Звіт дзвінки'!A:E,3,0),0)</f>
        <v>226</v>
      </c>
      <c r="C100" s="38">
        <f>IFERROR(VLOOKUP(A100,'Звіт дзвінки'!A:E,4,0),0)</f>
        <v>31</v>
      </c>
      <c r="D100" s="39">
        <f>IFERROR(VLOOKUP(A100,'Звіт дзвінки'!A:E,5,0),0)</f>
        <v>0.13716814159292001</v>
      </c>
      <c r="E100" s="39">
        <f t="shared" si="6"/>
        <v>0.13682331945270673</v>
      </c>
      <c r="F100" s="38">
        <v>1681</v>
      </c>
      <c r="G100" s="38">
        <v>230</v>
      </c>
      <c r="H100" s="39">
        <f t="shared" si="7"/>
        <v>2.5202000769501964E-3</v>
      </c>
    </row>
    <row r="101" spans="1:8" ht="15.6" x14ac:dyDescent="0.3">
      <c r="A101" s="40" t="s">
        <v>136</v>
      </c>
      <c r="B101" s="38">
        <f>IFERROR(VLOOKUP(A101,'Звіт дзвінки'!A:E,3,0),0)</f>
        <v>138</v>
      </c>
      <c r="C101" s="38">
        <f>IFERROR(VLOOKUP(A101,'Звіт дзвінки'!A:E,4,0),0)</f>
        <v>19</v>
      </c>
      <c r="D101" s="39">
        <f>IFERROR(VLOOKUP(A101,'Звіт дзвінки'!A:E,5,0),0)</f>
        <v>0.13768115942028999</v>
      </c>
      <c r="E101" s="39">
        <f t="shared" si="6"/>
        <v>0.13623978201634879</v>
      </c>
      <c r="F101" s="38">
        <v>734</v>
      </c>
      <c r="G101" s="38">
        <v>100</v>
      </c>
      <c r="H101" s="39">
        <f t="shared" si="7"/>
        <v>1.0579710144928534E-2</v>
      </c>
    </row>
    <row r="102" spans="1:8" ht="15.6" x14ac:dyDescent="0.3">
      <c r="A102" s="40" t="s">
        <v>4</v>
      </c>
      <c r="B102" s="38">
        <f>IFERROR(VLOOKUP(A102,'Звіт дзвінки'!A:E,3,0),0)</f>
        <v>384</v>
      </c>
      <c r="C102" s="38">
        <f>IFERROR(VLOOKUP(A102,'Звіт дзвінки'!A:E,4,0),0)</f>
        <v>41</v>
      </c>
      <c r="D102" s="39">
        <f>IFERROR(VLOOKUP(A102,'Звіт дзвінки'!A:E,5,0),0)</f>
        <v>0.106770833333333</v>
      </c>
      <c r="E102" s="39">
        <f t="shared" si="6"/>
        <v>0.10541789164216715</v>
      </c>
      <c r="F102" s="38">
        <v>2381</v>
      </c>
      <c r="G102" s="38">
        <v>251</v>
      </c>
      <c r="H102" s="39">
        <f t="shared" si="7"/>
        <v>1.2834080345282439E-2</v>
      </c>
    </row>
    <row r="103" spans="1:8" ht="15.6" x14ac:dyDescent="0.3">
      <c r="A103" s="40" t="s">
        <v>78</v>
      </c>
      <c r="B103" s="38">
        <f>IFERROR(VLOOKUP(A103,'Звіт дзвінки'!A:E,3,0),0)</f>
        <v>229</v>
      </c>
      <c r="C103" s="38">
        <f>IFERROR(VLOOKUP(A103,'Звіт дзвінки'!A:E,4,0),0)</f>
        <v>27</v>
      </c>
      <c r="D103" s="39">
        <f>IFERROR(VLOOKUP(A103,'Звіт дзвінки'!A:E,5,0),0)</f>
        <v>0.117903930131004</v>
      </c>
      <c r="E103" s="39">
        <f t="shared" si="6"/>
        <v>0.11534391534391535</v>
      </c>
      <c r="F103" s="38">
        <v>945</v>
      </c>
      <c r="G103" s="38">
        <v>109</v>
      </c>
      <c r="H103" s="39">
        <f t="shared" si="7"/>
        <v>2.2194623612832753E-2</v>
      </c>
    </row>
    <row r="104" spans="1:8" ht="15.6" x14ac:dyDescent="0.3">
      <c r="A104" s="40" t="s">
        <v>172</v>
      </c>
      <c r="B104" s="38">
        <f>IFERROR(VLOOKUP(A104,'Звіт дзвінки'!A:E,3,0),0)</f>
        <v>105</v>
      </c>
      <c r="C104" s="38">
        <f>IFERROR(VLOOKUP(A104,'Звіт дзвінки'!A:E,4,0),0)</f>
        <v>14</v>
      </c>
      <c r="D104" s="39">
        <f>IFERROR(VLOOKUP(A104,'Звіт дзвінки'!A:E,5,0),0)</f>
        <v>0.133333333333333</v>
      </c>
      <c r="E104" s="39">
        <f t="shared" si="6"/>
        <v>0.13033448673587081</v>
      </c>
      <c r="F104" s="38">
        <v>867</v>
      </c>
      <c r="G104" s="38">
        <v>113</v>
      </c>
      <c r="H104" s="39">
        <f t="shared" si="7"/>
        <v>2.3008849557519584E-2</v>
      </c>
    </row>
    <row r="105" spans="1:8" ht="15.6" x14ac:dyDescent="0.3">
      <c r="A105" s="40" t="s">
        <v>146</v>
      </c>
      <c r="B105" s="38">
        <f>IFERROR(VLOOKUP(A105,'Звіт дзвінки'!A:E,3,0),0)</f>
        <v>575</v>
      </c>
      <c r="C105" s="38">
        <f>IFERROR(VLOOKUP(A105,'Звіт дзвінки'!A:E,4,0),0)</f>
        <v>100</v>
      </c>
      <c r="D105" s="39">
        <f>IFERROR(VLOOKUP(A105,'Звіт дзвінки'!A:E,5,0),0)</f>
        <v>0.173913043478261</v>
      </c>
      <c r="E105" s="39">
        <f t="shared" si="6"/>
        <v>0.16998075689544581</v>
      </c>
      <c r="F105" s="38">
        <v>1559</v>
      </c>
      <c r="G105" s="38">
        <v>265</v>
      </c>
      <c r="H105" s="39">
        <f t="shared" si="7"/>
        <v>2.3133716160788298E-2</v>
      </c>
    </row>
    <row r="106" spans="1:8" ht="15.6" x14ac:dyDescent="0.3">
      <c r="A106" s="40" t="s">
        <v>119</v>
      </c>
      <c r="B106" s="38">
        <f>IFERROR(VLOOKUP(A106,'Звіт дзвінки'!A:E,3,0),0)</f>
        <v>371</v>
      </c>
      <c r="C106" s="38">
        <f>IFERROR(VLOOKUP(A106,'Звіт дзвінки'!A:E,4,0),0)</f>
        <v>42</v>
      </c>
      <c r="D106" s="39">
        <f>IFERROR(VLOOKUP(A106,'Звіт дзвінки'!A:E,5,0),0)</f>
        <v>0.113207547169811</v>
      </c>
      <c r="E106" s="39">
        <f t="shared" si="6"/>
        <v>0.11021505376344086</v>
      </c>
      <c r="F106" s="38">
        <v>1116</v>
      </c>
      <c r="G106" s="38">
        <v>123</v>
      </c>
      <c r="H106" s="39">
        <f t="shared" si="7"/>
        <v>2.715140358950463E-2</v>
      </c>
    </row>
    <row r="107" spans="1:8" ht="15.6" x14ac:dyDescent="0.3">
      <c r="A107" s="40" t="s">
        <v>28</v>
      </c>
      <c r="B107" s="38">
        <f>IFERROR(VLOOKUP(A107,'Звіт дзвінки'!A:E,3,0),0)</f>
        <v>271</v>
      </c>
      <c r="C107" s="38">
        <f>IFERROR(VLOOKUP(A107,'Звіт дзвінки'!A:E,4,0),0)</f>
        <v>46</v>
      </c>
      <c r="D107" s="39">
        <f>IFERROR(VLOOKUP(A107,'Звіт дзвінки'!A:E,5,0),0)</f>
        <v>0.16974169741697401</v>
      </c>
      <c r="E107" s="39">
        <f t="shared" si="6"/>
        <v>0.16496815286624203</v>
      </c>
      <c r="F107" s="38">
        <v>1570</v>
      </c>
      <c r="G107" s="38">
        <v>259</v>
      </c>
      <c r="H107" s="39">
        <f t="shared" si="7"/>
        <v>2.893615808744876E-2</v>
      </c>
    </row>
    <row r="108" spans="1:8" ht="15.6" x14ac:dyDescent="0.3">
      <c r="A108" s="40" t="s">
        <v>122</v>
      </c>
      <c r="B108" s="38">
        <f>IFERROR(VLOOKUP(A108,'Звіт дзвінки'!A:E,3,0),0)</f>
        <v>503</v>
      </c>
      <c r="C108" s="38">
        <f>IFERROR(VLOOKUP(A108,'Звіт дзвінки'!A:E,4,0),0)</f>
        <v>60</v>
      </c>
      <c r="D108" s="39">
        <f>IFERROR(VLOOKUP(A108,'Звіт дзвінки'!A:E,5,0),0)</f>
        <v>0.119284294234592</v>
      </c>
      <c r="E108" s="39">
        <f t="shared" si="6"/>
        <v>0.11573604060913706</v>
      </c>
      <c r="F108" s="38">
        <v>1970</v>
      </c>
      <c r="G108" s="38">
        <v>228</v>
      </c>
      <c r="H108" s="39">
        <f t="shared" si="7"/>
        <v>3.0658156325202857E-2</v>
      </c>
    </row>
    <row r="109" spans="1:8" ht="15.6" x14ac:dyDescent="0.3">
      <c r="A109" s="40" t="s">
        <v>106</v>
      </c>
      <c r="B109" s="38">
        <f>IFERROR(VLOOKUP(A109,'Звіт дзвінки'!A:E,3,0),0)</f>
        <v>188</v>
      </c>
      <c r="C109" s="38">
        <f>IFERROR(VLOOKUP(A109,'Звіт дзвінки'!A:E,4,0),0)</f>
        <v>19</v>
      </c>
      <c r="D109" s="39">
        <f>IFERROR(VLOOKUP(A109,'Звіт дзвінки'!A:E,5,0),0)</f>
        <v>0.10106382978723399</v>
      </c>
      <c r="E109" s="39">
        <f t="shared" si="6"/>
        <v>9.7887686759402376E-2</v>
      </c>
      <c r="F109" s="38">
        <v>1941</v>
      </c>
      <c r="G109" s="38">
        <v>190</v>
      </c>
      <c r="H109" s="39">
        <f t="shared" si="7"/>
        <v>3.2446808510637748E-2</v>
      </c>
    </row>
    <row r="110" spans="1:8" ht="15.6" x14ac:dyDescent="0.3">
      <c r="A110" s="40" t="s">
        <v>88</v>
      </c>
      <c r="B110" s="38">
        <f>IFERROR(VLOOKUP(A110,'Звіт дзвінки'!A:E,3,0),0)</f>
        <v>251</v>
      </c>
      <c r="C110" s="38">
        <f>IFERROR(VLOOKUP(A110,'Звіт дзвінки'!A:E,4,0),0)</f>
        <v>36</v>
      </c>
      <c r="D110" s="39">
        <f>IFERROR(VLOOKUP(A110,'Звіт дзвінки'!A:E,5,0),0)</f>
        <v>0.143426294820717</v>
      </c>
      <c r="E110" s="39">
        <f t="shared" si="6"/>
        <v>0.13844996237772761</v>
      </c>
      <c r="F110" s="38">
        <v>1329</v>
      </c>
      <c r="G110" s="38">
        <v>184</v>
      </c>
      <c r="H110" s="39">
        <f t="shared" si="7"/>
        <v>3.5943183786591781E-2</v>
      </c>
    </row>
    <row r="111" spans="1:8" ht="15.6" x14ac:dyDescent="0.3">
      <c r="A111" s="40" t="s">
        <v>132</v>
      </c>
      <c r="B111" s="38">
        <f>IFERROR(VLOOKUP(A111,'Звіт дзвінки'!A:E,3,0),0)</f>
        <v>240</v>
      </c>
      <c r="C111" s="38">
        <f>IFERROR(VLOOKUP(A111,'Звіт дзвінки'!A:E,4,0),0)</f>
        <v>36</v>
      </c>
      <c r="D111" s="39">
        <f>IFERROR(VLOOKUP(A111,'Звіт дзвінки'!A:E,5,0),0)</f>
        <v>0.15</v>
      </c>
      <c r="E111" s="39">
        <f t="shared" si="6"/>
        <v>0.14359238291302109</v>
      </c>
      <c r="F111" s="38">
        <v>1943</v>
      </c>
      <c r="G111" s="38">
        <v>279</v>
      </c>
      <c r="H111" s="39">
        <f t="shared" si="7"/>
        <v>4.4623655913978544E-2</v>
      </c>
    </row>
    <row r="112" spans="1:8" ht="15.6" x14ac:dyDescent="0.3">
      <c r="A112" s="40" t="s">
        <v>75</v>
      </c>
      <c r="B112" s="38">
        <f>IFERROR(VLOOKUP(A112,'Звіт дзвінки'!A:E,3,0),0)</f>
        <v>22</v>
      </c>
      <c r="C112" s="38">
        <f>IFERROR(VLOOKUP(A112,'Звіт дзвінки'!A:E,4,0),0)</f>
        <v>3</v>
      </c>
      <c r="D112" s="39">
        <f>IFERROR(VLOOKUP(A112,'Звіт дзвінки'!A:E,5,0),0)</f>
        <v>0.13636363636363599</v>
      </c>
      <c r="E112" s="39">
        <f t="shared" si="6"/>
        <v>0.12949640287769784</v>
      </c>
      <c r="F112" s="38">
        <v>139</v>
      </c>
      <c r="G112" s="38">
        <v>18</v>
      </c>
      <c r="H112" s="39">
        <f t="shared" si="7"/>
        <v>5.3030303030300097E-2</v>
      </c>
    </row>
    <row r="113" spans="1:8" ht="15.6" x14ac:dyDescent="0.3">
      <c r="A113" s="40" t="s">
        <v>32</v>
      </c>
      <c r="B113" s="38">
        <f>IFERROR(VLOOKUP(A113,'Звіт дзвінки'!A:E,3,0),0)</f>
        <v>371</v>
      </c>
      <c r="C113" s="38">
        <f>IFERROR(VLOOKUP(A113,'Звіт дзвінки'!A:E,4,0),0)</f>
        <v>45</v>
      </c>
      <c r="D113" s="39">
        <f>IFERROR(VLOOKUP(A113,'Звіт дзвінки'!A:E,5,0),0)</f>
        <v>0.12129380053908401</v>
      </c>
      <c r="E113" s="39">
        <f t="shared" si="6"/>
        <v>0.11514052583862194</v>
      </c>
      <c r="F113" s="38">
        <v>2206</v>
      </c>
      <c r="G113" s="38">
        <v>254</v>
      </c>
      <c r="H113" s="39">
        <f t="shared" si="7"/>
        <v>5.3441433028422525E-2</v>
      </c>
    </row>
    <row r="114" spans="1:8" ht="15.6" x14ac:dyDescent="0.3">
      <c r="A114" s="40" t="s">
        <v>208</v>
      </c>
      <c r="B114" s="38">
        <f>IFERROR(VLOOKUP(A114,'Звіт дзвінки'!A:E,3,0),0)</f>
        <v>57</v>
      </c>
      <c r="C114" s="38">
        <f>IFERROR(VLOOKUP(A114,'Звіт дзвінки'!A:E,4,0),0)</f>
        <v>7</v>
      </c>
      <c r="D114" s="39">
        <f>IFERROR(VLOOKUP(A114,'Звіт дзвінки'!A:E,5,0),0)</f>
        <v>0.12280701754386</v>
      </c>
      <c r="E114" s="39">
        <f t="shared" si="6"/>
        <v>0.11643835616438356</v>
      </c>
      <c r="F114" s="38">
        <v>146</v>
      </c>
      <c r="G114" s="38">
        <v>17</v>
      </c>
      <c r="H114" s="39">
        <f t="shared" si="7"/>
        <v>5.4695562435503664E-2</v>
      </c>
    </row>
    <row r="115" spans="1:8" ht="15.6" x14ac:dyDescent="0.3">
      <c r="A115" s="40" t="s">
        <v>71</v>
      </c>
      <c r="B115" s="38">
        <f>IFERROR(VLOOKUP(A115,'Звіт дзвінки'!A:E,3,0),0)</f>
        <v>193</v>
      </c>
      <c r="C115" s="38">
        <f>IFERROR(VLOOKUP(A115,'Звіт дзвінки'!A:E,4,0),0)</f>
        <v>19</v>
      </c>
      <c r="D115" s="39">
        <f>IFERROR(VLOOKUP(A115,'Звіт дзвінки'!A:E,5,0),0)</f>
        <v>9.8445595854922296E-2</v>
      </c>
      <c r="E115" s="39">
        <f t="shared" si="6"/>
        <v>9.223744292237443E-2</v>
      </c>
      <c r="F115" s="38">
        <v>1095</v>
      </c>
      <c r="G115" s="38">
        <v>101</v>
      </c>
      <c r="H115" s="39">
        <f t="shared" si="7"/>
        <v>6.730621248653379E-2</v>
      </c>
    </row>
    <row r="116" spans="1:8" ht="15.6" x14ac:dyDescent="0.3">
      <c r="A116" s="40" t="s">
        <v>125</v>
      </c>
      <c r="B116" s="38">
        <f>IFERROR(VLOOKUP(A116,'Звіт дзвінки'!A:E,3,0),0)</f>
        <v>329</v>
      </c>
      <c r="C116" s="38">
        <f>IFERROR(VLOOKUP(A116,'Звіт дзвінки'!A:E,4,0),0)</f>
        <v>46</v>
      </c>
      <c r="D116" s="39">
        <f>IFERROR(VLOOKUP(A116,'Звіт дзвінки'!A:E,5,0),0)</f>
        <v>0.13981762917933099</v>
      </c>
      <c r="E116" s="39">
        <f t="shared" si="6"/>
        <v>0.13064759036144577</v>
      </c>
      <c r="F116" s="38">
        <v>2656</v>
      </c>
      <c r="G116" s="38">
        <v>347</v>
      </c>
      <c r="H116" s="39">
        <f t="shared" si="7"/>
        <v>7.018911556283336E-2</v>
      </c>
    </row>
    <row r="117" spans="1:8" ht="15.6" x14ac:dyDescent="0.3">
      <c r="A117" s="40" t="s">
        <v>27</v>
      </c>
      <c r="B117" s="38">
        <f>IFERROR(VLOOKUP(A117,'Звіт дзвінки'!A:E,3,0),0)</f>
        <v>60</v>
      </c>
      <c r="C117" s="38">
        <f>IFERROR(VLOOKUP(A117,'Звіт дзвінки'!A:E,4,0),0)</f>
        <v>15</v>
      </c>
      <c r="D117" s="39">
        <f>IFERROR(VLOOKUP(A117,'Звіт дзвінки'!A:E,5,0),0)</f>
        <v>0.25</v>
      </c>
      <c r="E117" s="39">
        <f t="shared" si="6"/>
        <v>0.23342175066312998</v>
      </c>
      <c r="F117" s="38">
        <v>377</v>
      </c>
      <c r="G117" s="38">
        <v>88</v>
      </c>
      <c r="H117" s="39">
        <f t="shared" si="7"/>
        <v>7.1022727272727293E-2</v>
      </c>
    </row>
    <row r="118" spans="1:8" ht="15.6" x14ac:dyDescent="0.3">
      <c r="A118" s="40" t="s">
        <v>180</v>
      </c>
      <c r="B118" s="38">
        <f>IFERROR(VLOOKUP(A118,'Звіт дзвінки'!A:E,3,0),0)</f>
        <v>246</v>
      </c>
      <c r="C118" s="38">
        <f>IFERROR(VLOOKUP(A118,'Звіт дзвінки'!A:E,4,0),0)</f>
        <v>31</v>
      </c>
      <c r="D118" s="39">
        <f>IFERROR(VLOOKUP(A118,'Звіт дзвінки'!A:E,5,0),0)</f>
        <v>0.12601626016260201</v>
      </c>
      <c r="E118" s="39">
        <f t="shared" si="6"/>
        <v>0.11685695097380792</v>
      </c>
      <c r="F118" s="38">
        <v>1489</v>
      </c>
      <c r="G118" s="38">
        <v>174</v>
      </c>
      <c r="H118" s="39">
        <f t="shared" si="7"/>
        <v>7.8380525184565508E-2</v>
      </c>
    </row>
    <row r="119" spans="1:8" ht="15.6" x14ac:dyDescent="0.3">
      <c r="A119" s="40" t="s">
        <v>185</v>
      </c>
      <c r="B119" s="38">
        <f>IFERROR(VLOOKUP(A119,'Звіт дзвінки'!A:E,3,0),0)</f>
        <v>388</v>
      </c>
      <c r="C119" s="38">
        <f>IFERROR(VLOOKUP(A119,'Звіт дзвінки'!A:E,4,0),0)</f>
        <v>40</v>
      </c>
      <c r="D119" s="39">
        <f>IFERROR(VLOOKUP(A119,'Звіт дзвінки'!A:E,5,0),0)</f>
        <v>0.10309278350515499</v>
      </c>
      <c r="E119" s="39">
        <f t="shared" si="6"/>
        <v>9.5573834704269486E-2</v>
      </c>
      <c r="F119" s="38">
        <v>2553</v>
      </c>
      <c r="G119" s="38">
        <v>244</v>
      </c>
      <c r="H119" s="39">
        <f t="shared" si="7"/>
        <v>7.8671624133855422E-2</v>
      </c>
    </row>
    <row r="120" spans="1:8" ht="15.6" x14ac:dyDescent="0.3">
      <c r="A120" s="40" t="s">
        <v>58</v>
      </c>
      <c r="B120" s="38">
        <f>IFERROR(VLOOKUP(A120,'Звіт дзвінки'!A:E,3,0),0)</f>
        <v>275</v>
      </c>
      <c r="C120" s="38">
        <f>IFERROR(VLOOKUP(A120,'Звіт дзвінки'!A:E,4,0),0)</f>
        <v>34</v>
      </c>
      <c r="D120" s="39">
        <f>IFERROR(VLOOKUP(A120,'Звіт дзвінки'!A:E,5,0),0)</f>
        <v>0.123636363636364</v>
      </c>
      <c r="E120" s="39">
        <f t="shared" si="6"/>
        <v>0.11458333333333333</v>
      </c>
      <c r="F120" s="38">
        <v>672</v>
      </c>
      <c r="G120" s="38">
        <v>77</v>
      </c>
      <c r="H120" s="39">
        <f t="shared" si="7"/>
        <v>7.9008264462813171E-2</v>
      </c>
    </row>
    <row r="121" spans="1:8" ht="15.6" x14ac:dyDescent="0.3">
      <c r="A121" s="40" t="s">
        <v>112</v>
      </c>
      <c r="B121" s="38">
        <f>IFERROR(VLOOKUP(A121,'Звіт дзвінки'!A:E,3,0),0)</f>
        <v>55</v>
      </c>
      <c r="C121" s="38">
        <f>IFERROR(VLOOKUP(A121,'Звіт дзвінки'!A:E,4,0),0)</f>
        <v>8</v>
      </c>
      <c r="D121" s="39">
        <f>IFERROR(VLOOKUP(A121,'Звіт дзвінки'!A:E,5,0),0)</f>
        <v>0.145454545454545</v>
      </c>
      <c r="E121" s="39">
        <f t="shared" si="6"/>
        <v>0.13307984790874525</v>
      </c>
      <c r="F121" s="38">
        <v>263</v>
      </c>
      <c r="G121" s="38">
        <v>35</v>
      </c>
      <c r="H121" s="39">
        <f t="shared" si="7"/>
        <v>9.2987012987009621E-2</v>
      </c>
    </row>
    <row r="122" spans="1:8" ht="15.6" x14ac:dyDescent="0.3">
      <c r="A122" s="40" t="s">
        <v>50</v>
      </c>
      <c r="B122" s="38">
        <f>IFERROR(VLOOKUP(A122,'Звіт дзвінки'!A:E,3,0),0)</f>
        <v>205</v>
      </c>
      <c r="C122" s="38">
        <f>IFERROR(VLOOKUP(A122,'Звіт дзвінки'!A:E,4,0),0)</f>
        <v>27</v>
      </c>
      <c r="D122" s="39">
        <f>IFERROR(VLOOKUP(A122,'Звіт дзвінки'!A:E,5,0),0)</f>
        <v>0.13170731707317099</v>
      </c>
      <c r="E122" s="39">
        <f t="shared" si="6"/>
        <v>0.11987625676720805</v>
      </c>
      <c r="F122" s="38">
        <v>1293</v>
      </c>
      <c r="G122" s="38">
        <v>155</v>
      </c>
      <c r="H122" s="39">
        <f t="shared" si="7"/>
        <v>9.8693941778129624E-2</v>
      </c>
    </row>
    <row r="123" spans="1:8" ht="15.6" x14ac:dyDescent="0.3">
      <c r="A123" s="40" t="s">
        <v>62</v>
      </c>
      <c r="B123" s="38">
        <f>IFERROR(VLOOKUP(A123,'Звіт дзвінки'!A:E,3,0),0)</f>
        <v>181</v>
      </c>
      <c r="C123" s="38">
        <f>IFERROR(VLOOKUP(A123,'Звіт дзвінки'!A:E,4,0),0)</f>
        <v>23</v>
      </c>
      <c r="D123" s="39">
        <f>IFERROR(VLOOKUP(A123,'Звіт дзвінки'!A:E,5,0),0)</f>
        <v>0.12707182320442001</v>
      </c>
      <c r="E123" s="39">
        <f t="shared" si="6"/>
        <v>0.11538461538461539</v>
      </c>
      <c r="F123" s="38">
        <v>1040</v>
      </c>
      <c r="G123" s="38">
        <v>120</v>
      </c>
      <c r="H123" s="39">
        <f t="shared" si="7"/>
        <v>0.10128913443830667</v>
      </c>
    </row>
    <row r="124" spans="1:8" ht="15.6" x14ac:dyDescent="0.3">
      <c r="A124" s="40" t="s">
        <v>135</v>
      </c>
      <c r="B124" s="38">
        <f>IFERROR(VLOOKUP(A124,'Звіт дзвінки'!A:E,3,0),0)</f>
        <v>26</v>
      </c>
      <c r="C124" s="38">
        <f>IFERROR(VLOOKUP(A124,'Звіт дзвінки'!A:E,4,0),0)</f>
        <v>6</v>
      </c>
      <c r="D124" s="39">
        <f>IFERROR(VLOOKUP(A124,'Звіт дзвінки'!A:E,5,0),0)</f>
        <v>0.230769230769231</v>
      </c>
      <c r="E124" s="39">
        <f t="shared" si="6"/>
        <v>0.20942408376963351</v>
      </c>
      <c r="F124" s="38">
        <v>191</v>
      </c>
      <c r="G124" s="38">
        <v>40</v>
      </c>
      <c r="H124" s="39">
        <f t="shared" si="7"/>
        <v>0.10192307692307812</v>
      </c>
    </row>
    <row r="125" spans="1:8" ht="15.6" x14ac:dyDescent="0.3">
      <c r="A125" s="40" t="s">
        <v>174</v>
      </c>
      <c r="B125" s="38">
        <f>IFERROR(VLOOKUP(A125,'Звіт дзвінки'!A:E,3,0),0)</f>
        <v>421</v>
      </c>
      <c r="C125" s="38">
        <f>IFERROR(VLOOKUP(A125,'Звіт дзвінки'!A:E,4,0),0)</f>
        <v>49</v>
      </c>
      <c r="D125" s="39">
        <f>IFERROR(VLOOKUP(A125,'Звіт дзвінки'!A:E,5,0),0)</f>
        <v>0.116389548693587</v>
      </c>
      <c r="E125" s="39">
        <f t="shared" si="6"/>
        <v>0.1055607917059378</v>
      </c>
      <c r="F125" s="38">
        <v>2122</v>
      </c>
      <c r="G125" s="38">
        <v>224</v>
      </c>
      <c r="H125" s="39">
        <f t="shared" si="7"/>
        <v>0.10258313539192687</v>
      </c>
    </row>
    <row r="126" spans="1:8" ht="15.6" x14ac:dyDescent="0.3">
      <c r="A126" s="40" t="s">
        <v>84</v>
      </c>
      <c r="B126" s="38">
        <f>IFERROR(VLOOKUP(A126,'Звіт дзвінки'!A:E,3,0),0)</f>
        <v>142</v>
      </c>
      <c r="C126" s="38">
        <f>IFERROR(VLOOKUP(A126,'Звіт дзвінки'!A:E,4,0),0)</f>
        <v>18</v>
      </c>
      <c r="D126" s="39">
        <f>IFERROR(VLOOKUP(A126,'Звіт дзвінки'!A:E,5,0),0)</f>
        <v>0.12676056338028199</v>
      </c>
      <c r="E126" s="39">
        <f t="shared" si="6"/>
        <v>0.11450381679389313</v>
      </c>
      <c r="F126" s="38">
        <v>1179</v>
      </c>
      <c r="G126" s="38">
        <v>135</v>
      </c>
      <c r="H126" s="39">
        <f t="shared" si="7"/>
        <v>0.1070422535211295</v>
      </c>
    </row>
    <row r="127" spans="1:8" ht="15.6" x14ac:dyDescent="0.3">
      <c r="A127" s="40" t="s">
        <v>192</v>
      </c>
      <c r="B127" s="38">
        <f>IFERROR(VLOOKUP(A127,'Звіт дзвінки'!A:E,3,0),0)</f>
        <v>1105</v>
      </c>
      <c r="C127" s="38">
        <f>IFERROR(VLOOKUP(A127,'Звіт дзвінки'!A:E,4,0),0)</f>
        <v>98</v>
      </c>
      <c r="D127" s="39">
        <f>IFERROR(VLOOKUP(A127,'Звіт дзвінки'!A:E,5,0),0)</f>
        <v>8.8687782805429896E-2</v>
      </c>
      <c r="E127" s="39">
        <f t="shared" si="6"/>
        <v>8.0091533180778038E-2</v>
      </c>
      <c r="F127" s="38">
        <v>3496</v>
      </c>
      <c r="G127" s="38">
        <v>280</v>
      </c>
      <c r="H127" s="39">
        <f t="shared" si="7"/>
        <v>0.10733031674208182</v>
      </c>
    </row>
    <row r="128" spans="1:8" ht="15.6" x14ac:dyDescent="0.3">
      <c r="A128" s="40" t="s">
        <v>134</v>
      </c>
      <c r="B128" s="38">
        <f>IFERROR(VLOOKUP(A128,'Звіт дзвінки'!A:E,3,0),0)</f>
        <v>206</v>
      </c>
      <c r="C128" s="38">
        <f>IFERROR(VLOOKUP(A128,'Звіт дзвінки'!A:E,4,0),0)</f>
        <v>32</v>
      </c>
      <c r="D128" s="39">
        <f>IFERROR(VLOOKUP(A128,'Звіт дзвінки'!A:E,5,0),0)</f>
        <v>0.15533980582524301</v>
      </c>
      <c r="E128" s="39">
        <f t="shared" si="6"/>
        <v>0.13853790613718411</v>
      </c>
      <c r="F128" s="38">
        <v>2216</v>
      </c>
      <c r="G128" s="38">
        <v>307</v>
      </c>
      <c r="H128" s="39">
        <f t="shared" si="7"/>
        <v>0.12128016191771507</v>
      </c>
    </row>
    <row r="129" spans="1:8" ht="15.6" x14ac:dyDescent="0.3">
      <c r="A129" s="40" t="s">
        <v>56</v>
      </c>
      <c r="B129" s="38">
        <f>IFERROR(VLOOKUP(A129,'Звіт дзвінки'!A:E,3,0),0)</f>
        <v>257</v>
      </c>
      <c r="C129" s="38">
        <f>IFERROR(VLOOKUP(A129,'Звіт дзвінки'!A:E,4,0),0)</f>
        <v>45</v>
      </c>
      <c r="D129" s="39">
        <f>IFERROR(VLOOKUP(A129,'Звіт дзвінки'!A:E,5,0),0)</f>
        <v>0.17509727626459101</v>
      </c>
      <c r="E129" s="39">
        <f t="shared" si="6"/>
        <v>0.15577078288942695</v>
      </c>
      <c r="F129" s="38">
        <v>1239</v>
      </c>
      <c r="G129" s="38">
        <v>193</v>
      </c>
      <c r="H129" s="39">
        <f t="shared" si="7"/>
        <v>0.12407007923227087</v>
      </c>
    </row>
    <row r="130" spans="1:8" ht="15.6" x14ac:dyDescent="0.3">
      <c r="A130" s="40" t="s">
        <v>182</v>
      </c>
      <c r="B130" s="38">
        <f>IFERROR(VLOOKUP(A130,'Звіт дзвінки'!A:E,3,0),0)</f>
        <v>242</v>
      </c>
      <c r="C130" s="38">
        <f>IFERROR(VLOOKUP(A130,'Звіт дзвінки'!A:E,4,0),0)</f>
        <v>47</v>
      </c>
      <c r="D130" s="39">
        <f>IFERROR(VLOOKUP(A130,'Звіт дзвінки'!A:E,5,0),0)</f>
        <v>0.19421487603305801</v>
      </c>
      <c r="E130" s="39">
        <f t="shared" ref="E130:E161" si="8">G130/F130</f>
        <v>0.17255546425636811</v>
      </c>
      <c r="F130" s="38">
        <v>1217</v>
      </c>
      <c r="G130" s="38">
        <v>210</v>
      </c>
      <c r="H130" s="39">
        <f t="shared" ref="H130:H161" si="9">(D130/E130)-1</f>
        <v>0.12552144824872191</v>
      </c>
    </row>
    <row r="131" spans="1:8" ht="15.6" x14ac:dyDescent="0.3">
      <c r="A131" s="40" t="s">
        <v>33</v>
      </c>
      <c r="B131" s="38">
        <f>IFERROR(VLOOKUP(A131,'Звіт дзвінки'!A:E,3,0),0)</f>
        <v>184</v>
      </c>
      <c r="C131" s="38">
        <f>IFERROR(VLOOKUP(A131,'Звіт дзвінки'!A:E,4,0),0)</f>
        <v>26</v>
      </c>
      <c r="D131" s="39">
        <f>IFERROR(VLOOKUP(A131,'Звіт дзвінки'!A:E,5,0),0)</f>
        <v>0.141304347826087</v>
      </c>
      <c r="E131" s="39">
        <f t="shared" si="8"/>
        <v>0.12549240292628025</v>
      </c>
      <c r="F131" s="38">
        <v>1777</v>
      </c>
      <c r="G131" s="38">
        <v>223</v>
      </c>
      <c r="H131" s="39">
        <f t="shared" si="9"/>
        <v>0.12599922012088149</v>
      </c>
    </row>
    <row r="132" spans="1:8" ht="15.6" x14ac:dyDescent="0.3">
      <c r="A132" s="40" t="s">
        <v>114</v>
      </c>
      <c r="B132" s="38">
        <f>IFERROR(VLOOKUP(A132,'Звіт дзвінки'!A:E,3,0),0)</f>
        <v>181</v>
      </c>
      <c r="C132" s="38">
        <f>IFERROR(VLOOKUP(A132,'Звіт дзвінки'!A:E,4,0),0)</f>
        <v>23</v>
      </c>
      <c r="D132" s="39">
        <f>IFERROR(VLOOKUP(A132,'Звіт дзвінки'!A:E,5,0),0)</f>
        <v>0.12707182320442001</v>
      </c>
      <c r="E132" s="39">
        <f t="shared" si="8"/>
        <v>0.11270638908829864</v>
      </c>
      <c r="F132" s="38">
        <v>1393</v>
      </c>
      <c r="G132" s="38">
        <v>157</v>
      </c>
      <c r="H132" s="39">
        <f t="shared" si="9"/>
        <v>0.12745891543794308</v>
      </c>
    </row>
    <row r="133" spans="1:8" ht="15.6" x14ac:dyDescent="0.3">
      <c r="A133" s="40" t="s">
        <v>34</v>
      </c>
      <c r="B133" s="38">
        <f>IFERROR(VLOOKUP(A133,'Звіт дзвінки'!A:E,3,0),0)</f>
        <v>383</v>
      </c>
      <c r="C133" s="38">
        <f>IFERROR(VLOOKUP(A133,'Звіт дзвінки'!A:E,4,0),0)</f>
        <v>54</v>
      </c>
      <c r="D133" s="39">
        <f>IFERROR(VLOOKUP(A133,'Звіт дзвінки'!A:E,5,0),0)</f>
        <v>0.14099216710182799</v>
      </c>
      <c r="E133" s="39">
        <f t="shared" si="8"/>
        <v>0.12472487160674982</v>
      </c>
      <c r="F133" s="38">
        <v>1363</v>
      </c>
      <c r="G133" s="38">
        <v>170</v>
      </c>
      <c r="H133" s="39">
        <f t="shared" si="9"/>
        <v>0.13042543388112682</v>
      </c>
    </row>
    <row r="134" spans="1:8" ht="15.6" x14ac:dyDescent="0.3">
      <c r="A134" s="40" t="s">
        <v>141</v>
      </c>
      <c r="B134" s="38">
        <f>IFERROR(VLOOKUP(A134,'Звіт дзвінки'!A:E,3,0),0)</f>
        <v>112</v>
      </c>
      <c r="C134" s="38">
        <f>IFERROR(VLOOKUP(A134,'Звіт дзвінки'!A:E,4,0),0)</f>
        <v>21</v>
      </c>
      <c r="D134" s="39">
        <f>IFERROR(VLOOKUP(A134,'Звіт дзвінки'!A:E,5,0),0)</f>
        <v>0.1875</v>
      </c>
      <c r="E134" s="39">
        <f t="shared" si="8"/>
        <v>0.16534954407294833</v>
      </c>
      <c r="F134" s="38">
        <v>1645</v>
      </c>
      <c r="G134" s="38">
        <v>272</v>
      </c>
      <c r="H134" s="39">
        <f t="shared" si="9"/>
        <v>0.13396139705882359</v>
      </c>
    </row>
    <row r="135" spans="1:8" ht="15.6" x14ac:dyDescent="0.3">
      <c r="A135" s="40" t="s">
        <v>149</v>
      </c>
      <c r="B135" s="38">
        <f>IFERROR(VLOOKUP(A135,'Звіт дзвінки'!A:E,3,0),0)</f>
        <v>263</v>
      </c>
      <c r="C135" s="38">
        <f>IFERROR(VLOOKUP(A135,'Звіт дзвінки'!A:E,4,0),0)</f>
        <v>34</v>
      </c>
      <c r="D135" s="39">
        <f>IFERROR(VLOOKUP(A135,'Звіт дзвінки'!A:E,5,0),0)</f>
        <v>0.129277566539924</v>
      </c>
      <c r="E135" s="39">
        <f t="shared" si="8"/>
        <v>0.11370056497175141</v>
      </c>
      <c r="F135" s="38">
        <v>1416</v>
      </c>
      <c r="G135" s="38">
        <v>161</v>
      </c>
      <c r="H135" s="39">
        <f t="shared" si="9"/>
        <v>0.13700021254989059</v>
      </c>
    </row>
    <row r="136" spans="1:8" ht="15.6" x14ac:dyDescent="0.3">
      <c r="A136" s="40" t="s">
        <v>205</v>
      </c>
      <c r="B136" s="38">
        <f>IFERROR(VLOOKUP(A136,'Звіт дзвінки'!A:E,3,0),0)</f>
        <v>228</v>
      </c>
      <c r="C136" s="38">
        <f>IFERROR(VLOOKUP(A136,'Звіт дзвінки'!A:E,4,0),0)</f>
        <v>35</v>
      </c>
      <c r="D136" s="39">
        <f>IFERROR(VLOOKUP(A136,'Звіт дзвінки'!A:E,5,0),0)</f>
        <v>0.15350877192982501</v>
      </c>
      <c r="E136" s="39">
        <f t="shared" si="8"/>
        <v>0.13496932515337423</v>
      </c>
      <c r="F136" s="38">
        <v>1630</v>
      </c>
      <c r="G136" s="38">
        <v>220</v>
      </c>
      <c r="H136" s="39">
        <f t="shared" si="9"/>
        <v>0.13736044657097612</v>
      </c>
    </row>
    <row r="137" spans="1:8" ht="15.6" x14ac:dyDescent="0.3">
      <c r="A137" s="40" t="s">
        <v>142</v>
      </c>
      <c r="B137" s="38">
        <f>IFERROR(VLOOKUP(A137,'Звіт дзвінки'!A:E,3,0),0)</f>
        <v>61</v>
      </c>
      <c r="C137" s="38">
        <f>IFERROR(VLOOKUP(A137,'Звіт дзвінки'!A:E,4,0),0)</f>
        <v>13</v>
      </c>
      <c r="D137" s="39">
        <f>IFERROR(VLOOKUP(A137,'Звіт дзвінки'!A:E,5,0),0)</f>
        <v>0.213114754098361</v>
      </c>
      <c r="E137" s="39">
        <f t="shared" si="8"/>
        <v>0.18659881255301103</v>
      </c>
      <c r="F137" s="38">
        <v>1179</v>
      </c>
      <c r="G137" s="38">
        <v>220</v>
      </c>
      <c r="H137" s="39">
        <f t="shared" si="9"/>
        <v>0.14210134128167096</v>
      </c>
    </row>
    <row r="138" spans="1:8" ht="15.6" x14ac:dyDescent="0.3">
      <c r="A138" s="40" t="s">
        <v>69</v>
      </c>
      <c r="B138" s="38">
        <f>IFERROR(VLOOKUP(A138,'Звіт дзвінки'!A:E,3,0),0)</f>
        <v>153</v>
      </c>
      <c r="C138" s="38">
        <f>IFERROR(VLOOKUP(A138,'Звіт дзвінки'!A:E,4,0),0)</f>
        <v>33</v>
      </c>
      <c r="D138" s="39">
        <f>IFERROR(VLOOKUP(A138,'Звіт дзвінки'!A:E,5,0),0)</f>
        <v>0.21568627450980399</v>
      </c>
      <c r="E138" s="39">
        <f t="shared" si="8"/>
        <v>0.18879668049792531</v>
      </c>
      <c r="F138" s="38">
        <v>964</v>
      </c>
      <c r="G138" s="38">
        <v>182</v>
      </c>
      <c r="H138" s="39">
        <f t="shared" si="9"/>
        <v>0.14242620124973104</v>
      </c>
    </row>
    <row r="139" spans="1:8" ht="15.6" x14ac:dyDescent="0.3">
      <c r="A139" s="40" t="s">
        <v>93</v>
      </c>
      <c r="B139" s="38">
        <f>IFERROR(VLOOKUP(A139,'Звіт дзвінки'!A:E,3,0),0)</f>
        <v>201</v>
      </c>
      <c r="C139" s="38">
        <f>IFERROR(VLOOKUP(A139,'Звіт дзвінки'!A:E,4,0),0)</f>
        <v>35</v>
      </c>
      <c r="D139" s="39">
        <f>IFERROR(VLOOKUP(A139,'Звіт дзвінки'!A:E,5,0),0)</f>
        <v>0.174129353233831</v>
      </c>
      <c r="E139" s="39">
        <f t="shared" si="8"/>
        <v>0.151487826871055</v>
      </c>
      <c r="F139" s="38">
        <v>1109</v>
      </c>
      <c r="G139" s="38">
        <v>168</v>
      </c>
      <c r="H139" s="39">
        <f t="shared" si="9"/>
        <v>0.1494610281923725</v>
      </c>
    </row>
    <row r="140" spans="1:8" ht="15.6" x14ac:dyDescent="0.3">
      <c r="A140" s="40" t="s">
        <v>124</v>
      </c>
      <c r="B140" s="38">
        <f>IFERROR(VLOOKUP(A140,'Звіт дзвінки'!A:E,3,0),0)</f>
        <v>127</v>
      </c>
      <c r="C140" s="38">
        <f>IFERROR(VLOOKUP(A140,'Звіт дзвінки'!A:E,4,0),0)</f>
        <v>18</v>
      </c>
      <c r="D140" s="39">
        <f>IFERROR(VLOOKUP(A140,'Звіт дзвінки'!A:E,5,0),0)</f>
        <v>0.14173228346456701</v>
      </c>
      <c r="E140" s="39">
        <f t="shared" si="8"/>
        <v>0.12301587301587301</v>
      </c>
      <c r="F140" s="38">
        <v>1008</v>
      </c>
      <c r="G140" s="38">
        <v>124</v>
      </c>
      <c r="H140" s="39">
        <f t="shared" si="9"/>
        <v>0.15214630429260922</v>
      </c>
    </row>
    <row r="141" spans="1:8" ht="15.6" x14ac:dyDescent="0.3">
      <c r="A141" s="40" t="s">
        <v>51</v>
      </c>
      <c r="B141" s="38">
        <f>IFERROR(VLOOKUP(A141,'Звіт дзвінки'!A:E,3,0),0)</f>
        <v>419</v>
      </c>
      <c r="C141" s="38">
        <f>IFERROR(VLOOKUP(A141,'Звіт дзвінки'!A:E,4,0),0)</f>
        <v>60</v>
      </c>
      <c r="D141" s="39">
        <f>IFERROR(VLOOKUP(A141,'Звіт дзвінки'!A:E,5,0),0)</f>
        <v>0.143198090692124</v>
      </c>
      <c r="E141" s="39">
        <f t="shared" si="8"/>
        <v>0.123991195891416</v>
      </c>
      <c r="F141" s="38">
        <v>1363</v>
      </c>
      <c r="G141" s="38">
        <v>169</v>
      </c>
      <c r="H141" s="39">
        <f t="shared" si="9"/>
        <v>0.1549053113216865</v>
      </c>
    </row>
    <row r="142" spans="1:8" ht="15.6" x14ac:dyDescent="0.3">
      <c r="A142" s="40" t="s">
        <v>128</v>
      </c>
      <c r="B142" s="38">
        <f>IFERROR(VLOOKUP(A142,'Звіт дзвінки'!A:E,3,0),0)</f>
        <v>181</v>
      </c>
      <c r="C142" s="38">
        <f>IFERROR(VLOOKUP(A142,'Звіт дзвінки'!A:E,4,0),0)</f>
        <v>24</v>
      </c>
      <c r="D142" s="39">
        <f>IFERROR(VLOOKUP(A142,'Звіт дзвінки'!A:E,5,0),0)</f>
        <v>0.13259668508287301</v>
      </c>
      <c r="E142" s="39">
        <f t="shared" si="8"/>
        <v>0.11447811447811448</v>
      </c>
      <c r="F142" s="38">
        <v>297</v>
      </c>
      <c r="G142" s="38">
        <v>34</v>
      </c>
      <c r="H142" s="39">
        <f t="shared" si="9"/>
        <v>0.15827104322392005</v>
      </c>
    </row>
    <row r="143" spans="1:8" ht="15.6" x14ac:dyDescent="0.3">
      <c r="A143" s="40" t="s">
        <v>162</v>
      </c>
      <c r="B143" s="38">
        <f>IFERROR(VLOOKUP(A143,'Звіт дзвінки'!A:E,3,0),0)</f>
        <v>230</v>
      </c>
      <c r="C143" s="38">
        <f>IFERROR(VLOOKUP(A143,'Звіт дзвінки'!A:E,4,0),0)</f>
        <v>41</v>
      </c>
      <c r="D143" s="39">
        <f>IFERROR(VLOOKUP(A143,'Звіт дзвінки'!A:E,5,0),0)</f>
        <v>0.178260869565217</v>
      </c>
      <c r="E143" s="39">
        <f t="shared" si="8"/>
        <v>0.15360983102918588</v>
      </c>
      <c r="F143" s="38">
        <v>651</v>
      </c>
      <c r="G143" s="38">
        <v>100</v>
      </c>
      <c r="H143" s="39">
        <f t="shared" si="9"/>
        <v>0.16047826086956252</v>
      </c>
    </row>
    <row r="144" spans="1:8" ht="15.6" x14ac:dyDescent="0.3">
      <c r="A144" s="40" t="s">
        <v>96</v>
      </c>
      <c r="B144" s="38">
        <f>IFERROR(VLOOKUP(A144,'Звіт дзвінки'!A:E,3,0),0)</f>
        <v>243</v>
      </c>
      <c r="C144" s="38">
        <f>IFERROR(VLOOKUP(A144,'Звіт дзвінки'!A:E,4,0),0)</f>
        <v>39</v>
      </c>
      <c r="D144" s="39">
        <f>IFERROR(VLOOKUP(A144,'Звіт дзвінки'!A:E,5,0),0)</f>
        <v>0.16049382716049401</v>
      </c>
      <c r="E144" s="39">
        <f t="shared" si="8"/>
        <v>0.13795568263045033</v>
      </c>
      <c r="F144" s="38">
        <v>1399</v>
      </c>
      <c r="G144" s="38">
        <v>193</v>
      </c>
      <c r="H144" s="39">
        <f t="shared" si="9"/>
        <v>0.16337235335508349</v>
      </c>
    </row>
    <row r="145" spans="1:8" ht="15.6" x14ac:dyDescent="0.3">
      <c r="A145" s="40" t="s">
        <v>118</v>
      </c>
      <c r="B145" s="38">
        <f>IFERROR(VLOOKUP(A145,'Звіт дзвінки'!A:E,3,0),0)</f>
        <v>599</v>
      </c>
      <c r="C145" s="38">
        <f>IFERROR(VLOOKUP(A145,'Звіт дзвінки'!A:E,4,0),0)</f>
        <v>64</v>
      </c>
      <c r="D145" s="39">
        <f>IFERROR(VLOOKUP(A145,'Звіт дзвінки'!A:E,5,0),0)</f>
        <v>0.106844741235392</v>
      </c>
      <c r="E145" s="39">
        <f t="shared" si="8"/>
        <v>9.1816367265469059E-2</v>
      </c>
      <c r="F145" s="38">
        <v>3006</v>
      </c>
      <c r="G145" s="38">
        <v>276</v>
      </c>
      <c r="H145" s="39">
        <f t="shared" si="9"/>
        <v>0.16367859475937818</v>
      </c>
    </row>
    <row r="146" spans="1:8" ht="15.6" x14ac:dyDescent="0.3">
      <c r="A146" s="40" t="s">
        <v>80</v>
      </c>
      <c r="B146" s="38">
        <f>IFERROR(VLOOKUP(A146,'Звіт дзвінки'!A:E,3,0),0)</f>
        <v>261</v>
      </c>
      <c r="C146" s="38">
        <f>IFERROR(VLOOKUP(A146,'Звіт дзвінки'!A:E,4,0),0)</f>
        <v>38</v>
      </c>
      <c r="D146" s="39">
        <f>IFERROR(VLOOKUP(A146,'Звіт дзвінки'!A:E,5,0),0)</f>
        <v>0.145593869731801</v>
      </c>
      <c r="E146" s="39">
        <f t="shared" si="8"/>
        <v>0.12453531598513011</v>
      </c>
      <c r="F146" s="38">
        <v>538</v>
      </c>
      <c r="G146" s="38">
        <v>67</v>
      </c>
      <c r="H146" s="39">
        <f t="shared" si="9"/>
        <v>0.16909704351804389</v>
      </c>
    </row>
    <row r="147" spans="1:8" ht="15.6" x14ac:dyDescent="0.3">
      <c r="A147" s="40" t="s">
        <v>95</v>
      </c>
      <c r="B147" s="38">
        <f>IFERROR(VLOOKUP(A147,'Звіт дзвінки'!A:E,3,0),0)</f>
        <v>237</v>
      </c>
      <c r="C147" s="38">
        <f>IFERROR(VLOOKUP(A147,'Звіт дзвінки'!A:E,4,0),0)</f>
        <v>35</v>
      </c>
      <c r="D147" s="39">
        <f>IFERROR(VLOOKUP(A147,'Звіт дзвінки'!A:E,5,0),0)</f>
        <v>0.14767932489451499</v>
      </c>
      <c r="E147" s="39">
        <f t="shared" si="8"/>
        <v>0.12608695652173912</v>
      </c>
      <c r="F147" s="38">
        <v>1380</v>
      </c>
      <c r="G147" s="38">
        <v>174</v>
      </c>
      <c r="H147" s="39">
        <f t="shared" si="9"/>
        <v>0.17124981812891216</v>
      </c>
    </row>
    <row r="148" spans="1:8" ht="15.6" x14ac:dyDescent="0.3">
      <c r="A148" s="40" t="s">
        <v>199</v>
      </c>
      <c r="B148" s="38">
        <f>IFERROR(VLOOKUP(A148,'Звіт дзвінки'!A:E,3,0),0)</f>
        <v>289</v>
      </c>
      <c r="C148" s="38">
        <f>IFERROR(VLOOKUP(A148,'Звіт дзвінки'!A:E,4,0),0)</f>
        <v>50</v>
      </c>
      <c r="D148" s="39">
        <f>IFERROR(VLOOKUP(A148,'Звіт дзвінки'!A:E,5,0),0)</f>
        <v>0.173010380622837</v>
      </c>
      <c r="E148" s="39">
        <f t="shared" si="8"/>
        <v>0.14722445695897024</v>
      </c>
      <c r="F148" s="38">
        <v>2486</v>
      </c>
      <c r="G148" s="38">
        <v>366</v>
      </c>
      <c r="H148" s="39">
        <f t="shared" si="9"/>
        <v>0.175147011552931</v>
      </c>
    </row>
    <row r="149" spans="1:8" ht="15.6" x14ac:dyDescent="0.3">
      <c r="A149" s="40" t="s">
        <v>126</v>
      </c>
      <c r="B149" s="38">
        <f>IFERROR(VLOOKUP(A149,'Звіт дзвінки'!A:E,3,0),0)</f>
        <v>130</v>
      </c>
      <c r="C149" s="38">
        <f>IFERROR(VLOOKUP(A149,'Звіт дзвінки'!A:E,4,0),0)</f>
        <v>22</v>
      </c>
      <c r="D149" s="39">
        <f>IFERROR(VLOOKUP(A149,'Звіт дзвінки'!A:E,5,0),0)</f>
        <v>0.16923076923076899</v>
      </c>
      <c r="E149" s="39">
        <f t="shared" si="8"/>
        <v>0.14358974358974358</v>
      </c>
      <c r="F149" s="38">
        <v>1365</v>
      </c>
      <c r="G149" s="38">
        <v>196</v>
      </c>
      <c r="H149" s="39">
        <f t="shared" si="9"/>
        <v>0.17857142857142705</v>
      </c>
    </row>
    <row r="150" spans="1:8" ht="15.6" x14ac:dyDescent="0.3">
      <c r="A150" s="40" t="s">
        <v>123</v>
      </c>
      <c r="B150" s="38">
        <f>IFERROR(VLOOKUP(A150,'Звіт дзвінки'!A:E,3,0),0)</f>
        <v>266</v>
      </c>
      <c r="C150" s="38">
        <f>IFERROR(VLOOKUP(A150,'Звіт дзвінки'!A:E,4,0),0)</f>
        <v>36</v>
      </c>
      <c r="D150" s="39">
        <f>IFERROR(VLOOKUP(A150,'Звіт дзвінки'!A:E,5,0),0)</f>
        <v>0.13533834586466201</v>
      </c>
      <c r="E150" s="39">
        <f t="shared" si="8"/>
        <v>0.11209677419354838</v>
      </c>
      <c r="F150" s="38">
        <v>1240</v>
      </c>
      <c r="G150" s="38">
        <v>139</v>
      </c>
      <c r="H150" s="39">
        <f t="shared" si="9"/>
        <v>0.20733488397252442</v>
      </c>
    </row>
    <row r="151" spans="1:8" ht="15.6" x14ac:dyDescent="0.3">
      <c r="A151" s="40" t="s">
        <v>66</v>
      </c>
      <c r="B151" s="38">
        <f>IFERROR(VLOOKUP(A151,'Звіт дзвінки'!A:E,3,0),0)</f>
        <v>140</v>
      </c>
      <c r="C151" s="38">
        <f>IFERROR(VLOOKUP(A151,'Звіт дзвінки'!A:E,4,0),0)</f>
        <v>23</v>
      </c>
      <c r="D151" s="39">
        <f>IFERROR(VLOOKUP(A151,'Звіт дзвінки'!A:E,5,0),0)</f>
        <v>0.16428571428571401</v>
      </c>
      <c r="E151" s="39">
        <f t="shared" si="8"/>
        <v>0.13549832026875699</v>
      </c>
      <c r="F151" s="38">
        <v>893</v>
      </c>
      <c r="G151" s="38">
        <v>121</v>
      </c>
      <c r="H151" s="39">
        <f t="shared" si="9"/>
        <v>0.21245572609208763</v>
      </c>
    </row>
    <row r="152" spans="1:8" ht="15.6" x14ac:dyDescent="0.3">
      <c r="A152" s="40" t="s">
        <v>116</v>
      </c>
      <c r="B152" s="38">
        <f>IFERROR(VLOOKUP(A152,'Звіт дзвінки'!A:E,3,0),0)</f>
        <v>174</v>
      </c>
      <c r="C152" s="38">
        <f>IFERROR(VLOOKUP(A152,'Звіт дзвінки'!A:E,4,0),0)</f>
        <v>20</v>
      </c>
      <c r="D152" s="39">
        <f>IFERROR(VLOOKUP(A152,'Звіт дзвінки'!A:E,5,0),0)</f>
        <v>0.114942528735632</v>
      </c>
      <c r="E152" s="39">
        <f t="shared" si="8"/>
        <v>9.3150684931506855E-2</v>
      </c>
      <c r="F152" s="38">
        <v>365</v>
      </c>
      <c r="G152" s="38">
        <v>34</v>
      </c>
      <c r="H152" s="39">
        <f t="shared" si="9"/>
        <v>0.23394185260310807</v>
      </c>
    </row>
    <row r="153" spans="1:8" ht="15.6" x14ac:dyDescent="0.3">
      <c r="A153" s="40" t="s">
        <v>104</v>
      </c>
      <c r="B153" s="38">
        <f>IFERROR(VLOOKUP(A153,'Звіт дзвінки'!A:E,3,0),0)</f>
        <v>140</v>
      </c>
      <c r="C153" s="38">
        <f>IFERROR(VLOOKUP(A153,'Звіт дзвінки'!A:E,4,0),0)</f>
        <v>21</v>
      </c>
      <c r="D153" s="39">
        <f>IFERROR(VLOOKUP(A153,'Звіт дзвінки'!A:E,5,0),0)</f>
        <v>0.15</v>
      </c>
      <c r="E153" s="39">
        <f t="shared" si="8"/>
        <v>0.12121212121212122</v>
      </c>
      <c r="F153" s="38">
        <v>132</v>
      </c>
      <c r="G153" s="38">
        <v>16</v>
      </c>
      <c r="H153" s="39">
        <f t="shared" si="9"/>
        <v>0.23749999999999982</v>
      </c>
    </row>
    <row r="154" spans="1:8" ht="15.6" x14ac:dyDescent="0.3">
      <c r="A154" s="40" t="s">
        <v>0</v>
      </c>
      <c r="B154" s="38">
        <f>IFERROR(VLOOKUP(A154,'Звіт дзвінки'!A:E,3,0),0)</f>
        <v>276</v>
      </c>
      <c r="C154" s="38">
        <f>IFERROR(VLOOKUP(A154,'Звіт дзвінки'!A:E,4,0),0)</f>
        <v>42</v>
      </c>
      <c r="D154" s="39">
        <f>IFERROR(VLOOKUP(A154,'Звіт дзвінки'!A:E,5,0),0)</f>
        <v>0.15217391304347799</v>
      </c>
      <c r="E154" s="39">
        <f t="shared" si="8"/>
        <v>0.12280701754385964</v>
      </c>
      <c r="F154" s="38">
        <v>399</v>
      </c>
      <c r="G154" s="38">
        <v>49</v>
      </c>
      <c r="H154" s="39">
        <f t="shared" si="9"/>
        <v>0.23913043478260665</v>
      </c>
    </row>
    <row r="155" spans="1:8" ht="15.6" x14ac:dyDescent="0.3">
      <c r="A155" s="40" t="s">
        <v>166</v>
      </c>
      <c r="B155" s="38">
        <f>IFERROR(VLOOKUP(A155,'Звіт дзвінки'!A:E,3,0),0)</f>
        <v>225</v>
      </c>
      <c r="C155" s="38">
        <f>IFERROR(VLOOKUP(A155,'Звіт дзвінки'!A:E,4,0),0)</f>
        <v>24</v>
      </c>
      <c r="D155" s="39">
        <f>IFERROR(VLOOKUP(A155,'Звіт дзвінки'!A:E,5,0),0)</f>
        <v>0.10666666666666701</v>
      </c>
      <c r="E155" s="39">
        <f t="shared" si="8"/>
        <v>8.562874251497006E-2</v>
      </c>
      <c r="F155" s="38">
        <v>1670</v>
      </c>
      <c r="G155" s="38">
        <v>143</v>
      </c>
      <c r="H155" s="39">
        <f t="shared" si="9"/>
        <v>0.24568764568764956</v>
      </c>
    </row>
    <row r="156" spans="1:8" ht="15.6" x14ac:dyDescent="0.3">
      <c r="A156" s="40" t="s">
        <v>30</v>
      </c>
      <c r="B156" s="38">
        <f>IFERROR(VLOOKUP(A156,'Звіт дзвінки'!A:E,3,0),0)</f>
        <v>401</v>
      </c>
      <c r="C156" s="38">
        <f>IFERROR(VLOOKUP(A156,'Звіт дзвінки'!A:E,4,0),0)</f>
        <v>71</v>
      </c>
      <c r="D156" s="39">
        <f>IFERROR(VLOOKUP(A156,'Звіт дзвінки'!A:E,5,0),0)</f>
        <v>0.17705735660847899</v>
      </c>
      <c r="E156" s="39">
        <f t="shared" si="8"/>
        <v>0.14172709294660515</v>
      </c>
      <c r="F156" s="38">
        <v>1517</v>
      </c>
      <c r="G156" s="38">
        <v>215</v>
      </c>
      <c r="H156" s="39">
        <f t="shared" si="9"/>
        <v>0.24928376732587254</v>
      </c>
    </row>
    <row r="157" spans="1:8" ht="15.6" x14ac:dyDescent="0.3">
      <c r="A157" s="40" t="s">
        <v>164</v>
      </c>
      <c r="B157" s="38">
        <f>IFERROR(VLOOKUP(A157,'Звіт дзвінки'!A:E,3,0),0)</f>
        <v>241</v>
      </c>
      <c r="C157" s="38">
        <f>IFERROR(VLOOKUP(A157,'Звіт дзвінки'!A:E,4,0),0)</f>
        <v>30</v>
      </c>
      <c r="D157" s="39">
        <f>IFERROR(VLOOKUP(A157,'Звіт дзвінки'!A:E,5,0),0)</f>
        <v>0.12448132780083</v>
      </c>
      <c r="E157" s="39">
        <f t="shared" si="8"/>
        <v>9.9125364431486881E-2</v>
      </c>
      <c r="F157" s="38">
        <v>343</v>
      </c>
      <c r="G157" s="38">
        <v>34</v>
      </c>
      <c r="H157" s="39">
        <f t="shared" si="9"/>
        <v>0.25579692457896153</v>
      </c>
    </row>
    <row r="158" spans="1:8" ht="15.6" x14ac:dyDescent="0.3">
      <c r="A158" s="40" t="s">
        <v>178</v>
      </c>
      <c r="B158" s="38">
        <f>IFERROR(VLOOKUP(A158,'Звіт дзвінки'!A:E,3,0),0)</f>
        <v>290</v>
      </c>
      <c r="C158" s="38">
        <f>IFERROR(VLOOKUP(A158,'Звіт дзвінки'!A:E,4,0),0)</f>
        <v>47</v>
      </c>
      <c r="D158" s="39">
        <f>IFERROR(VLOOKUP(A158,'Звіт дзвінки'!A:E,5,0),0)</f>
        <v>0.16206896551724101</v>
      </c>
      <c r="E158" s="39">
        <f t="shared" si="8"/>
        <v>0.12877387553912509</v>
      </c>
      <c r="F158" s="38">
        <v>1623</v>
      </c>
      <c r="G158" s="38">
        <v>209</v>
      </c>
      <c r="H158" s="39">
        <f t="shared" si="9"/>
        <v>0.25855469394489061</v>
      </c>
    </row>
    <row r="159" spans="1:8" ht="15.6" x14ac:dyDescent="0.3">
      <c r="A159" s="40" t="s">
        <v>175</v>
      </c>
      <c r="B159" s="38">
        <f>IFERROR(VLOOKUP(A159,'Звіт дзвінки'!A:E,3,0),0)</f>
        <v>380</v>
      </c>
      <c r="C159" s="38">
        <f>IFERROR(VLOOKUP(A159,'Звіт дзвінки'!A:E,4,0),0)</f>
        <v>53</v>
      </c>
      <c r="D159" s="39">
        <f>IFERROR(VLOOKUP(A159,'Звіт дзвінки'!A:E,5,0),0)</f>
        <v>0.139473684210526</v>
      </c>
      <c r="E159" s="39">
        <f t="shared" si="8"/>
        <v>0.11070998796630566</v>
      </c>
      <c r="F159" s="38">
        <v>831</v>
      </c>
      <c r="G159" s="38">
        <v>92</v>
      </c>
      <c r="H159" s="39">
        <f t="shared" si="9"/>
        <v>0.25981121281464237</v>
      </c>
    </row>
    <row r="160" spans="1:8" ht="15.6" x14ac:dyDescent="0.3">
      <c r="A160" s="40" t="s">
        <v>64</v>
      </c>
      <c r="B160" s="38">
        <f>IFERROR(VLOOKUP(A160,'Звіт дзвінки'!A:E,3,0),0)</f>
        <v>229</v>
      </c>
      <c r="C160" s="38">
        <f>IFERROR(VLOOKUP(A160,'Звіт дзвінки'!A:E,4,0),0)</f>
        <v>32</v>
      </c>
      <c r="D160" s="39">
        <f>IFERROR(VLOOKUP(A160,'Звіт дзвінки'!A:E,5,0),0)</f>
        <v>0.13973799126637601</v>
      </c>
      <c r="E160" s="39">
        <f t="shared" si="8"/>
        <v>0.11065573770491803</v>
      </c>
      <c r="F160" s="38">
        <v>1220</v>
      </c>
      <c r="G160" s="38">
        <v>135</v>
      </c>
      <c r="H160" s="39">
        <f t="shared" si="9"/>
        <v>0.26281740255539798</v>
      </c>
    </row>
    <row r="161" spans="1:8" ht="15.6" x14ac:dyDescent="0.3">
      <c r="A161" s="40" t="s">
        <v>31</v>
      </c>
      <c r="B161" s="38">
        <f>IFERROR(VLOOKUP(A161,'Звіт дзвінки'!A:E,3,0),0)</f>
        <v>276</v>
      </c>
      <c r="C161" s="38">
        <f>IFERROR(VLOOKUP(A161,'Звіт дзвінки'!A:E,4,0),0)</f>
        <v>45</v>
      </c>
      <c r="D161" s="39">
        <f>IFERROR(VLOOKUP(A161,'Звіт дзвінки'!A:E,5,0),0)</f>
        <v>0.16304347826087001</v>
      </c>
      <c r="E161" s="39">
        <f t="shared" si="8"/>
        <v>0.12863705972434916</v>
      </c>
      <c r="F161" s="38">
        <v>1959</v>
      </c>
      <c r="G161" s="38">
        <v>252</v>
      </c>
      <c r="H161" s="39">
        <f t="shared" si="9"/>
        <v>0.26746894409938227</v>
      </c>
    </row>
    <row r="162" spans="1:8" ht="15.6" x14ac:dyDescent="0.3">
      <c r="A162" s="40" t="s">
        <v>77</v>
      </c>
      <c r="B162" s="38">
        <f>IFERROR(VLOOKUP(A162,'Звіт дзвінки'!A:E,3,0),0)</f>
        <v>185</v>
      </c>
      <c r="C162" s="38">
        <f>IFERROR(VLOOKUP(A162,'Звіт дзвінки'!A:E,4,0),0)</f>
        <v>27</v>
      </c>
      <c r="D162" s="39">
        <f>IFERROR(VLOOKUP(A162,'Звіт дзвінки'!A:E,5,0),0)</f>
        <v>0.14594594594594601</v>
      </c>
      <c r="E162" s="39">
        <f t="shared" ref="E162:E174" si="10">G162/F162</f>
        <v>0.11423220973782772</v>
      </c>
      <c r="F162" s="38">
        <v>534</v>
      </c>
      <c r="G162" s="38">
        <v>61</v>
      </c>
      <c r="H162" s="39">
        <f t="shared" ref="H162:H174" si="11">(D162/E162)-1</f>
        <v>0.27762516614975685</v>
      </c>
    </row>
    <row r="163" spans="1:8" ht="15.6" x14ac:dyDescent="0.3">
      <c r="A163" s="40" t="s">
        <v>91</v>
      </c>
      <c r="B163" s="38">
        <f>IFERROR(VLOOKUP(A163,'Звіт дзвінки'!A:E,3,0),0)</f>
        <v>235</v>
      </c>
      <c r="C163" s="38">
        <f>IFERROR(VLOOKUP(A163,'Звіт дзвінки'!A:E,4,0),0)</f>
        <v>36</v>
      </c>
      <c r="D163" s="39">
        <f>IFERROR(VLOOKUP(A163,'Звіт дзвінки'!A:E,5,0),0)</f>
        <v>0.15319148936170199</v>
      </c>
      <c r="E163" s="39">
        <f t="shared" si="10"/>
        <v>0.11886304909560723</v>
      </c>
      <c r="F163" s="38">
        <v>1935</v>
      </c>
      <c r="G163" s="38">
        <v>230</v>
      </c>
      <c r="H163" s="39">
        <f t="shared" si="11"/>
        <v>0.28880666049953629</v>
      </c>
    </row>
    <row r="164" spans="1:8" ht="15.6" x14ac:dyDescent="0.3">
      <c r="A164" s="40" t="s">
        <v>13</v>
      </c>
      <c r="B164" s="38">
        <f>IFERROR(VLOOKUP(A164,'Звіт дзвінки'!A:E,3,0),0)</f>
        <v>252</v>
      </c>
      <c r="C164" s="38">
        <f>IFERROR(VLOOKUP(A164,'Звіт дзвінки'!A:E,4,0),0)</f>
        <v>46</v>
      </c>
      <c r="D164" s="39">
        <f>IFERROR(VLOOKUP(A164,'Звіт дзвінки'!A:E,5,0),0)</f>
        <v>0.182539682539683</v>
      </c>
      <c r="E164" s="39">
        <f t="shared" si="10"/>
        <v>0.14111787493082456</v>
      </c>
      <c r="F164" s="38">
        <v>1807</v>
      </c>
      <c r="G164" s="38">
        <v>255</v>
      </c>
      <c r="H164" s="39">
        <f t="shared" si="11"/>
        <v>0.29352629940865582</v>
      </c>
    </row>
    <row r="165" spans="1:8" ht="15.6" x14ac:dyDescent="0.3">
      <c r="A165" s="40" t="s">
        <v>57</v>
      </c>
      <c r="B165" s="38">
        <f>IFERROR(VLOOKUP(A165,'Звіт дзвінки'!A:E,3,0),0)</f>
        <v>238</v>
      </c>
      <c r="C165" s="38">
        <f>IFERROR(VLOOKUP(A165,'Звіт дзвінки'!A:E,4,0),0)</f>
        <v>39</v>
      </c>
      <c r="D165" s="39">
        <f>IFERROR(VLOOKUP(A165,'Звіт дзвінки'!A:E,5,0),0)</f>
        <v>0.16386554621848701</v>
      </c>
      <c r="E165" s="39">
        <f t="shared" si="10"/>
        <v>0.12512218963831867</v>
      </c>
      <c r="F165" s="38">
        <v>1023</v>
      </c>
      <c r="G165" s="38">
        <v>128</v>
      </c>
      <c r="H165" s="39">
        <f t="shared" si="11"/>
        <v>0.30964417016806411</v>
      </c>
    </row>
    <row r="166" spans="1:8" ht="15.6" x14ac:dyDescent="0.3">
      <c r="A166" s="40" t="s">
        <v>21</v>
      </c>
      <c r="B166" s="38">
        <f>IFERROR(VLOOKUP(A166,'Звіт дзвінки'!A:E,3,0),0)</f>
        <v>520</v>
      </c>
      <c r="C166" s="38">
        <f>IFERROR(VLOOKUP(A166,'Звіт дзвінки'!A:E,4,0),0)</f>
        <v>74</v>
      </c>
      <c r="D166" s="39">
        <f>IFERROR(VLOOKUP(A166,'Звіт дзвінки'!A:E,5,0),0)</f>
        <v>0.142307692307692</v>
      </c>
      <c r="E166" s="39">
        <f t="shared" si="10"/>
        <v>0.10637417218543047</v>
      </c>
      <c r="F166" s="38">
        <v>2416</v>
      </c>
      <c r="G166" s="38">
        <v>257</v>
      </c>
      <c r="H166" s="39">
        <f t="shared" si="11"/>
        <v>0.33780305297814728</v>
      </c>
    </row>
    <row r="167" spans="1:8" ht="15.6" x14ac:dyDescent="0.3">
      <c r="A167" s="40" t="s">
        <v>151</v>
      </c>
      <c r="B167" s="38">
        <f>IFERROR(VLOOKUP(A167,'Звіт дзвінки'!A:E,3,0),0)</f>
        <v>141</v>
      </c>
      <c r="C167" s="38">
        <f>IFERROR(VLOOKUP(A167,'Звіт дзвінки'!A:E,4,0),0)</f>
        <v>26</v>
      </c>
      <c r="D167" s="39">
        <f>IFERROR(VLOOKUP(A167,'Звіт дзвінки'!A:E,5,0),0)</f>
        <v>0.184397163120567</v>
      </c>
      <c r="E167" s="39">
        <f t="shared" si="10"/>
        <v>0.12927756653992395</v>
      </c>
      <c r="F167" s="38">
        <v>1052</v>
      </c>
      <c r="G167" s="38">
        <v>136</v>
      </c>
      <c r="H167" s="39">
        <f t="shared" si="11"/>
        <v>0.42636629119732716</v>
      </c>
    </row>
    <row r="168" spans="1:8" ht="15.6" x14ac:dyDescent="0.3">
      <c r="A168" s="40" t="s">
        <v>110</v>
      </c>
      <c r="B168" s="38">
        <f>IFERROR(VLOOKUP(A168,'Звіт дзвінки'!A:E,3,0),0)</f>
        <v>338</v>
      </c>
      <c r="C168" s="38">
        <f>IFERROR(VLOOKUP(A168,'Звіт дзвінки'!A:E,4,0),0)</f>
        <v>55</v>
      </c>
      <c r="D168" s="39">
        <f>IFERROR(VLOOKUP(A168,'Звіт дзвінки'!A:E,5,0),0)</f>
        <v>0.16272189349112401</v>
      </c>
      <c r="E168" s="39">
        <f t="shared" si="10"/>
        <v>0.11213389121338913</v>
      </c>
      <c r="F168" s="38">
        <v>2390</v>
      </c>
      <c r="G168" s="38">
        <v>268</v>
      </c>
      <c r="H168" s="39">
        <f t="shared" si="11"/>
        <v>0.45113927404397902</v>
      </c>
    </row>
    <row r="169" spans="1:8" ht="15.6" x14ac:dyDescent="0.3">
      <c r="A169" s="40" t="s">
        <v>160</v>
      </c>
      <c r="B169" s="38">
        <f>IFERROR(VLOOKUP(A169,'Звіт дзвінки'!A:E,3,0),0)</f>
        <v>268</v>
      </c>
      <c r="C169" s="38">
        <f>IFERROR(VLOOKUP(A169,'Звіт дзвінки'!A:E,4,0),0)</f>
        <v>47</v>
      </c>
      <c r="D169" s="39">
        <f>IFERROR(VLOOKUP(A169,'Звіт дзвінки'!A:E,5,0),0)</f>
        <v>0.17537313432835799</v>
      </c>
      <c r="E169" s="39">
        <f t="shared" si="10"/>
        <v>0.11961722488038277</v>
      </c>
      <c r="F169" s="38">
        <v>209</v>
      </c>
      <c r="G169" s="38">
        <v>25</v>
      </c>
      <c r="H169" s="39">
        <f t="shared" si="11"/>
        <v>0.46611940298507282</v>
      </c>
    </row>
    <row r="170" spans="1:8" ht="15.6" x14ac:dyDescent="0.3">
      <c r="A170" s="40" t="s">
        <v>10</v>
      </c>
      <c r="B170" s="38">
        <f>IFERROR(VLOOKUP(A170,'Звіт дзвінки'!A:E,3,0),0)</f>
        <v>184</v>
      </c>
      <c r="C170" s="38">
        <f>IFERROR(VLOOKUP(A170,'Звіт дзвінки'!A:E,4,0),0)</f>
        <v>23</v>
      </c>
      <c r="D170" s="39">
        <f>IFERROR(VLOOKUP(A170,'Звіт дзвінки'!A:E,5,0),0)</f>
        <v>0.125</v>
      </c>
      <c r="E170" s="39">
        <f t="shared" si="10"/>
        <v>8.1699346405228759E-2</v>
      </c>
      <c r="F170" s="38">
        <v>918</v>
      </c>
      <c r="G170" s="38">
        <v>75</v>
      </c>
      <c r="H170" s="39">
        <f t="shared" si="11"/>
        <v>0.53</v>
      </c>
    </row>
    <row r="171" spans="1:8" ht="15.6" x14ac:dyDescent="0.3">
      <c r="A171" s="40" t="s">
        <v>98</v>
      </c>
      <c r="B171" s="38">
        <f>IFERROR(VLOOKUP(A171,'Звіт дзвінки'!A:E,3,0),0)</f>
        <v>391</v>
      </c>
      <c r="C171" s="38">
        <f>IFERROR(VLOOKUP(A171,'Звіт дзвінки'!A:E,4,0),0)</f>
        <v>57</v>
      </c>
      <c r="D171" s="39">
        <f>IFERROR(VLOOKUP(A171,'Звіт дзвінки'!A:E,5,0),0)</f>
        <v>0.14578005115089501</v>
      </c>
      <c r="E171" s="39">
        <f t="shared" si="10"/>
        <v>9.4972067039106142E-2</v>
      </c>
      <c r="F171" s="38">
        <v>1790</v>
      </c>
      <c r="G171" s="38">
        <v>170</v>
      </c>
      <c r="H171" s="39">
        <f t="shared" si="11"/>
        <v>0.5349781856476592</v>
      </c>
    </row>
    <row r="172" spans="1:8" ht="15.6" x14ac:dyDescent="0.3">
      <c r="A172" s="40" t="s">
        <v>82</v>
      </c>
      <c r="B172" s="38">
        <f>IFERROR(VLOOKUP(A172,'Звіт дзвінки'!A:E,3,0),0)</f>
        <v>156</v>
      </c>
      <c r="C172" s="38">
        <f>IFERROR(VLOOKUP(A172,'Звіт дзвінки'!A:E,4,0),0)</f>
        <v>35</v>
      </c>
      <c r="D172" s="39">
        <f>IFERROR(VLOOKUP(A172,'Звіт дзвінки'!A:E,5,0),0)</f>
        <v>0.22435897435897401</v>
      </c>
      <c r="E172" s="39">
        <f t="shared" si="10"/>
        <v>0.1437855402112104</v>
      </c>
      <c r="F172" s="38">
        <v>1231</v>
      </c>
      <c r="G172" s="38">
        <v>177</v>
      </c>
      <c r="H172" s="39">
        <f t="shared" si="11"/>
        <v>0.56037230189772314</v>
      </c>
    </row>
    <row r="173" spans="1:8" ht="15.6" x14ac:dyDescent="0.3">
      <c r="A173" s="40" t="s">
        <v>148</v>
      </c>
      <c r="B173" s="38">
        <f>IFERROR(VLOOKUP(A173,'Звіт дзвінки'!A:E,3,0),0)</f>
        <v>24</v>
      </c>
      <c r="C173" s="38">
        <f>IFERROR(VLOOKUP(A173,'Звіт дзвінки'!A:E,4,0),0)</f>
        <v>5</v>
      </c>
      <c r="D173" s="39">
        <f>IFERROR(VLOOKUP(A173,'Звіт дзвінки'!A:E,5,0),0)</f>
        <v>0.20833333333333301</v>
      </c>
      <c r="E173" s="39">
        <f t="shared" si="10"/>
        <v>0.11926605504587157</v>
      </c>
      <c r="F173" s="38">
        <v>109</v>
      </c>
      <c r="G173" s="38">
        <v>13</v>
      </c>
      <c r="H173" s="39">
        <f t="shared" si="11"/>
        <v>0.74679487179486892</v>
      </c>
    </row>
    <row r="174" spans="1:8" ht="15.6" x14ac:dyDescent="0.3">
      <c r="A174" s="40" t="s">
        <v>55</v>
      </c>
      <c r="B174" s="38">
        <f>IFERROR(VLOOKUP(A174,'Звіт дзвінки'!A:E,3,0),0)</f>
        <v>14</v>
      </c>
      <c r="C174" s="38">
        <f>IFERROR(VLOOKUP(A174,'Звіт дзвінки'!A:E,4,0),0)</f>
        <v>4</v>
      </c>
      <c r="D174" s="39">
        <f>IFERROR(VLOOKUP(A174,'Звіт дзвінки'!A:E,5,0),0)</f>
        <v>0.28571428571428598</v>
      </c>
      <c r="E174" s="39">
        <f t="shared" si="10"/>
        <v>8.0745341614906832E-2</v>
      </c>
      <c r="F174" s="38">
        <v>161</v>
      </c>
      <c r="G174" s="38">
        <v>13</v>
      </c>
      <c r="H174" s="39">
        <f t="shared" si="11"/>
        <v>2.5384615384615419</v>
      </c>
    </row>
    <row r="175" spans="1:8" ht="16.2" thickBot="1" x14ac:dyDescent="0.35">
      <c r="E175" s="37"/>
    </row>
    <row r="176" spans="1:8" ht="16.2" thickBot="1" x14ac:dyDescent="0.35">
      <c r="E176" s="26"/>
    </row>
    <row r="177" spans="5:5" ht="16.2" thickBot="1" x14ac:dyDescent="0.35">
      <c r="E177" s="26"/>
    </row>
    <row r="178" spans="5:5" ht="16.2" thickBot="1" x14ac:dyDescent="0.35">
      <c r="E178" s="26"/>
    </row>
    <row r="179" spans="5:5" ht="16.2" thickBot="1" x14ac:dyDescent="0.35">
      <c r="E179" s="26"/>
    </row>
    <row r="180" spans="5:5" ht="16.2" thickBot="1" x14ac:dyDescent="0.35">
      <c r="E180" s="26"/>
    </row>
    <row r="181" spans="5:5" ht="16.2" thickBot="1" x14ac:dyDescent="0.35">
      <c r="E181" s="26"/>
    </row>
    <row r="182" spans="5:5" ht="16.2" thickBot="1" x14ac:dyDescent="0.35">
      <c r="E182" s="26"/>
    </row>
    <row r="183" spans="5:5" ht="16.2" thickBot="1" x14ac:dyDescent="0.35">
      <c r="E183" s="26"/>
    </row>
    <row r="184" spans="5:5" ht="16.2" thickBot="1" x14ac:dyDescent="0.35">
      <c r="E184" s="26"/>
    </row>
    <row r="185" spans="5:5" ht="16.2" thickBot="1" x14ac:dyDescent="0.35">
      <c r="E185" s="26"/>
    </row>
    <row r="186" spans="5:5" ht="16.2" thickBot="1" x14ac:dyDescent="0.35">
      <c r="E186" s="26"/>
    </row>
    <row r="187" spans="5:5" ht="16.2" thickBot="1" x14ac:dyDescent="0.35">
      <c r="E187" s="26"/>
    </row>
    <row r="188" spans="5:5" ht="16.2" thickBot="1" x14ac:dyDescent="0.35">
      <c r="E188" s="26"/>
    </row>
    <row r="189" spans="5:5" ht="16.2" thickBot="1" x14ac:dyDescent="0.35">
      <c r="E189" s="26"/>
    </row>
    <row r="190" spans="5:5" ht="16.2" thickBot="1" x14ac:dyDescent="0.35">
      <c r="E190" s="26"/>
    </row>
    <row r="191" spans="5:5" ht="16.2" thickBot="1" x14ac:dyDescent="0.35">
      <c r="E191" s="26"/>
    </row>
    <row r="192" spans="5:5" ht="16.2" thickBot="1" x14ac:dyDescent="0.35">
      <c r="E192" s="26"/>
    </row>
    <row r="193" spans="5:5" ht="16.2" thickBot="1" x14ac:dyDescent="0.35">
      <c r="E193" s="26"/>
    </row>
    <row r="194" spans="5:5" ht="16.2" thickBot="1" x14ac:dyDescent="0.35">
      <c r="E194" s="26"/>
    </row>
    <row r="195" spans="5:5" ht="16.2" thickBot="1" x14ac:dyDescent="0.35">
      <c r="E195" s="26"/>
    </row>
    <row r="196" spans="5:5" ht="16.2" thickBot="1" x14ac:dyDescent="0.35">
      <c r="E196" s="26"/>
    </row>
    <row r="197" spans="5:5" ht="16.2" thickBot="1" x14ac:dyDescent="0.35">
      <c r="E197" s="26"/>
    </row>
    <row r="198" spans="5:5" ht="16.2" thickBot="1" x14ac:dyDescent="0.35">
      <c r="E198" s="26"/>
    </row>
    <row r="199" spans="5:5" ht="16.2" thickBot="1" x14ac:dyDescent="0.35">
      <c r="E199" s="26"/>
    </row>
    <row r="200" spans="5:5" ht="16.2" thickBot="1" x14ac:dyDescent="0.35">
      <c r="E200" s="26"/>
    </row>
    <row r="201" spans="5:5" ht="16.2" thickBot="1" x14ac:dyDescent="0.35">
      <c r="E201" s="26"/>
    </row>
    <row r="202" spans="5:5" ht="16.2" thickBot="1" x14ac:dyDescent="0.35">
      <c r="E202" s="26"/>
    </row>
    <row r="203" spans="5:5" ht="16.2" thickBot="1" x14ac:dyDescent="0.35">
      <c r="E203" s="26"/>
    </row>
    <row r="204" spans="5:5" ht="16.2" thickBot="1" x14ac:dyDescent="0.35">
      <c r="E204" s="26"/>
    </row>
    <row r="205" spans="5:5" ht="16.2" thickBot="1" x14ac:dyDescent="0.35">
      <c r="E205" s="26"/>
    </row>
    <row r="206" spans="5:5" ht="16.2" thickBot="1" x14ac:dyDescent="0.35">
      <c r="E206" s="26"/>
    </row>
    <row r="207" spans="5:5" ht="16.2" thickBot="1" x14ac:dyDescent="0.35">
      <c r="E207" s="26"/>
    </row>
    <row r="208" spans="5:5" ht="16.2" thickBot="1" x14ac:dyDescent="0.35">
      <c r="E208" s="26"/>
    </row>
    <row r="209" spans="5:5" ht="16.2" thickBot="1" x14ac:dyDescent="0.35">
      <c r="E209" s="26"/>
    </row>
    <row r="210" spans="5:5" ht="16.2" thickBot="1" x14ac:dyDescent="0.35">
      <c r="E210" s="26"/>
    </row>
    <row r="211" spans="5:5" ht="16.2" thickBot="1" x14ac:dyDescent="0.35">
      <c r="E211" s="26"/>
    </row>
    <row r="212" spans="5:5" ht="16.2" thickBot="1" x14ac:dyDescent="0.35">
      <c r="E212" s="26"/>
    </row>
    <row r="213" spans="5:5" ht="16.2" thickBot="1" x14ac:dyDescent="0.35">
      <c r="E213" s="26"/>
    </row>
    <row r="214" spans="5:5" ht="16.2" thickBot="1" x14ac:dyDescent="0.35">
      <c r="E214" s="26"/>
    </row>
    <row r="215" spans="5:5" ht="16.2" thickBot="1" x14ac:dyDescent="0.35">
      <c r="E215" s="26"/>
    </row>
    <row r="216" spans="5:5" ht="16.2" thickBot="1" x14ac:dyDescent="0.35">
      <c r="E216" s="26"/>
    </row>
    <row r="217" spans="5:5" ht="16.2" thickBot="1" x14ac:dyDescent="0.35">
      <c r="E217" s="26"/>
    </row>
    <row r="218" spans="5:5" ht="16.2" thickBot="1" x14ac:dyDescent="0.35">
      <c r="E218" s="26"/>
    </row>
    <row r="219" spans="5:5" ht="16.2" thickBot="1" x14ac:dyDescent="0.35">
      <c r="E219" s="26"/>
    </row>
    <row r="220" spans="5:5" ht="16.2" thickBot="1" x14ac:dyDescent="0.35">
      <c r="E220" s="26"/>
    </row>
    <row r="221" spans="5:5" ht="16.2" thickBot="1" x14ac:dyDescent="0.35">
      <c r="E221" s="26"/>
    </row>
    <row r="222" spans="5:5" ht="16.2" thickBot="1" x14ac:dyDescent="0.35">
      <c r="E222" s="26"/>
    </row>
    <row r="223" spans="5:5" ht="16.2" thickBot="1" x14ac:dyDescent="0.35">
      <c r="E223" s="26"/>
    </row>
    <row r="224" spans="5:5" ht="16.2" thickBot="1" x14ac:dyDescent="0.35">
      <c r="E224" s="26"/>
    </row>
    <row r="225" spans="5:5" ht="16.2" thickBot="1" x14ac:dyDescent="0.35">
      <c r="E225" s="26"/>
    </row>
    <row r="226" spans="5:5" ht="16.2" thickBot="1" x14ac:dyDescent="0.35">
      <c r="E226" s="26"/>
    </row>
    <row r="227" spans="5:5" ht="16.2" thickBot="1" x14ac:dyDescent="0.35">
      <c r="E227" s="26"/>
    </row>
    <row r="228" spans="5:5" ht="16.2" thickBot="1" x14ac:dyDescent="0.35">
      <c r="E228" s="26"/>
    </row>
    <row r="229" spans="5:5" ht="16.2" thickBot="1" x14ac:dyDescent="0.35">
      <c r="E229" s="26"/>
    </row>
    <row r="230" spans="5:5" ht="16.2" thickBot="1" x14ac:dyDescent="0.35">
      <c r="E230" s="26"/>
    </row>
    <row r="231" spans="5:5" ht="16.2" thickBot="1" x14ac:dyDescent="0.35">
      <c r="E231" s="26"/>
    </row>
    <row r="232" spans="5:5" ht="16.2" thickBot="1" x14ac:dyDescent="0.35">
      <c r="E232" s="26"/>
    </row>
    <row r="233" spans="5:5" ht="16.2" thickBot="1" x14ac:dyDescent="0.35">
      <c r="E233" s="26"/>
    </row>
    <row r="234" spans="5:5" ht="16.2" thickBot="1" x14ac:dyDescent="0.35">
      <c r="E234" s="26"/>
    </row>
    <row r="235" spans="5:5" ht="16.2" thickBot="1" x14ac:dyDescent="0.35">
      <c r="E235" s="26"/>
    </row>
    <row r="236" spans="5:5" ht="16.2" thickBot="1" x14ac:dyDescent="0.35">
      <c r="E236" s="26"/>
    </row>
    <row r="237" spans="5:5" ht="16.2" thickBot="1" x14ac:dyDescent="0.35">
      <c r="E237" s="26"/>
    </row>
    <row r="238" spans="5:5" ht="16.2" thickBot="1" x14ac:dyDescent="0.35">
      <c r="E238" s="26"/>
    </row>
    <row r="239" spans="5:5" ht="16.2" thickBot="1" x14ac:dyDescent="0.35">
      <c r="E239" s="26"/>
    </row>
    <row r="240" spans="5:5" ht="16.2" thickBot="1" x14ac:dyDescent="0.35">
      <c r="E240" s="26"/>
    </row>
    <row r="241" spans="5:5" ht="16.2" thickBot="1" x14ac:dyDescent="0.35">
      <c r="E241" s="26"/>
    </row>
    <row r="242" spans="5:5" ht="16.2" thickBot="1" x14ac:dyDescent="0.35">
      <c r="E242" s="26"/>
    </row>
    <row r="243" spans="5:5" ht="16.2" thickBot="1" x14ac:dyDescent="0.35">
      <c r="E243" s="26"/>
    </row>
    <row r="244" spans="5:5" ht="16.2" thickBot="1" x14ac:dyDescent="0.35">
      <c r="E244" s="26"/>
    </row>
    <row r="245" spans="5:5" ht="16.2" thickBot="1" x14ac:dyDescent="0.35">
      <c r="E245" s="26"/>
    </row>
    <row r="246" spans="5:5" ht="16.2" thickBot="1" x14ac:dyDescent="0.35">
      <c r="E246" s="26"/>
    </row>
    <row r="247" spans="5:5" ht="16.2" thickBot="1" x14ac:dyDescent="0.35">
      <c r="E247" s="26"/>
    </row>
    <row r="248" spans="5:5" ht="16.2" thickBot="1" x14ac:dyDescent="0.35">
      <c r="E248" s="26"/>
    </row>
    <row r="249" spans="5:5" ht="16.2" thickBot="1" x14ac:dyDescent="0.35">
      <c r="E249" s="26"/>
    </row>
    <row r="250" spans="5:5" ht="16.2" thickBot="1" x14ac:dyDescent="0.35">
      <c r="E250" s="26"/>
    </row>
    <row r="251" spans="5:5" ht="16.2" thickBot="1" x14ac:dyDescent="0.35">
      <c r="E251" s="26"/>
    </row>
    <row r="252" spans="5:5" ht="16.2" thickBot="1" x14ac:dyDescent="0.35">
      <c r="E252" s="26"/>
    </row>
    <row r="253" spans="5:5" ht="16.2" thickBot="1" x14ac:dyDescent="0.35">
      <c r="E253" s="26"/>
    </row>
    <row r="254" spans="5:5" ht="16.2" thickBot="1" x14ac:dyDescent="0.35">
      <c r="E254" s="26"/>
    </row>
    <row r="255" spans="5:5" ht="16.2" thickBot="1" x14ac:dyDescent="0.35">
      <c r="E255" s="26"/>
    </row>
    <row r="256" spans="5:5" ht="16.2" thickBot="1" x14ac:dyDescent="0.35">
      <c r="E256" s="26"/>
    </row>
    <row r="257" spans="5:5" ht="16.2" thickBot="1" x14ac:dyDescent="0.35">
      <c r="E257" s="26"/>
    </row>
    <row r="258" spans="5:5" ht="16.2" thickBot="1" x14ac:dyDescent="0.35">
      <c r="E258" s="26"/>
    </row>
    <row r="259" spans="5:5" ht="16.2" thickBot="1" x14ac:dyDescent="0.35">
      <c r="E259" s="26"/>
    </row>
    <row r="260" spans="5:5" ht="16.2" thickBot="1" x14ac:dyDescent="0.35">
      <c r="E260" s="26"/>
    </row>
    <row r="261" spans="5:5" ht="16.2" thickBot="1" x14ac:dyDescent="0.35">
      <c r="E261" s="26"/>
    </row>
    <row r="262" spans="5:5" ht="16.2" thickBot="1" x14ac:dyDescent="0.35">
      <c r="E262" s="26"/>
    </row>
    <row r="263" spans="5:5" ht="16.2" thickBot="1" x14ac:dyDescent="0.35">
      <c r="E263" s="26"/>
    </row>
    <row r="264" spans="5:5" ht="16.2" thickBot="1" x14ac:dyDescent="0.35">
      <c r="E264" s="26"/>
    </row>
    <row r="265" spans="5:5" ht="16.2" thickBot="1" x14ac:dyDescent="0.35">
      <c r="E265" s="26"/>
    </row>
    <row r="266" spans="5:5" ht="16.2" thickBot="1" x14ac:dyDescent="0.35">
      <c r="E266" s="26"/>
    </row>
    <row r="267" spans="5:5" ht="16.2" thickBot="1" x14ac:dyDescent="0.35">
      <c r="E267" s="26"/>
    </row>
    <row r="268" spans="5:5" ht="16.2" thickBot="1" x14ac:dyDescent="0.35">
      <c r="E268" s="26"/>
    </row>
    <row r="269" spans="5:5" ht="16.2" thickBot="1" x14ac:dyDescent="0.35">
      <c r="E269" s="26"/>
    </row>
    <row r="270" spans="5:5" ht="16.2" thickBot="1" x14ac:dyDescent="0.35">
      <c r="E270" s="26"/>
    </row>
    <row r="271" spans="5:5" ht="16.2" thickBot="1" x14ac:dyDescent="0.35">
      <c r="E271" s="26"/>
    </row>
    <row r="272" spans="5:5" ht="16.2" thickBot="1" x14ac:dyDescent="0.35">
      <c r="E272" s="26"/>
    </row>
    <row r="273" spans="5:5" ht="16.2" thickBot="1" x14ac:dyDescent="0.35">
      <c r="E273" s="26"/>
    </row>
    <row r="274" spans="5:5" ht="16.2" thickBot="1" x14ac:dyDescent="0.35">
      <c r="E274" s="26"/>
    </row>
    <row r="275" spans="5:5" ht="16.2" thickBot="1" x14ac:dyDescent="0.35">
      <c r="E275" s="26"/>
    </row>
    <row r="276" spans="5:5" ht="16.2" thickBot="1" x14ac:dyDescent="0.35">
      <c r="E276" s="26"/>
    </row>
    <row r="277" spans="5:5" ht="16.2" thickBot="1" x14ac:dyDescent="0.35">
      <c r="E277" s="26"/>
    </row>
    <row r="278" spans="5:5" ht="16.2" thickBot="1" x14ac:dyDescent="0.35">
      <c r="E278" s="26"/>
    </row>
    <row r="279" spans="5:5" ht="16.2" thickBot="1" x14ac:dyDescent="0.35">
      <c r="E279" s="26"/>
    </row>
    <row r="280" spans="5:5" ht="16.2" thickBot="1" x14ac:dyDescent="0.35">
      <c r="E280" s="26"/>
    </row>
    <row r="281" spans="5:5" ht="16.2" thickBot="1" x14ac:dyDescent="0.35">
      <c r="E281" s="26"/>
    </row>
    <row r="282" spans="5:5" ht="16.2" thickBot="1" x14ac:dyDescent="0.35">
      <c r="E282" s="26"/>
    </row>
    <row r="283" spans="5:5" ht="16.2" thickBot="1" x14ac:dyDescent="0.35">
      <c r="E283" s="26"/>
    </row>
    <row r="284" spans="5:5" ht="16.2" thickBot="1" x14ac:dyDescent="0.35">
      <c r="E284" s="26"/>
    </row>
    <row r="285" spans="5:5" ht="16.2" thickBot="1" x14ac:dyDescent="0.35">
      <c r="E285" s="26"/>
    </row>
    <row r="286" spans="5:5" ht="16.2" thickBot="1" x14ac:dyDescent="0.35">
      <c r="E286" s="26"/>
    </row>
    <row r="287" spans="5:5" ht="16.2" thickBot="1" x14ac:dyDescent="0.35">
      <c r="E287" s="26"/>
    </row>
    <row r="288" spans="5:5" ht="16.2" thickBot="1" x14ac:dyDescent="0.35">
      <c r="E288" s="26"/>
    </row>
    <row r="289" spans="5:5" ht="16.2" thickBot="1" x14ac:dyDescent="0.35">
      <c r="E289" s="26"/>
    </row>
    <row r="290" spans="5:5" ht="16.2" thickBot="1" x14ac:dyDescent="0.35">
      <c r="E290" s="26"/>
    </row>
    <row r="291" spans="5:5" ht="16.2" thickBot="1" x14ac:dyDescent="0.35">
      <c r="E291" s="26"/>
    </row>
    <row r="292" spans="5:5" ht="16.2" thickBot="1" x14ac:dyDescent="0.35">
      <c r="E292" s="26"/>
    </row>
    <row r="293" spans="5:5" ht="16.2" thickBot="1" x14ac:dyDescent="0.35">
      <c r="E293" s="26"/>
    </row>
    <row r="294" spans="5:5" ht="16.2" thickBot="1" x14ac:dyDescent="0.35">
      <c r="E294" s="26"/>
    </row>
    <row r="295" spans="5:5" ht="16.2" thickBot="1" x14ac:dyDescent="0.35">
      <c r="E295" s="26"/>
    </row>
    <row r="296" spans="5:5" ht="16.2" thickBot="1" x14ac:dyDescent="0.35">
      <c r="E296" s="26"/>
    </row>
    <row r="297" spans="5:5" ht="16.2" thickBot="1" x14ac:dyDescent="0.35">
      <c r="E297" s="26"/>
    </row>
    <row r="298" spans="5:5" ht="16.2" thickBot="1" x14ac:dyDescent="0.35">
      <c r="E298" s="26"/>
    </row>
    <row r="299" spans="5:5" ht="16.2" thickBot="1" x14ac:dyDescent="0.35">
      <c r="E299" s="26"/>
    </row>
    <row r="300" spans="5:5" ht="16.2" thickBot="1" x14ac:dyDescent="0.35">
      <c r="E300" s="26"/>
    </row>
    <row r="301" spans="5:5" ht="16.2" thickBot="1" x14ac:dyDescent="0.35">
      <c r="E301" s="26"/>
    </row>
    <row r="302" spans="5:5" ht="16.2" thickBot="1" x14ac:dyDescent="0.35">
      <c r="E302" s="26"/>
    </row>
    <row r="303" spans="5:5" ht="16.2" thickBot="1" x14ac:dyDescent="0.35">
      <c r="E303" s="26"/>
    </row>
    <row r="304" spans="5:5" ht="16.2" thickBot="1" x14ac:dyDescent="0.35">
      <c r="E304" s="26"/>
    </row>
    <row r="305" spans="5:5" ht="16.2" thickBot="1" x14ac:dyDescent="0.35">
      <c r="E305" s="26"/>
    </row>
    <row r="306" spans="5:5" ht="16.2" thickBot="1" x14ac:dyDescent="0.35">
      <c r="E306" s="26"/>
    </row>
    <row r="307" spans="5:5" ht="16.2" thickBot="1" x14ac:dyDescent="0.35">
      <c r="E307" s="26"/>
    </row>
    <row r="308" spans="5:5" ht="16.2" thickBot="1" x14ac:dyDescent="0.35">
      <c r="E308" s="26"/>
    </row>
    <row r="309" spans="5:5" ht="16.2" thickBot="1" x14ac:dyDescent="0.35">
      <c r="E309" s="26"/>
    </row>
    <row r="310" spans="5:5" ht="16.2" thickBot="1" x14ac:dyDescent="0.35">
      <c r="E310" s="26"/>
    </row>
    <row r="311" spans="5:5" ht="16.2" thickBot="1" x14ac:dyDescent="0.35">
      <c r="E311" s="26"/>
    </row>
    <row r="312" spans="5:5" ht="16.2" thickBot="1" x14ac:dyDescent="0.35">
      <c r="E312" s="26"/>
    </row>
    <row r="313" spans="5:5" ht="16.2" thickBot="1" x14ac:dyDescent="0.35">
      <c r="E313" s="26"/>
    </row>
    <row r="314" spans="5:5" ht="16.2" thickBot="1" x14ac:dyDescent="0.35">
      <c r="E314" s="26"/>
    </row>
    <row r="315" spans="5:5" ht="16.2" thickBot="1" x14ac:dyDescent="0.35">
      <c r="E315" s="26"/>
    </row>
    <row r="316" spans="5:5" ht="16.2" thickBot="1" x14ac:dyDescent="0.35">
      <c r="E316" s="26"/>
    </row>
    <row r="317" spans="5:5" ht="16.2" thickBot="1" x14ac:dyDescent="0.35">
      <c r="E317" s="26"/>
    </row>
    <row r="318" spans="5:5" ht="16.2" thickBot="1" x14ac:dyDescent="0.35">
      <c r="E318" s="26"/>
    </row>
    <row r="319" spans="5:5" ht="16.2" thickBot="1" x14ac:dyDescent="0.35">
      <c r="E319" s="26"/>
    </row>
    <row r="320" spans="5:5" ht="16.2" thickBot="1" x14ac:dyDescent="0.35">
      <c r="E320" s="26"/>
    </row>
    <row r="321" spans="5:5" ht="16.2" thickBot="1" x14ac:dyDescent="0.35">
      <c r="E321" s="26"/>
    </row>
  </sheetData>
  <autoFilter ref="A1:H174" xr:uid="{00000000-0009-0000-0000-000003000000}">
    <filterColumn colId="7">
      <filters>
        <filter val="-0,15%"/>
        <filter val="0,25%"/>
        <filter val="-0,96%"/>
        <filter val="1,06%"/>
        <filter val="-1,16%"/>
        <filter val="1,28%"/>
        <filter val="-1,60%"/>
        <filter val="-1,69%"/>
        <filter val="-1,96%"/>
        <filter val="-10,02%"/>
        <filter val="-10,05%"/>
        <filter val="10,13%"/>
        <filter val="10,19%"/>
        <filter val="10,26%"/>
        <filter val="10,70%"/>
        <filter val="10,73%"/>
        <filter val="-11,39%"/>
        <filter val="-11,65%"/>
        <filter val="-11,76%"/>
        <filter val="-11,84%"/>
        <filter val="-11,97%"/>
        <filter val="-11,99%"/>
        <filter val="-12,01%"/>
        <filter val="12,13%"/>
        <filter val="12,41%"/>
        <filter val="12,55%"/>
        <filter val="12,60%"/>
        <filter val="12,75%"/>
        <filter val="13,04%"/>
        <filter val="-13,04%"/>
        <filter val="-13,07%"/>
        <filter val="-13,17%"/>
        <filter val="13,40%"/>
        <filter val="13,70%"/>
        <filter val="13,74%"/>
        <filter val="14,21%"/>
        <filter val="14,24%"/>
        <filter val="-14,80%"/>
        <filter val="14,95%"/>
        <filter val="-15,08%"/>
        <filter val="15,21%"/>
        <filter val="-15,29%"/>
        <filter val="15,49%"/>
        <filter val="15,83%"/>
        <filter val="16,05%"/>
        <filter val="16,34%"/>
        <filter val="16,37%"/>
        <filter val="16,91%"/>
        <filter val="-17,01%"/>
        <filter val="17,12%"/>
        <filter val="17,51%"/>
        <filter val="17,86%"/>
        <filter val="-18,23%"/>
        <filter val="-18,65%"/>
        <filter val="-19,19%"/>
        <filter val="-19,36%"/>
        <filter val="-19,71%"/>
        <filter val="-19,95%"/>
        <filter val="-2,20%"/>
        <filter val="2,22%"/>
        <filter val="2,30%"/>
        <filter val="2,31%"/>
        <filter val="2,72%"/>
        <filter val="2,89%"/>
        <filter val="-20,13%"/>
        <filter val="-20,38%"/>
        <filter val="20,73%"/>
        <filter val="21,25%"/>
        <filter val="-21,34%"/>
        <filter val="-21,80%"/>
        <filter val="-22,06%"/>
        <filter val="-22,44%"/>
        <filter val="-22,97%"/>
        <filter val="23,39%"/>
        <filter val="-23,52%"/>
        <filter val="23,75%"/>
        <filter val="23,91%"/>
        <filter val="-24,01%"/>
        <filter val="24,57%"/>
        <filter val="-24,62%"/>
        <filter val="-24,91%"/>
        <filter val="24,93%"/>
        <filter val="25,58%"/>
        <filter val="25,86%"/>
        <filter val="-25,94%"/>
        <filter val="25,98%"/>
        <filter val="253,85%"/>
        <filter val="-26,25%"/>
        <filter val="26,28%"/>
        <filter val="-26,57%"/>
        <filter val="26,75%"/>
        <filter val="-27,51%"/>
        <filter val="27,76%"/>
        <filter val="-27,82%"/>
        <filter val="-28,80%"/>
        <filter val="28,88%"/>
        <filter val="-29,17%"/>
        <filter val="29,35%"/>
        <filter val="3,07%"/>
        <filter val="-3,18%"/>
        <filter val="3,24%"/>
        <filter val="3,59%"/>
        <filter val="-3,91%"/>
        <filter val="-3,96%"/>
        <filter val="-30,03%"/>
        <filter val="-30,38%"/>
        <filter val="-30,66%"/>
        <filter val="30,96%"/>
        <filter val="-31,22%"/>
        <filter val="-31,39%"/>
        <filter val="-32,14%"/>
        <filter val="-33,33%"/>
        <filter val="33,78%"/>
        <filter val="-34,04%"/>
        <filter val="-34,20%"/>
        <filter val="-37,49%"/>
        <filter val="-38,69%"/>
        <filter val="-4,27%"/>
        <filter val="4,46%"/>
        <filter val="-40,66%"/>
        <filter val="-40,88%"/>
        <filter val="-41,57%"/>
        <filter val="-42,52%"/>
        <filter val="42,64%"/>
        <filter val="45,11%"/>
        <filter val="46,61%"/>
        <filter val="-47,06%"/>
        <filter val="-48,61%"/>
        <filter val="-5,12%"/>
        <filter val="-5,29%"/>
        <filter val="5,30%"/>
        <filter val="-5,30%"/>
        <filter val="5,34%"/>
        <filter val="5,47%"/>
        <filter val="-5,47%"/>
        <filter val="-5,54%"/>
        <filter val="53,00%"/>
        <filter val="53,50%"/>
        <filter val="-55,33%"/>
        <filter val="56,04%"/>
        <filter val="-6,22%"/>
        <filter val="-6,56%"/>
        <filter val="-6,57%"/>
        <filter val="6,73%"/>
        <filter val="-6,75%"/>
        <filter val="-6,97%"/>
        <filter val="7,02%"/>
        <filter val="7,10%"/>
        <filter val="-7,37%"/>
        <filter val="-7,38%"/>
        <filter val="7,84%"/>
        <filter val="7,87%"/>
        <filter val="7,90%"/>
        <filter val="-7,97%"/>
        <filter val="74,68%"/>
        <filter val="-8,54%"/>
        <filter val="-80,09%"/>
        <filter val="-9,09%"/>
        <filter val="-9,28%"/>
        <filter val="9,30%"/>
        <filter val="-9,30%"/>
        <filter val="-9,37%"/>
        <filter val="-9,70%"/>
        <filter val="9,87%"/>
      </filters>
    </filterColumn>
    <sortState xmlns:xlrd2="http://schemas.microsoft.com/office/spreadsheetml/2017/richdata2" ref="A2:H174">
      <sortCondition ref="H1:H174"/>
    </sortState>
  </autoFilter>
  <conditionalFormatting sqref="A16">
    <cfRule type="duplicateValues" dxfId="31" priority="12"/>
  </conditionalFormatting>
  <conditionalFormatting sqref="A18">
    <cfRule type="duplicateValues" dxfId="30" priority="814"/>
  </conditionalFormatting>
  <conditionalFormatting sqref="A31">
    <cfRule type="duplicateValues" dxfId="29" priority="10"/>
  </conditionalFormatting>
  <conditionalFormatting sqref="A38">
    <cfRule type="duplicateValues" dxfId="28" priority="9"/>
  </conditionalFormatting>
  <conditionalFormatting sqref="A45">
    <cfRule type="duplicateValues" dxfId="27" priority="8"/>
  </conditionalFormatting>
  <conditionalFormatting sqref="A100:A174 A93:A98 A51:A91 A2:A49">
    <cfRule type="duplicateValues" dxfId="26" priority="59"/>
  </conditionalFormatting>
  <conditionalFormatting sqref="A100:A174 A93:A98 A51:A91 A46:A49 A39:A44 A32:A37 A28:A30 A2:A15">
    <cfRule type="duplicateValues" dxfId="25" priority="36"/>
  </conditionalFormatting>
  <conditionalFormatting sqref="A100:A174 A93:A98 A51:A91 A46:A49 A39:A44 A32:A37 A28:A30 A2:A22">
    <cfRule type="duplicateValues" dxfId="24" priority="48"/>
  </conditionalFormatting>
  <conditionalFormatting sqref="A100:A174 A93:A98 A61:A91">
    <cfRule type="duplicateValues" dxfId="23" priority="65"/>
  </conditionalFormatting>
  <conditionalFormatting sqref="D2:D174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:E3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showGridLines="0" showRowColHeaders="0" workbookViewId="0">
      <selection activeCell="D14" sqref="D14"/>
    </sheetView>
  </sheetViews>
  <sheetFormatPr defaultRowHeight="14.4" x14ac:dyDescent="0.3"/>
  <cols>
    <col min="1" max="3" width="27.33203125" customWidth="1"/>
    <col min="4" max="4" width="18.88671875" style="4" customWidth="1"/>
    <col min="5" max="5" width="13.33203125" hidden="1" customWidth="1"/>
    <col min="12" max="12" width="25.88671875" customWidth="1"/>
  </cols>
  <sheetData>
    <row r="1" spans="1:5" ht="47.4" thickBot="1" x14ac:dyDescent="0.35">
      <c r="A1" s="20" t="s">
        <v>297</v>
      </c>
      <c r="B1" s="20" t="s">
        <v>300</v>
      </c>
      <c r="C1" s="20" t="s">
        <v>301</v>
      </c>
      <c r="D1" s="21" t="s">
        <v>302</v>
      </c>
    </row>
    <row r="2" spans="1:5" ht="21" customHeight="1" thickBot="1" x14ac:dyDescent="0.35">
      <c r="A2" s="23" t="str">
        <f>INDEX(Дані!A$2:A$1000, MATCH(SMALL(Дані!E$2:E$1000, ROW(A1)), Дані!E$2:E$1000, 0))</f>
        <v>Hanna Chuzhenko</v>
      </c>
      <c r="B2" s="24">
        <f>VLOOKUP(A2,[5]Sheet2!$A:$E,3,0)</f>
        <v>47</v>
      </c>
      <c r="C2" s="24">
        <f>VLOOKUP(A2,[5]Sheet2!$A:$E,4,0)</f>
        <v>6</v>
      </c>
      <c r="D2" s="25">
        <f>INDEX(Дані!B$2:B$1000, MATCH(SMALL(Дані!E$2:E$1000, ROW(A1)), Дані!E$2:E$1000, 0))</f>
        <v>0.12765957446808501</v>
      </c>
      <c r="E2" t="str">
        <f>INDEX(Дані!C$2:C$1000, MATCH(SMALL(Дані!E$2:E$1000, ROW(A1)), Дані!E$2:E$1000, 0))</f>
        <v>Web_chat</v>
      </c>
    </row>
    <row r="3" spans="1:5" ht="18" thickBot="1" x14ac:dyDescent="0.35">
      <c r="A3" s="23" t="str">
        <f>INDEX(Дані!A$2:A$1000, MATCH(SMALL(Дані!E$2:E$1000, ROW(A2)), Дані!E$2:E$1000, 0))</f>
        <v>Svitlana Fesenko</v>
      </c>
      <c r="B3" s="24">
        <f>VLOOKUP(A3,[5]Sheet2!$A:$E,3,0)</f>
        <v>153</v>
      </c>
      <c r="C3" s="24">
        <f>VLOOKUP(A3,[5]Sheet2!$A:$E,4,0)</f>
        <v>23</v>
      </c>
      <c r="D3" s="25">
        <f>INDEX(Дані!B$2:B$1000, MATCH(SMALL(Дані!E$2:E$1000, ROW(A2)), Дані!E$2:E$1000, 0))</f>
        <v>0.15032679738562099</v>
      </c>
      <c r="E3" t="str">
        <f>INDEX(Дані!C$2:C$1000, MATCH(SMALL(Дані!E$2:E$1000, ROW(A2)), Дані!E$2:E$1000, 0))</f>
        <v>Web_chat</v>
      </c>
    </row>
    <row r="4" spans="1:5" ht="18" thickBot="1" x14ac:dyDescent="0.35">
      <c r="A4" s="23" t="str">
        <f>INDEX(Дані!A$2:A$1000, MATCH(SMALL(Дані!E$2:E$1000, ROW(A3)), Дані!E$2:E$1000, 0))</f>
        <v>Anton Melnyk</v>
      </c>
      <c r="B4" s="24">
        <f>VLOOKUP(A4,[5]Sheet2!$A:$E,3,0)</f>
        <v>25</v>
      </c>
      <c r="C4" s="24">
        <f>VLOOKUP(A4,[5]Sheet2!$A:$E,4,0)</f>
        <v>4</v>
      </c>
      <c r="D4" s="25">
        <f>INDEX(Дані!B$2:B$1000, MATCH(SMALL(Дані!E$2:E$1000, ROW(A3)), Дані!E$2:E$1000, 0))</f>
        <v>0.16</v>
      </c>
      <c r="E4" t="str">
        <f>INDEX(Дані!C$2:C$1000, MATCH(SMALL(Дані!E$2:E$1000, ROW(A3)), Дані!E$2:E$1000, 0))</f>
        <v>Web_chat</v>
      </c>
    </row>
    <row r="5" spans="1:5" ht="18" thickBot="1" x14ac:dyDescent="0.35">
      <c r="A5" s="23" t="str">
        <f>INDEX(Дані!A$2:A$1000, MATCH(SMALL(Дані!E$2:E$1000, ROW(A4)), Дані!E$2:E$1000, 0))</f>
        <v>Nataliia Korpach</v>
      </c>
      <c r="B5" s="24">
        <f>VLOOKUP(A5,[5]Sheet2!$A:$E,3,0)</f>
        <v>224</v>
      </c>
      <c r="C5" s="24">
        <f>VLOOKUP(A5,[5]Sheet2!$A:$E,4,0)</f>
        <v>36</v>
      </c>
      <c r="D5" s="25">
        <f>INDEX(Дані!B$2:B$1000, MATCH(SMALL(Дані!E$2:E$1000, ROW(A4)), Дані!E$2:E$1000, 0))</f>
        <v>0.160714285714286</v>
      </c>
      <c r="E5" t="str">
        <f>INDEX(Дані!C$2:C$1000, MATCH(SMALL(Дані!E$2:E$1000, ROW(A4)), Дані!E$2:E$1000, 0))</f>
        <v>Web_chat</v>
      </c>
    </row>
    <row r="6" spans="1:5" ht="18" thickBot="1" x14ac:dyDescent="0.35">
      <c r="A6" s="23" t="str">
        <f>INDEX(Дані!A$2:A$1000, MATCH(SMALL(Дані!E$2:E$1000, ROW(A5)), Дані!E$2:E$1000, 0))</f>
        <v>Bohdana Salo</v>
      </c>
      <c r="B6" s="24">
        <f>VLOOKUP(A6,[5]Sheet2!$A:$E,3,0)</f>
        <v>251</v>
      </c>
      <c r="C6" s="24">
        <f>VLOOKUP(A6,[5]Sheet2!$A:$E,4,0)</f>
        <v>41</v>
      </c>
      <c r="D6" s="25">
        <f>INDEX(Дані!B$2:B$1000, MATCH(SMALL(Дані!E$2:E$1000, ROW(A5)), Дані!E$2:E$1000, 0))</f>
        <v>0.163346613545817</v>
      </c>
      <c r="E6" t="str">
        <f>INDEX(Дані!C$2:C$1000, MATCH(SMALL(Дані!E$2:E$1000, ROW(A5)), Дані!E$2:E$1000, 0))</f>
        <v>Web_chat</v>
      </c>
    </row>
    <row r="7" spans="1:5" ht="18" thickBot="1" x14ac:dyDescent="0.35">
      <c r="A7" s="23" t="str">
        <f>INDEX(Дані!A$2:A$1000, MATCH(SMALL(Дані!E$2:E$1000, ROW(A6)), Дані!E$2:E$1000, 0))</f>
        <v>Roman Bizhko</v>
      </c>
      <c r="B7" s="24">
        <f>VLOOKUP(A7,[5]Sheet2!$A:$E,3,0)</f>
        <v>104</v>
      </c>
      <c r="C7" s="24">
        <f>VLOOKUP(A7,[5]Sheet2!$A:$E,4,0)</f>
        <v>17</v>
      </c>
      <c r="D7" s="25">
        <f>INDEX(Дані!B$2:B$1000, MATCH(SMALL(Дані!E$2:E$1000, ROW(A6)), Дані!E$2:E$1000, 0))</f>
        <v>0.16346153846153799</v>
      </c>
      <c r="E7" t="str">
        <f>INDEX(Дані!C$2:C$1000, MATCH(SMALL(Дані!E$2:E$1000, ROW(A6)), Дані!E$2:E$1000, 0))</f>
        <v>Web_chat</v>
      </c>
    </row>
    <row r="8" spans="1:5" ht="18" thickBot="1" x14ac:dyDescent="0.35">
      <c r="A8" s="23" t="str">
        <f>INDEX(Дані!A$2:A$1000, MATCH(SMALL(Дані!E$2:E$1000, ROW(A7)), Дані!E$2:E$1000, 0))</f>
        <v>Yevhenii Kravchenko</v>
      </c>
      <c r="B8" s="24">
        <f>VLOOKUP(A8,[5]Sheet2!$A:$E,3,0)</f>
        <v>150</v>
      </c>
      <c r="C8" s="24">
        <f>VLOOKUP(A8,[5]Sheet2!$A:$E,4,0)</f>
        <v>25</v>
      </c>
      <c r="D8" s="25">
        <f>INDEX(Дані!B$2:B$1000, MATCH(SMALL(Дані!E$2:E$1000, ROW(A7)), Дані!E$2:E$1000, 0))</f>
        <v>0.16666666666666699</v>
      </c>
      <c r="E8" t="str">
        <f>INDEX(Дані!C$2:C$1000, MATCH(SMALL(Дані!E$2:E$1000, ROW(A7)), Дані!E$2:E$1000, 0))</f>
        <v>Web_chat</v>
      </c>
    </row>
    <row r="9" spans="1:5" ht="18" thickBot="1" x14ac:dyDescent="0.35">
      <c r="A9" s="23" t="str">
        <f>INDEX(Дані!A$2:A$1000, MATCH(SMALL(Дані!E$2:E$1000, ROW(A8)), Дані!E$2:E$1000, 0))</f>
        <v>Kyrylo Bessarab</v>
      </c>
      <c r="B9" s="24">
        <f>VLOOKUP(A9,[5]Sheet2!$A:$E,3,0)</f>
        <v>186</v>
      </c>
      <c r="C9" s="24">
        <f>VLOOKUP(A9,[5]Sheet2!$A:$E,4,0)</f>
        <v>32</v>
      </c>
      <c r="D9" s="25">
        <f>INDEX(Дані!B$2:B$1000, MATCH(SMALL(Дані!E$2:E$1000, ROW(A8)), Дані!E$2:E$1000, 0))</f>
        <v>0.17204301075268799</v>
      </c>
      <c r="E9" t="str">
        <f>INDEX(Дані!C$2:C$1000, MATCH(SMALL(Дані!E$2:E$1000, ROW(A8)), Дані!E$2:E$1000, 0))</f>
        <v>Web_chat</v>
      </c>
    </row>
    <row r="10" spans="1:5" ht="18" thickBot="1" x14ac:dyDescent="0.35">
      <c r="A10" s="23" t="str">
        <f>INDEX(Дані!A$2:A$1000, MATCH(SMALL(Дані!E$2:E$1000, ROW(A9)), Дані!E$2:E$1000, 0))</f>
        <v>Halyna Kosharna</v>
      </c>
      <c r="B10" s="24">
        <f>VLOOKUP(A10,[5]Sheet2!$A:$E,3,0)</f>
        <v>153</v>
      </c>
      <c r="C10" s="24">
        <f>VLOOKUP(A10,[5]Sheet2!$A:$E,4,0)</f>
        <v>27</v>
      </c>
      <c r="D10" s="25">
        <f>INDEX(Дані!B$2:B$1000, MATCH(SMALL(Дані!E$2:E$1000, ROW(A9)), Дані!E$2:E$1000, 0))</f>
        <v>0.17647058823529399</v>
      </c>
      <c r="E10" t="str">
        <f>INDEX(Дані!C$2:C$1000, MATCH(SMALL(Дані!E$2:E$1000, ROW(A9)), Дані!E$2:E$1000, 0))</f>
        <v>Web_chat</v>
      </c>
    </row>
    <row r="11" spans="1:5" ht="18" thickBot="1" x14ac:dyDescent="0.35">
      <c r="A11" s="23" t="str">
        <f>INDEX(Дані!A$2:A$1000, MATCH(SMALL(Дані!E$2:E$1000, ROW(A10)), Дані!E$2:E$1000, 0))</f>
        <v>Mariia Lebedieva</v>
      </c>
      <c r="B11" s="24">
        <f>VLOOKUP(A11,[5]Sheet2!$A:$E,3,0)</f>
        <v>253</v>
      </c>
      <c r="C11" s="24">
        <f>VLOOKUP(A11,[5]Sheet2!$A:$E,4,0)</f>
        <v>45</v>
      </c>
      <c r="D11" s="25">
        <f>INDEX(Дані!B$2:B$1000, MATCH(SMALL(Дані!E$2:E$1000, ROW(A10)), Дані!E$2:E$1000, 0))</f>
        <v>0.17786561264822101</v>
      </c>
      <c r="E11" t="str">
        <f>INDEX(Дані!C$2:C$1000, MATCH(SMALL(Дані!E$2:E$1000, ROW(A10)), Дані!E$2:E$1000, 0))</f>
        <v>Web_chat</v>
      </c>
    </row>
    <row r="12" spans="1:5" ht="18" thickBot="1" x14ac:dyDescent="0.35">
      <c r="A12" s="23" t="str">
        <f>INDEX(Дані!A$2:A$1000, MATCH(SMALL(Дані!E$2:E$1000, ROW(A11)), Дані!E$2:E$1000, 0))</f>
        <v>Yuliia Sushytska</v>
      </c>
      <c r="B12" s="24">
        <f>VLOOKUP(A12,[5]Sheet2!$A:$E,3,0)</f>
        <v>147</v>
      </c>
      <c r="C12" s="24">
        <f>VLOOKUP(A12,[5]Sheet2!$A:$E,4,0)</f>
        <v>27</v>
      </c>
      <c r="D12" s="25">
        <f>INDEX(Дані!B$2:B$1000, MATCH(SMALL(Дані!E$2:E$1000, ROW(A11)), Дані!E$2:E$1000, 0))</f>
        <v>0.183673469387755</v>
      </c>
      <c r="E12" t="str">
        <f>INDEX(Дані!C$2:C$1000, MATCH(SMALL(Дані!E$2:E$1000, ROW(A11)), Дані!E$2:E$1000, 0))</f>
        <v>Web_chat</v>
      </c>
    </row>
    <row r="13" spans="1:5" ht="18" thickBot="1" x14ac:dyDescent="0.35">
      <c r="A13" s="23" t="str">
        <f>INDEX(Дані!A$2:A$1000, MATCH(SMALL(Дані!E$2:E$1000, ROW(A12)), Дані!E$2:E$1000, 0))</f>
        <v>Dmytro Kvasha</v>
      </c>
      <c r="B13" s="24">
        <f>VLOOKUP(A13,[5]Sheet2!$A:$E,3,0)</f>
        <v>267</v>
      </c>
      <c r="C13" s="24">
        <f>VLOOKUP(A13,[5]Sheet2!$A:$E,4,0)</f>
        <v>50</v>
      </c>
      <c r="D13" s="25">
        <f>INDEX(Дані!B$2:B$1000, MATCH(SMALL(Дані!E$2:E$1000, ROW(A12)), Дані!E$2:E$1000, 0))</f>
        <v>0.18726591760299599</v>
      </c>
      <c r="E13" t="str">
        <f>INDEX(Дані!C$2:C$1000, MATCH(SMALL(Дані!E$2:E$1000, ROW(A12)), Дані!E$2:E$1000, 0))</f>
        <v>Web_chat</v>
      </c>
    </row>
    <row r="14" spans="1:5" ht="18" thickBot="1" x14ac:dyDescent="0.35">
      <c r="A14" s="23" t="str">
        <f>INDEX(Дані!A$2:A$1000, MATCH(SMALL(Дані!E$2:E$1000, ROW(A13)), Дані!E$2:E$1000, 0))</f>
        <v>Vladyslav Mykhanko</v>
      </c>
      <c r="B14" s="24">
        <f>VLOOKUP(A14,[5]Sheet2!$A:$E,3,0)</f>
        <v>210</v>
      </c>
      <c r="C14" s="24">
        <f>VLOOKUP(A14,[5]Sheet2!$A:$E,4,0)</f>
        <v>40</v>
      </c>
      <c r="D14" s="25">
        <f>INDEX(Дані!B$2:B$1000, MATCH(SMALL(Дані!E$2:E$1000, ROW(A13)), Дані!E$2:E$1000, 0))</f>
        <v>0.19047619047618999</v>
      </c>
      <c r="E14" t="str">
        <f>INDEX(Дані!C$2:C$1000, MATCH(SMALL(Дані!E$2:E$1000, ROW(A13)), Дані!E$2:E$1000, 0))</f>
        <v>Web_chat</v>
      </c>
    </row>
    <row r="15" spans="1:5" ht="18" thickBot="1" x14ac:dyDescent="0.35">
      <c r="A15" s="23" t="str">
        <f>INDEX(Дані!A$2:A$1000, MATCH(SMALL(Дані!E$2:E$1000, ROW(A14)), Дані!E$2:E$1000, 0))</f>
        <v>Oksana Tkachenko</v>
      </c>
      <c r="B15" s="24">
        <f>VLOOKUP(A15,[5]Sheet2!$A:$E,3,0)</f>
        <v>301</v>
      </c>
      <c r="C15" s="24">
        <f>VLOOKUP(A15,[5]Sheet2!$A:$E,4,0)</f>
        <v>58</v>
      </c>
      <c r="D15" s="25">
        <f>INDEX(Дані!B$2:B$1000, MATCH(SMALL(Дані!E$2:E$1000, ROW(A14)), Дані!E$2:E$1000, 0))</f>
        <v>0.19269102990033199</v>
      </c>
      <c r="E15" t="str">
        <f>INDEX(Дані!C$2:C$1000, MATCH(SMALL(Дані!E$2:E$1000, ROW(A14)), Дані!E$2:E$1000, 0))</f>
        <v>Web_chat</v>
      </c>
    </row>
    <row r="16" spans="1:5" ht="18" thickBot="1" x14ac:dyDescent="0.35">
      <c r="A16" s="23" t="str">
        <f>INDEX(Дані!A$2:A$1000, MATCH(SMALL(Дані!E$2:E$1000, ROW(A15)), Дані!E$2:E$1000, 0))</f>
        <v>Volodymyr Kharytonov</v>
      </c>
      <c r="B16" s="24">
        <f>VLOOKUP(A16,[5]Sheet2!$A:$E,3,0)</f>
        <v>146</v>
      </c>
      <c r="C16" s="24">
        <f>VLOOKUP(A16,[5]Sheet2!$A:$E,4,0)</f>
        <v>29</v>
      </c>
      <c r="D16" s="25">
        <f>INDEX(Дані!B$2:B$1000, MATCH(SMALL(Дані!E$2:E$1000, ROW(A15)), Дані!E$2:E$1000, 0))</f>
        <v>0.198630136986301</v>
      </c>
      <c r="E16" t="str">
        <f>INDEX(Дані!C$2:C$1000, MATCH(SMALL(Дані!E$2:E$1000, ROW(A15)), Дані!E$2:E$1000, 0))</f>
        <v>Web_chat</v>
      </c>
    </row>
  </sheetData>
  <conditionalFormatting sqref="D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E243"/>
  <sheetViews>
    <sheetView workbookViewId="0">
      <selection activeCell="D19" sqref="D19"/>
    </sheetView>
  </sheetViews>
  <sheetFormatPr defaultRowHeight="14.4" x14ac:dyDescent="0.3"/>
  <cols>
    <col min="1" max="3" width="27.33203125" customWidth="1"/>
    <col min="4" max="4" width="18.88671875" style="4" customWidth="1"/>
    <col min="5" max="5" width="13.33203125" hidden="1" customWidth="1"/>
    <col min="12" max="12" width="25.88671875" customWidth="1"/>
  </cols>
  <sheetData>
    <row r="1" spans="1:5" ht="46.8" x14ac:dyDescent="0.3">
      <c r="A1" s="41" t="s">
        <v>297</v>
      </c>
      <c r="B1" s="41" t="s">
        <v>300</v>
      </c>
      <c r="C1" s="41" t="s">
        <v>301</v>
      </c>
      <c r="D1" s="42" t="s">
        <v>302</v>
      </c>
    </row>
    <row r="2" spans="1:5" ht="21" hidden="1" customHeight="1" x14ac:dyDescent="0.3">
      <c r="A2" s="47" t="s">
        <v>96</v>
      </c>
      <c r="B2" s="38">
        <f>IFERROR(VLOOKUP(A2,'Звіт чат'!A:E,3,0),0)</f>
        <v>2</v>
      </c>
      <c r="C2" s="38">
        <f>IFERROR(VLOOKUP(A2,'Звіт чат'!A:E,4,0),0)</f>
        <v>0</v>
      </c>
      <c r="D2" s="48">
        <f>IFERROR(C2/B2,0%)</f>
        <v>0</v>
      </c>
      <c r="E2" t="str">
        <f>INDEX(Дані!C$2:C$1000, MATCH(SMALL(Дані!E$2:E$1000, ROW(A1)), Дані!E$2:E$1000, 0))</f>
        <v>Web_chat</v>
      </c>
    </row>
    <row r="3" spans="1:5" ht="15.6" hidden="1" x14ac:dyDescent="0.3">
      <c r="A3" s="47" t="s">
        <v>155</v>
      </c>
      <c r="B3" s="38">
        <f>IFERROR(VLOOKUP(A3,'Звіт чат'!A:E,3,0),0)</f>
        <v>5</v>
      </c>
      <c r="C3" s="38">
        <f>IFERROR(VLOOKUP(A3,'Звіт чат'!A:E,4,0),0)</f>
        <v>0</v>
      </c>
      <c r="D3" s="48">
        <f t="shared" ref="D3:D66" si="0">IFERROR(C3/B3,0%)</f>
        <v>0</v>
      </c>
      <c r="E3" t="str">
        <f>INDEX(Дані!C$2:C$1000, MATCH(SMALL(Дані!E$2:E$1000, ROW(A2)), Дані!E$2:E$1000, 0))</f>
        <v>Web_chat</v>
      </c>
    </row>
    <row r="4" spans="1:5" ht="15.6" hidden="1" x14ac:dyDescent="0.3">
      <c r="A4" s="46" t="s">
        <v>178</v>
      </c>
      <c r="B4" s="38">
        <f>IFERROR(VLOOKUP(A4,'Звіт чат'!A:E,3,0),0)</f>
        <v>0</v>
      </c>
      <c r="C4" s="38">
        <f>IFERROR(VLOOKUP(A4,'Звіт чат'!A:E,4,0),0)</f>
        <v>0</v>
      </c>
      <c r="D4" s="48">
        <f t="shared" si="0"/>
        <v>0</v>
      </c>
      <c r="E4" t="str">
        <f>INDEX(Дані!C$2:C$1000, MATCH(SMALL(Дані!E$2:E$1000, ROW(A3)), Дані!E$2:E$1000, 0))</f>
        <v>Web_chat</v>
      </c>
    </row>
    <row r="5" spans="1:5" ht="15.6" hidden="1" x14ac:dyDescent="0.3">
      <c r="A5" s="46" t="s">
        <v>335</v>
      </c>
      <c r="B5" s="38">
        <f>IFERROR(VLOOKUP(A5,'Звіт чат'!A:E,3,0),0)</f>
        <v>0</v>
      </c>
      <c r="C5" s="38">
        <f>IFERROR(VLOOKUP(A5,'Звіт чат'!A:E,4,0),0)</f>
        <v>0</v>
      </c>
      <c r="D5" s="48">
        <f t="shared" si="0"/>
        <v>0</v>
      </c>
      <c r="E5" t="str">
        <f>INDEX(Дані!C$2:C$1000, MATCH(SMALL(Дані!E$2:E$1000, ROW(A4)), Дані!E$2:E$1000, 0))</f>
        <v>Web_chat</v>
      </c>
    </row>
    <row r="6" spans="1:5" ht="15.6" hidden="1" x14ac:dyDescent="0.3">
      <c r="A6" s="47" t="s">
        <v>95</v>
      </c>
      <c r="B6" s="38">
        <f>IFERROR(VLOOKUP(A6,'Звіт чат'!A:E,3,0),0)</f>
        <v>3</v>
      </c>
      <c r="C6" s="38">
        <f>IFERROR(VLOOKUP(A6,'Звіт чат'!A:E,4,0),0)</f>
        <v>0</v>
      </c>
      <c r="D6" s="48">
        <f t="shared" si="0"/>
        <v>0</v>
      </c>
      <c r="E6" t="str">
        <f>INDEX(Дані!C$2:C$1000, MATCH(SMALL(Дані!E$2:E$1000, ROW(A5)), Дані!E$2:E$1000, 0))</f>
        <v>Web_chat</v>
      </c>
    </row>
    <row r="7" spans="1:5" ht="15.6" hidden="1" x14ac:dyDescent="0.3">
      <c r="A7" s="47" t="s">
        <v>111</v>
      </c>
      <c r="B7" s="38">
        <f>IFERROR(VLOOKUP(A7,'Звіт чат'!A:E,3,0),0)</f>
        <v>2</v>
      </c>
      <c r="C7" s="38">
        <f>IFERROR(VLOOKUP(A7,'Звіт чат'!A:E,4,0),0)</f>
        <v>0</v>
      </c>
      <c r="D7" s="48">
        <f t="shared" si="0"/>
        <v>0</v>
      </c>
      <c r="E7" t="str">
        <f>INDEX(Дані!C$2:C$1000, MATCH(SMALL(Дані!E$2:E$1000, ROW(A6)), Дані!E$2:E$1000, 0))</f>
        <v>Web_chat</v>
      </c>
    </row>
    <row r="8" spans="1:5" ht="15.6" hidden="1" x14ac:dyDescent="0.3">
      <c r="A8" s="47" t="s">
        <v>331</v>
      </c>
      <c r="B8" s="38">
        <f>IFERROR(VLOOKUP(A8,'Звіт чат'!A:E,3,0),0)</f>
        <v>2</v>
      </c>
      <c r="C8" s="38">
        <f>IFERROR(VLOOKUP(A8,'Звіт чат'!A:E,4,0),0)</f>
        <v>0</v>
      </c>
      <c r="D8" s="48">
        <f t="shared" si="0"/>
        <v>0</v>
      </c>
      <c r="E8" t="str">
        <f>INDEX(Дані!C$2:C$1000, MATCH(SMALL(Дані!E$2:E$1000, ROW(A7)), Дані!E$2:E$1000, 0))</f>
        <v>Web_chat</v>
      </c>
    </row>
    <row r="9" spans="1:5" ht="15.6" hidden="1" x14ac:dyDescent="0.3">
      <c r="A9" s="46" t="s">
        <v>79</v>
      </c>
      <c r="B9" s="38">
        <f>IFERROR(VLOOKUP(A9,'Звіт чат'!A:E,3,0),0)</f>
        <v>0</v>
      </c>
      <c r="C9" s="38">
        <f>IFERROR(VLOOKUP(A9,'Звіт чат'!A:E,4,0),0)</f>
        <v>0</v>
      </c>
      <c r="D9" s="48">
        <f t="shared" si="0"/>
        <v>0</v>
      </c>
      <c r="E9" t="str">
        <f>INDEX(Дані!C$2:C$1000, MATCH(SMALL(Дані!E$2:E$1000, ROW(A8)), Дані!E$2:E$1000, 0))</f>
        <v>Web_chat</v>
      </c>
    </row>
    <row r="10" spans="1:5" ht="15.6" hidden="1" x14ac:dyDescent="0.3">
      <c r="A10" s="46" t="s">
        <v>66</v>
      </c>
      <c r="B10" s="38">
        <f>IFERROR(VLOOKUP(A10,'Звіт чат'!A:E,3,0),0)</f>
        <v>0</v>
      </c>
      <c r="C10" s="38">
        <f>IFERROR(VLOOKUP(A10,'Звіт чат'!A:E,4,0),0)</f>
        <v>0</v>
      </c>
      <c r="D10" s="48">
        <f t="shared" si="0"/>
        <v>0</v>
      </c>
      <c r="E10" t="str">
        <f>INDEX(Дані!C$2:C$1000, MATCH(SMALL(Дані!E$2:E$1000, ROW(A9)), Дані!E$2:E$1000, 0))</f>
        <v>Web_chat</v>
      </c>
    </row>
    <row r="11" spans="1:5" ht="15.6" hidden="1" x14ac:dyDescent="0.3">
      <c r="A11" s="46" t="s">
        <v>135</v>
      </c>
      <c r="B11" s="38">
        <f>IFERROR(VLOOKUP(A11,'Звіт чат'!A:E,3,0),0)</f>
        <v>0</v>
      </c>
      <c r="C11" s="38">
        <f>IFERROR(VLOOKUP(A11,'Звіт чат'!A:E,4,0),0)</f>
        <v>0</v>
      </c>
      <c r="D11" s="48">
        <f t="shared" si="0"/>
        <v>0</v>
      </c>
      <c r="E11" t="str">
        <f>INDEX(Дані!C$2:C$1000, MATCH(SMALL(Дані!E$2:E$1000, ROW(A10)), Дані!E$2:E$1000, 0))</f>
        <v>Web_chat</v>
      </c>
    </row>
    <row r="12" spans="1:5" ht="15.6" hidden="1" x14ac:dyDescent="0.3">
      <c r="A12" s="47" t="s">
        <v>123</v>
      </c>
      <c r="B12" s="38">
        <f>IFERROR(VLOOKUP(A12,'Звіт чат'!A:E,3,0),0)</f>
        <v>6</v>
      </c>
      <c r="C12" s="38">
        <f>IFERROR(VLOOKUP(A12,'Звіт чат'!A:E,4,0),0)</f>
        <v>0</v>
      </c>
      <c r="D12" s="48">
        <f t="shared" si="0"/>
        <v>0</v>
      </c>
      <c r="E12" t="str">
        <f>INDEX(Дані!C$2:C$1000, MATCH(SMALL(Дані!E$2:E$1000, ROW(A11)), Дані!E$2:E$1000, 0))</f>
        <v>Web_chat</v>
      </c>
    </row>
    <row r="13" spans="1:5" ht="15.6" hidden="1" x14ac:dyDescent="0.3">
      <c r="A13" s="46" t="s">
        <v>229</v>
      </c>
      <c r="B13" s="38">
        <f>IFERROR(VLOOKUP(A13,'Звіт чат'!A:E,3,0),0)</f>
        <v>0</v>
      </c>
      <c r="C13" s="38">
        <f>IFERROR(VLOOKUP(A13,'Звіт чат'!A:E,4,0),0)</f>
        <v>0</v>
      </c>
      <c r="D13" s="48">
        <f t="shared" si="0"/>
        <v>0</v>
      </c>
      <c r="E13" t="str">
        <f>INDEX(Дані!C$2:C$1000, MATCH(SMALL(Дані!E$2:E$1000, ROW(A12)), Дані!E$2:E$1000, 0))</f>
        <v>Web_chat</v>
      </c>
    </row>
    <row r="14" spans="1:5" ht="15.6" hidden="1" x14ac:dyDescent="0.3">
      <c r="A14" s="46" t="s">
        <v>94</v>
      </c>
      <c r="B14" s="38">
        <f>IFERROR(VLOOKUP(A14,'Звіт чат'!A:E,3,0),0)</f>
        <v>0</v>
      </c>
      <c r="C14" s="38">
        <f>IFERROR(VLOOKUP(A14,'Звіт чат'!A:E,4,0),0)</f>
        <v>0</v>
      </c>
      <c r="D14" s="48">
        <f t="shared" si="0"/>
        <v>0</v>
      </c>
      <c r="E14" t="str">
        <f>INDEX(Дані!C$2:C$1000, MATCH(SMALL(Дані!E$2:E$1000, ROW(A13)), Дані!E$2:E$1000, 0))</f>
        <v>Web_chat</v>
      </c>
    </row>
    <row r="15" spans="1:5" ht="15.6" hidden="1" x14ac:dyDescent="0.3">
      <c r="A15" s="47" t="s">
        <v>50</v>
      </c>
      <c r="B15" s="38">
        <f>IFERROR(VLOOKUP(A15,'Звіт чат'!A:E,3,0),0)</f>
        <v>1</v>
      </c>
      <c r="C15" s="38">
        <f>IFERROR(VLOOKUP(A15,'Звіт чат'!A:E,4,0),0)</f>
        <v>0</v>
      </c>
      <c r="D15" s="48">
        <f t="shared" si="0"/>
        <v>0</v>
      </c>
      <c r="E15" t="str">
        <f>INDEX(Дані!C$2:C$1000, MATCH(SMALL(Дані!E$2:E$1000, ROW(A14)), Дані!E$2:E$1000, 0))</f>
        <v>Web_chat</v>
      </c>
    </row>
    <row r="16" spans="1:5" ht="15.6" hidden="1" x14ac:dyDescent="0.3">
      <c r="A16" s="46" t="s">
        <v>336</v>
      </c>
      <c r="B16" s="38">
        <f>IFERROR(VLOOKUP(A16,'Звіт чат'!A:E,3,0),0)</f>
        <v>0</v>
      </c>
      <c r="C16" s="38">
        <f>IFERROR(VLOOKUP(A16,'Звіт чат'!A:E,4,0),0)</f>
        <v>0</v>
      </c>
      <c r="D16" s="48">
        <f t="shared" si="0"/>
        <v>0</v>
      </c>
      <c r="E16" t="str">
        <f>INDEX(Дані!C$2:C$1000, MATCH(SMALL(Дані!E$2:E$1000, ROW(A15)), Дані!E$2:E$1000, 0))</f>
        <v>Web_chat</v>
      </c>
    </row>
    <row r="17" spans="1:4" ht="15.6" hidden="1" x14ac:dyDescent="0.3">
      <c r="A17" s="47" t="s">
        <v>36</v>
      </c>
      <c r="B17" s="38">
        <f>IFERROR(VLOOKUP(A17,'Звіт чат'!A:E,3,0),0)</f>
        <v>1</v>
      </c>
      <c r="C17" s="38">
        <f>IFERROR(VLOOKUP(A17,'Звіт чат'!A:E,4,0),0)</f>
        <v>0</v>
      </c>
      <c r="D17" s="48">
        <f t="shared" si="0"/>
        <v>0</v>
      </c>
    </row>
    <row r="18" spans="1:4" ht="15.6" hidden="1" x14ac:dyDescent="0.3">
      <c r="A18" s="47" t="s">
        <v>162</v>
      </c>
      <c r="B18" s="38">
        <f>IFERROR(VLOOKUP(A18,'Звіт чат'!A:E,3,0),0)</f>
        <v>4</v>
      </c>
      <c r="C18" s="38">
        <f>IFERROR(VLOOKUP(A18,'Звіт чат'!A:E,4,0),0)</f>
        <v>0</v>
      </c>
      <c r="D18" s="48">
        <f t="shared" si="0"/>
        <v>0</v>
      </c>
    </row>
    <row r="19" spans="1:4" ht="15.6" x14ac:dyDescent="0.3">
      <c r="A19" s="47" t="s">
        <v>314</v>
      </c>
      <c r="B19" s="38">
        <f>IFERROR(VLOOKUP(A19,'Звіт чат'!A:E,3,0),0)</f>
        <v>13</v>
      </c>
      <c r="C19" s="38">
        <f>IFERROR(VLOOKUP(A19,'Звіт чат'!A:E,4,0),0)</f>
        <v>1</v>
      </c>
      <c r="D19" s="48">
        <f t="shared" si="0"/>
        <v>7.6923076923076927E-2</v>
      </c>
    </row>
    <row r="20" spans="1:4" ht="15.6" x14ac:dyDescent="0.3">
      <c r="A20" s="47" t="s">
        <v>213</v>
      </c>
      <c r="B20" s="38">
        <f>IFERROR(VLOOKUP(A20,'Звіт чат'!A:E,3,0),0)</f>
        <v>42</v>
      </c>
      <c r="C20" s="38">
        <f>IFERROR(VLOOKUP(A20,'Звіт чат'!A:E,4,0),0)</f>
        <v>4</v>
      </c>
      <c r="D20" s="48">
        <f t="shared" si="0"/>
        <v>9.5238095238095233E-2</v>
      </c>
    </row>
    <row r="21" spans="1:4" ht="15.6" x14ac:dyDescent="0.3">
      <c r="A21" s="47" t="s">
        <v>188</v>
      </c>
      <c r="B21" s="38">
        <f>IFERROR(VLOOKUP(A21,'Звіт чат'!A:E,3,0),0)</f>
        <v>57</v>
      </c>
      <c r="C21" s="38">
        <f>IFERROR(VLOOKUP(A21,'Звіт чат'!A:E,4,0),0)</f>
        <v>7</v>
      </c>
      <c r="D21" s="48">
        <f t="shared" si="0"/>
        <v>0.12280701754385964</v>
      </c>
    </row>
    <row r="22" spans="1:4" ht="15.6" hidden="1" x14ac:dyDescent="0.3">
      <c r="A22" s="46" t="s">
        <v>198</v>
      </c>
      <c r="B22" s="38">
        <f>IFERROR(VLOOKUP(A22,'Звіт чат'!A:E,3,0),0)</f>
        <v>0</v>
      </c>
      <c r="C22" s="38">
        <f>IFERROR(VLOOKUP(A22,'Звіт чат'!A:E,4,0),0)</f>
        <v>0</v>
      </c>
      <c r="D22" s="48">
        <f t="shared" si="0"/>
        <v>0</v>
      </c>
    </row>
    <row r="23" spans="1:4" ht="15.6" x14ac:dyDescent="0.3">
      <c r="A23" s="47" t="s">
        <v>167</v>
      </c>
      <c r="B23" s="38">
        <f>IFERROR(VLOOKUP(A23,'Звіт чат'!A:E,3,0),0)</f>
        <v>30</v>
      </c>
      <c r="C23" s="38">
        <f>IFERROR(VLOOKUP(A23,'Звіт чат'!A:E,4,0),0)</f>
        <v>4</v>
      </c>
      <c r="D23" s="48">
        <f t="shared" si="0"/>
        <v>0.13333333333333333</v>
      </c>
    </row>
    <row r="24" spans="1:4" ht="15.6" hidden="1" x14ac:dyDescent="0.3">
      <c r="A24" s="46" t="s">
        <v>142</v>
      </c>
      <c r="B24" s="38">
        <f>IFERROR(VLOOKUP(A24,'Звіт чат'!A:E,3,0),0)</f>
        <v>0</v>
      </c>
      <c r="C24" s="38">
        <f>IFERROR(VLOOKUP(A24,'Звіт чат'!A:E,4,0),0)</f>
        <v>0</v>
      </c>
      <c r="D24" s="48">
        <f t="shared" si="0"/>
        <v>0</v>
      </c>
    </row>
    <row r="25" spans="1:4" ht="15.6" x14ac:dyDescent="0.3">
      <c r="A25" s="47" t="s">
        <v>206</v>
      </c>
      <c r="B25" s="38">
        <f>IFERROR(VLOOKUP(A25,'Звіт чат'!A:E,3,0),0)</f>
        <v>14</v>
      </c>
      <c r="C25" s="38">
        <f>IFERROR(VLOOKUP(A25,'Звіт чат'!A:E,4,0),0)</f>
        <v>2</v>
      </c>
      <c r="D25" s="48">
        <f t="shared" si="0"/>
        <v>0.14285714285714285</v>
      </c>
    </row>
    <row r="26" spans="1:4" ht="15.6" hidden="1" x14ac:dyDescent="0.3">
      <c r="A26" s="46" t="s">
        <v>337</v>
      </c>
      <c r="B26" s="38">
        <f>IFERROR(VLOOKUP(A26,'Звіт чат'!A:E,3,0),0)</f>
        <v>0</v>
      </c>
      <c r="C26" s="38">
        <f>IFERROR(VLOOKUP(A26,'Звіт чат'!A:E,4,0),0)</f>
        <v>0</v>
      </c>
      <c r="D26" s="48">
        <f t="shared" si="0"/>
        <v>0</v>
      </c>
    </row>
    <row r="27" spans="1:4" ht="15.6" x14ac:dyDescent="0.3">
      <c r="A27" s="47" t="s">
        <v>143</v>
      </c>
      <c r="B27" s="38">
        <f>IFERROR(VLOOKUP(A27,'Звіт чат'!A:E,3,0),0)</f>
        <v>109</v>
      </c>
      <c r="C27" s="38">
        <f>IFERROR(VLOOKUP(A27,'Звіт чат'!A:E,4,0),0)</f>
        <v>17</v>
      </c>
      <c r="D27" s="48">
        <f t="shared" si="0"/>
        <v>0.15596330275229359</v>
      </c>
    </row>
    <row r="28" spans="1:4" ht="15.6" hidden="1" x14ac:dyDescent="0.3">
      <c r="A28" s="46" t="s">
        <v>338</v>
      </c>
      <c r="B28" s="38">
        <f>IFERROR(VLOOKUP(A28,'Звіт чат'!A:E,3,0),0)</f>
        <v>0</v>
      </c>
      <c r="C28" s="38">
        <f>IFERROR(VLOOKUP(A28,'Звіт чат'!A:E,4,0),0)</f>
        <v>0</v>
      </c>
      <c r="D28" s="48">
        <f t="shared" si="0"/>
        <v>0</v>
      </c>
    </row>
    <row r="29" spans="1:4" ht="15.6" hidden="1" x14ac:dyDescent="0.3">
      <c r="A29" s="46" t="s">
        <v>91</v>
      </c>
      <c r="B29" s="38">
        <f>IFERROR(VLOOKUP(A29,'Звіт чат'!A:E,3,0),0)</f>
        <v>0</v>
      </c>
      <c r="C29" s="38">
        <f>IFERROR(VLOOKUP(A29,'Звіт чат'!A:E,4,0),0)</f>
        <v>0</v>
      </c>
      <c r="D29" s="48">
        <f t="shared" si="0"/>
        <v>0</v>
      </c>
    </row>
    <row r="30" spans="1:4" ht="15.6" hidden="1" x14ac:dyDescent="0.3">
      <c r="A30" s="46" t="s">
        <v>82</v>
      </c>
      <c r="B30" s="38">
        <f>IFERROR(VLOOKUP(A30,'Звіт чат'!A:E,3,0),0)</f>
        <v>0</v>
      </c>
      <c r="C30" s="38">
        <f>IFERROR(VLOOKUP(A30,'Звіт чат'!A:E,4,0),0)</f>
        <v>0</v>
      </c>
      <c r="D30" s="48">
        <f t="shared" si="0"/>
        <v>0</v>
      </c>
    </row>
    <row r="31" spans="1:4" ht="15.6" x14ac:dyDescent="0.3">
      <c r="A31" s="47" t="s">
        <v>157</v>
      </c>
      <c r="B31" s="38">
        <f>IFERROR(VLOOKUP(A31,'Звіт чат'!A:E,3,0),0)</f>
        <v>217</v>
      </c>
      <c r="C31" s="38">
        <f>IFERROR(VLOOKUP(A31,'Звіт чат'!A:E,4,0),0)</f>
        <v>35</v>
      </c>
      <c r="D31" s="48">
        <f t="shared" si="0"/>
        <v>0.16129032258064516</v>
      </c>
    </row>
    <row r="32" spans="1:4" ht="15.6" hidden="1" x14ac:dyDescent="0.3">
      <c r="A32" s="46" t="s">
        <v>49</v>
      </c>
      <c r="B32" s="38">
        <f>IFERROR(VLOOKUP(A32,'Звіт чат'!A:E,3,0),0)</f>
        <v>0</v>
      </c>
      <c r="C32" s="38">
        <f>IFERROR(VLOOKUP(A32,'Звіт чат'!A:E,4,0),0)</f>
        <v>0</v>
      </c>
      <c r="D32" s="48">
        <f t="shared" si="0"/>
        <v>0</v>
      </c>
    </row>
    <row r="33" spans="1:4" ht="15.6" x14ac:dyDescent="0.3">
      <c r="A33" s="47" t="s">
        <v>38</v>
      </c>
      <c r="B33" s="38">
        <f>IFERROR(VLOOKUP(A33,'Звіт чат'!A:E,3,0),0)</f>
        <v>251</v>
      </c>
      <c r="C33" s="38">
        <f>IFERROR(VLOOKUP(A33,'Звіт чат'!A:E,4,0),0)</f>
        <v>41</v>
      </c>
      <c r="D33" s="48">
        <f t="shared" si="0"/>
        <v>0.16334661354581673</v>
      </c>
    </row>
    <row r="34" spans="1:4" ht="15.6" hidden="1" x14ac:dyDescent="0.3">
      <c r="A34" s="46" t="s">
        <v>339</v>
      </c>
      <c r="B34" s="38">
        <f>IFERROR(VLOOKUP(A34,'Звіт чат'!A:E,3,0),0)</f>
        <v>0</v>
      </c>
      <c r="C34" s="38">
        <f>IFERROR(VLOOKUP(A34,'Звіт чат'!A:E,4,0),0)</f>
        <v>0</v>
      </c>
      <c r="D34" s="48">
        <f t="shared" si="0"/>
        <v>0</v>
      </c>
    </row>
    <row r="35" spans="1:4" ht="15.6" x14ac:dyDescent="0.3">
      <c r="A35" s="47" t="s">
        <v>217</v>
      </c>
      <c r="B35" s="38">
        <f>IFERROR(VLOOKUP(A35,'Звіт чат'!A:E,3,0),0)</f>
        <v>115</v>
      </c>
      <c r="C35" s="38">
        <f>IFERROR(VLOOKUP(A35,'Звіт чат'!A:E,4,0),0)</f>
        <v>19</v>
      </c>
      <c r="D35" s="48">
        <f t="shared" si="0"/>
        <v>0.16521739130434782</v>
      </c>
    </row>
    <row r="36" spans="1:4" ht="15.6" hidden="1" x14ac:dyDescent="0.3">
      <c r="A36" s="46" t="s">
        <v>138</v>
      </c>
      <c r="B36" s="38">
        <f>IFERROR(VLOOKUP(A36,'Звіт чат'!A:E,3,0),0)</f>
        <v>0</v>
      </c>
      <c r="C36" s="38">
        <f>IFERROR(VLOOKUP(A36,'Звіт чат'!A:E,4,0),0)</f>
        <v>0</v>
      </c>
      <c r="D36" s="48">
        <f t="shared" si="0"/>
        <v>0</v>
      </c>
    </row>
    <row r="37" spans="1:4" ht="15.6" hidden="1" x14ac:dyDescent="0.3">
      <c r="A37" s="46" t="s">
        <v>204</v>
      </c>
      <c r="B37" s="38">
        <f>IFERROR(VLOOKUP(A37,'Звіт чат'!A:E,3,0),0)</f>
        <v>0</v>
      </c>
      <c r="C37" s="38">
        <f>IFERROR(VLOOKUP(A37,'Звіт чат'!A:E,4,0),0)</f>
        <v>0</v>
      </c>
      <c r="D37" s="48">
        <f t="shared" si="0"/>
        <v>0</v>
      </c>
    </row>
    <row r="38" spans="1:4" ht="15.6" x14ac:dyDescent="0.3">
      <c r="A38" s="47" t="s">
        <v>105</v>
      </c>
      <c r="B38" s="38">
        <f>IFERROR(VLOOKUP(A38,'Звіт чат'!A:E,3,0),0)</f>
        <v>284</v>
      </c>
      <c r="C38" s="38">
        <f>IFERROR(VLOOKUP(A38,'Звіт чат'!A:E,4,0),0)</f>
        <v>47</v>
      </c>
      <c r="D38" s="48">
        <f t="shared" si="0"/>
        <v>0.16549295774647887</v>
      </c>
    </row>
    <row r="39" spans="1:4" ht="15.6" x14ac:dyDescent="0.3">
      <c r="A39" s="47" t="s">
        <v>126</v>
      </c>
      <c r="B39" s="38">
        <f>IFERROR(VLOOKUP(A39,'Звіт чат'!A:E,3,0),0)</f>
        <v>80</v>
      </c>
      <c r="C39" s="38">
        <f>IFERROR(VLOOKUP(A39,'Звіт чат'!A:E,4,0),0)</f>
        <v>14</v>
      </c>
      <c r="D39" s="48">
        <f t="shared" si="0"/>
        <v>0.17499999999999999</v>
      </c>
    </row>
    <row r="40" spans="1:4" ht="15.6" hidden="1" x14ac:dyDescent="0.3">
      <c r="A40" s="46" t="s">
        <v>41</v>
      </c>
      <c r="B40" s="38">
        <f>IFERROR(VLOOKUP(A40,'Звіт чат'!A:E,3,0),0)</f>
        <v>0</v>
      </c>
      <c r="C40" s="38">
        <f>IFERROR(VLOOKUP(A40,'Звіт чат'!A:E,4,0),0)</f>
        <v>0</v>
      </c>
      <c r="D40" s="48">
        <f t="shared" si="0"/>
        <v>0</v>
      </c>
    </row>
    <row r="41" spans="1:4" ht="15.6" hidden="1" x14ac:dyDescent="0.3">
      <c r="A41" s="46" t="s">
        <v>61</v>
      </c>
      <c r="B41" s="38">
        <f>IFERROR(VLOOKUP(A41,'Звіт чат'!A:E,3,0),0)</f>
        <v>0</v>
      </c>
      <c r="C41" s="38">
        <f>IFERROR(VLOOKUP(A41,'Звіт чат'!A:E,4,0),0)</f>
        <v>0</v>
      </c>
      <c r="D41" s="48">
        <f t="shared" si="0"/>
        <v>0</v>
      </c>
    </row>
    <row r="42" spans="1:4" ht="15.6" x14ac:dyDescent="0.3">
      <c r="A42" s="47" t="s">
        <v>65</v>
      </c>
      <c r="B42" s="38">
        <f>IFERROR(VLOOKUP(A42,'Звіт чат'!A:E,3,0),0)</f>
        <v>74</v>
      </c>
      <c r="C42" s="38">
        <f>IFERROR(VLOOKUP(A42,'Звіт чат'!A:E,4,0),0)</f>
        <v>13</v>
      </c>
      <c r="D42" s="48">
        <f t="shared" si="0"/>
        <v>0.17567567567567569</v>
      </c>
    </row>
    <row r="43" spans="1:4" ht="15.6" x14ac:dyDescent="0.3">
      <c r="A43" s="47" t="s">
        <v>92</v>
      </c>
      <c r="B43" s="38">
        <f>IFERROR(VLOOKUP(A43,'Звіт чат'!A:E,3,0),0)</f>
        <v>333</v>
      </c>
      <c r="C43" s="38">
        <f>IFERROR(VLOOKUP(A43,'Звіт чат'!A:E,4,0),0)</f>
        <v>60</v>
      </c>
      <c r="D43" s="48">
        <f t="shared" si="0"/>
        <v>0.18018018018018017</v>
      </c>
    </row>
    <row r="44" spans="1:4" ht="15.6" x14ac:dyDescent="0.3">
      <c r="A44" s="47" t="s">
        <v>207</v>
      </c>
      <c r="B44" s="38">
        <f>IFERROR(VLOOKUP(A44,'Звіт чат'!A:E,3,0),0)</f>
        <v>215</v>
      </c>
      <c r="C44" s="38">
        <f>IFERROR(VLOOKUP(A44,'Звіт чат'!A:E,4,0),0)</f>
        <v>39</v>
      </c>
      <c r="D44" s="48">
        <f t="shared" si="0"/>
        <v>0.18139534883720931</v>
      </c>
    </row>
    <row r="45" spans="1:4" ht="15.6" hidden="1" x14ac:dyDescent="0.3">
      <c r="A45" s="46" t="s">
        <v>132</v>
      </c>
      <c r="B45" s="38">
        <f>IFERROR(VLOOKUP(A45,'Звіт чат'!A:E,3,0),0)</f>
        <v>0</v>
      </c>
      <c r="C45" s="38">
        <f>IFERROR(VLOOKUP(A45,'Звіт чат'!A:E,4,0),0)</f>
        <v>0</v>
      </c>
      <c r="D45" s="48">
        <f t="shared" si="0"/>
        <v>0</v>
      </c>
    </row>
    <row r="46" spans="1:4" ht="15.6" hidden="1" x14ac:dyDescent="0.3">
      <c r="A46" s="46" t="s">
        <v>112</v>
      </c>
      <c r="B46" s="38">
        <f>IFERROR(VLOOKUP(A46,'Звіт чат'!A:E,3,0),0)</f>
        <v>0</v>
      </c>
      <c r="C46" s="38">
        <f>IFERROR(VLOOKUP(A46,'Звіт чат'!A:E,4,0),0)</f>
        <v>0</v>
      </c>
      <c r="D46" s="48">
        <f t="shared" si="0"/>
        <v>0</v>
      </c>
    </row>
    <row r="47" spans="1:4" ht="15.6" x14ac:dyDescent="0.3">
      <c r="A47" s="47" t="s">
        <v>202</v>
      </c>
      <c r="B47" s="38">
        <f>IFERROR(VLOOKUP(A47,'Звіт чат'!A:E,3,0),0)</f>
        <v>249</v>
      </c>
      <c r="C47" s="38">
        <f>IFERROR(VLOOKUP(A47,'Звіт чат'!A:E,4,0),0)</f>
        <v>46</v>
      </c>
      <c r="D47" s="48">
        <f t="shared" si="0"/>
        <v>0.18473895582329317</v>
      </c>
    </row>
    <row r="48" spans="1:4" ht="15.6" x14ac:dyDescent="0.3">
      <c r="A48" s="47" t="s">
        <v>117</v>
      </c>
      <c r="B48" s="38">
        <f>IFERROR(VLOOKUP(A48,'Звіт чат'!A:E,3,0),0)</f>
        <v>486</v>
      </c>
      <c r="C48" s="38">
        <f>IFERROR(VLOOKUP(A48,'Звіт чат'!A:E,4,0),0)</f>
        <v>91</v>
      </c>
      <c r="D48" s="48">
        <f t="shared" si="0"/>
        <v>0.18724279835390947</v>
      </c>
    </row>
    <row r="49" spans="1:4" ht="15.6" hidden="1" x14ac:dyDescent="0.3">
      <c r="A49" s="46" t="s">
        <v>186</v>
      </c>
      <c r="B49" s="38">
        <f>IFERROR(VLOOKUP(A49,'Звіт чат'!A:E,3,0),0)</f>
        <v>0</v>
      </c>
      <c r="C49" s="38">
        <f>IFERROR(VLOOKUP(A49,'Звіт чат'!A:E,4,0),0)</f>
        <v>0</v>
      </c>
      <c r="D49" s="48">
        <f t="shared" si="0"/>
        <v>0</v>
      </c>
    </row>
    <row r="50" spans="1:4" ht="15.6" hidden="1" x14ac:dyDescent="0.3">
      <c r="A50" s="46" t="s">
        <v>182</v>
      </c>
      <c r="B50" s="38">
        <f>IFERROR(VLOOKUP(A50,'Звіт чат'!A:E,3,0),0)</f>
        <v>0</v>
      </c>
      <c r="C50" s="38">
        <f>IFERROR(VLOOKUP(A50,'Звіт чат'!A:E,4,0),0)</f>
        <v>0</v>
      </c>
      <c r="D50" s="48">
        <f t="shared" si="0"/>
        <v>0</v>
      </c>
    </row>
    <row r="51" spans="1:4" ht="15.6" hidden="1" x14ac:dyDescent="0.3">
      <c r="A51" s="46" t="s">
        <v>144</v>
      </c>
      <c r="B51" s="38">
        <f>IFERROR(VLOOKUP(A51,'Звіт чат'!A:E,3,0),0)</f>
        <v>0</v>
      </c>
      <c r="C51" s="38">
        <f>IFERROR(VLOOKUP(A51,'Звіт чат'!A:E,4,0),0)</f>
        <v>0</v>
      </c>
      <c r="D51" s="48">
        <f t="shared" si="0"/>
        <v>0</v>
      </c>
    </row>
    <row r="52" spans="1:4" ht="15.6" hidden="1" x14ac:dyDescent="0.3">
      <c r="A52" s="46" t="s">
        <v>107</v>
      </c>
      <c r="B52" s="38">
        <f>IFERROR(VLOOKUP(A52,'Звіт чат'!A:E,3,0),0)</f>
        <v>0</v>
      </c>
      <c r="C52" s="38">
        <f>IFERROR(VLOOKUP(A52,'Звіт чат'!A:E,4,0),0)</f>
        <v>0</v>
      </c>
      <c r="D52" s="48">
        <f t="shared" si="0"/>
        <v>0</v>
      </c>
    </row>
    <row r="53" spans="1:4" ht="15.6" x14ac:dyDescent="0.3">
      <c r="A53" s="47" t="s">
        <v>53</v>
      </c>
      <c r="B53" s="38">
        <f>IFERROR(VLOOKUP(A53,'Звіт чат'!A:E,3,0),0)</f>
        <v>304</v>
      </c>
      <c r="C53" s="38">
        <f>IFERROR(VLOOKUP(A53,'Звіт чат'!A:E,4,0),0)</f>
        <v>57</v>
      </c>
      <c r="D53" s="48">
        <f t="shared" si="0"/>
        <v>0.1875</v>
      </c>
    </row>
    <row r="54" spans="1:4" ht="15.6" x14ac:dyDescent="0.3">
      <c r="A54" s="47" t="s">
        <v>218</v>
      </c>
      <c r="B54" s="38">
        <f>IFERROR(VLOOKUP(A54,'Звіт чат'!A:E,3,0),0)</f>
        <v>211</v>
      </c>
      <c r="C54" s="38">
        <f>IFERROR(VLOOKUP(A54,'Звіт чат'!A:E,4,0),0)</f>
        <v>40</v>
      </c>
      <c r="D54" s="48">
        <f t="shared" si="0"/>
        <v>0.1895734597156398</v>
      </c>
    </row>
    <row r="55" spans="1:4" ht="15.6" hidden="1" x14ac:dyDescent="0.3">
      <c r="A55" s="46" t="s">
        <v>172</v>
      </c>
      <c r="B55" s="38">
        <f>IFERROR(VLOOKUP(A55,'Звіт чат'!A:E,3,0),0)</f>
        <v>0</v>
      </c>
      <c r="C55" s="38">
        <f>IFERROR(VLOOKUP(A55,'Звіт чат'!A:E,4,0),0)</f>
        <v>0</v>
      </c>
      <c r="D55" s="48">
        <f t="shared" si="0"/>
        <v>0</v>
      </c>
    </row>
    <row r="56" spans="1:4" ht="15.6" hidden="1" x14ac:dyDescent="0.3">
      <c r="A56" s="46" t="s">
        <v>48</v>
      </c>
      <c r="B56" s="38">
        <f>IFERROR(VLOOKUP(A56,'Звіт чат'!A:E,3,0),0)</f>
        <v>0</v>
      </c>
      <c r="C56" s="38">
        <f>IFERROR(VLOOKUP(A56,'Звіт чат'!A:E,4,0),0)</f>
        <v>0</v>
      </c>
      <c r="D56" s="48">
        <f t="shared" si="0"/>
        <v>0</v>
      </c>
    </row>
    <row r="57" spans="1:4" ht="15.6" x14ac:dyDescent="0.3">
      <c r="A57" s="47" t="s">
        <v>219</v>
      </c>
      <c r="B57" s="38">
        <f>IFERROR(VLOOKUP(A57,'Звіт чат'!A:E,3,0),0)</f>
        <v>273</v>
      </c>
      <c r="C57" s="38">
        <f>IFERROR(VLOOKUP(A57,'Звіт чат'!A:E,4,0),0)</f>
        <v>52</v>
      </c>
      <c r="D57" s="48">
        <f t="shared" si="0"/>
        <v>0.19047619047619047</v>
      </c>
    </row>
    <row r="58" spans="1:4" ht="15.6" x14ac:dyDescent="0.3">
      <c r="A58" s="47" t="s">
        <v>60</v>
      </c>
      <c r="B58" s="38">
        <f>IFERROR(VLOOKUP(A58,'Звіт чат'!A:E,3,0),0)</f>
        <v>252</v>
      </c>
      <c r="C58" s="38">
        <f>IFERROR(VLOOKUP(A58,'Звіт чат'!A:E,4,0),0)</f>
        <v>48</v>
      </c>
      <c r="D58" s="48">
        <f t="shared" si="0"/>
        <v>0.19047619047619047</v>
      </c>
    </row>
    <row r="59" spans="1:4" ht="15.6" x14ac:dyDescent="0.3">
      <c r="A59" s="47" t="s">
        <v>69</v>
      </c>
      <c r="B59" s="38">
        <f>IFERROR(VLOOKUP(A59,'Звіт чат'!A:E,3,0),0)</f>
        <v>246</v>
      </c>
      <c r="C59" s="38">
        <f>IFERROR(VLOOKUP(A59,'Звіт чат'!A:E,4,0),0)</f>
        <v>47</v>
      </c>
      <c r="D59" s="48">
        <f t="shared" si="0"/>
        <v>0.1910569105691057</v>
      </c>
    </row>
    <row r="60" spans="1:4" ht="15.6" hidden="1" x14ac:dyDescent="0.3">
      <c r="A60" s="46" t="s">
        <v>131</v>
      </c>
      <c r="B60" s="38">
        <f>IFERROR(VLOOKUP(A60,'Звіт чат'!A:E,3,0),0)</f>
        <v>0</v>
      </c>
      <c r="C60" s="38">
        <f>IFERROR(VLOOKUP(A60,'Звіт чат'!A:E,4,0),0)</f>
        <v>0</v>
      </c>
      <c r="D60" s="48">
        <f t="shared" si="0"/>
        <v>0</v>
      </c>
    </row>
    <row r="61" spans="1:4" ht="15.6" x14ac:dyDescent="0.3">
      <c r="A61" s="47" t="s">
        <v>222</v>
      </c>
      <c r="B61" s="38">
        <f>IFERROR(VLOOKUP(A61,'Звіт чат'!A:E,3,0),0)</f>
        <v>252</v>
      </c>
      <c r="C61" s="38">
        <f>IFERROR(VLOOKUP(A61,'Звіт чат'!A:E,4,0),0)</f>
        <v>49</v>
      </c>
      <c r="D61" s="48">
        <f t="shared" si="0"/>
        <v>0.19444444444444445</v>
      </c>
    </row>
    <row r="62" spans="1:4" ht="15.6" x14ac:dyDescent="0.3">
      <c r="A62" s="47" t="s">
        <v>93</v>
      </c>
      <c r="B62" s="38">
        <f>IFERROR(VLOOKUP(A62,'Звіт чат'!A:E,3,0),0)</f>
        <v>107</v>
      </c>
      <c r="C62" s="38">
        <f>IFERROR(VLOOKUP(A62,'Звіт чат'!A:E,4,0),0)</f>
        <v>21</v>
      </c>
      <c r="D62" s="48">
        <f t="shared" si="0"/>
        <v>0.19626168224299065</v>
      </c>
    </row>
    <row r="63" spans="1:4" ht="15.6" x14ac:dyDescent="0.3">
      <c r="A63" s="47" t="s">
        <v>223</v>
      </c>
      <c r="B63" s="38">
        <f>IFERROR(VLOOKUP(A63,'Звіт чат'!A:E,3,0),0)</f>
        <v>201</v>
      </c>
      <c r="C63" s="38">
        <f>IFERROR(VLOOKUP(A63,'Звіт чат'!A:E,4,0),0)</f>
        <v>40</v>
      </c>
      <c r="D63" s="48">
        <f t="shared" si="0"/>
        <v>0.19900497512437812</v>
      </c>
    </row>
    <row r="64" spans="1:4" ht="15.6" hidden="1" x14ac:dyDescent="0.3">
      <c r="A64" s="46" t="s">
        <v>84</v>
      </c>
      <c r="B64" s="38">
        <f>IFERROR(VLOOKUP(A64,'Звіт чат'!A:E,3,0),0)</f>
        <v>0</v>
      </c>
      <c r="C64" s="38">
        <f>IFERROR(VLOOKUP(A64,'Звіт чат'!A:E,4,0),0)</f>
        <v>0</v>
      </c>
      <c r="D64" s="48">
        <f t="shared" si="0"/>
        <v>0</v>
      </c>
    </row>
    <row r="65" spans="1:4" ht="15.6" x14ac:dyDescent="0.3">
      <c r="A65" s="47" t="s">
        <v>152</v>
      </c>
      <c r="B65" s="38">
        <f>IFERROR(VLOOKUP(A65,'Звіт чат'!A:E,3,0),0)</f>
        <v>436</v>
      </c>
      <c r="C65" s="38">
        <f>IFERROR(VLOOKUP(A65,'Звіт чат'!A:E,4,0),0)</f>
        <v>87</v>
      </c>
      <c r="D65" s="48">
        <f t="shared" si="0"/>
        <v>0.19954128440366972</v>
      </c>
    </row>
    <row r="66" spans="1:4" ht="15.6" hidden="1" x14ac:dyDescent="0.3">
      <c r="A66" s="46" t="s">
        <v>200</v>
      </c>
      <c r="B66" s="38">
        <f>IFERROR(VLOOKUP(A66,'Звіт чат'!A:E,3,0),0)</f>
        <v>0</v>
      </c>
      <c r="C66" s="38">
        <f>IFERROR(VLOOKUP(A66,'Звіт чат'!A:E,4,0),0)</f>
        <v>0</v>
      </c>
      <c r="D66" s="48">
        <f t="shared" si="0"/>
        <v>0</v>
      </c>
    </row>
    <row r="67" spans="1:4" ht="15.6" x14ac:dyDescent="0.3">
      <c r="A67" s="47" t="s">
        <v>316</v>
      </c>
      <c r="B67" s="38">
        <f>IFERROR(VLOOKUP(A67,'Звіт чат'!A:E,3,0),0)</f>
        <v>30</v>
      </c>
      <c r="C67" s="38">
        <f>IFERROR(VLOOKUP(A67,'Звіт чат'!A:E,4,0),0)</f>
        <v>6</v>
      </c>
      <c r="D67" s="48">
        <f t="shared" ref="D67:D130" si="1">IFERROR(C67/B67,0%)</f>
        <v>0.2</v>
      </c>
    </row>
    <row r="68" spans="1:4" ht="15.6" x14ac:dyDescent="0.3">
      <c r="A68" s="47" t="s">
        <v>109</v>
      </c>
      <c r="B68" s="38">
        <f>IFERROR(VLOOKUP(A68,'Звіт чат'!A:E,3,0),0)</f>
        <v>217</v>
      </c>
      <c r="C68" s="38">
        <f>IFERROR(VLOOKUP(A68,'Звіт чат'!A:E,4,0),0)</f>
        <v>44</v>
      </c>
      <c r="D68" s="48">
        <f t="shared" si="1"/>
        <v>0.20276497695852536</v>
      </c>
    </row>
    <row r="69" spans="1:4" ht="15.6" hidden="1" x14ac:dyDescent="0.3">
      <c r="A69" s="46" t="s">
        <v>31</v>
      </c>
      <c r="B69" s="38">
        <f>IFERROR(VLOOKUP(A69,'Звіт чат'!A:E,3,0),0)</f>
        <v>0</v>
      </c>
      <c r="C69" s="38">
        <f>IFERROR(VLOOKUP(A69,'Звіт чат'!A:E,4,0),0)</f>
        <v>0</v>
      </c>
      <c r="D69" s="48">
        <f t="shared" si="1"/>
        <v>0</v>
      </c>
    </row>
    <row r="70" spans="1:4" ht="15.6" hidden="1" x14ac:dyDescent="0.3">
      <c r="A70" s="46" t="s">
        <v>161</v>
      </c>
      <c r="B70" s="38">
        <f>IFERROR(VLOOKUP(A70,'Звіт чат'!A:E,3,0),0)</f>
        <v>0</v>
      </c>
      <c r="C70" s="38">
        <f>IFERROR(VLOOKUP(A70,'Звіт чат'!A:E,4,0),0)</f>
        <v>0</v>
      </c>
      <c r="D70" s="48">
        <f t="shared" si="1"/>
        <v>0</v>
      </c>
    </row>
    <row r="71" spans="1:4" ht="15.6" hidden="1" x14ac:dyDescent="0.3">
      <c r="A71" s="46" t="s">
        <v>23</v>
      </c>
      <c r="B71" s="38">
        <f>IFERROR(VLOOKUP(A71,'Звіт чат'!A:E,3,0),0)</f>
        <v>0</v>
      </c>
      <c r="C71" s="38">
        <f>IFERROR(VLOOKUP(A71,'Звіт чат'!A:E,4,0),0)</f>
        <v>0</v>
      </c>
      <c r="D71" s="48">
        <f t="shared" si="1"/>
        <v>0</v>
      </c>
    </row>
    <row r="72" spans="1:4" ht="15.6" hidden="1" x14ac:dyDescent="0.3">
      <c r="A72" s="46" t="s">
        <v>19</v>
      </c>
      <c r="B72" s="38">
        <f>IFERROR(VLOOKUP(A72,'Звіт чат'!A:E,3,0),0)</f>
        <v>0</v>
      </c>
      <c r="C72" s="38">
        <f>IFERROR(VLOOKUP(A72,'Звіт чат'!A:E,4,0),0)</f>
        <v>0</v>
      </c>
      <c r="D72" s="48">
        <f t="shared" si="1"/>
        <v>0</v>
      </c>
    </row>
    <row r="73" spans="1:4" ht="15.6" hidden="1" x14ac:dyDescent="0.3">
      <c r="A73" s="46" t="s">
        <v>85</v>
      </c>
      <c r="B73" s="38">
        <f>IFERROR(VLOOKUP(A73,'Звіт чат'!A:E,3,0),0)</f>
        <v>0</v>
      </c>
      <c r="C73" s="38">
        <f>IFERROR(VLOOKUP(A73,'Звіт чат'!A:E,4,0),0)</f>
        <v>0</v>
      </c>
      <c r="D73" s="48">
        <f t="shared" si="1"/>
        <v>0</v>
      </c>
    </row>
    <row r="74" spans="1:4" ht="15.6" x14ac:dyDescent="0.3">
      <c r="A74" s="47" t="s">
        <v>148</v>
      </c>
      <c r="B74" s="38">
        <f>IFERROR(VLOOKUP(A74,'Звіт чат'!A:E,3,0),0)</f>
        <v>221</v>
      </c>
      <c r="C74" s="38">
        <f>IFERROR(VLOOKUP(A74,'Звіт чат'!A:E,4,0),0)</f>
        <v>45</v>
      </c>
      <c r="D74" s="48">
        <f t="shared" si="1"/>
        <v>0.20361990950226244</v>
      </c>
    </row>
    <row r="75" spans="1:4" ht="15.6" x14ac:dyDescent="0.3">
      <c r="A75" s="47" t="s">
        <v>212</v>
      </c>
      <c r="B75" s="38">
        <f>IFERROR(VLOOKUP(A75,'Звіт чат'!A:E,3,0),0)</f>
        <v>228</v>
      </c>
      <c r="C75" s="38">
        <f>IFERROR(VLOOKUP(A75,'Звіт чат'!A:E,4,0),0)</f>
        <v>47</v>
      </c>
      <c r="D75" s="48">
        <f t="shared" si="1"/>
        <v>0.20614035087719298</v>
      </c>
    </row>
    <row r="76" spans="1:4" ht="15.6" hidden="1" x14ac:dyDescent="0.3">
      <c r="A76" s="46" t="s">
        <v>32</v>
      </c>
      <c r="B76" s="38">
        <f>IFERROR(VLOOKUP(A76,'Звіт чат'!A:E,3,0),0)</f>
        <v>0</v>
      </c>
      <c r="C76" s="38">
        <f>IFERROR(VLOOKUP(A76,'Звіт чат'!A:E,4,0),0)</f>
        <v>0</v>
      </c>
      <c r="D76" s="48">
        <f t="shared" si="1"/>
        <v>0</v>
      </c>
    </row>
    <row r="77" spans="1:4" ht="15.6" hidden="1" x14ac:dyDescent="0.3">
      <c r="A77" s="46" t="s">
        <v>145</v>
      </c>
      <c r="B77" s="38">
        <f>IFERROR(VLOOKUP(A77,'Звіт чат'!A:E,3,0),0)</f>
        <v>0</v>
      </c>
      <c r="C77" s="38">
        <f>IFERROR(VLOOKUP(A77,'Звіт чат'!A:E,4,0),0)</f>
        <v>0</v>
      </c>
      <c r="D77" s="48">
        <f t="shared" si="1"/>
        <v>0</v>
      </c>
    </row>
    <row r="78" spans="1:4" ht="15.6" x14ac:dyDescent="0.3">
      <c r="A78" s="47" t="s">
        <v>81</v>
      </c>
      <c r="B78" s="38">
        <f>IFERROR(VLOOKUP(A78,'Звіт чат'!A:E,3,0),0)</f>
        <v>114</v>
      </c>
      <c r="C78" s="38">
        <f>IFERROR(VLOOKUP(A78,'Звіт чат'!A:E,4,0),0)</f>
        <v>24</v>
      </c>
      <c r="D78" s="48">
        <f t="shared" si="1"/>
        <v>0.21052631578947367</v>
      </c>
    </row>
    <row r="79" spans="1:4" ht="15.6" x14ac:dyDescent="0.3">
      <c r="A79" s="47" t="s">
        <v>47</v>
      </c>
      <c r="B79" s="38">
        <f>IFERROR(VLOOKUP(A79,'Звіт чат'!A:E,3,0),0)</f>
        <v>372</v>
      </c>
      <c r="C79" s="38">
        <f>IFERROR(VLOOKUP(A79,'Звіт чат'!A:E,4,0),0)</f>
        <v>80</v>
      </c>
      <c r="D79" s="48">
        <f t="shared" si="1"/>
        <v>0.21505376344086022</v>
      </c>
    </row>
    <row r="80" spans="1:4" ht="15.6" hidden="1" x14ac:dyDescent="0.3">
      <c r="A80" s="46" t="s">
        <v>72</v>
      </c>
      <c r="B80" s="38">
        <f>IFERROR(VLOOKUP(A80,'Звіт чат'!A:E,3,0),0)</f>
        <v>0</v>
      </c>
      <c r="C80" s="38">
        <f>IFERROR(VLOOKUP(A80,'Звіт чат'!A:E,4,0),0)</f>
        <v>0</v>
      </c>
      <c r="D80" s="48">
        <f t="shared" si="1"/>
        <v>0</v>
      </c>
    </row>
    <row r="81" spans="1:4" ht="15.6" x14ac:dyDescent="0.3">
      <c r="A81" s="47" t="s">
        <v>89</v>
      </c>
      <c r="B81" s="38">
        <f>IFERROR(VLOOKUP(A81,'Звіт чат'!A:E,3,0),0)</f>
        <v>293</v>
      </c>
      <c r="C81" s="38">
        <f>IFERROR(VLOOKUP(A81,'Звіт чат'!A:E,4,0),0)</f>
        <v>64</v>
      </c>
      <c r="D81" s="48">
        <f t="shared" si="1"/>
        <v>0.21843003412969283</v>
      </c>
    </row>
    <row r="82" spans="1:4" ht="15.6" hidden="1" x14ac:dyDescent="0.3">
      <c r="A82" s="46" t="s">
        <v>181</v>
      </c>
      <c r="B82" s="38">
        <f>IFERROR(VLOOKUP(A82,'Звіт чат'!A:E,3,0),0)</f>
        <v>0</v>
      </c>
      <c r="C82" s="38">
        <f>IFERROR(VLOOKUP(A82,'Звіт чат'!A:E,4,0),0)</f>
        <v>0</v>
      </c>
      <c r="D82" s="48">
        <f t="shared" si="1"/>
        <v>0</v>
      </c>
    </row>
    <row r="83" spans="1:4" ht="15.6" x14ac:dyDescent="0.3">
      <c r="A83" s="47" t="s">
        <v>158</v>
      </c>
      <c r="B83" s="38">
        <f>IFERROR(VLOOKUP(A83,'Звіт чат'!A:E,3,0),0)</f>
        <v>9</v>
      </c>
      <c r="C83" s="38">
        <f>IFERROR(VLOOKUP(A83,'Звіт чат'!A:E,4,0),0)</f>
        <v>2</v>
      </c>
      <c r="D83" s="48">
        <f t="shared" si="1"/>
        <v>0.22222222222222221</v>
      </c>
    </row>
    <row r="84" spans="1:4" ht="15.6" x14ac:dyDescent="0.3">
      <c r="A84" s="47" t="s">
        <v>120</v>
      </c>
      <c r="B84" s="38">
        <f>IFERROR(VLOOKUP(A84,'Звіт чат'!A:E,3,0),0)</f>
        <v>250</v>
      </c>
      <c r="C84" s="38">
        <f>IFERROR(VLOOKUP(A84,'Звіт чат'!A:E,4,0),0)</f>
        <v>56</v>
      </c>
      <c r="D84" s="48">
        <f t="shared" si="1"/>
        <v>0.224</v>
      </c>
    </row>
    <row r="85" spans="1:4" ht="15.6" x14ac:dyDescent="0.3">
      <c r="A85" s="47" t="s">
        <v>75</v>
      </c>
      <c r="B85" s="38">
        <f>IFERROR(VLOOKUP(A85,'Звіт чат'!A:E,3,0),0)</f>
        <v>308</v>
      </c>
      <c r="C85" s="38">
        <f>IFERROR(VLOOKUP(A85,'Звіт чат'!A:E,4,0),0)</f>
        <v>69</v>
      </c>
      <c r="D85" s="48">
        <f t="shared" si="1"/>
        <v>0.22402597402597402</v>
      </c>
    </row>
    <row r="86" spans="1:4" ht="15.6" x14ac:dyDescent="0.3">
      <c r="A86" s="47" t="s">
        <v>220</v>
      </c>
      <c r="B86" s="38">
        <f>IFERROR(VLOOKUP(A86,'Звіт чат'!A:E,3,0),0)</f>
        <v>164</v>
      </c>
      <c r="C86" s="38">
        <f>IFERROR(VLOOKUP(A86,'Звіт чат'!A:E,4,0),0)</f>
        <v>37</v>
      </c>
      <c r="D86" s="48">
        <f t="shared" si="1"/>
        <v>0.22560975609756098</v>
      </c>
    </row>
    <row r="87" spans="1:4" ht="15.6" hidden="1" x14ac:dyDescent="0.3">
      <c r="A87" s="46" t="s">
        <v>150</v>
      </c>
      <c r="B87" s="38">
        <f>IFERROR(VLOOKUP(A87,'Звіт чат'!A:E,3,0),0)</f>
        <v>0</v>
      </c>
      <c r="C87" s="38">
        <f>IFERROR(VLOOKUP(A87,'Звіт чат'!A:E,4,0),0)</f>
        <v>0</v>
      </c>
      <c r="D87" s="48">
        <f t="shared" si="1"/>
        <v>0</v>
      </c>
    </row>
    <row r="88" spans="1:4" ht="15.6" x14ac:dyDescent="0.3">
      <c r="A88" s="47" t="s">
        <v>317</v>
      </c>
      <c r="B88" s="38">
        <f>IFERROR(VLOOKUP(A88,'Звіт чат'!A:E,3,0),0)</f>
        <v>31</v>
      </c>
      <c r="C88" s="38">
        <f>IFERROR(VLOOKUP(A88,'Звіт чат'!A:E,4,0),0)</f>
        <v>7</v>
      </c>
      <c r="D88" s="48">
        <f t="shared" si="1"/>
        <v>0.22580645161290322</v>
      </c>
    </row>
    <row r="89" spans="1:4" ht="15.6" hidden="1" x14ac:dyDescent="0.3">
      <c r="A89" s="46" t="s">
        <v>233</v>
      </c>
      <c r="B89" s="38">
        <f>IFERROR(VLOOKUP(A89,'Звіт чат'!A:E,3,0),0)</f>
        <v>0</v>
      </c>
      <c r="C89" s="38">
        <f>IFERROR(VLOOKUP(A89,'Звіт чат'!A:E,4,0),0)</f>
        <v>0</v>
      </c>
      <c r="D89" s="48">
        <f t="shared" si="1"/>
        <v>0</v>
      </c>
    </row>
    <row r="90" spans="1:4" ht="15.6" hidden="1" x14ac:dyDescent="0.3">
      <c r="A90" s="46" t="s">
        <v>4</v>
      </c>
      <c r="B90" s="38">
        <f>IFERROR(VLOOKUP(A90,'Звіт чат'!A:E,3,0),0)</f>
        <v>0</v>
      </c>
      <c r="C90" s="38">
        <f>IFERROR(VLOOKUP(A90,'Звіт чат'!A:E,4,0),0)</f>
        <v>0</v>
      </c>
      <c r="D90" s="48">
        <f t="shared" si="1"/>
        <v>0</v>
      </c>
    </row>
    <row r="91" spans="1:4" ht="15.6" x14ac:dyDescent="0.3">
      <c r="A91" s="47" t="s">
        <v>87</v>
      </c>
      <c r="B91" s="38">
        <f>IFERROR(VLOOKUP(A91,'Звіт чат'!A:E,3,0),0)</f>
        <v>240</v>
      </c>
      <c r="C91" s="38">
        <f>IFERROR(VLOOKUP(A91,'Звіт чат'!A:E,4,0),0)</f>
        <v>55</v>
      </c>
      <c r="D91" s="48">
        <f t="shared" si="1"/>
        <v>0.22916666666666666</v>
      </c>
    </row>
    <row r="92" spans="1:4" ht="15.6" x14ac:dyDescent="0.3">
      <c r="A92" s="47" t="s">
        <v>211</v>
      </c>
      <c r="B92" s="38">
        <f>IFERROR(VLOOKUP(A92,'Звіт чат'!A:E,3,0),0)</f>
        <v>170</v>
      </c>
      <c r="C92" s="38">
        <f>IFERROR(VLOOKUP(A92,'Звіт чат'!A:E,4,0),0)</f>
        <v>39</v>
      </c>
      <c r="D92" s="48">
        <f t="shared" si="1"/>
        <v>0.22941176470588234</v>
      </c>
    </row>
    <row r="93" spans="1:4" ht="15.6" hidden="1" x14ac:dyDescent="0.3">
      <c r="A93" s="46" t="s">
        <v>56</v>
      </c>
      <c r="B93" s="38">
        <f>IFERROR(VLOOKUP(A93,'Звіт чат'!A:E,3,0),0)</f>
        <v>0</v>
      </c>
      <c r="C93" s="38">
        <f>IFERROR(VLOOKUP(A93,'Звіт чат'!A:E,4,0),0)</f>
        <v>0</v>
      </c>
      <c r="D93" s="48">
        <f t="shared" si="1"/>
        <v>0</v>
      </c>
    </row>
    <row r="94" spans="1:4" ht="15.6" hidden="1" x14ac:dyDescent="0.3">
      <c r="A94" s="46" t="s">
        <v>340</v>
      </c>
      <c r="B94" s="38">
        <f>IFERROR(VLOOKUP(A94,'Звіт чат'!A:E,3,0),0)</f>
        <v>0</v>
      </c>
      <c r="C94" s="38">
        <f>IFERROR(VLOOKUP(A94,'Звіт чат'!A:E,4,0),0)</f>
        <v>0</v>
      </c>
      <c r="D94" s="48">
        <f t="shared" si="1"/>
        <v>0</v>
      </c>
    </row>
    <row r="95" spans="1:4" ht="15.6" hidden="1" x14ac:dyDescent="0.3">
      <c r="A95" s="46" t="s">
        <v>234</v>
      </c>
      <c r="B95" s="38">
        <f>IFERROR(VLOOKUP(A95,'Звіт чат'!A:E,3,0),0)</f>
        <v>0</v>
      </c>
      <c r="C95" s="38">
        <f>IFERROR(VLOOKUP(A95,'Звіт чат'!A:E,4,0),0)</f>
        <v>0</v>
      </c>
      <c r="D95" s="48">
        <f t="shared" si="1"/>
        <v>0</v>
      </c>
    </row>
    <row r="96" spans="1:4" ht="15.6" hidden="1" x14ac:dyDescent="0.3">
      <c r="A96" s="46" t="s">
        <v>170</v>
      </c>
      <c r="B96" s="38">
        <f>IFERROR(VLOOKUP(A96,'Звіт чат'!A:E,3,0),0)</f>
        <v>0</v>
      </c>
      <c r="C96" s="38">
        <f>IFERROR(VLOOKUP(A96,'Звіт чат'!A:E,4,0),0)</f>
        <v>0</v>
      </c>
      <c r="D96" s="48">
        <f t="shared" si="1"/>
        <v>0</v>
      </c>
    </row>
    <row r="97" spans="1:4" ht="15.6" x14ac:dyDescent="0.3">
      <c r="A97" s="47" t="s">
        <v>226</v>
      </c>
      <c r="B97" s="38">
        <f>IFERROR(VLOOKUP(A97,'Звіт чат'!A:E,3,0),0)</f>
        <v>216</v>
      </c>
      <c r="C97" s="38">
        <f>IFERROR(VLOOKUP(A97,'Звіт чат'!A:E,4,0),0)</f>
        <v>50</v>
      </c>
      <c r="D97" s="48">
        <f t="shared" si="1"/>
        <v>0.23148148148148148</v>
      </c>
    </row>
    <row r="98" spans="1:4" ht="15.6" hidden="1" x14ac:dyDescent="0.3">
      <c r="A98" s="46" t="s">
        <v>192</v>
      </c>
      <c r="B98" s="38">
        <f>IFERROR(VLOOKUP(A98,'Звіт чат'!A:E,3,0),0)</f>
        <v>0</v>
      </c>
      <c r="C98" s="38">
        <f>IFERROR(VLOOKUP(A98,'Звіт чат'!A:E,4,0),0)</f>
        <v>0</v>
      </c>
      <c r="D98" s="48">
        <f t="shared" si="1"/>
        <v>0</v>
      </c>
    </row>
    <row r="99" spans="1:4" ht="15.6" hidden="1" x14ac:dyDescent="0.3">
      <c r="A99" s="46" t="s">
        <v>171</v>
      </c>
      <c r="B99" s="38">
        <f>IFERROR(VLOOKUP(A99,'Звіт чат'!A:E,3,0),0)</f>
        <v>0</v>
      </c>
      <c r="C99" s="38">
        <f>IFERROR(VLOOKUP(A99,'Звіт чат'!A:E,4,0),0)</f>
        <v>0</v>
      </c>
      <c r="D99" s="48">
        <f t="shared" si="1"/>
        <v>0</v>
      </c>
    </row>
    <row r="100" spans="1:4" ht="15.6" x14ac:dyDescent="0.3">
      <c r="A100" s="47" t="s">
        <v>55</v>
      </c>
      <c r="B100" s="38">
        <f>IFERROR(VLOOKUP(A100,'Звіт чат'!A:E,3,0),0)</f>
        <v>500</v>
      </c>
      <c r="C100" s="38">
        <f>IFERROR(VLOOKUP(A100,'Звіт чат'!A:E,4,0),0)</f>
        <v>116</v>
      </c>
      <c r="D100" s="48">
        <f t="shared" si="1"/>
        <v>0.23200000000000001</v>
      </c>
    </row>
    <row r="101" spans="1:4" ht="15.6" x14ac:dyDescent="0.3">
      <c r="A101" s="47" t="s">
        <v>209</v>
      </c>
      <c r="B101" s="38">
        <f>IFERROR(VLOOKUP(A101,'Звіт чат'!A:E,3,0),0)</f>
        <v>253</v>
      </c>
      <c r="C101" s="38">
        <f>IFERROR(VLOOKUP(A101,'Звіт чат'!A:E,4,0),0)</f>
        <v>59</v>
      </c>
      <c r="D101" s="48">
        <f t="shared" si="1"/>
        <v>0.233201581027668</v>
      </c>
    </row>
    <row r="102" spans="1:4" ht="15.6" x14ac:dyDescent="0.3">
      <c r="A102" s="47" t="s">
        <v>74</v>
      </c>
      <c r="B102" s="38">
        <f>IFERROR(VLOOKUP(A102,'Звіт чат'!A:E,3,0),0)</f>
        <v>416</v>
      </c>
      <c r="C102" s="38">
        <f>IFERROR(VLOOKUP(A102,'Звіт чат'!A:E,4,0),0)</f>
        <v>98</v>
      </c>
      <c r="D102" s="48">
        <f t="shared" si="1"/>
        <v>0.23557692307692307</v>
      </c>
    </row>
    <row r="103" spans="1:4" ht="15.6" x14ac:dyDescent="0.3">
      <c r="A103" s="47" t="s">
        <v>99</v>
      </c>
      <c r="B103" s="38">
        <f>IFERROR(VLOOKUP(A103,'Звіт чат'!A:E,3,0),0)</f>
        <v>280</v>
      </c>
      <c r="C103" s="38">
        <f>IFERROR(VLOOKUP(A103,'Звіт чат'!A:E,4,0),0)</f>
        <v>66</v>
      </c>
      <c r="D103" s="48">
        <f t="shared" si="1"/>
        <v>0.23571428571428571</v>
      </c>
    </row>
    <row r="104" spans="1:4" ht="15.6" hidden="1" x14ac:dyDescent="0.3">
      <c r="A104" s="46" t="s">
        <v>25</v>
      </c>
      <c r="B104" s="38">
        <f>IFERROR(VLOOKUP(A104,'Звіт чат'!A:E,3,0),0)</f>
        <v>0</v>
      </c>
      <c r="C104" s="38">
        <f>IFERROR(VLOOKUP(A104,'Звіт чат'!A:E,4,0),0)</f>
        <v>0</v>
      </c>
      <c r="D104" s="48">
        <f t="shared" si="1"/>
        <v>0</v>
      </c>
    </row>
    <row r="105" spans="1:4" ht="15.6" hidden="1" x14ac:dyDescent="0.3">
      <c r="A105" s="46" t="s">
        <v>40</v>
      </c>
      <c r="B105" s="38">
        <f>IFERROR(VLOOKUP(A105,'Звіт чат'!A:E,3,0),0)</f>
        <v>0</v>
      </c>
      <c r="C105" s="38">
        <f>IFERROR(VLOOKUP(A105,'Звіт чат'!A:E,4,0),0)</f>
        <v>0</v>
      </c>
      <c r="D105" s="48">
        <f t="shared" si="1"/>
        <v>0</v>
      </c>
    </row>
    <row r="106" spans="1:4" ht="15.6" hidden="1" x14ac:dyDescent="0.3">
      <c r="A106" s="46" t="s">
        <v>146</v>
      </c>
      <c r="B106" s="38">
        <f>IFERROR(VLOOKUP(A106,'Звіт чат'!A:E,3,0),0)</f>
        <v>0</v>
      </c>
      <c r="C106" s="38">
        <f>IFERROR(VLOOKUP(A106,'Звіт чат'!A:E,4,0),0)</f>
        <v>0</v>
      </c>
      <c r="D106" s="48">
        <f t="shared" si="1"/>
        <v>0</v>
      </c>
    </row>
    <row r="107" spans="1:4" ht="15.6" x14ac:dyDescent="0.3">
      <c r="A107" s="47" t="s">
        <v>224</v>
      </c>
      <c r="B107" s="38">
        <f>IFERROR(VLOOKUP(A107,'Звіт чат'!A:E,3,0),0)</f>
        <v>134</v>
      </c>
      <c r="C107" s="38">
        <f>IFERROR(VLOOKUP(A107,'Звіт чат'!A:E,4,0),0)</f>
        <v>32</v>
      </c>
      <c r="D107" s="48">
        <f t="shared" si="1"/>
        <v>0.23880597014925373</v>
      </c>
    </row>
    <row r="108" spans="1:4" ht="15.6" hidden="1" x14ac:dyDescent="0.3">
      <c r="A108" s="46" t="s">
        <v>106</v>
      </c>
      <c r="B108" s="38">
        <f>IFERROR(VLOOKUP(A108,'Звіт чат'!A:E,3,0),0)</f>
        <v>0</v>
      </c>
      <c r="C108" s="38">
        <f>IFERROR(VLOOKUP(A108,'Звіт чат'!A:E,4,0),0)</f>
        <v>0</v>
      </c>
      <c r="D108" s="48">
        <f t="shared" si="1"/>
        <v>0</v>
      </c>
    </row>
    <row r="109" spans="1:4" ht="15.6" hidden="1" x14ac:dyDescent="0.3">
      <c r="A109" s="46" t="s">
        <v>124</v>
      </c>
      <c r="B109" s="38">
        <f>IFERROR(VLOOKUP(A109,'Звіт чат'!A:E,3,0),0)</f>
        <v>0</v>
      </c>
      <c r="C109" s="38">
        <f>IFERROR(VLOOKUP(A109,'Звіт чат'!A:E,4,0),0)</f>
        <v>0</v>
      </c>
      <c r="D109" s="48">
        <f t="shared" si="1"/>
        <v>0</v>
      </c>
    </row>
    <row r="110" spans="1:4" ht="15.6" hidden="1" x14ac:dyDescent="0.3">
      <c r="A110" s="46" t="s">
        <v>147</v>
      </c>
      <c r="B110" s="38">
        <f>IFERROR(VLOOKUP(A110,'Звіт чат'!A:E,3,0),0)</f>
        <v>0</v>
      </c>
      <c r="C110" s="38">
        <f>IFERROR(VLOOKUP(A110,'Звіт чат'!A:E,4,0),0)</f>
        <v>0</v>
      </c>
      <c r="D110" s="48">
        <f t="shared" si="1"/>
        <v>0</v>
      </c>
    </row>
    <row r="111" spans="1:4" ht="15.6" hidden="1" x14ac:dyDescent="0.3">
      <c r="A111" s="46" t="s">
        <v>57</v>
      </c>
      <c r="B111" s="38">
        <f>IFERROR(VLOOKUP(A111,'Звіт чат'!A:E,3,0),0)</f>
        <v>0</v>
      </c>
      <c r="C111" s="38">
        <f>IFERROR(VLOOKUP(A111,'Звіт чат'!A:E,4,0),0)</f>
        <v>0</v>
      </c>
      <c r="D111" s="48">
        <f t="shared" si="1"/>
        <v>0</v>
      </c>
    </row>
    <row r="112" spans="1:4" ht="15.6" x14ac:dyDescent="0.3">
      <c r="A112" s="47" t="s">
        <v>27</v>
      </c>
      <c r="B112" s="38">
        <f>IFERROR(VLOOKUP(A112,'Звіт чат'!A:E,3,0),0)</f>
        <v>247</v>
      </c>
      <c r="C112" s="38">
        <f>IFERROR(VLOOKUP(A112,'Звіт чат'!A:E,4,0),0)</f>
        <v>60</v>
      </c>
      <c r="D112" s="48">
        <f t="shared" si="1"/>
        <v>0.24291497975708501</v>
      </c>
    </row>
    <row r="113" spans="1:4" ht="15.6" x14ac:dyDescent="0.3">
      <c r="A113" s="47" t="s">
        <v>190</v>
      </c>
      <c r="B113" s="38">
        <f>IFERROR(VLOOKUP(A113,'Звіт чат'!A:E,3,0),0)</f>
        <v>222</v>
      </c>
      <c r="C113" s="38">
        <f>IFERROR(VLOOKUP(A113,'Звіт чат'!A:E,4,0),0)</f>
        <v>54</v>
      </c>
      <c r="D113" s="48">
        <f t="shared" si="1"/>
        <v>0.24324324324324326</v>
      </c>
    </row>
    <row r="114" spans="1:4" ht="15.6" hidden="1" x14ac:dyDescent="0.3">
      <c r="A114" s="46" t="s">
        <v>101</v>
      </c>
      <c r="B114" s="38">
        <f>IFERROR(VLOOKUP(A114,'Звіт чат'!A:E,3,0),0)</f>
        <v>0</v>
      </c>
      <c r="C114" s="38">
        <f>IFERROR(VLOOKUP(A114,'Звіт чат'!A:E,4,0),0)</f>
        <v>0</v>
      </c>
      <c r="D114" s="48">
        <f t="shared" si="1"/>
        <v>0</v>
      </c>
    </row>
    <row r="115" spans="1:4" ht="15.6" x14ac:dyDescent="0.3">
      <c r="A115" s="47" t="s">
        <v>225</v>
      </c>
      <c r="B115" s="38">
        <f>IFERROR(VLOOKUP(A115,'Звіт чат'!A:E,3,0),0)</f>
        <v>163</v>
      </c>
      <c r="C115" s="38">
        <f>IFERROR(VLOOKUP(A115,'Звіт чат'!A:E,4,0),0)</f>
        <v>40</v>
      </c>
      <c r="D115" s="48">
        <f t="shared" si="1"/>
        <v>0.24539877300613497</v>
      </c>
    </row>
    <row r="116" spans="1:4" ht="15.6" hidden="1" x14ac:dyDescent="0.3">
      <c r="A116" s="46" t="s">
        <v>17</v>
      </c>
      <c r="B116" s="38">
        <f>IFERROR(VLOOKUP(A116,'Звіт чат'!A:E,3,0),0)</f>
        <v>0</v>
      </c>
      <c r="C116" s="38">
        <f>IFERROR(VLOOKUP(A116,'Звіт чат'!A:E,4,0),0)</f>
        <v>0</v>
      </c>
      <c r="D116" s="48">
        <f t="shared" si="1"/>
        <v>0</v>
      </c>
    </row>
    <row r="117" spans="1:4" ht="15.6" x14ac:dyDescent="0.3">
      <c r="A117" s="47" t="s">
        <v>215</v>
      </c>
      <c r="B117" s="38">
        <f>IFERROR(VLOOKUP(A117,'Звіт чат'!A:E,3,0),0)</f>
        <v>194</v>
      </c>
      <c r="C117" s="38">
        <f>IFERROR(VLOOKUP(A117,'Звіт чат'!A:E,4,0),0)</f>
        <v>48</v>
      </c>
      <c r="D117" s="48">
        <f t="shared" si="1"/>
        <v>0.24742268041237114</v>
      </c>
    </row>
    <row r="118" spans="1:4" ht="15.6" x14ac:dyDescent="0.3">
      <c r="A118" s="47" t="s">
        <v>315</v>
      </c>
      <c r="B118" s="38">
        <f>IFERROR(VLOOKUP(A118,'Звіт чат'!A:E,3,0),0)</f>
        <v>20</v>
      </c>
      <c r="C118" s="38">
        <f>IFERROR(VLOOKUP(A118,'Звіт чат'!A:E,4,0),0)</f>
        <v>5</v>
      </c>
      <c r="D118" s="48">
        <f t="shared" si="1"/>
        <v>0.25</v>
      </c>
    </row>
    <row r="119" spans="1:4" ht="15.6" x14ac:dyDescent="0.3">
      <c r="A119" s="47" t="s">
        <v>309</v>
      </c>
      <c r="B119" s="38">
        <f>IFERROR(VLOOKUP(A119,'Звіт чат'!A:E,3,0),0)</f>
        <v>122</v>
      </c>
      <c r="C119" s="38">
        <f>IFERROR(VLOOKUP(A119,'Звіт чат'!A:E,4,0),0)</f>
        <v>31</v>
      </c>
      <c r="D119" s="48">
        <f t="shared" si="1"/>
        <v>0.25409836065573771</v>
      </c>
    </row>
    <row r="120" spans="1:4" ht="15.6" hidden="1" x14ac:dyDescent="0.3">
      <c r="A120" s="46" t="s">
        <v>28</v>
      </c>
      <c r="B120" s="38">
        <f>IFERROR(VLOOKUP(A120,'Звіт чат'!A:E,3,0),0)</f>
        <v>0</v>
      </c>
      <c r="C120" s="38">
        <f>IFERROR(VLOOKUP(A120,'Звіт чат'!A:E,4,0),0)</f>
        <v>0</v>
      </c>
      <c r="D120" s="48">
        <f t="shared" si="1"/>
        <v>0</v>
      </c>
    </row>
    <row r="121" spans="1:4" ht="15.6" hidden="1" x14ac:dyDescent="0.3">
      <c r="A121" s="46" t="s">
        <v>238</v>
      </c>
      <c r="B121" s="38">
        <f>IFERROR(VLOOKUP(A121,'Звіт чат'!A:E,3,0),0)</f>
        <v>0</v>
      </c>
      <c r="C121" s="38">
        <f>IFERROR(VLOOKUP(A121,'Звіт чат'!A:E,4,0),0)</f>
        <v>0</v>
      </c>
      <c r="D121" s="48">
        <f t="shared" si="1"/>
        <v>0</v>
      </c>
    </row>
    <row r="122" spans="1:4" ht="15.6" hidden="1" x14ac:dyDescent="0.3">
      <c r="A122" s="46" t="s">
        <v>239</v>
      </c>
      <c r="B122" s="38">
        <f>IFERROR(VLOOKUP(A122,'Звіт чат'!A:E,3,0),0)</f>
        <v>0</v>
      </c>
      <c r="C122" s="38">
        <f>IFERROR(VLOOKUP(A122,'Звіт чат'!A:E,4,0),0)</f>
        <v>0</v>
      </c>
      <c r="D122" s="48">
        <f t="shared" si="1"/>
        <v>0</v>
      </c>
    </row>
    <row r="123" spans="1:4" ht="15.6" hidden="1" x14ac:dyDescent="0.3">
      <c r="A123" s="46" t="s">
        <v>73</v>
      </c>
      <c r="B123" s="38">
        <f>IFERROR(VLOOKUP(A123,'Звіт чат'!A:E,3,0),0)</f>
        <v>0</v>
      </c>
      <c r="C123" s="38">
        <f>IFERROR(VLOOKUP(A123,'Звіт чат'!A:E,4,0),0)</f>
        <v>0</v>
      </c>
      <c r="D123" s="48">
        <f t="shared" si="1"/>
        <v>0</v>
      </c>
    </row>
    <row r="124" spans="1:4" ht="15.6" x14ac:dyDescent="0.3">
      <c r="A124" s="47" t="s">
        <v>221</v>
      </c>
      <c r="B124" s="38">
        <f>IFERROR(VLOOKUP(A124,'Звіт чат'!A:E,3,0),0)</f>
        <v>97</v>
      </c>
      <c r="C124" s="38">
        <f>IFERROR(VLOOKUP(A124,'Звіт чат'!A:E,4,0),0)</f>
        <v>25</v>
      </c>
      <c r="D124" s="48">
        <f t="shared" si="1"/>
        <v>0.25773195876288657</v>
      </c>
    </row>
    <row r="125" spans="1:4" ht="15.6" hidden="1" x14ac:dyDescent="0.3">
      <c r="A125" s="46" t="s">
        <v>151</v>
      </c>
      <c r="B125" s="38">
        <f>IFERROR(VLOOKUP(A125,'Звіт чат'!A:E,3,0),0)</f>
        <v>0</v>
      </c>
      <c r="C125" s="38">
        <f>IFERROR(VLOOKUP(A125,'Звіт чат'!A:E,4,0),0)</f>
        <v>0</v>
      </c>
      <c r="D125" s="48">
        <f t="shared" si="1"/>
        <v>0</v>
      </c>
    </row>
    <row r="126" spans="1:4" ht="15.6" hidden="1" x14ac:dyDescent="0.3">
      <c r="A126" s="46" t="s">
        <v>33</v>
      </c>
      <c r="B126" s="38">
        <f>IFERROR(VLOOKUP(A126,'Звіт чат'!A:E,3,0),0)</f>
        <v>0</v>
      </c>
      <c r="C126" s="38">
        <f>IFERROR(VLOOKUP(A126,'Звіт чат'!A:E,4,0),0)</f>
        <v>0</v>
      </c>
      <c r="D126" s="48">
        <f t="shared" si="1"/>
        <v>0</v>
      </c>
    </row>
    <row r="127" spans="1:4" ht="15.6" x14ac:dyDescent="0.3">
      <c r="A127" s="47" t="s">
        <v>173</v>
      </c>
      <c r="B127" s="38">
        <f>IFERROR(VLOOKUP(A127,'Звіт чат'!A:E,3,0),0)</f>
        <v>141</v>
      </c>
      <c r="C127" s="38">
        <f>IFERROR(VLOOKUP(A127,'Звіт чат'!A:E,4,0),0)</f>
        <v>37</v>
      </c>
      <c r="D127" s="48">
        <f t="shared" si="1"/>
        <v>0.26241134751773049</v>
      </c>
    </row>
    <row r="128" spans="1:4" ht="15.6" x14ac:dyDescent="0.3">
      <c r="A128" s="47" t="s">
        <v>176</v>
      </c>
      <c r="B128" s="38">
        <f>IFERROR(VLOOKUP(A128,'Звіт чат'!A:E,3,0),0)</f>
        <v>259</v>
      </c>
      <c r="C128" s="38">
        <f>IFERROR(VLOOKUP(A128,'Звіт чат'!A:E,4,0),0)</f>
        <v>70</v>
      </c>
      <c r="D128" s="48">
        <f t="shared" si="1"/>
        <v>0.27027027027027029</v>
      </c>
    </row>
    <row r="129" spans="1:4" ht="15.6" hidden="1" x14ac:dyDescent="0.3">
      <c r="A129" s="46" t="s">
        <v>196</v>
      </c>
      <c r="B129" s="38">
        <f>IFERROR(VLOOKUP(A129,'Звіт чат'!A:E,3,0),0)</f>
        <v>0</v>
      </c>
      <c r="C129" s="38">
        <f>IFERROR(VLOOKUP(A129,'Звіт чат'!A:E,4,0),0)</f>
        <v>0</v>
      </c>
      <c r="D129" s="48">
        <f t="shared" si="1"/>
        <v>0</v>
      </c>
    </row>
    <row r="130" spans="1:4" ht="15.6" x14ac:dyDescent="0.3">
      <c r="A130" s="47" t="s">
        <v>163</v>
      </c>
      <c r="B130" s="38">
        <f>IFERROR(VLOOKUP(A130,'Звіт чат'!A:E,3,0),0)</f>
        <v>107</v>
      </c>
      <c r="C130" s="38">
        <f>IFERROR(VLOOKUP(A130,'Звіт чат'!A:E,4,0),0)</f>
        <v>30</v>
      </c>
      <c r="D130" s="48">
        <f t="shared" si="1"/>
        <v>0.28037383177570091</v>
      </c>
    </row>
    <row r="131" spans="1:4" ht="15.6" hidden="1" x14ac:dyDescent="0.3">
      <c r="A131" s="46" t="s">
        <v>43</v>
      </c>
      <c r="B131" s="38">
        <f>IFERROR(VLOOKUP(A131,'Звіт чат'!A:E,3,0),0)</f>
        <v>0</v>
      </c>
      <c r="C131" s="38">
        <f>IFERROR(VLOOKUP(A131,'Звіт чат'!A:E,4,0),0)</f>
        <v>0</v>
      </c>
      <c r="D131" s="48">
        <f t="shared" ref="D131:D194" si="2">IFERROR(C131/B131,0%)</f>
        <v>0</v>
      </c>
    </row>
    <row r="132" spans="1:4" ht="15.6" x14ac:dyDescent="0.3">
      <c r="A132" s="47" t="s">
        <v>318</v>
      </c>
      <c r="B132" s="38">
        <f>IFERROR(VLOOKUP(A132,'Звіт чат'!A:E,3,0),0)</f>
        <v>35</v>
      </c>
      <c r="C132" s="38">
        <f>IFERROR(VLOOKUP(A132,'Звіт чат'!A:E,4,0),0)</f>
        <v>10</v>
      </c>
      <c r="D132" s="48">
        <f t="shared" si="2"/>
        <v>0.2857142857142857</v>
      </c>
    </row>
    <row r="133" spans="1:4" ht="15.6" x14ac:dyDescent="0.3">
      <c r="A133" s="47" t="s">
        <v>216</v>
      </c>
      <c r="B133" s="38">
        <f>IFERROR(VLOOKUP(A133,'Звіт чат'!A:E,3,0),0)</f>
        <v>157</v>
      </c>
      <c r="C133" s="38">
        <f>IFERROR(VLOOKUP(A133,'Звіт чат'!A:E,4,0),0)</f>
        <v>47</v>
      </c>
      <c r="D133" s="48">
        <f t="shared" si="2"/>
        <v>0.29936305732484075</v>
      </c>
    </row>
    <row r="134" spans="1:4" ht="15.6" hidden="1" x14ac:dyDescent="0.3">
      <c r="A134" s="46" t="s">
        <v>185</v>
      </c>
      <c r="B134" s="38">
        <f>IFERROR(VLOOKUP(A134,'Звіт чат'!A:E,3,0),0)</f>
        <v>0</v>
      </c>
      <c r="C134" s="38">
        <f>IFERROR(VLOOKUP(A134,'Звіт чат'!A:E,4,0),0)</f>
        <v>0</v>
      </c>
      <c r="D134" s="48">
        <f t="shared" si="2"/>
        <v>0</v>
      </c>
    </row>
    <row r="135" spans="1:4" ht="15.6" hidden="1" x14ac:dyDescent="0.3">
      <c r="A135" s="46" t="s">
        <v>180</v>
      </c>
      <c r="B135" s="38">
        <f>IFERROR(VLOOKUP(A135,'Звіт чат'!A:E,3,0),0)</f>
        <v>0</v>
      </c>
      <c r="C135" s="38">
        <f>IFERROR(VLOOKUP(A135,'Звіт чат'!A:E,4,0),0)</f>
        <v>0</v>
      </c>
      <c r="D135" s="48">
        <f t="shared" si="2"/>
        <v>0</v>
      </c>
    </row>
    <row r="136" spans="1:4" ht="15.6" hidden="1" x14ac:dyDescent="0.3">
      <c r="A136" s="46" t="s">
        <v>110</v>
      </c>
      <c r="B136" s="38">
        <f>IFERROR(VLOOKUP(A136,'Звіт чат'!A:E,3,0),0)</f>
        <v>0</v>
      </c>
      <c r="C136" s="38">
        <f>IFERROR(VLOOKUP(A136,'Звіт чат'!A:E,4,0),0)</f>
        <v>0</v>
      </c>
      <c r="D136" s="48">
        <f t="shared" si="2"/>
        <v>0</v>
      </c>
    </row>
    <row r="137" spans="1:4" ht="15.6" x14ac:dyDescent="0.3">
      <c r="A137" s="47" t="s">
        <v>169</v>
      </c>
      <c r="B137" s="38">
        <f>IFERROR(VLOOKUP(A137,'Звіт чат'!A:E,3,0),0)</f>
        <v>89</v>
      </c>
      <c r="C137" s="38">
        <f>IFERROR(VLOOKUP(A137,'Звіт чат'!A:E,4,0),0)</f>
        <v>27</v>
      </c>
      <c r="D137" s="48">
        <f t="shared" si="2"/>
        <v>0.30337078651685395</v>
      </c>
    </row>
    <row r="138" spans="1:4" ht="15.6" x14ac:dyDescent="0.3">
      <c r="A138" s="47" t="s">
        <v>214</v>
      </c>
      <c r="B138" s="38">
        <f>IFERROR(VLOOKUP(A138,'Звіт чат'!A:E,3,0),0)</f>
        <v>49</v>
      </c>
      <c r="C138" s="38">
        <f>IFERROR(VLOOKUP(A138,'Звіт чат'!A:E,4,0),0)</f>
        <v>15</v>
      </c>
      <c r="D138" s="48">
        <f t="shared" si="2"/>
        <v>0.30612244897959184</v>
      </c>
    </row>
    <row r="139" spans="1:4" ht="15.6" x14ac:dyDescent="0.3">
      <c r="A139" s="47" t="s">
        <v>232</v>
      </c>
      <c r="B139" s="38">
        <f>IFERROR(VLOOKUP(A139,'Звіт чат'!A:E,3,0),0)</f>
        <v>3</v>
      </c>
      <c r="C139" s="38">
        <f>IFERROR(VLOOKUP(A139,'Звіт чат'!A:E,4,0),0)</f>
        <v>1</v>
      </c>
      <c r="D139" s="48">
        <f t="shared" si="2"/>
        <v>0.33333333333333331</v>
      </c>
    </row>
    <row r="140" spans="1:4" ht="15.6" hidden="1" x14ac:dyDescent="0.3">
      <c r="A140" s="46" t="s">
        <v>342</v>
      </c>
      <c r="B140" s="38">
        <f>IFERROR(VLOOKUP(A140,'Звіт чат'!A:E,3,0),0)</f>
        <v>0</v>
      </c>
      <c r="C140" s="38">
        <f>IFERROR(VLOOKUP(A140,'Звіт чат'!A:E,4,0),0)</f>
        <v>0</v>
      </c>
      <c r="D140" s="48">
        <f t="shared" si="2"/>
        <v>0</v>
      </c>
    </row>
    <row r="141" spans="1:4" ht="15.6" hidden="1" x14ac:dyDescent="0.3">
      <c r="A141" s="46" t="s">
        <v>205</v>
      </c>
      <c r="B141" s="38">
        <f>IFERROR(VLOOKUP(A141,'Звіт чат'!A:E,3,0),0)</f>
        <v>0</v>
      </c>
      <c r="C141" s="38">
        <f>IFERROR(VLOOKUP(A141,'Звіт чат'!A:E,4,0),0)</f>
        <v>0</v>
      </c>
      <c r="D141" s="48">
        <f t="shared" si="2"/>
        <v>0</v>
      </c>
    </row>
    <row r="142" spans="1:4" ht="15.6" hidden="1" x14ac:dyDescent="0.3">
      <c r="A142" s="46" t="s">
        <v>122</v>
      </c>
      <c r="B142" s="38">
        <f>IFERROR(VLOOKUP(A142,'Звіт чат'!A:E,3,0),0)</f>
        <v>0</v>
      </c>
      <c r="C142" s="38">
        <f>IFERROR(VLOOKUP(A142,'Звіт чат'!A:E,4,0),0)</f>
        <v>0</v>
      </c>
      <c r="D142" s="48">
        <f t="shared" si="2"/>
        <v>0</v>
      </c>
    </row>
    <row r="143" spans="1:4" ht="15.6" hidden="1" x14ac:dyDescent="0.3">
      <c r="A143" s="46" t="s">
        <v>115</v>
      </c>
      <c r="B143" s="38">
        <f>IFERROR(VLOOKUP(A143,'Звіт чат'!A:E,3,0),0)</f>
        <v>0</v>
      </c>
      <c r="C143" s="38">
        <f>IFERROR(VLOOKUP(A143,'Звіт чат'!A:E,4,0),0)</f>
        <v>0</v>
      </c>
      <c r="D143" s="48">
        <f t="shared" si="2"/>
        <v>0</v>
      </c>
    </row>
    <row r="144" spans="1:4" ht="15.6" hidden="1" x14ac:dyDescent="0.3">
      <c r="A144" s="46" t="s">
        <v>100</v>
      </c>
      <c r="B144" s="38">
        <f>IFERROR(VLOOKUP(A144,'Звіт чат'!A:E,3,0),0)</f>
        <v>0</v>
      </c>
      <c r="C144" s="38">
        <f>IFERROR(VLOOKUP(A144,'Звіт чат'!A:E,4,0),0)</f>
        <v>0</v>
      </c>
      <c r="D144" s="48">
        <f t="shared" si="2"/>
        <v>0</v>
      </c>
    </row>
    <row r="145" spans="1:4" ht="15.6" hidden="1" x14ac:dyDescent="0.3">
      <c r="A145" s="46" t="s">
        <v>240</v>
      </c>
      <c r="B145" s="38">
        <f>IFERROR(VLOOKUP(A145,'Звіт чат'!A:E,3,0),0)</f>
        <v>0</v>
      </c>
      <c r="C145" s="38">
        <f>IFERROR(VLOOKUP(A145,'Звіт чат'!A:E,4,0),0)</f>
        <v>0</v>
      </c>
      <c r="D145" s="48">
        <f t="shared" si="2"/>
        <v>0</v>
      </c>
    </row>
    <row r="146" spans="1:4" ht="15.6" x14ac:dyDescent="0.3">
      <c r="A146" s="47" t="s">
        <v>341</v>
      </c>
      <c r="B146" s="38">
        <f>IFERROR(VLOOKUP(A146,'Звіт чат'!A:E,3,0),0)</f>
        <v>33</v>
      </c>
      <c r="C146" s="38">
        <f>IFERROR(VLOOKUP(A146,'Звіт чат'!A:E,4,0),0)</f>
        <v>11</v>
      </c>
      <c r="D146" s="48">
        <f t="shared" si="2"/>
        <v>0.33333333333333331</v>
      </c>
    </row>
    <row r="147" spans="1:4" ht="15.6" hidden="1" x14ac:dyDescent="0.3">
      <c r="A147" s="46" t="s">
        <v>134</v>
      </c>
      <c r="B147" s="38">
        <f>IFERROR(VLOOKUP(A147,'Звіт чат'!A:E,3,0),0)</f>
        <v>0</v>
      </c>
      <c r="C147" s="38">
        <f>IFERROR(VLOOKUP(A147,'Звіт чат'!A:E,4,0),0)</f>
        <v>0</v>
      </c>
      <c r="D147" s="48">
        <f t="shared" si="2"/>
        <v>0</v>
      </c>
    </row>
    <row r="148" spans="1:4" ht="15.6" hidden="1" x14ac:dyDescent="0.3">
      <c r="A148" s="46" t="s">
        <v>159</v>
      </c>
      <c r="B148" s="38">
        <f>IFERROR(VLOOKUP(A148,'Звіт чат'!A:E,3,0),0)</f>
        <v>0</v>
      </c>
      <c r="C148" s="38">
        <f>IFERROR(VLOOKUP(A148,'Звіт чат'!A:E,4,0),0)</f>
        <v>0</v>
      </c>
      <c r="D148" s="48">
        <f t="shared" si="2"/>
        <v>0</v>
      </c>
    </row>
    <row r="149" spans="1:4" ht="15.6" hidden="1" x14ac:dyDescent="0.3">
      <c r="A149" s="46" t="s">
        <v>37</v>
      </c>
      <c r="B149" s="38">
        <f>IFERROR(VLOOKUP(A149,'Звіт чат'!A:E,3,0),0)</f>
        <v>0</v>
      </c>
      <c r="C149" s="38">
        <f>IFERROR(VLOOKUP(A149,'Звіт чат'!A:E,4,0),0)</f>
        <v>0</v>
      </c>
      <c r="D149" s="48">
        <f t="shared" si="2"/>
        <v>0</v>
      </c>
    </row>
    <row r="150" spans="1:4" ht="15.6" hidden="1" x14ac:dyDescent="0.3">
      <c r="A150" s="46" t="s">
        <v>166</v>
      </c>
      <c r="B150" s="38">
        <f>IFERROR(VLOOKUP(A150,'Звіт чат'!A:E,3,0),0)</f>
        <v>0</v>
      </c>
      <c r="C150" s="38">
        <f>IFERROR(VLOOKUP(A150,'Звіт чат'!A:E,4,0),0)</f>
        <v>0</v>
      </c>
      <c r="D150" s="48">
        <f t="shared" si="2"/>
        <v>0</v>
      </c>
    </row>
    <row r="151" spans="1:4" ht="15.6" hidden="1" x14ac:dyDescent="0.3">
      <c r="A151" s="46" t="s">
        <v>64</v>
      </c>
      <c r="B151" s="38">
        <f>IFERROR(VLOOKUP(A151,'Звіт чат'!A:E,3,0),0)</f>
        <v>0</v>
      </c>
      <c r="C151" s="38">
        <f>IFERROR(VLOOKUP(A151,'Звіт чат'!A:E,4,0),0)</f>
        <v>0</v>
      </c>
      <c r="D151" s="48">
        <f t="shared" si="2"/>
        <v>0</v>
      </c>
    </row>
    <row r="152" spans="1:4" ht="15.6" hidden="1" x14ac:dyDescent="0.3">
      <c r="A152" s="46" t="s">
        <v>179</v>
      </c>
      <c r="B152" s="38">
        <f>IFERROR(VLOOKUP(A152,'Звіт чат'!A:E,3,0),0)</f>
        <v>0</v>
      </c>
      <c r="C152" s="38">
        <f>IFERROR(VLOOKUP(A152,'Звіт чат'!A:E,4,0),0)</f>
        <v>0</v>
      </c>
      <c r="D152" s="48">
        <f t="shared" si="2"/>
        <v>0</v>
      </c>
    </row>
    <row r="153" spans="1:4" ht="15.6" hidden="1" x14ac:dyDescent="0.3">
      <c r="A153" s="46" t="s">
        <v>114</v>
      </c>
      <c r="B153" s="38">
        <f>IFERROR(VLOOKUP(A153,'Звіт чат'!A:E,3,0),0)</f>
        <v>0</v>
      </c>
      <c r="C153" s="38">
        <f>IFERROR(VLOOKUP(A153,'Звіт чат'!A:E,4,0),0)</f>
        <v>0</v>
      </c>
      <c r="D153" s="48">
        <f t="shared" si="2"/>
        <v>0</v>
      </c>
    </row>
    <row r="154" spans="1:4" ht="15.6" hidden="1" x14ac:dyDescent="0.3">
      <c r="A154" s="46" t="s">
        <v>46</v>
      </c>
      <c r="B154" s="38">
        <f>IFERROR(VLOOKUP(A154,'Звіт чат'!A:E,3,0),0)</f>
        <v>0</v>
      </c>
      <c r="C154" s="38">
        <f>IFERROR(VLOOKUP(A154,'Звіт чат'!A:E,4,0),0)</f>
        <v>0</v>
      </c>
      <c r="D154" s="48">
        <f t="shared" si="2"/>
        <v>0</v>
      </c>
    </row>
    <row r="155" spans="1:4" ht="15.6" hidden="1" x14ac:dyDescent="0.3">
      <c r="A155" s="46" t="s">
        <v>98</v>
      </c>
      <c r="B155" s="38">
        <f>IFERROR(VLOOKUP(A155,'Звіт чат'!A:E,3,0),0)</f>
        <v>0</v>
      </c>
      <c r="C155" s="38">
        <f>IFERROR(VLOOKUP(A155,'Звіт чат'!A:E,4,0),0)</f>
        <v>0</v>
      </c>
      <c r="D155" s="48">
        <f t="shared" si="2"/>
        <v>0</v>
      </c>
    </row>
    <row r="156" spans="1:4" ht="15.6" x14ac:dyDescent="0.3">
      <c r="A156" s="47" t="s">
        <v>313</v>
      </c>
      <c r="B156" s="38">
        <f>IFERROR(VLOOKUP(A156,'Звіт чат'!A:E,3,0),0)</f>
        <v>4</v>
      </c>
      <c r="C156" s="38">
        <f>IFERROR(VLOOKUP(A156,'Звіт чат'!A:E,4,0),0)</f>
        <v>2</v>
      </c>
      <c r="D156" s="48">
        <f t="shared" si="2"/>
        <v>0.5</v>
      </c>
    </row>
    <row r="157" spans="1:4" ht="15.6" hidden="1" x14ac:dyDescent="0.3">
      <c r="A157" s="46" t="s">
        <v>118</v>
      </c>
      <c r="B157" s="38">
        <f>IFERROR(VLOOKUP(A157,'Звіт чат'!A:E,3,0),0)</f>
        <v>0</v>
      </c>
      <c r="C157" s="38">
        <f>IFERROR(VLOOKUP(A157,'Звіт чат'!A:E,4,0),0)</f>
        <v>0</v>
      </c>
      <c r="D157" s="48">
        <f t="shared" si="2"/>
        <v>0</v>
      </c>
    </row>
    <row r="158" spans="1:4" ht="15.6" hidden="1" x14ac:dyDescent="0.3">
      <c r="A158" s="46" t="s">
        <v>51</v>
      </c>
      <c r="B158" s="38">
        <f>IFERROR(VLOOKUP(A158,'Звіт чат'!A:E,3,0),0)</f>
        <v>0</v>
      </c>
      <c r="C158" s="38">
        <f>IFERROR(VLOOKUP(A158,'Звіт чат'!A:E,4,0),0)</f>
        <v>0</v>
      </c>
      <c r="D158" s="48">
        <f t="shared" si="2"/>
        <v>0</v>
      </c>
    </row>
    <row r="159" spans="1:4" ht="15.6" hidden="1" x14ac:dyDescent="0.3">
      <c r="A159" s="46" t="s">
        <v>8</v>
      </c>
      <c r="B159" s="38">
        <f>IFERROR(VLOOKUP(A159,'Звіт чат'!A:E,3,0),0)</f>
        <v>0</v>
      </c>
      <c r="C159" s="38">
        <f>IFERROR(VLOOKUP(A159,'Звіт чат'!A:E,4,0),0)</f>
        <v>0</v>
      </c>
      <c r="D159" s="48">
        <f t="shared" si="2"/>
        <v>0</v>
      </c>
    </row>
    <row r="160" spans="1:4" ht="15.6" hidden="1" x14ac:dyDescent="0.3">
      <c r="A160" s="46" t="s">
        <v>189</v>
      </c>
      <c r="B160" s="38">
        <f>IFERROR(VLOOKUP(A160,'Звіт чат'!A:E,3,0),0)</f>
        <v>0</v>
      </c>
      <c r="C160" s="38">
        <f>IFERROR(VLOOKUP(A160,'Звіт чат'!A:E,4,0),0)</f>
        <v>0</v>
      </c>
      <c r="D160" s="48">
        <f t="shared" si="2"/>
        <v>0</v>
      </c>
    </row>
    <row r="161" spans="1:4" ht="15.6" hidden="1" x14ac:dyDescent="0.3">
      <c r="A161" s="46" t="s">
        <v>174</v>
      </c>
      <c r="B161" s="38">
        <f>IFERROR(VLOOKUP(A161,'Звіт чат'!A:E,3,0),0)</f>
        <v>0</v>
      </c>
      <c r="C161" s="38">
        <f>IFERROR(VLOOKUP(A161,'Звіт чат'!A:E,4,0),0)</f>
        <v>0</v>
      </c>
      <c r="D161" s="48">
        <f t="shared" si="2"/>
        <v>0</v>
      </c>
    </row>
    <row r="162" spans="1:4" ht="15.6" hidden="1" x14ac:dyDescent="0.3">
      <c r="A162" s="46" t="s">
        <v>13</v>
      </c>
      <c r="B162" s="38">
        <f>IFERROR(VLOOKUP(A162,'Звіт чат'!A:E,3,0),0)</f>
        <v>0</v>
      </c>
      <c r="C162" s="38">
        <f>IFERROR(VLOOKUP(A162,'Звіт чат'!A:E,4,0),0)</f>
        <v>0</v>
      </c>
      <c r="D162" s="48">
        <f t="shared" si="2"/>
        <v>0</v>
      </c>
    </row>
    <row r="163" spans="1:4" ht="15.6" hidden="1" x14ac:dyDescent="0.3">
      <c r="A163" s="46" t="s">
        <v>201</v>
      </c>
      <c r="B163" s="38">
        <f>IFERROR(VLOOKUP(A163,'Звіт чат'!A:E,3,0),0)</f>
        <v>0</v>
      </c>
      <c r="C163" s="38">
        <f>IFERROR(VLOOKUP(A163,'Звіт чат'!A:E,4,0),0)</f>
        <v>0</v>
      </c>
      <c r="D163" s="48">
        <f t="shared" si="2"/>
        <v>0</v>
      </c>
    </row>
    <row r="164" spans="1:4" ht="15.6" hidden="1" x14ac:dyDescent="0.3">
      <c r="A164" s="46" t="s">
        <v>199</v>
      </c>
      <c r="B164" s="38">
        <f>IFERROR(VLOOKUP(A164,'Звіт чат'!A:E,3,0),0)</f>
        <v>0</v>
      </c>
      <c r="C164" s="38">
        <f>IFERROR(VLOOKUP(A164,'Звіт чат'!A:E,4,0),0)</f>
        <v>0</v>
      </c>
      <c r="D164" s="48">
        <f t="shared" si="2"/>
        <v>0</v>
      </c>
    </row>
    <row r="165" spans="1:4" ht="15.6" hidden="1" x14ac:dyDescent="0.3">
      <c r="A165" s="46" t="s">
        <v>137</v>
      </c>
      <c r="B165" s="38">
        <f>IFERROR(VLOOKUP(A165,'Звіт чат'!A:E,3,0),0)</f>
        <v>0</v>
      </c>
      <c r="C165" s="38">
        <f>IFERROR(VLOOKUP(A165,'Звіт чат'!A:E,4,0),0)</f>
        <v>0</v>
      </c>
      <c r="D165" s="48">
        <f t="shared" si="2"/>
        <v>0</v>
      </c>
    </row>
    <row r="166" spans="1:4" ht="15.6" hidden="1" x14ac:dyDescent="0.3">
      <c r="A166" s="46" t="s">
        <v>203</v>
      </c>
      <c r="B166" s="38">
        <f>IFERROR(VLOOKUP(A166,'Звіт чат'!A:E,3,0),0)</f>
        <v>0</v>
      </c>
      <c r="C166" s="38">
        <f>IFERROR(VLOOKUP(A166,'Звіт чат'!A:E,4,0),0)</f>
        <v>0</v>
      </c>
      <c r="D166" s="48">
        <f t="shared" si="2"/>
        <v>0</v>
      </c>
    </row>
    <row r="167" spans="1:4" ht="15.6" hidden="1" x14ac:dyDescent="0.3">
      <c r="A167" s="46" t="s">
        <v>21</v>
      </c>
      <c r="B167" s="38">
        <f>IFERROR(VLOOKUP(A167,'Звіт чат'!A:E,3,0),0)</f>
        <v>0</v>
      </c>
      <c r="C167" s="38">
        <f>IFERROR(VLOOKUP(A167,'Звіт чат'!A:E,4,0),0)</f>
        <v>0</v>
      </c>
      <c r="D167" s="48">
        <f t="shared" si="2"/>
        <v>0</v>
      </c>
    </row>
    <row r="168" spans="1:4" ht="15.6" x14ac:dyDescent="0.3">
      <c r="A168" s="47" t="s">
        <v>125</v>
      </c>
      <c r="B168" s="38">
        <f>IFERROR(VLOOKUP(A168,'Звіт чат'!A:E,3,0),0)</f>
        <v>2</v>
      </c>
      <c r="C168" s="38">
        <f>IFERROR(VLOOKUP(A168,'Звіт чат'!A:E,4,0),0)</f>
        <v>1</v>
      </c>
      <c r="D168" s="48">
        <f t="shared" si="2"/>
        <v>0.5</v>
      </c>
    </row>
    <row r="169" spans="1:4" ht="15.6" x14ac:dyDescent="0.3">
      <c r="A169" s="47" t="s">
        <v>136</v>
      </c>
      <c r="B169" s="38">
        <f>IFERROR(VLOOKUP(A169,'Звіт чат'!A:E,3,0),0)</f>
        <v>1</v>
      </c>
      <c r="C169" s="38">
        <f>IFERROR(VLOOKUP(A169,'Звіт чат'!A:E,4,0),0)</f>
        <v>1</v>
      </c>
      <c r="D169" s="48">
        <f t="shared" si="2"/>
        <v>1</v>
      </c>
    </row>
    <row r="170" spans="1:4" ht="15.6" hidden="1" x14ac:dyDescent="0.3">
      <c r="A170" s="46" t="s">
        <v>177</v>
      </c>
      <c r="B170" s="38">
        <f>IFERROR(VLOOKUP(A170,'Звіт чат'!A:E,3,0),0)</f>
        <v>0</v>
      </c>
      <c r="C170" s="38">
        <f>IFERROR(VLOOKUP(A170,'Звіт чат'!A:E,4,0),0)</f>
        <v>0</v>
      </c>
      <c r="D170" s="48">
        <f t="shared" si="2"/>
        <v>0</v>
      </c>
    </row>
    <row r="171" spans="1:4" ht="15.6" hidden="1" x14ac:dyDescent="0.3">
      <c r="A171" s="46" t="s">
        <v>127</v>
      </c>
      <c r="B171" s="38">
        <f>IFERROR(VLOOKUP(A171,'Звіт чат'!A:E,3,0),0)</f>
        <v>0</v>
      </c>
      <c r="C171" s="38">
        <f>IFERROR(VLOOKUP(A171,'Звіт чат'!A:E,4,0),0)</f>
        <v>0</v>
      </c>
      <c r="D171" s="48">
        <f t="shared" si="2"/>
        <v>0</v>
      </c>
    </row>
    <row r="172" spans="1:4" ht="15.6" hidden="1" x14ac:dyDescent="0.3">
      <c r="A172" s="46" t="s">
        <v>83</v>
      </c>
      <c r="B172" s="38">
        <f>IFERROR(VLOOKUP(A172,'Звіт чат'!A:E,3,0),0)</f>
        <v>0</v>
      </c>
      <c r="C172" s="38">
        <f>IFERROR(VLOOKUP(A172,'Звіт чат'!A:E,4,0),0)</f>
        <v>0</v>
      </c>
      <c r="D172" s="48">
        <f t="shared" si="2"/>
        <v>0</v>
      </c>
    </row>
    <row r="173" spans="1:4" ht="15.6" hidden="1" x14ac:dyDescent="0.3">
      <c r="A173" s="46" t="s">
        <v>10</v>
      </c>
      <c r="B173" s="38">
        <f>IFERROR(VLOOKUP(A173,'Звіт чат'!A:E,3,0),0)</f>
        <v>0</v>
      </c>
      <c r="C173" s="38">
        <f>IFERROR(VLOOKUP(A173,'Звіт чат'!A:E,4,0),0)</f>
        <v>0</v>
      </c>
      <c r="D173" s="48">
        <f t="shared" si="2"/>
        <v>0</v>
      </c>
    </row>
    <row r="174" spans="1:4" ht="15.6" hidden="1" x14ac:dyDescent="0.3">
      <c r="A174" s="46" t="s">
        <v>45</v>
      </c>
      <c r="B174" s="38">
        <f>IFERROR(VLOOKUP(A174,'Звіт чат'!A:E,3,0),0)</f>
        <v>0</v>
      </c>
      <c r="C174" s="38">
        <f>IFERROR(VLOOKUP(A174,'Звіт чат'!A:E,4,0),0)</f>
        <v>0</v>
      </c>
      <c r="D174" s="48">
        <f t="shared" si="2"/>
        <v>0</v>
      </c>
    </row>
    <row r="175" spans="1:4" ht="15.6" hidden="1" x14ac:dyDescent="0.3">
      <c r="A175" s="46" t="s">
        <v>71</v>
      </c>
      <c r="B175" s="38">
        <f>IFERROR(VLOOKUP(A175,'Звіт чат'!A:E,3,0),0)</f>
        <v>0</v>
      </c>
      <c r="C175" s="38">
        <f>IFERROR(VLOOKUP(A175,'Звіт чат'!A:E,4,0),0)</f>
        <v>0</v>
      </c>
      <c r="D175" s="48">
        <f t="shared" si="2"/>
        <v>0</v>
      </c>
    </row>
    <row r="176" spans="1:4" ht="15.6" hidden="1" x14ac:dyDescent="0.3">
      <c r="A176" s="46" t="s">
        <v>141</v>
      </c>
      <c r="B176" s="38">
        <f>IFERROR(VLOOKUP(A176,'Звіт чат'!A:E,3,0),0)</f>
        <v>0</v>
      </c>
      <c r="C176" s="38">
        <f>IFERROR(VLOOKUP(A176,'Звіт чат'!A:E,4,0),0)</f>
        <v>0</v>
      </c>
      <c r="D176" s="48">
        <f t="shared" si="2"/>
        <v>0</v>
      </c>
    </row>
    <row r="177" spans="1:4" ht="15.6" hidden="1" x14ac:dyDescent="0.3">
      <c r="A177" s="46" t="s">
        <v>34</v>
      </c>
      <c r="B177" s="38">
        <f>IFERROR(VLOOKUP(A177,'Звіт чат'!A:E,3,0),0)</f>
        <v>0</v>
      </c>
      <c r="C177" s="38">
        <f>IFERROR(VLOOKUP(A177,'Звіт чат'!A:E,4,0),0)</f>
        <v>0</v>
      </c>
      <c r="D177" s="48">
        <f t="shared" si="2"/>
        <v>0</v>
      </c>
    </row>
    <row r="178" spans="1:4" ht="15.6" hidden="1" x14ac:dyDescent="0.3">
      <c r="A178" s="46" t="s">
        <v>149</v>
      </c>
      <c r="B178" s="38">
        <f>IFERROR(VLOOKUP(A178,'Звіт чат'!A:E,3,0),0)</f>
        <v>0</v>
      </c>
      <c r="C178" s="38">
        <f>IFERROR(VLOOKUP(A178,'Звіт чат'!A:E,4,0),0)</f>
        <v>0</v>
      </c>
      <c r="D178" s="48">
        <f t="shared" si="2"/>
        <v>0</v>
      </c>
    </row>
    <row r="179" spans="1:4" ht="15.6" hidden="1" x14ac:dyDescent="0.3">
      <c r="A179" s="46" t="s">
        <v>62</v>
      </c>
      <c r="B179" s="38">
        <f>IFERROR(VLOOKUP(A179,'Звіт чат'!A:E,3,0),0)</f>
        <v>0</v>
      </c>
      <c r="C179" s="38">
        <f>IFERROR(VLOOKUP(A179,'Звіт чат'!A:E,4,0),0)</f>
        <v>0</v>
      </c>
      <c r="D179" s="48">
        <f t="shared" si="2"/>
        <v>0</v>
      </c>
    </row>
    <row r="180" spans="1:4" ht="15.6" hidden="1" x14ac:dyDescent="0.3">
      <c r="A180" s="46" t="s">
        <v>76</v>
      </c>
      <c r="B180" s="38">
        <f>IFERROR(VLOOKUP(A180,'Звіт чат'!A:E,3,0),0)</f>
        <v>0</v>
      </c>
      <c r="C180" s="38">
        <f>IFERROR(VLOOKUP(A180,'Звіт чат'!A:E,4,0),0)</f>
        <v>0</v>
      </c>
      <c r="D180" s="48">
        <f t="shared" si="2"/>
        <v>0</v>
      </c>
    </row>
    <row r="181" spans="1:4" ht="15.6" hidden="1" x14ac:dyDescent="0.3">
      <c r="A181" s="46" t="s">
        <v>184</v>
      </c>
      <c r="B181" s="38">
        <f>IFERROR(VLOOKUP(A181,'Звіт чат'!A:E,3,0),0)</f>
        <v>0</v>
      </c>
      <c r="C181" s="38">
        <f>IFERROR(VLOOKUP(A181,'Звіт чат'!A:E,4,0),0)</f>
        <v>0</v>
      </c>
      <c r="D181" s="48">
        <f t="shared" si="2"/>
        <v>0</v>
      </c>
    </row>
    <row r="182" spans="1:4" ht="15.6" hidden="1" x14ac:dyDescent="0.3">
      <c r="A182" s="46" t="s">
        <v>88</v>
      </c>
      <c r="B182" s="38">
        <f>IFERROR(VLOOKUP(A182,'Звіт чат'!A:E,3,0),0)</f>
        <v>0</v>
      </c>
      <c r="C182" s="38">
        <f>IFERROR(VLOOKUP(A182,'Звіт чат'!A:E,4,0),0)</f>
        <v>0</v>
      </c>
      <c r="D182" s="48">
        <f t="shared" si="2"/>
        <v>0</v>
      </c>
    </row>
    <row r="183" spans="1:4" ht="15.6" hidden="1" x14ac:dyDescent="0.3">
      <c r="A183" s="46" t="s">
        <v>129</v>
      </c>
      <c r="B183" s="38">
        <f>IFERROR(VLOOKUP(A183,'Звіт чат'!A:E,3,0),0)</f>
        <v>0</v>
      </c>
      <c r="C183" s="38">
        <f>IFERROR(VLOOKUP(A183,'Звіт чат'!A:E,4,0),0)</f>
        <v>0</v>
      </c>
      <c r="D183" s="48">
        <f t="shared" si="2"/>
        <v>0</v>
      </c>
    </row>
    <row r="184" spans="1:4" ht="15.6" hidden="1" x14ac:dyDescent="0.3">
      <c r="A184" s="46" t="s">
        <v>52</v>
      </c>
      <c r="B184" s="38">
        <f>IFERROR(VLOOKUP(A184,'Звіт чат'!A:E,3,0),0)</f>
        <v>0</v>
      </c>
      <c r="C184" s="38">
        <f>IFERROR(VLOOKUP(A184,'Звіт чат'!A:E,4,0),0)</f>
        <v>0</v>
      </c>
      <c r="D184" s="48">
        <f t="shared" si="2"/>
        <v>0</v>
      </c>
    </row>
    <row r="185" spans="1:4" ht="15.6" hidden="1" x14ac:dyDescent="0.3">
      <c r="A185" s="46" t="s">
        <v>30</v>
      </c>
      <c r="B185" s="38">
        <f>IFERROR(VLOOKUP(A185,'Звіт чат'!A:E,3,0),0)</f>
        <v>0</v>
      </c>
      <c r="C185" s="38">
        <f>IFERROR(VLOOKUP(A185,'Звіт чат'!A:E,4,0),0)</f>
        <v>0</v>
      </c>
      <c r="D185" s="48">
        <f t="shared" si="2"/>
        <v>0</v>
      </c>
    </row>
    <row r="186" spans="1:4" ht="15.6" hidden="1" x14ac:dyDescent="0.3">
      <c r="A186" s="46" t="s">
        <v>165</v>
      </c>
      <c r="B186" s="38">
        <f>IFERROR(VLOOKUP(A186,'Звіт чат'!A:E,3,0),0)</f>
        <v>0</v>
      </c>
      <c r="C186" s="38">
        <f>IFERROR(VLOOKUP(A186,'Звіт чат'!A:E,4,0),0)</f>
        <v>0</v>
      </c>
      <c r="D186" s="48">
        <f t="shared" si="2"/>
        <v>0</v>
      </c>
    </row>
    <row r="187" spans="1:4" ht="15.6" hidden="1" x14ac:dyDescent="0.3">
      <c r="A187" s="46" t="s">
        <v>20</v>
      </c>
      <c r="B187" s="38">
        <f>IFERROR(VLOOKUP(A187,'Звіт чат'!A:E,3,0),0)</f>
        <v>0</v>
      </c>
      <c r="C187" s="38">
        <f>IFERROR(VLOOKUP(A187,'Звіт чат'!A:E,4,0),0)</f>
        <v>0</v>
      </c>
      <c r="D187" s="48">
        <f t="shared" si="2"/>
        <v>0</v>
      </c>
    </row>
    <row r="188" spans="1:4" ht="15.6" hidden="1" x14ac:dyDescent="0.3">
      <c r="A188" s="46" t="s">
        <v>44</v>
      </c>
      <c r="B188" s="38">
        <f>IFERROR(VLOOKUP(A188,'Звіт чат'!A:E,3,0),0)</f>
        <v>0</v>
      </c>
      <c r="C188" s="38">
        <f>IFERROR(VLOOKUP(A188,'Звіт чат'!A:E,4,0),0)</f>
        <v>0</v>
      </c>
      <c r="D188" s="48">
        <f t="shared" si="2"/>
        <v>0</v>
      </c>
    </row>
    <row r="189" spans="1:4" ht="15.6" hidden="1" x14ac:dyDescent="0.3">
      <c r="A189" s="46" t="s">
        <v>16</v>
      </c>
      <c r="B189" s="38">
        <f>IFERROR(VLOOKUP(A189,'Звіт чат'!A:E,3,0),0)</f>
        <v>0</v>
      </c>
      <c r="C189" s="38">
        <f>IFERROR(VLOOKUP(A189,'Звіт чат'!A:E,4,0),0)</f>
        <v>0</v>
      </c>
      <c r="D189" s="48">
        <f t="shared" si="2"/>
        <v>0</v>
      </c>
    </row>
    <row r="190" spans="1:4" ht="15.6" hidden="1" x14ac:dyDescent="0.3">
      <c r="A190" s="46" t="s">
        <v>113</v>
      </c>
      <c r="B190" s="38">
        <f>IFERROR(VLOOKUP(A190,'Звіт чат'!A:E,3,0),0)</f>
        <v>0</v>
      </c>
      <c r="C190" s="38">
        <f>IFERROR(VLOOKUP(A190,'Звіт чат'!A:E,4,0),0)</f>
        <v>0</v>
      </c>
      <c r="D190" s="48">
        <f t="shared" si="2"/>
        <v>0</v>
      </c>
    </row>
    <row r="191" spans="1:4" ht="15.6" hidden="1" x14ac:dyDescent="0.3">
      <c r="A191" s="46" t="s">
        <v>78</v>
      </c>
      <c r="B191" s="38">
        <f>IFERROR(VLOOKUP(A191,'Звіт чат'!A:E,3,0),0)</f>
        <v>0</v>
      </c>
      <c r="C191" s="38">
        <f>IFERROR(VLOOKUP(A191,'Звіт чат'!A:E,4,0),0)</f>
        <v>0</v>
      </c>
      <c r="D191" s="48">
        <f t="shared" si="2"/>
        <v>0</v>
      </c>
    </row>
    <row r="192" spans="1:4" ht="15.6" hidden="1" x14ac:dyDescent="0.3">
      <c r="A192" s="46" t="s">
        <v>139</v>
      </c>
      <c r="B192" s="38">
        <f>IFERROR(VLOOKUP(A192,'Звіт чат'!A:E,3,0),0)</f>
        <v>0</v>
      </c>
      <c r="C192" s="38">
        <f>IFERROR(VLOOKUP(A192,'Звіт чат'!A:E,4,0),0)</f>
        <v>0</v>
      </c>
      <c r="D192" s="48">
        <f t="shared" si="2"/>
        <v>0</v>
      </c>
    </row>
    <row r="193" spans="1:4" ht="15.6" hidden="1" x14ac:dyDescent="0.3">
      <c r="A193" s="46" t="s">
        <v>197</v>
      </c>
      <c r="B193" s="38">
        <f>IFERROR(VLOOKUP(A193,'Звіт чат'!A:E,3,0),0)</f>
        <v>0</v>
      </c>
      <c r="C193" s="38">
        <f>IFERROR(VLOOKUP(A193,'Звіт чат'!A:E,4,0),0)</f>
        <v>0</v>
      </c>
      <c r="D193" s="48">
        <f t="shared" si="2"/>
        <v>0</v>
      </c>
    </row>
    <row r="194" spans="1:4" ht="15.6" x14ac:dyDescent="0.3">
      <c r="A194" s="47" t="s">
        <v>102</v>
      </c>
      <c r="B194" s="38">
        <f>IFERROR(VLOOKUP(A194,'Звіт чат'!A:E,3,0),0)</f>
        <v>1</v>
      </c>
      <c r="C194" s="38">
        <f>IFERROR(VLOOKUP(A194,'Звіт чат'!A:E,4,0),0)</f>
        <v>1</v>
      </c>
      <c r="D194" s="48">
        <f t="shared" si="2"/>
        <v>1</v>
      </c>
    </row>
    <row r="195" spans="1:4" ht="15.6" hidden="1" x14ac:dyDescent="0.3">
      <c r="A195" s="46" t="s">
        <v>140</v>
      </c>
      <c r="B195" s="38">
        <f>IFERROR(VLOOKUP(A195,'Звіт чат'!A:E,3,0),0)</f>
        <v>0</v>
      </c>
      <c r="C195" s="38">
        <f>IFERROR(VLOOKUP(A195,'Звіт чат'!A:E,4,0),0)</f>
        <v>0</v>
      </c>
      <c r="D195" s="48">
        <f t="shared" ref="D195:D243" si="3">IFERROR(C195/B195,0%)</f>
        <v>0</v>
      </c>
    </row>
    <row r="196" spans="1:4" ht="15.6" hidden="1" x14ac:dyDescent="0.3">
      <c r="A196" s="46" t="s">
        <v>15</v>
      </c>
      <c r="B196" s="38">
        <f>IFERROR(VLOOKUP(A196,'Звіт чат'!A:E,3,0),0)</f>
        <v>0</v>
      </c>
      <c r="C196" s="38">
        <f>IFERROR(VLOOKUP(A196,'Звіт чат'!A:E,4,0),0)</f>
        <v>0</v>
      </c>
      <c r="D196" s="48">
        <f t="shared" si="3"/>
        <v>0</v>
      </c>
    </row>
    <row r="197" spans="1:4" ht="15.6" hidden="1" x14ac:dyDescent="0.3">
      <c r="A197" s="46" t="s">
        <v>97</v>
      </c>
      <c r="B197" s="38">
        <f>IFERROR(VLOOKUP(A197,'Звіт чат'!A:E,3,0),0)</f>
        <v>0</v>
      </c>
      <c r="C197" s="38">
        <f>IFERROR(VLOOKUP(A197,'Звіт чат'!A:E,4,0),0)</f>
        <v>0</v>
      </c>
      <c r="D197" s="48">
        <f t="shared" si="3"/>
        <v>0</v>
      </c>
    </row>
    <row r="198" spans="1:4" ht="15.6" hidden="1" x14ac:dyDescent="0.3">
      <c r="A198" s="46" t="s">
        <v>119</v>
      </c>
      <c r="B198" s="38">
        <f>IFERROR(VLOOKUP(A198,'Звіт чат'!A:E,3,0),0)</f>
        <v>0</v>
      </c>
      <c r="C198" s="38">
        <f>IFERROR(VLOOKUP(A198,'Звіт чат'!A:E,4,0),0)</f>
        <v>0</v>
      </c>
      <c r="D198" s="48">
        <f t="shared" si="3"/>
        <v>0</v>
      </c>
    </row>
    <row r="199" spans="1:4" ht="15.6" hidden="1" x14ac:dyDescent="0.3">
      <c r="A199" s="46" t="s">
        <v>59</v>
      </c>
      <c r="B199" s="38">
        <f>IFERROR(VLOOKUP(A199,'Звіт чат'!A:E,3,0),0)</f>
        <v>0</v>
      </c>
      <c r="C199" s="38">
        <f>IFERROR(VLOOKUP(A199,'Звіт чат'!A:E,4,0),0)</f>
        <v>0</v>
      </c>
      <c r="D199" s="48">
        <f t="shared" si="3"/>
        <v>0</v>
      </c>
    </row>
    <row r="200" spans="1:4" ht="15.6" hidden="1" x14ac:dyDescent="0.3">
      <c r="A200" s="46" t="s">
        <v>175</v>
      </c>
      <c r="B200" s="38">
        <f>IFERROR(VLOOKUP(A200,'Звіт чат'!A:E,3,0),0)</f>
        <v>0</v>
      </c>
      <c r="C200" s="38">
        <f>IFERROR(VLOOKUP(A200,'Звіт чат'!A:E,4,0),0)</f>
        <v>0</v>
      </c>
      <c r="D200" s="48">
        <f t="shared" si="3"/>
        <v>0</v>
      </c>
    </row>
    <row r="201" spans="1:4" ht="15.6" hidden="1" x14ac:dyDescent="0.3">
      <c r="A201" s="46" t="s">
        <v>77</v>
      </c>
      <c r="B201" s="38">
        <f>IFERROR(VLOOKUP(A201,'Звіт чат'!A:E,3,0),0)</f>
        <v>0</v>
      </c>
      <c r="C201" s="38">
        <f>IFERROR(VLOOKUP(A201,'Звіт чат'!A:E,4,0),0)</f>
        <v>0</v>
      </c>
      <c r="D201" s="48">
        <f t="shared" si="3"/>
        <v>0</v>
      </c>
    </row>
    <row r="202" spans="1:4" ht="15.6" hidden="1" x14ac:dyDescent="0.3">
      <c r="A202" s="46" t="s">
        <v>58</v>
      </c>
      <c r="B202" s="38">
        <f>IFERROR(VLOOKUP(A202,'Звіт чат'!A:E,3,0),0)</f>
        <v>0</v>
      </c>
      <c r="C202" s="38">
        <f>IFERROR(VLOOKUP(A202,'Звіт чат'!A:E,4,0),0)</f>
        <v>0</v>
      </c>
      <c r="D202" s="48">
        <f t="shared" si="3"/>
        <v>0</v>
      </c>
    </row>
    <row r="203" spans="1:4" ht="15.6" hidden="1" x14ac:dyDescent="0.3">
      <c r="A203" s="46" t="s">
        <v>168</v>
      </c>
      <c r="B203" s="38">
        <f>IFERROR(VLOOKUP(A203,'Звіт чат'!A:E,3,0),0)</f>
        <v>0</v>
      </c>
      <c r="C203" s="38">
        <f>IFERROR(VLOOKUP(A203,'Звіт чат'!A:E,4,0),0)</f>
        <v>0</v>
      </c>
      <c r="D203" s="48">
        <f t="shared" si="3"/>
        <v>0</v>
      </c>
    </row>
    <row r="204" spans="1:4" ht="15.6" hidden="1" x14ac:dyDescent="0.3">
      <c r="A204" s="46" t="s">
        <v>80</v>
      </c>
      <c r="B204" s="38">
        <f>IFERROR(VLOOKUP(A204,'Звіт чат'!A:E,3,0),0)</f>
        <v>0</v>
      </c>
      <c r="C204" s="38">
        <f>IFERROR(VLOOKUP(A204,'Звіт чат'!A:E,4,0),0)</f>
        <v>0</v>
      </c>
      <c r="D204" s="48">
        <f t="shared" si="3"/>
        <v>0</v>
      </c>
    </row>
    <row r="205" spans="1:4" ht="15.6" hidden="1" x14ac:dyDescent="0.3">
      <c r="A205" s="46" t="s">
        <v>68</v>
      </c>
      <c r="B205" s="38">
        <f>IFERROR(VLOOKUP(A205,'Звіт чат'!A:E,3,0),0)</f>
        <v>0</v>
      </c>
      <c r="C205" s="38">
        <f>IFERROR(VLOOKUP(A205,'Звіт чат'!A:E,4,0),0)</f>
        <v>0</v>
      </c>
      <c r="D205" s="48">
        <f t="shared" si="3"/>
        <v>0</v>
      </c>
    </row>
    <row r="206" spans="1:4" ht="15.6" hidden="1" x14ac:dyDescent="0.3">
      <c r="A206" s="46" t="s">
        <v>70</v>
      </c>
      <c r="B206" s="38">
        <f>IFERROR(VLOOKUP(A206,'Звіт чат'!A:E,3,0),0)</f>
        <v>0</v>
      </c>
      <c r="C206" s="38">
        <f>IFERROR(VLOOKUP(A206,'Звіт чат'!A:E,4,0),0)</f>
        <v>0</v>
      </c>
      <c r="D206" s="48">
        <f t="shared" si="3"/>
        <v>0</v>
      </c>
    </row>
    <row r="207" spans="1:4" ht="15.6" hidden="1" x14ac:dyDescent="0.3">
      <c r="A207" s="46" t="s">
        <v>154</v>
      </c>
      <c r="B207" s="38">
        <f>IFERROR(VLOOKUP(A207,'Звіт чат'!A:E,3,0),0)</f>
        <v>0</v>
      </c>
      <c r="C207" s="38">
        <f>IFERROR(VLOOKUP(A207,'Звіт чат'!A:E,4,0),0)</f>
        <v>0</v>
      </c>
      <c r="D207" s="48">
        <f t="shared" si="3"/>
        <v>0</v>
      </c>
    </row>
    <row r="208" spans="1:4" ht="15.6" hidden="1" x14ac:dyDescent="0.3">
      <c r="A208" s="46" t="s">
        <v>133</v>
      </c>
      <c r="B208" s="38">
        <f>IFERROR(VLOOKUP(A208,'Звіт чат'!A:E,3,0),0)</f>
        <v>0</v>
      </c>
      <c r="C208" s="38">
        <f>IFERROR(VLOOKUP(A208,'Звіт чат'!A:E,4,0),0)</f>
        <v>0</v>
      </c>
      <c r="D208" s="48">
        <f t="shared" si="3"/>
        <v>0</v>
      </c>
    </row>
    <row r="209" spans="1:4" ht="15.6" hidden="1" x14ac:dyDescent="0.3">
      <c r="A209" s="46" t="s">
        <v>86</v>
      </c>
      <c r="B209" s="38">
        <f>IFERROR(VLOOKUP(A209,'Звіт чат'!A:E,3,0),0)</f>
        <v>0</v>
      </c>
      <c r="C209" s="38">
        <f>IFERROR(VLOOKUP(A209,'Звіт чат'!A:E,4,0),0)</f>
        <v>0</v>
      </c>
      <c r="D209" s="48">
        <f t="shared" si="3"/>
        <v>0</v>
      </c>
    </row>
    <row r="210" spans="1:4" ht="15.6" hidden="1" x14ac:dyDescent="0.3">
      <c r="A210" s="46" t="s">
        <v>35</v>
      </c>
      <c r="B210" s="38">
        <f>IFERROR(VLOOKUP(A210,'Звіт чат'!A:E,3,0),0)</f>
        <v>0</v>
      </c>
      <c r="C210" s="38">
        <f>IFERROR(VLOOKUP(A210,'Звіт чат'!A:E,4,0),0)</f>
        <v>0</v>
      </c>
      <c r="D210" s="48">
        <f t="shared" si="3"/>
        <v>0</v>
      </c>
    </row>
    <row r="211" spans="1:4" ht="15.6" hidden="1" x14ac:dyDescent="0.3">
      <c r="A211" s="46" t="s">
        <v>63</v>
      </c>
      <c r="B211" s="38">
        <f>IFERROR(VLOOKUP(A211,'Звіт чат'!A:E,3,0),0)</f>
        <v>0</v>
      </c>
      <c r="C211" s="38">
        <f>IFERROR(VLOOKUP(A211,'Звіт чат'!A:E,4,0),0)</f>
        <v>0</v>
      </c>
      <c r="D211" s="48">
        <f t="shared" si="3"/>
        <v>0</v>
      </c>
    </row>
    <row r="212" spans="1:4" ht="15.6" hidden="1" x14ac:dyDescent="0.3">
      <c r="A212" s="46" t="s">
        <v>0</v>
      </c>
      <c r="B212" s="38">
        <f>IFERROR(VLOOKUP(A212,'Звіт чат'!A:E,3,0),0)</f>
        <v>0</v>
      </c>
      <c r="C212" s="38">
        <f>IFERROR(VLOOKUP(A212,'Звіт чат'!A:E,4,0),0)</f>
        <v>0</v>
      </c>
      <c r="D212" s="48">
        <f t="shared" si="3"/>
        <v>0</v>
      </c>
    </row>
    <row r="213" spans="1:4" ht="15.6" hidden="1" x14ac:dyDescent="0.3">
      <c r="A213" s="46" t="s">
        <v>194</v>
      </c>
      <c r="B213" s="38">
        <f>IFERROR(VLOOKUP(A213,'Звіт чат'!A:E,3,0),0)</f>
        <v>0</v>
      </c>
      <c r="C213" s="38">
        <f>IFERROR(VLOOKUP(A213,'Звіт чат'!A:E,4,0),0)</f>
        <v>0</v>
      </c>
      <c r="D213" s="48">
        <f t="shared" si="3"/>
        <v>0</v>
      </c>
    </row>
    <row r="214" spans="1:4" ht="15.6" hidden="1" x14ac:dyDescent="0.3">
      <c r="A214" s="46" t="s">
        <v>54</v>
      </c>
      <c r="B214" s="38">
        <f>IFERROR(VLOOKUP(A214,'Звіт чат'!A:E,3,0),0)</f>
        <v>0</v>
      </c>
      <c r="C214" s="38">
        <f>IFERROR(VLOOKUP(A214,'Звіт чат'!A:E,4,0),0)</f>
        <v>0</v>
      </c>
      <c r="D214" s="48">
        <f t="shared" si="3"/>
        <v>0</v>
      </c>
    </row>
    <row r="215" spans="1:4" ht="15.6" hidden="1" x14ac:dyDescent="0.3">
      <c r="A215" s="46" t="s">
        <v>164</v>
      </c>
      <c r="B215" s="38">
        <f>IFERROR(VLOOKUP(A215,'Звіт чат'!A:E,3,0),0)</f>
        <v>0</v>
      </c>
      <c r="C215" s="38">
        <f>IFERROR(VLOOKUP(A215,'Звіт чат'!A:E,4,0),0)</f>
        <v>0</v>
      </c>
      <c r="D215" s="48">
        <f t="shared" si="3"/>
        <v>0</v>
      </c>
    </row>
    <row r="216" spans="1:4" ht="15.6" hidden="1" x14ac:dyDescent="0.3">
      <c r="A216" s="46" t="s">
        <v>67</v>
      </c>
      <c r="B216" s="38">
        <f>IFERROR(VLOOKUP(A216,'Звіт чат'!A:E,3,0),0)</f>
        <v>0</v>
      </c>
      <c r="C216" s="38">
        <f>IFERROR(VLOOKUP(A216,'Звіт чат'!A:E,4,0),0)</f>
        <v>0</v>
      </c>
      <c r="D216" s="48">
        <f t="shared" si="3"/>
        <v>0</v>
      </c>
    </row>
    <row r="217" spans="1:4" ht="15.6" hidden="1" x14ac:dyDescent="0.3">
      <c r="A217" s="46" t="s">
        <v>90</v>
      </c>
      <c r="B217" s="38">
        <f>IFERROR(VLOOKUP(A217,'Звіт чат'!A:E,3,0),0)</f>
        <v>0</v>
      </c>
      <c r="C217" s="38">
        <f>IFERROR(VLOOKUP(A217,'Звіт чат'!A:E,4,0),0)</f>
        <v>0</v>
      </c>
      <c r="D217" s="48">
        <f t="shared" si="3"/>
        <v>0</v>
      </c>
    </row>
    <row r="218" spans="1:4" ht="15.6" hidden="1" x14ac:dyDescent="0.3">
      <c r="A218" s="46" t="s">
        <v>128</v>
      </c>
      <c r="B218" s="38">
        <f>IFERROR(VLOOKUP(A218,'Звіт чат'!A:E,3,0),0)</f>
        <v>0</v>
      </c>
      <c r="C218" s="38">
        <f>IFERROR(VLOOKUP(A218,'Звіт чат'!A:E,4,0),0)</f>
        <v>0</v>
      </c>
      <c r="D218" s="48">
        <f t="shared" si="3"/>
        <v>0</v>
      </c>
    </row>
    <row r="219" spans="1:4" ht="15.6" hidden="1" x14ac:dyDescent="0.3">
      <c r="A219" s="46" t="s">
        <v>183</v>
      </c>
      <c r="B219" s="38">
        <f>IFERROR(VLOOKUP(A219,'Звіт чат'!A:E,3,0),0)</f>
        <v>0</v>
      </c>
      <c r="C219" s="38">
        <f>IFERROR(VLOOKUP(A219,'Звіт чат'!A:E,4,0),0)</f>
        <v>0</v>
      </c>
      <c r="D219" s="48">
        <f t="shared" si="3"/>
        <v>0</v>
      </c>
    </row>
    <row r="220" spans="1:4" ht="15.6" hidden="1" x14ac:dyDescent="0.3">
      <c r="A220" s="46" t="s">
        <v>11</v>
      </c>
      <c r="B220" s="38">
        <f>IFERROR(VLOOKUP(A220,'Звіт чат'!A:E,3,0),0)</f>
        <v>0</v>
      </c>
      <c r="C220" s="38">
        <f>IFERROR(VLOOKUP(A220,'Звіт чат'!A:E,4,0),0)</f>
        <v>0</v>
      </c>
      <c r="D220" s="48">
        <f t="shared" si="3"/>
        <v>0</v>
      </c>
    </row>
    <row r="221" spans="1:4" ht="15.6" hidden="1" x14ac:dyDescent="0.3">
      <c r="A221" s="46" t="s">
        <v>116</v>
      </c>
      <c r="B221" s="38">
        <f>IFERROR(VLOOKUP(A221,'Звіт чат'!A:E,3,0),0)</f>
        <v>0</v>
      </c>
      <c r="C221" s="38">
        <f>IFERROR(VLOOKUP(A221,'Звіт чат'!A:E,4,0),0)</f>
        <v>0</v>
      </c>
      <c r="D221" s="48">
        <f t="shared" si="3"/>
        <v>0</v>
      </c>
    </row>
    <row r="222" spans="1:4" ht="15.6" hidden="1" x14ac:dyDescent="0.3">
      <c r="A222" s="46" t="s">
        <v>187</v>
      </c>
      <c r="B222" s="38">
        <f>IFERROR(VLOOKUP(A222,'Звіт чат'!A:E,3,0),0)</f>
        <v>0</v>
      </c>
      <c r="C222" s="38">
        <f>IFERROR(VLOOKUP(A222,'Звіт чат'!A:E,4,0),0)</f>
        <v>0</v>
      </c>
      <c r="D222" s="48">
        <f t="shared" si="3"/>
        <v>0</v>
      </c>
    </row>
    <row r="223" spans="1:4" ht="15.6" hidden="1" x14ac:dyDescent="0.3">
      <c r="A223" s="46" t="s">
        <v>160</v>
      </c>
      <c r="B223" s="38">
        <f>IFERROR(VLOOKUP(A223,'Звіт чат'!A:E,3,0),0)</f>
        <v>0</v>
      </c>
      <c r="C223" s="38">
        <f>IFERROR(VLOOKUP(A223,'Звіт чат'!A:E,4,0),0)</f>
        <v>0</v>
      </c>
      <c r="D223" s="48">
        <f t="shared" si="3"/>
        <v>0</v>
      </c>
    </row>
    <row r="224" spans="1:4" ht="15.6" hidden="1" x14ac:dyDescent="0.3">
      <c r="A224" s="46" t="s">
        <v>6</v>
      </c>
      <c r="B224" s="38">
        <f>IFERROR(VLOOKUP(A224,'Звіт чат'!A:E,3,0),0)</f>
        <v>0</v>
      </c>
      <c r="C224" s="38">
        <f>IFERROR(VLOOKUP(A224,'Звіт чат'!A:E,4,0),0)</f>
        <v>0</v>
      </c>
      <c r="D224" s="48">
        <f t="shared" si="3"/>
        <v>0</v>
      </c>
    </row>
    <row r="225" spans="1:4" ht="15.6" hidden="1" x14ac:dyDescent="0.3">
      <c r="A225" s="46" t="s">
        <v>103</v>
      </c>
      <c r="B225" s="38">
        <f>IFERROR(VLOOKUP(A225,'Звіт чат'!A:E,3,0),0)</f>
        <v>0</v>
      </c>
      <c r="C225" s="38">
        <f>IFERROR(VLOOKUP(A225,'Звіт чат'!A:E,4,0),0)</f>
        <v>0</v>
      </c>
      <c r="D225" s="48">
        <f t="shared" si="3"/>
        <v>0</v>
      </c>
    </row>
    <row r="226" spans="1:4" ht="15.6" hidden="1" x14ac:dyDescent="0.3">
      <c r="A226" s="46" t="s">
        <v>153</v>
      </c>
      <c r="B226" s="38">
        <f>IFERROR(VLOOKUP(A226,'Звіт чат'!A:E,3,0),0)</f>
        <v>0</v>
      </c>
      <c r="C226" s="38">
        <f>IFERROR(VLOOKUP(A226,'Звіт чат'!A:E,4,0),0)</f>
        <v>0</v>
      </c>
      <c r="D226" s="48">
        <f t="shared" si="3"/>
        <v>0</v>
      </c>
    </row>
    <row r="227" spans="1:4" ht="15.6" hidden="1" x14ac:dyDescent="0.3">
      <c r="A227" s="46" t="s">
        <v>130</v>
      </c>
      <c r="B227" s="38">
        <f>IFERROR(VLOOKUP(A227,'Звіт чат'!A:E,3,0),0)</f>
        <v>0</v>
      </c>
      <c r="C227" s="38">
        <f>IFERROR(VLOOKUP(A227,'Звіт чат'!A:E,4,0),0)</f>
        <v>0</v>
      </c>
      <c r="D227" s="48">
        <f t="shared" si="3"/>
        <v>0</v>
      </c>
    </row>
    <row r="228" spans="1:4" ht="15.6" hidden="1" x14ac:dyDescent="0.3">
      <c r="A228" s="46" t="s">
        <v>2</v>
      </c>
      <c r="B228" s="38">
        <f>IFERROR(VLOOKUP(A228,'Звіт чат'!A:E,3,0),0)</f>
        <v>0</v>
      </c>
      <c r="C228" s="38">
        <f>IFERROR(VLOOKUP(A228,'Звіт чат'!A:E,4,0),0)</f>
        <v>0</v>
      </c>
      <c r="D228" s="48">
        <f t="shared" si="3"/>
        <v>0</v>
      </c>
    </row>
    <row r="229" spans="1:4" ht="15.6" hidden="1" x14ac:dyDescent="0.3">
      <c r="A229" s="46" t="s">
        <v>208</v>
      </c>
      <c r="B229" s="38">
        <f>IFERROR(VLOOKUP(A229,'Звіт чат'!A:E,3,0),0)</f>
        <v>0</v>
      </c>
      <c r="C229" s="38">
        <f>IFERROR(VLOOKUP(A229,'Звіт чат'!A:E,4,0),0)</f>
        <v>0</v>
      </c>
      <c r="D229" s="48">
        <f t="shared" si="3"/>
        <v>0</v>
      </c>
    </row>
    <row r="230" spans="1:4" ht="15.6" hidden="1" x14ac:dyDescent="0.3">
      <c r="A230" s="46" t="s">
        <v>121</v>
      </c>
      <c r="B230" s="38">
        <f>IFERROR(VLOOKUP(A230,'Звіт чат'!A:E,3,0),0)</f>
        <v>0</v>
      </c>
      <c r="C230" s="38">
        <f>IFERROR(VLOOKUP(A230,'Звіт чат'!A:E,4,0),0)</f>
        <v>0</v>
      </c>
      <c r="D230" s="48">
        <f t="shared" si="3"/>
        <v>0</v>
      </c>
    </row>
    <row r="231" spans="1:4" ht="15.6" hidden="1" x14ac:dyDescent="0.3">
      <c r="A231" s="46" t="s">
        <v>104</v>
      </c>
      <c r="B231" s="38">
        <f>IFERROR(VLOOKUP(A231,'Звіт чат'!A:E,3,0),0)</f>
        <v>0</v>
      </c>
      <c r="C231" s="38">
        <f>IFERROR(VLOOKUP(A231,'Звіт чат'!A:E,4,0),0)</f>
        <v>0</v>
      </c>
      <c r="D231" s="48">
        <f t="shared" si="3"/>
        <v>0</v>
      </c>
    </row>
    <row r="232" spans="1:4" ht="15.6" hidden="1" x14ac:dyDescent="0.3">
      <c r="A232" s="46" t="s">
        <v>193</v>
      </c>
      <c r="B232" s="38">
        <f>IFERROR(VLOOKUP(A232,'Звіт чат'!A:E,3,0),0)</f>
        <v>0</v>
      </c>
      <c r="C232" s="38">
        <f>IFERROR(VLOOKUP(A232,'Звіт чат'!A:E,4,0),0)</f>
        <v>0</v>
      </c>
      <c r="D232" s="48">
        <f t="shared" si="3"/>
        <v>0</v>
      </c>
    </row>
    <row r="233" spans="1:4" ht="15.6" hidden="1" x14ac:dyDescent="0.3">
      <c r="A233" s="46" t="s">
        <v>191</v>
      </c>
      <c r="B233" s="38">
        <f>IFERROR(VLOOKUP(A233,'Звіт чат'!A:E,3,0),0)</f>
        <v>0</v>
      </c>
      <c r="C233" s="38">
        <f>IFERROR(VLOOKUP(A233,'Звіт чат'!A:E,4,0),0)</f>
        <v>0</v>
      </c>
      <c r="D233" s="48">
        <f t="shared" si="3"/>
        <v>0</v>
      </c>
    </row>
    <row r="234" spans="1:4" ht="15.6" hidden="1" x14ac:dyDescent="0.3">
      <c r="A234" s="46" t="s">
        <v>308</v>
      </c>
      <c r="B234" s="38">
        <f>IFERROR(VLOOKUP(A234,'Звіт чат'!A:E,3,0),0)</f>
        <v>0</v>
      </c>
      <c r="C234" s="38">
        <f>IFERROR(VLOOKUP(A234,'Звіт чат'!A:E,4,0),0)</f>
        <v>0</v>
      </c>
      <c r="D234" s="48">
        <f t="shared" si="3"/>
        <v>0</v>
      </c>
    </row>
    <row r="235" spans="1:4" ht="15.6" hidden="1" x14ac:dyDescent="0.3">
      <c r="A235" s="46" t="s">
        <v>312</v>
      </c>
      <c r="B235" s="38">
        <f>IFERROR(VLOOKUP(A235,'Звіт чат'!A:E,3,0),0)</f>
        <v>0</v>
      </c>
      <c r="C235" s="38">
        <f>IFERROR(VLOOKUP(A235,'Звіт чат'!A:E,4,0),0)</f>
        <v>0</v>
      </c>
      <c r="D235" s="48">
        <f t="shared" si="3"/>
        <v>0</v>
      </c>
    </row>
    <row r="236" spans="1:4" ht="15.6" hidden="1" x14ac:dyDescent="0.3">
      <c r="A236" s="46" t="s">
        <v>311</v>
      </c>
      <c r="B236" s="38">
        <f>IFERROR(VLOOKUP(A236,'Звіт чат'!A:E,3,0),0)</f>
        <v>0</v>
      </c>
      <c r="C236" s="38">
        <f>IFERROR(VLOOKUP(A236,'Звіт чат'!A:E,4,0),0)</f>
        <v>0</v>
      </c>
      <c r="D236" s="48">
        <f t="shared" si="3"/>
        <v>0</v>
      </c>
    </row>
    <row r="237" spans="1:4" ht="15.6" hidden="1" x14ac:dyDescent="0.3">
      <c r="A237" s="46" t="s">
        <v>310</v>
      </c>
      <c r="B237" s="38">
        <f>IFERROR(VLOOKUP(A237,'Звіт чат'!A:E,3,0),0)</f>
        <v>0</v>
      </c>
      <c r="C237" s="38">
        <f>IFERROR(VLOOKUP(A237,'Звіт чат'!A:E,4,0),0)</f>
        <v>0</v>
      </c>
      <c r="D237" s="48">
        <f t="shared" si="3"/>
        <v>0</v>
      </c>
    </row>
    <row r="238" spans="1:4" ht="15.6" hidden="1" x14ac:dyDescent="0.3">
      <c r="A238" s="46" t="s">
        <v>343</v>
      </c>
      <c r="B238" s="38">
        <f>IFERROR(VLOOKUP(A238,'Звіт чат'!A:E,3,0),0)</f>
        <v>0</v>
      </c>
      <c r="C238" s="38">
        <f>IFERROR(VLOOKUP(A238,'Звіт чат'!A:E,4,0),0)</f>
        <v>0</v>
      </c>
      <c r="D238" s="48">
        <f t="shared" si="3"/>
        <v>0</v>
      </c>
    </row>
    <row r="239" spans="1:4" ht="15.6" hidden="1" x14ac:dyDescent="0.3">
      <c r="A239" s="46" t="s">
        <v>344</v>
      </c>
      <c r="B239" s="38">
        <f>IFERROR(VLOOKUP(A239,'Звіт чат'!A:E,3,0),0)</f>
        <v>0</v>
      </c>
      <c r="C239" s="38">
        <f>IFERROR(VLOOKUP(A239,'Звіт чат'!A:E,4,0),0)</f>
        <v>0</v>
      </c>
      <c r="D239" s="48">
        <f t="shared" si="3"/>
        <v>0</v>
      </c>
    </row>
    <row r="240" spans="1:4" ht="15.6" hidden="1" x14ac:dyDescent="0.3">
      <c r="A240" s="46" t="s">
        <v>345</v>
      </c>
      <c r="B240" s="38">
        <f>IFERROR(VLOOKUP(A240,'Звіт чат'!A:E,3,0),0)</f>
        <v>0</v>
      </c>
      <c r="C240" s="38">
        <f>IFERROR(VLOOKUP(A240,'Звіт чат'!A:E,4,0),0)</f>
        <v>0</v>
      </c>
      <c r="D240" s="48">
        <f t="shared" si="3"/>
        <v>0</v>
      </c>
    </row>
    <row r="241" spans="1:4" ht="15.6" hidden="1" x14ac:dyDescent="0.3">
      <c r="A241" s="46" t="s">
        <v>346</v>
      </c>
      <c r="B241" s="38">
        <f>IFERROR(VLOOKUP(A241,'Звіт чат'!A:E,3,0),0)</f>
        <v>0</v>
      </c>
      <c r="C241" s="38">
        <f>IFERROR(VLOOKUP(A241,'Звіт чат'!A:E,4,0),0)</f>
        <v>0</v>
      </c>
      <c r="D241" s="48">
        <f t="shared" si="3"/>
        <v>0</v>
      </c>
    </row>
    <row r="242" spans="1:4" ht="15.6" hidden="1" x14ac:dyDescent="0.3">
      <c r="A242" s="46" t="s">
        <v>347</v>
      </c>
      <c r="B242" s="38">
        <f>IFERROR(VLOOKUP(A242,'Звіт чат'!A:E,3,0),0)</f>
        <v>0</v>
      </c>
      <c r="C242" s="38">
        <f>IFERROR(VLOOKUP(A242,'Звіт чат'!A:E,4,0),0)</f>
        <v>0</v>
      </c>
      <c r="D242" s="48">
        <f t="shared" si="3"/>
        <v>0</v>
      </c>
    </row>
    <row r="243" spans="1:4" ht="15.6" hidden="1" x14ac:dyDescent="0.3">
      <c r="A243" s="46" t="s">
        <v>348</v>
      </c>
      <c r="B243" s="38">
        <f>IFERROR(VLOOKUP(A243,'Звіт чат'!A:E,3,0),0)</f>
        <v>0</v>
      </c>
      <c r="C243" s="38">
        <f>IFERROR(VLOOKUP(A243,'Звіт чат'!A:E,4,0),0)</f>
        <v>0</v>
      </c>
      <c r="D243" s="48">
        <f t="shared" si="3"/>
        <v>0</v>
      </c>
    </row>
  </sheetData>
  <autoFilter ref="A1:D243" xr:uid="{00000000-0009-0000-0000-000005000000}">
    <filterColumn colId="3">
      <filters>
        <filter val="100,00%"/>
        <filter val="12,28%"/>
        <filter val="13,33%"/>
        <filter val="14,29%"/>
        <filter val="15,60%"/>
        <filter val="16,13%"/>
        <filter val="16,33%"/>
        <filter val="16,52%"/>
        <filter val="16,55%"/>
        <filter val="17,50%"/>
        <filter val="17,57%"/>
        <filter val="18,02%"/>
        <filter val="18,14%"/>
        <filter val="18,47%"/>
        <filter val="18,72%"/>
        <filter val="18,75%"/>
        <filter val="18,96%"/>
        <filter val="19,05%"/>
        <filter val="19,11%"/>
        <filter val="19,44%"/>
        <filter val="19,63%"/>
        <filter val="19,90%"/>
        <filter val="19,95%"/>
        <filter val="20,00%"/>
        <filter val="20,28%"/>
        <filter val="20,36%"/>
        <filter val="20,61%"/>
        <filter val="21,05%"/>
        <filter val="21,51%"/>
        <filter val="21,84%"/>
        <filter val="22,22%"/>
        <filter val="22,40%"/>
        <filter val="22,56%"/>
        <filter val="22,58%"/>
        <filter val="22,92%"/>
        <filter val="22,94%"/>
        <filter val="23,15%"/>
        <filter val="23,20%"/>
        <filter val="23,32%"/>
        <filter val="23,56%"/>
        <filter val="23,57%"/>
        <filter val="23,88%"/>
        <filter val="24,29%"/>
        <filter val="24,32%"/>
        <filter val="24,54%"/>
        <filter val="24,74%"/>
        <filter val="25,00%"/>
        <filter val="25,41%"/>
        <filter val="25,77%"/>
        <filter val="26,24%"/>
        <filter val="27,03%"/>
        <filter val="28,04%"/>
        <filter val="28,57%"/>
        <filter val="29,94%"/>
        <filter val="30,34%"/>
        <filter val="30,61%"/>
        <filter val="33,33%"/>
        <filter val="50,00%"/>
        <filter val="7,69%"/>
        <filter val="9,52%"/>
      </filters>
    </filterColumn>
    <sortState xmlns:xlrd2="http://schemas.microsoft.com/office/spreadsheetml/2017/richdata2" ref="A2:D194">
      <sortCondition ref="D1:D243"/>
    </sortState>
  </autoFilter>
  <conditionalFormatting sqref="A36">
    <cfRule type="duplicateValues" dxfId="22" priority="10"/>
  </conditionalFormatting>
  <conditionalFormatting sqref="A38:A39">
    <cfRule type="duplicateValues" dxfId="21" priority="9"/>
  </conditionalFormatting>
  <conditionalFormatting sqref="A59">
    <cfRule type="duplicateValues" dxfId="20" priority="8"/>
  </conditionalFormatting>
  <conditionalFormatting sqref="A71">
    <cfRule type="duplicateValues" dxfId="19" priority="7"/>
  </conditionalFormatting>
  <conditionalFormatting sqref="A87">
    <cfRule type="duplicateValues" dxfId="18" priority="6"/>
  </conditionalFormatting>
  <conditionalFormatting sqref="A128">
    <cfRule type="duplicateValues" dxfId="17" priority="1"/>
    <cfRule type="duplicateValues" dxfId="16" priority="2"/>
    <cfRule type="duplicateValues" dxfId="15" priority="3"/>
    <cfRule type="duplicateValues" dxfId="14" priority="4"/>
  </conditionalFormatting>
  <conditionalFormatting sqref="A170:A243 A158:A168 A151:A156 A129:A149 A97:A127 A2:A95">
    <cfRule type="duplicateValues" dxfId="13" priority="11"/>
  </conditionalFormatting>
  <conditionalFormatting sqref="A170:A243 A158:A168 A151:A156 A129:A149 A97:A127 A88:A95 A82:A86 A72:A80 A60:A70 A53:A58 A2:A43">
    <cfRule type="duplicateValues" dxfId="12" priority="13"/>
  </conditionalFormatting>
  <conditionalFormatting sqref="A170:A243 A158:A168 A151:A156 A129:A149 A97:A127 A88:A95 A82:A86 A72:A80 A60:A70 A53:A58 A34:A35 A2:A32">
    <cfRule type="duplicateValues" dxfId="11" priority="12"/>
  </conditionalFormatting>
  <conditionalFormatting sqref="A170:A243 A158:A168 A151:A156 A129:A149 A110:A127">
    <cfRule type="duplicateValues" dxfId="10" priority="5"/>
  </conditionalFormatting>
  <conditionalFormatting sqref="D2:D24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"/>
  <sheetViews>
    <sheetView showGridLines="0" showRowColHeaders="0" workbookViewId="0">
      <selection activeCell="C8" sqref="C8"/>
    </sheetView>
  </sheetViews>
  <sheetFormatPr defaultRowHeight="14.4" x14ac:dyDescent="0.3"/>
  <cols>
    <col min="1" max="3" width="27.109375" customWidth="1"/>
    <col min="4" max="4" width="17.6640625" style="4" customWidth="1"/>
    <col min="5" max="5" width="23.6640625" hidden="1" customWidth="1"/>
  </cols>
  <sheetData>
    <row r="1" spans="1:5" ht="47.4" thickBot="1" x14ac:dyDescent="0.35">
      <c r="A1" s="20" t="s">
        <v>297</v>
      </c>
      <c r="B1" s="20" t="s">
        <v>300</v>
      </c>
      <c r="C1" s="20" t="s">
        <v>301</v>
      </c>
      <c r="D1" s="21" t="s">
        <v>302</v>
      </c>
    </row>
    <row r="2" spans="1:5" ht="18" thickBot="1" x14ac:dyDescent="0.35">
      <c r="A2" s="23" t="str">
        <f>INDEX(Дані!A$2:A$1000, MATCH(SMALL(Дані!F$2:F$1000, ROW(A1)), Дані!F$2:F$1000, 0))</f>
        <v>Nataliia Homoliako</v>
      </c>
      <c r="B2" s="24">
        <f>VLOOKUP(A2,[4]Sheet2!$A:$E,3,0)</f>
        <v>82</v>
      </c>
      <c r="C2" s="24">
        <f>VLOOKUP(A2,[4]Sheet2!$A:$E,4,0)</f>
        <v>1</v>
      </c>
      <c r="D2" s="22">
        <f>INDEX(Дані!B$2:B$1000, MATCH(SMALL(Дані!F$2:F$1000, ROW(D1)), Дані!F$2:F$1000, 0))</f>
        <v>1.21951219512195E-2</v>
      </c>
      <c r="E2" t="str">
        <f>INDEX(Дані!C$2:C$1000, MATCH(SMALL(Дані!F$2:F$1000, ROW(E1)), Дані!F$2:F$1000, 0))</f>
        <v>Segment_F</v>
      </c>
    </row>
    <row r="3" spans="1:5" ht="18" thickBot="1" x14ac:dyDescent="0.35">
      <c r="A3" s="23" t="str">
        <f>INDEX(Дані!A$2:A$1000, MATCH(SMALL(Дані!F$2:F$1000, ROW(A2)), Дані!F$2:F$1000, 0))</f>
        <v>Yelyzaveta Cherednikova</v>
      </c>
      <c r="B3" s="24">
        <f>VLOOKUP(A3,[4]Sheet2!$A:$E,3,0)</f>
        <v>367</v>
      </c>
      <c r="C3" s="24">
        <f>VLOOKUP(A3,[4]Sheet2!$A:$E,4,0)</f>
        <v>10</v>
      </c>
      <c r="D3" s="22">
        <f>INDEX(Дані!B$2:B$1000, MATCH(SMALL(Дані!F$2:F$1000, ROW(D2)), Дані!F$2:F$1000, 0))</f>
        <v>2.72479564032698E-2</v>
      </c>
      <c r="E3" t="str">
        <f>INDEX(Дані!C$2:C$1000, MATCH(SMALL(Дані!F$2:F$1000, ROW(E2)), Дані!F$2:F$1000, 0))</f>
        <v>Corporate</v>
      </c>
    </row>
    <row r="4" spans="1:5" ht="18" thickBot="1" x14ac:dyDescent="0.35">
      <c r="A4" s="23" t="str">
        <f>INDEX(Дані!A$2:A$1000, MATCH(SMALL(Дані!F$2:F$1000, ROW(A3)), Дані!F$2:F$1000, 0))</f>
        <v>Oleksii Tereshchenko</v>
      </c>
      <c r="B4" s="24">
        <f>VLOOKUP(A4,[4]Sheet2!$A:$E,3,0)</f>
        <v>238</v>
      </c>
      <c r="C4" s="24">
        <f>VLOOKUP(A4,[4]Sheet2!$A:$E,4,0)</f>
        <v>9</v>
      </c>
      <c r="D4" s="22">
        <f>INDEX(Дані!B$2:B$1000, MATCH(SMALL(Дані!F$2:F$1000, ROW(D3)), Дані!F$2:F$1000, 0))</f>
        <v>3.78151260504202E-2</v>
      </c>
      <c r="E4" t="str">
        <f>INDEX(Дані!C$2:C$1000, MATCH(SMALL(Дані!F$2:F$1000, ROW(E3)), Дані!F$2:F$1000, 0))</f>
        <v>Corporate</v>
      </c>
    </row>
    <row r="5" spans="1:5" ht="18" thickBot="1" x14ac:dyDescent="0.35">
      <c r="A5" s="23" t="str">
        <f>INDEX(Дані!A$2:A$1000, MATCH(SMALL(Дані!F$2:F$1000, ROW(A4)), Дані!F$2:F$1000, 0))</f>
        <v>Serhii Kovalenko</v>
      </c>
      <c r="B5" s="24">
        <f>VLOOKUP(A5,[4]Sheet2!$A:$E,3,0)</f>
        <v>99</v>
      </c>
      <c r="C5" s="24">
        <f>VLOOKUP(A5,[4]Sheet2!$A:$E,4,0)</f>
        <v>4</v>
      </c>
      <c r="D5" s="22">
        <f>INDEX(Дані!B$2:B$1000, MATCH(SMALL(Дані!F$2:F$1000, ROW(D4)), Дані!F$2:F$1000, 0))</f>
        <v>4.0404040404040401E-2</v>
      </c>
      <c r="E5" t="str">
        <f>INDEX(Дані!C$2:C$1000, MATCH(SMALL(Дані!F$2:F$1000, ROW(E4)), Дані!F$2:F$1000, 0))</f>
        <v>Segment_F</v>
      </c>
    </row>
    <row r="6" spans="1:5" ht="18" thickBot="1" x14ac:dyDescent="0.35">
      <c r="A6" s="23" t="str">
        <f>INDEX(Дані!A$2:A$1000, MATCH(SMALL(Дані!F$2:F$1000, ROW(A5)), Дані!F$2:F$1000, 0))</f>
        <v>Andrii Boruk</v>
      </c>
      <c r="B6" s="24">
        <f>VLOOKUP(A6,[4]Sheet2!$A:$E,3,0)</f>
        <v>269</v>
      </c>
      <c r="C6" s="24">
        <f>VLOOKUP(A6,[4]Sheet2!$A:$E,4,0)</f>
        <v>11</v>
      </c>
      <c r="D6" s="22">
        <f>INDEX(Дані!B$2:B$1000, MATCH(SMALL(Дані!F$2:F$1000, ROW(D5)), Дані!F$2:F$1000, 0))</f>
        <v>4.08921933085502E-2</v>
      </c>
      <c r="E6" t="str">
        <f>INDEX(Дані!C$2:C$1000, MATCH(SMALL(Дані!F$2:F$1000, ROW(E5)), Дані!F$2:F$1000, 0))</f>
        <v>Corporate</v>
      </c>
    </row>
    <row r="7" spans="1:5" ht="18" thickBot="1" x14ac:dyDescent="0.35">
      <c r="A7" s="23" t="str">
        <f>INDEX(Дані!A$2:A$1000, MATCH(SMALL(Дані!F$2:F$1000, ROW(A6)), Дані!F$2:F$1000, 0))</f>
        <v>Iryna Kudrina</v>
      </c>
      <c r="B7" s="24">
        <f>VLOOKUP(A7,[4]Sheet2!$A:$E,3,0)</f>
        <v>174</v>
      </c>
      <c r="C7" s="24">
        <f>VLOOKUP(A7,[4]Sheet2!$A:$E,4,0)</f>
        <v>8</v>
      </c>
      <c r="D7" s="22">
        <f>INDEX(Дані!B$2:B$1000, MATCH(SMALL(Дані!F$2:F$1000, ROW(D6)), Дані!F$2:F$1000, 0))</f>
        <v>4.5977011494252901E-2</v>
      </c>
      <c r="E7" t="str">
        <f>INDEX(Дані!C$2:C$1000, MATCH(SMALL(Дані!F$2:F$1000, ROW(E6)), Дані!F$2:F$1000, 0))</f>
        <v>Individual</v>
      </c>
    </row>
    <row r="8" spans="1:5" ht="18" thickBot="1" x14ac:dyDescent="0.35">
      <c r="A8" s="23" t="str">
        <f>INDEX(Дані!A$2:A$1000, MATCH(SMALL(Дані!F$2:F$1000, ROW(A7)), Дані!F$2:F$1000, 0))</f>
        <v>Iryna Kudrina</v>
      </c>
      <c r="B8" s="24">
        <f>VLOOKUP(A8,[4]Sheet2!$A:$E,3,0)</f>
        <v>174</v>
      </c>
      <c r="C8" s="24">
        <f>VLOOKUP(A8,[4]Sheet2!$A:$E,4,0)</f>
        <v>8</v>
      </c>
      <c r="D8" s="22">
        <f>INDEX(Дані!B$2:B$1000, MATCH(SMALL(Дані!F$2:F$1000, ROW(D7)), Дані!F$2:F$1000, 0))</f>
        <v>4.5977011494252901E-2</v>
      </c>
      <c r="E8" t="str">
        <f>INDEX(Дані!C$2:C$1000, MATCH(SMALL(Дані!F$2:F$1000, ROW(E7)), Дані!F$2:F$1000, 0))</f>
        <v>Individual</v>
      </c>
    </row>
    <row r="9" spans="1:5" ht="18" thickBot="1" x14ac:dyDescent="0.35">
      <c r="A9" s="23" t="str">
        <f>INDEX(Дані!A$2:A$1000, MATCH(SMALL(Дані!F$2:F$1000, ROW(A8)), Дані!F$2:F$1000, 0))</f>
        <v>Pavlo Burda</v>
      </c>
      <c r="B9" s="24">
        <f>VLOOKUP(A9,[4]Sheet2!$A:$E,3,0)</f>
        <v>269</v>
      </c>
      <c r="C9" s="24">
        <f>VLOOKUP(A9,[4]Sheet2!$A:$E,4,0)</f>
        <v>13</v>
      </c>
      <c r="D9" s="22">
        <f>INDEX(Дані!B$2:B$1000, MATCH(SMALL(Дані!F$2:F$1000, ROW(D8)), Дані!F$2:F$1000, 0))</f>
        <v>4.8327137546468397E-2</v>
      </c>
      <c r="E9" t="str">
        <f>INDEX(Дані!C$2:C$1000, MATCH(SMALL(Дані!F$2:F$1000, ROW(E8)), Дані!F$2:F$1000, 0))</f>
        <v>Corporate</v>
      </c>
    </row>
    <row r="10" spans="1:5" ht="18" thickBot="1" x14ac:dyDescent="0.35">
      <c r="A10" s="23" t="str">
        <f>INDEX(Дані!A$2:A$1000, MATCH(SMALL(Дані!F$2:F$1000, ROW(A9)), Дані!F$2:F$1000, 0))</f>
        <v>Hanna Pidlipska</v>
      </c>
      <c r="B10" s="24">
        <f>VLOOKUP(A10,[4]Sheet2!$A:$E,3,0)</f>
        <v>240</v>
      </c>
      <c r="C10" s="24">
        <f>VLOOKUP(A10,[4]Sheet2!$A:$E,4,0)</f>
        <v>12</v>
      </c>
      <c r="D10" s="22">
        <f>INDEX(Дані!B$2:B$1000, MATCH(SMALL(Дані!F$2:F$1000, ROW(D9)), Дані!F$2:F$1000, 0))</f>
        <v>0.05</v>
      </c>
      <c r="E10" t="str">
        <f>INDEX(Дані!C$2:C$1000, MATCH(SMALL(Дані!F$2:F$1000, ROW(E9)), Дані!F$2:F$1000, 0))</f>
        <v>Corporate</v>
      </c>
    </row>
    <row r="11" spans="1:5" ht="18" thickBot="1" x14ac:dyDescent="0.35">
      <c r="A11" s="23" t="str">
        <f>INDEX(Дані!A$2:A$1000, MATCH(SMALL(Дані!F$2:F$1000, ROW(A10)), Дані!F$2:F$1000, 0))</f>
        <v>Maksym Datsiuk</v>
      </c>
      <c r="B11" s="24">
        <f>VLOOKUP(A11,[4]Sheet2!$A:$E,3,0)</f>
        <v>277</v>
      </c>
      <c r="C11" s="24">
        <f>VLOOKUP(A11,[4]Sheet2!$A:$E,4,0)</f>
        <v>14</v>
      </c>
      <c r="D11" s="22">
        <f>INDEX(Дані!B$2:B$1000, MATCH(SMALL(Дані!F$2:F$1000, ROW(D10)), Дані!F$2:F$1000, 0))</f>
        <v>5.0541516245487403E-2</v>
      </c>
      <c r="E11" t="str">
        <f>INDEX(Дані!C$2:C$1000, MATCH(SMALL(Дані!F$2:F$1000, ROW(E10)), Дані!F$2:F$1000, 0))</f>
        <v>Corporate</v>
      </c>
    </row>
    <row r="12" spans="1:5" ht="18" thickBot="1" x14ac:dyDescent="0.35">
      <c r="A12" s="23" t="str">
        <f>INDEX(Дані!A$2:A$1000, MATCH(SMALL(Дані!F$2:F$1000, ROW(A11)), Дані!F$2:F$1000, 0))</f>
        <v>Viktoriia Hulko</v>
      </c>
      <c r="B12" s="24">
        <f>VLOOKUP(A12,[4]Sheet2!$A:$E,3,0)</f>
        <v>339</v>
      </c>
      <c r="C12" s="24">
        <f>VLOOKUP(A12,[4]Sheet2!$A:$E,4,0)</f>
        <v>18</v>
      </c>
      <c r="D12" s="22">
        <f>INDEX(Дані!B$2:B$1000, MATCH(SMALL(Дані!F$2:F$1000, ROW(D11)), Дані!F$2:F$1000, 0))</f>
        <v>5.3097345132743397E-2</v>
      </c>
      <c r="E12" t="str">
        <f>INDEX(Дані!C$2:C$1000, MATCH(SMALL(Дані!F$2:F$1000, ROW(E11)), Дані!F$2:F$1000, 0))</f>
        <v>Corporate</v>
      </c>
    </row>
    <row r="13" spans="1:5" ht="18" thickBot="1" x14ac:dyDescent="0.35">
      <c r="A13" s="23" t="str">
        <f>INDEX(Дані!A$2:A$1000, MATCH(SMALL(Дані!F$2:F$1000, ROW(A12)), Дані!F$2:F$1000, 0))</f>
        <v>Ruslan Tatarchuk</v>
      </c>
      <c r="B13" s="24">
        <f>VLOOKUP(A13,[4]Sheet2!$A:$E,3,0)</f>
        <v>317</v>
      </c>
      <c r="C13" s="24">
        <f>VLOOKUP(A13,[4]Sheet2!$A:$E,4,0)</f>
        <v>17</v>
      </c>
      <c r="D13" s="22">
        <f>INDEX(Дані!B$2:B$1000, MATCH(SMALL(Дані!F$2:F$1000, ROW(D12)), Дані!F$2:F$1000, 0))</f>
        <v>5.3627760252365902E-2</v>
      </c>
      <c r="E13" t="str">
        <f>INDEX(Дані!C$2:C$1000, MATCH(SMALL(Дані!F$2:F$1000, ROW(E12)), Дані!F$2:F$1000, 0))</f>
        <v>Corporate</v>
      </c>
    </row>
    <row r="14" spans="1:5" ht="18" thickBot="1" x14ac:dyDescent="0.35">
      <c r="A14" s="23" t="str">
        <f>INDEX(Дані!A$2:A$1000, MATCH(SMALL(Дані!F$2:F$1000, ROW(A13)), Дані!F$2:F$1000, 0))</f>
        <v>Mykola AKovalenko</v>
      </c>
      <c r="B14" s="24">
        <f>VLOOKUP(A14,[4]Sheet2!$A:$E,3,0)</f>
        <v>427</v>
      </c>
      <c r="C14" s="24">
        <f>VLOOKUP(A14,[4]Sheet2!$A:$E,4,0)</f>
        <v>23</v>
      </c>
      <c r="D14" s="22">
        <f>INDEX(Дані!B$2:B$1000, MATCH(SMALL(Дані!F$2:F$1000, ROW(D13)), Дані!F$2:F$1000, 0))</f>
        <v>5.3864168618266997E-2</v>
      </c>
      <c r="E14" t="str">
        <f>INDEX(Дані!C$2:C$1000, MATCH(SMALL(Дані!F$2:F$1000, ROW(E13)), Дані!F$2:F$1000, 0))</f>
        <v>Segment_B</v>
      </c>
    </row>
    <row r="15" spans="1:5" ht="18" thickBot="1" x14ac:dyDescent="0.35">
      <c r="A15" s="23" t="str">
        <f>INDEX(Дані!A$2:A$1000, MATCH(SMALL(Дані!F$2:F$1000, ROW(A14)), Дані!F$2:F$1000, 0))</f>
        <v>Vladyslav Horbatenko</v>
      </c>
      <c r="B15" s="24">
        <f>VLOOKUP(A15,[4]Sheet2!$A:$E,3,0)</f>
        <v>371</v>
      </c>
      <c r="C15" s="24">
        <f>VLOOKUP(A15,[4]Sheet2!$A:$E,4,0)</f>
        <v>20</v>
      </c>
      <c r="D15" s="22">
        <f>INDEX(Дані!B$2:B$1000, MATCH(SMALL(Дані!F$2:F$1000, ROW(D14)), Дані!F$2:F$1000, 0))</f>
        <v>5.3908355795148299E-2</v>
      </c>
      <c r="E15" t="str">
        <f>INDEX(Дані!C$2:C$1000, MATCH(SMALL(Дані!F$2:F$1000, ROW(E14)), Дані!F$2:F$1000, 0))</f>
        <v>Individual</v>
      </c>
    </row>
    <row r="16" spans="1:5" ht="18" thickBot="1" x14ac:dyDescent="0.35">
      <c r="A16" s="23" t="str">
        <f>INDEX(Дані!A$2:A$1000, MATCH(SMALL(Дані!F$2:F$1000, ROW(A15)), Дані!F$2:F$1000, 0))</f>
        <v>Bohdana Semerei</v>
      </c>
      <c r="B16" s="24">
        <f>VLOOKUP(A16,[4]Sheet2!$A:$E,3,0)</f>
        <v>342</v>
      </c>
      <c r="C16" s="24">
        <f>VLOOKUP(A16,[4]Sheet2!$A:$E,4,0)</f>
        <v>19</v>
      </c>
      <c r="D16" s="22">
        <f>INDEX(Дані!B$2:B$1000, MATCH(SMALL(Дані!F$2:F$1000, ROW(D15)), Дані!F$2:F$1000, 0))</f>
        <v>5.5555555555555601E-2</v>
      </c>
      <c r="E16" t="str">
        <f>INDEX(Дані!C$2:C$1000, MATCH(SMALL(Дані!F$2:F$1000, ROW(E15)), Дані!F$2:F$1000, 0))</f>
        <v>Platinum</v>
      </c>
    </row>
    <row r="17" spans="4:4" ht="18" x14ac:dyDescent="0.35">
      <c r="D17" s="19"/>
    </row>
  </sheetData>
  <conditionalFormatting sqref="D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5"/>
  <sheetViews>
    <sheetView workbookViewId="0">
      <selection activeCell="G6" sqref="G6"/>
    </sheetView>
  </sheetViews>
  <sheetFormatPr defaultRowHeight="14.4" x14ac:dyDescent="0.3"/>
  <cols>
    <col min="1" max="1" width="15.44140625" customWidth="1"/>
    <col min="2" max="2" width="16" customWidth="1"/>
    <col min="3" max="3" width="18" customWidth="1"/>
    <col min="4" max="4" width="13.109375" customWidth="1"/>
    <col min="5" max="5" width="27.6640625" customWidth="1"/>
  </cols>
  <sheetData>
    <row r="1" spans="1:5" ht="30" x14ac:dyDescent="0.3">
      <c r="A1" s="31" t="s">
        <v>253</v>
      </c>
      <c r="B1" s="31" t="s">
        <v>210</v>
      </c>
      <c r="C1" s="31" t="s">
        <v>254</v>
      </c>
      <c r="D1" s="31" t="s">
        <v>255</v>
      </c>
      <c r="E1" s="31" t="s">
        <v>256</v>
      </c>
    </row>
    <row r="2" spans="1:5" ht="15" x14ac:dyDescent="0.3">
      <c r="A2" s="32" t="s">
        <v>313</v>
      </c>
      <c r="B2" s="32" t="s">
        <v>42</v>
      </c>
      <c r="C2" s="33">
        <v>4</v>
      </c>
      <c r="D2" s="33">
        <v>2</v>
      </c>
      <c r="E2" s="35">
        <v>0.5</v>
      </c>
    </row>
    <row r="3" spans="1:5" ht="30" x14ac:dyDescent="0.3">
      <c r="A3" s="32" t="s">
        <v>211</v>
      </c>
      <c r="B3" s="32" t="s">
        <v>5</v>
      </c>
      <c r="C3" s="33">
        <v>170</v>
      </c>
      <c r="D3" s="33">
        <v>39</v>
      </c>
      <c r="E3" s="35">
        <v>0.22941176470588201</v>
      </c>
    </row>
    <row r="4" spans="1:5" ht="15" x14ac:dyDescent="0.3">
      <c r="A4" s="32" t="s">
        <v>212</v>
      </c>
      <c r="B4" s="32" t="s">
        <v>39</v>
      </c>
      <c r="C4" s="33">
        <v>228</v>
      </c>
      <c r="D4" s="33">
        <v>47</v>
      </c>
      <c r="E4" s="35">
        <v>0.20614035087719301</v>
      </c>
    </row>
    <row r="5" spans="1:5" ht="15" x14ac:dyDescent="0.3">
      <c r="A5" s="32" t="s">
        <v>232</v>
      </c>
      <c r="B5" s="32" t="s">
        <v>42</v>
      </c>
      <c r="C5" s="33">
        <v>3</v>
      </c>
      <c r="D5" s="33">
        <v>1</v>
      </c>
      <c r="E5" s="35">
        <v>0.33333333333333298</v>
      </c>
    </row>
    <row r="6" spans="1:5" ht="30" x14ac:dyDescent="0.3">
      <c r="A6" s="32" t="s">
        <v>27</v>
      </c>
      <c r="B6" s="32" t="s">
        <v>7</v>
      </c>
      <c r="C6" s="33">
        <v>247</v>
      </c>
      <c r="D6" s="33">
        <v>60</v>
      </c>
      <c r="E6" s="35">
        <v>0.24291497975708501</v>
      </c>
    </row>
    <row r="7" spans="1:5" ht="30" x14ac:dyDescent="0.3">
      <c r="A7" s="32" t="s">
        <v>213</v>
      </c>
      <c r="B7" s="32" t="s">
        <v>9</v>
      </c>
      <c r="C7" s="33">
        <v>42</v>
      </c>
      <c r="D7" s="33">
        <v>4</v>
      </c>
      <c r="E7" s="35">
        <v>9.5238095238095205E-2</v>
      </c>
    </row>
    <row r="8" spans="1:5" ht="30" x14ac:dyDescent="0.3">
      <c r="A8" s="32" t="s">
        <v>36</v>
      </c>
      <c r="B8" s="32" t="s">
        <v>1</v>
      </c>
      <c r="C8" s="33">
        <v>1</v>
      </c>
      <c r="D8" s="33"/>
      <c r="E8" s="35">
        <v>0</v>
      </c>
    </row>
    <row r="9" spans="1:5" ht="15" x14ac:dyDescent="0.3">
      <c r="A9" s="32" t="s">
        <v>214</v>
      </c>
      <c r="B9" s="32" t="s">
        <v>39</v>
      </c>
      <c r="C9" s="33">
        <v>49</v>
      </c>
      <c r="D9" s="33">
        <v>15</v>
      </c>
      <c r="E9" s="35">
        <v>0.30612244897959201</v>
      </c>
    </row>
    <row r="10" spans="1:5" ht="15" x14ac:dyDescent="0.3">
      <c r="A10" s="32" t="s">
        <v>38</v>
      </c>
      <c r="B10" s="32" t="s">
        <v>39</v>
      </c>
      <c r="C10" s="33">
        <v>251</v>
      </c>
      <c r="D10" s="33">
        <v>41</v>
      </c>
      <c r="E10" s="35">
        <v>0.163346613545817</v>
      </c>
    </row>
    <row r="11" spans="1:5" ht="30" x14ac:dyDescent="0.3">
      <c r="A11" s="32" t="s">
        <v>47</v>
      </c>
      <c r="B11" s="32" t="s">
        <v>18</v>
      </c>
      <c r="C11" s="33">
        <v>372</v>
      </c>
      <c r="D11" s="33">
        <v>80</v>
      </c>
      <c r="E11" s="35">
        <v>0.21505376344086</v>
      </c>
    </row>
    <row r="12" spans="1:5" ht="30" x14ac:dyDescent="0.3">
      <c r="A12" s="32" t="s">
        <v>215</v>
      </c>
      <c r="B12" s="32" t="s">
        <v>22</v>
      </c>
      <c r="C12" s="33">
        <v>194</v>
      </c>
      <c r="D12" s="33">
        <v>48</v>
      </c>
      <c r="E12" s="35">
        <v>0.247422680412371</v>
      </c>
    </row>
    <row r="13" spans="1:5" ht="30" x14ac:dyDescent="0.3">
      <c r="A13" s="32" t="s">
        <v>50</v>
      </c>
      <c r="B13" s="32" t="s">
        <v>9</v>
      </c>
      <c r="C13" s="33">
        <v>1</v>
      </c>
      <c r="D13" s="33"/>
      <c r="E13" s="35">
        <v>0</v>
      </c>
    </row>
    <row r="14" spans="1:5" ht="15" x14ac:dyDescent="0.3">
      <c r="A14" s="32" t="s">
        <v>216</v>
      </c>
      <c r="B14" s="32" t="s">
        <v>29</v>
      </c>
      <c r="C14" s="33">
        <v>157</v>
      </c>
      <c r="D14" s="33">
        <v>47</v>
      </c>
      <c r="E14" s="35">
        <v>0.29936305732484098</v>
      </c>
    </row>
    <row r="15" spans="1:5" ht="15" x14ac:dyDescent="0.3">
      <c r="A15" s="32" t="s">
        <v>53</v>
      </c>
      <c r="B15" s="32" t="s">
        <v>39</v>
      </c>
      <c r="C15" s="33">
        <v>304</v>
      </c>
      <c r="D15" s="33">
        <v>57</v>
      </c>
      <c r="E15" s="35">
        <v>0.1875</v>
      </c>
    </row>
    <row r="16" spans="1:5" ht="30" x14ac:dyDescent="0.3">
      <c r="A16" s="32" t="s">
        <v>55</v>
      </c>
      <c r="B16" s="32" t="s">
        <v>42</v>
      </c>
      <c r="C16" s="33">
        <v>500</v>
      </c>
      <c r="D16" s="33">
        <v>116</v>
      </c>
      <c r="E16" s="35">
        <v>0.23200000000000001</v>
      </c>
    </row>
    <row r="17" spans="1:5" ht="15" x14ac:dyDescent="0.3">
      <c r="A17" s="32" t="s">
        <v>60</v>
      </c>
      <c r="B17" s="32" t="s">
        <v>14</v>
      </c>
      <c r="C17" s="33">
        <v>252</v>
      </c>
      <c r="D17" s="33">
        <v>48</v>
      </c>
      <c r="E17" s="35">
        <v>0.19047619047618999</v>
      </c>
    </row>
    <row r="18" spans="1:5" ht="30" x14ac:dyDescent="0.3">
      <c r="A18" s="32" t="s">
        <v>217</v>
      </c>
      <c r="B18" s="32" t="s">
        <v>22</v>
      </c>
      <c r="C18" s="33">
        <v>115</v>
      </c>
      <c r="D18" s="33">
        <v>19</v>
      </c>
      <c r="E18" s="35">
        <v>0.16521739130434801</v>
      </c>
    </row>
    <row r="19" spans="1:5" ht="15" x14ac:dyDescent="0.3">
      <c r="A19" s="32" t="s">
        <v>65</v>
      </c>
      <c r="B19" s="32" t="s">
        <v>39</v>
      </c>
      <c r="C19" s="33">
        <v>74</v>
      </c>
      <c r="D19" s="33">
        <v>13</v>
      </c>
      <c r="E19" s="35">
        <v>0.17567567567567599</v>
      </c>
    </row>
    <row r="20" spans="1:5" ht="30" x14ac:dyDescent="0.3">
      <c r="A20" s="32" t="s">
        <v>69</v>
      </c>
      <c r="B20" s="32" t="s">
        <v>29</v>
      </c>
      <c r="C20" s="33">
        <v>246</v>
      </c>
      <c r="D20" s="33">
        <v>47</v>
      </c>
      <c r="E20" s="35">
        <v>0.19105691056910601</v>
      </c>
    </row>
    <row r="21" spans="1:5" ht="30" x14ac:dyDescent="0.3">
      <c r="A21" s="32" t="s">
        <v>74</v>
      </c>
      <c r="B21" s="32" t="s">
        <v>22</v>
      </c>
      <c r="C21" s="33">
        <v>416</v>
      </c>
      <c r="D21" s="33">
        <v>98</v>
      </c>
      <c r="E21" s="35">
        <v>0.23557692307692299</v>
      </c>
    </row>
    <row r="22" spans="1:5" ht="30" x14ac:dyDescent="0.3">
      <c r="A22" s="32" t="s">
        <v>341</v>
      </c>
      <c r="B22" s="32" t="s">
        <v>39</v>
      </c>
      <c r="C22" s="33">
        <v>33</v>
      </c>
      <c r="D22" s="33">
        <v>11</v>
      </c>
      <c r="E22" s="35">
        <v>0.33333333333333298</v>
      </c>
    </row>
    <row r="23" spans="1:5" ht="30" x14ac:dyDescent="0.3">
      <c r="A23" s="32" t="s">
        <v>75</v>
      </c>
      <c r="B23" s="32" t="s">
        <v>14</v>
      </c>
      <c r="C23" s="33">
        <v>308</v>
      </c>
      <c r="D23" s="33">
        <v>69</v>
      </c>
      <c r="E23" s="35">
        <v>0.22402597402597399</v>
      </c>
    </row>
    <row r="24" spans="1:5" ht="15" x14ac:dyDescent="0.3">
      <c r="A24" s="32" t="s">
        <v>218</v>
      </c>
      <c r="B24" s="32" t="s">
        <v>42</v>
      </c>
      <c r="C24" s="33">
        <v>211</v>
      </c>
      <c r="D24" s="33">
        <v>40</v>
      </c>
      <c r="E24" s="35">
        <v>0.18957345971563999</v>
      </c>
    </row>
    <row r="25" spans="1:5" ht="30" x14ac:dyDescent="0.3">
      <c r="A25" s="32" t="s">
        <v>309</v>
      </c>
      <c r="B25" s="32" t="s">
        <v>14</v>
      </c>
      <c r="C25" s="33">
        <v>122</v>
      </c>
      <c r="D25" s="33">
        <v>31</v>
      </c>
      <c r="E25" s="35">
        <v>0.25409836065573799</v>
      </c>
    </row>
    <row r="26" spans="1:5" ht="15" x14ac:dyDescent="0.3">
      <c r="A26" s="32" t="s">
        <v>81</v>
      </c>
      <c r="B26" s="32" t="s">
        <v>29</v>
      </c>
      <c r="C26" s="33">
        <v>114</v>
      </c>
      <c r="D26" s="33">
        <v>24</v>
      </c>
      <c r="E26" s="35">
        <v>0.21052631578947401</v>
      </c>
    </row>
    <row r="27" spans="1:5" ht="30" x14ac:dyDescent="0.3">
      <c r="A27" s="32" t="s">
        <v>87</v>
      </c>
      <c r="B27" s="32" t="s">
        <v>14</v>
      </c>
      <c r="C27" s="33">
        <v>240</v>
      </c>
      <c r="D27" s="33">
        <v>55</v>
      </c>
      <c r="E27" s="35">
        <v>0.22916666666666699</v>
      </c>
    </row>
    <row r="28" spans="1:5" ht="15" x14ac:dyDescent="0.3">
      <c r="A28" s="32" t="s">
        <v>89</v>
      </c>
      <c r="B28" s="32" t="s">
        <v>26</v>
      </c>
      <c r="C28" s="33">
        <v>293</v>
      </c>
      <c r="D28" s="33">
        <v>64</v>
      </c>
      <c r="E28" s="35">
        <v>0.218430034129693</v>
      </c>
    </row>
    <row r="29" spans="1:5" ht="30" x14ac:dyDescent="0.3">
      <c r="A29" s="32" t="s">
        <v>92</v>
      </c>
      <c r="B29" s="32" t="s">
        <v>5</v>
      </c>
      <c r="C29" s="33">
        <v>333</v>
      </c>
      <c r="D29" s="33">
        <v>60</v>
      </c>
      <c r="E29" s="35">
        <v>0.18018018018018001</v>
      </c>
    </row>
    <row r="30" spans="1:5" ht="15" x14ac:dyDescent="0.3">
      <c r="A30" s="32" t="s">
        <v>93</v>
      </c>
      <c r="B30" s="32" t="s">
        <v>12</v>
      </c>
      <c r="C30" s="33">
        <v>107</v>
      </c>
      <c r="D30" s="33">
        <v>21</v>
      </c>
      <c r="E30" s="35">
        <v>0.19626168224299101</v>
      </c>
    </row>
    <row r="31" spans="1:5" ht="30" x14ac:dyDescent="0.3">
      <c r="A31" s="32" t="s">
        <v>95</v>
      </c>
      <c r="B31" s="32" t="s">
        <v>9</v>
      </c>
      <c r="C31" s="33">
        <v>3</v>
      </c>
      <c r="D31" s="33"/>
      <c r="E31" s="35">
        <v>0</v>
      </c>
    </row>
    <row r="32" spans="1:5" ht="30" x14ac:dyDescent="0.3">
      <c r="A32" s="32" t="s">
        <v>96</v>
      </c>
      <c r="B32" s="32" t="s">
        <v>9</v>
      </c>
      <c r="C32" s="33">
        <v>2</v>
      </c>
      <c r="D32" s="33"/>
      <c r="E32" s="35">
        <v>0</v>
      </c>
    </row>
    <row r="33" spans="1:5" ht="15" x14ac:dyDescent="0.3">
      <c r="A33" s="32" t="s">
        <v>99</v>
      </c>
      <c r="B33" s="32" t="s">
        <v>42</v>
      </c>
      <c r="C33" s="33">
        <v>280</v>
      </c>
      <c r="D33" s="33">
        <v>66</v>
      </c>
      <c r="E33" s="35">
        <v>0.23571428571428599</v>
      </c>
    </row>
    <row r="34" spans="1:5" ht="30" x14ac:dyDescent="0.3">
      <c r="A34" s="32" t="s">
        <v>102</v>
      </c>
      <c r="B34" s="32" t="s">
        <v>9</v>
      </c>
      <c r="C34" s="33">
        <v>1</v>
      </c>
      <c r="D34" s="33">
        <v>1</v>
      </c>
      <c r="E34" s="35">
        <v>1</v>
      </c>
    </row>
    <row r="35" spans="1:5" ht="30" x14ac:dyDescent="0.3">
      <c r="A35" s="32" t="s">
        <v>314</v>
      </c>
      <c r="B35" s="32" t="s">
        <v>42</v>
      </c>
      <c r="C35" s="33">
        <v>13</v>
      </c>
      <c r="D35" s="33">
        <v>1</v>
      </c>
      <c r="E35" s="35">
        <v>7.69230769230769E-2</v>
      </c>
    </row>
    <row r="36" spans="1:5" ht="15" x14ac:dyDescent="0.3">
      <c r="A36" s="32" t="s">
        <v>315</v>
      </c>
      <c r="B36" s="32" t="s">
        <v>42</v>
      </c>
      <c r="C36" s="33">
        <v>20</v>
      </c>
      <c r="D36" s="33">
        <v>5</v>
      </c>
      <c r="E36" s="35">
        <v>0.25</v>
      </c>
    </row>
    <row r="37" spans="1:5" ht="30" x14ac:dyDescent="0.3">
      <c r="A37" s="32" t="s">
        <v>105</v>
      </c>
      <c r="B37" s="32" t="s">
        <v>5</v>
      </c>
      <c r="C37" s="33">
        <v>284</v>
      </c>
      <c r="D37" s="33">
        <v>47</v>
      </c>
      <c r="E37" s="35">
        <v>0.16549295774647901</v>
      </c>
    </row>
    <row r="38" spans="1:5" ht="30" x14ac:dyDescent="0.3">
      <c r="A38" s="32" t="s">
        <v>109</v>
      </c>
      <c r="B38" s="32" t="s">
        <v>12</v>
      </c>
      <c r="C38" s="33">
        <v>217</v>
      </c>
      <c r="D38" s="33">
        <v>44</v>
      </c>
      <c r="E38" s="35">
        <v>0.202764976958525</v>
      </c>
    </row>
    <row r="39" spans="1:5" ht="15" x14ac:dyDescent="0.3">
      <c r="A39" s="32" t="s">
        <v>316</v>
      </c>
      <c r="B39" s="32" t="s">
        <v>39</v>
      </c>
      <c r="C39" s="33">
        <v>30</v>
      </c>
      <c r="D39" s="33">
        <v>6</v>
      </c>
      <c r="E39" s="35">
        <v>0.2</v>
      </c>
    </row>
    <row r="40" spans="1:5" ht="30" x14ac:dyDescent="0.3">
      <c r="A40" s="32" t="s">
        <v>111</v>
      </c>
      <c r="B40" s="32" t="s">
        <v>3</v>
      </c>
      <c r="C40" s="33">
        <v>2</v>
      </c>
      <c r="D40" s="33"/>
      <c r="E40" s="35">
        <v>0</v>
      </c>
    </row>
    <row r="41" spans="1:5" ht="30" x14ac:dyDescent="0.3">
      <c r="A41" s="32" t="s">
        <v>219</v>
      </c>
      <c r="B41" s="32" t="s">
        <v>14</v>
      </c>
      <c r="C41" s="33">
        <v>273</v>
      </c>
      <c r="D41" s="33">
        <v>52</v>
      </c>
      <c r="E41" s="35">
        <v>0.19047619047618999</v>
      </c>
    </row>
    <row r="42" spans="1:5" ht="30" x14ac:dyDescent="0.3">
      <c r="A42" s="32" t="s">
        <v>117</v>
      </c>
      <c r="B42" s="32" t="s">
        <v>5</v>
      </c>
      <c r="C42" s="33">
        <v>486</v>
      </c>
      <c r="D42" s="33">
        <v>91</v>
      </c>
      <c r="E42" s="35">
        <v>0.187242798353909</v>
      </c>
    </row>
    <row r="43" spans="1:5" ht="15" x14ac:dyDescent="0.3">
      <c r="A43" s="32" t="s">
        <v>120</v>
      </c>
      <c r="B43" s="32" t="s">
        <v>39</v>
      </c>
      <c r="C43" s="33">
        <v>250</v>
      </c>
      <c r="D43" s="33">
        <v>56</v>
      </c>
      <c r="E43" s="35">
        <v>0.224</v>
      </c>
    </row>
    <row r="44" spans="1:5" ht="30" x14ac:dyDescent="0.3">
      <c r="A44" s="32" t="s">
        <v>123</v>
      </c>
      <c r="B44" s="32" t="s">
        <v>9</v>
      </c>
      <c r="C44" s="33">
        <v>6</v>
      </c>
      <c r="D44" s="33"/>
      <c r="E44" s="35">
        <v>0</v>
      </c>
    </row>
    <row r="45" spans="1:5" ht="30" x14ac:dyDescent="0.3">
      <c r="A45" s="32" t="s">
        <v>125</v>
      </c>
      <c r="B45" s="32" t="s">
        <v>5</v>
      </c>
      <c r="C45" s="33">
        <v>2</v>
      </c>
      <c r="D45" s="33">
        <v>1</v>
      </c>
      <c r="E45" s="35">
        <v>0.5</v>
      </c>
    </row>
    <row r="46" spans="1:5" ht="30" x14ac:dyDescent="0.3">
      <c r="A46" s="32" t="s">
        <v>126</v>
      </c>
      <c r="B46" s="32" t="s">
        <v>3</v>
      </c>
      <c r="C46" s="33">
        <v>80</v>
      </c>
      <c r="D46" s="33">
        <v>14</v>
      </c>
      <c r="E46" s="35">
        <v>0.17499999999999999</v>
      </c>
    </row>
    <row r="47" spans="1:5" ht="30" x14ac:dyDescent="0.3">
      <c r="A47" s="32" t="s">
        <v>220</v>
      </c>
      <c r="B47" s="32" t="s">
        <v>22</v>
      </c>
      <c r="C47" s="33">
        <v>164</v>
      </c>
      <c r="D47" s="33">
        <v>37</v>
      </c>
      <c r="E47" s="35">
        <v>0.22560975609756101</v>
      </c>
    </row>
    <row r="48" spans="1:5" ht="30" x14ac:dyDescent="0.3">
      <c r="A48" s="32" t="s">
        <v>136</v>
      </c>
      <c r="B48" s="32" t="s">
        <v>3</v>
      </c>
      <c r="C48" s="33">
        <v>1</v>
      </c>
      <c r="D48" s="33">
        <v>1</v>
      </c>
      <c r="E48" s="35">
        <v>1</v>
      </c>
    </row>
    <row r="49" spans="1:5" ht="15" x14ac:dyDescent="0.3">
      <c r="A49" s="32" t="s">
        <v>317</v>
      </c>
      <c r="B49" s="32" t="s">
        <v>42</v>
      </c>
      <c r="C49" s="33">
        <v>31</v>
      </c>
      <c r="D49" s="33">
        <v>7</v>
      </c>
      <c r="E49" s="35">
        <v>0.225806451612903</v>
      </c>
    </row>
    <row r="50" spans="1:5" ht="15" x14ac:dyDescent="0.3">
      <c r="A50" s="32" t="s">
        <v>143</v>
      </c>
      <c r="B50" s="32" t="s">
        <v>39</v>
      </c>
      <c r="C50" s="33">
        <v>109</v>
      </c>
      <c r="D50" s="33">
        <v>17</v>
      </c>
      <c r="E50" s="35">
        <v>0.155963302752294</v>
      </c>
    </row>
    <row r="51" spans="1:5" ht="15" x14ac:dyDescent="0.3">
      <c r="A51" s="32" t="s">
        <v>148</v>
      </c>
      <c r="B51" s="32" t="s">
        <v>22</v>
      </c>
      <c r="C51" s="33">
        <v>221</v>
      </c>
      <c r="D51" s="33">
        <v>45</v>
      </c>
      <c r="E51" s="35">
        <v>0.203619909502262</v>
      </c>
    </row>
    <row r="52" spans="1:5" ht="15" x14ac:dyDescent="0.3">
      <c r="A52" s="32" t="s">
        <v>318</v>
      </c>
      <c r="B52" s="32" t="s">
        <v>42</v>
      </c>
      <c r="C52" s="33">
        <v>35</v>
      </c>
      <c r="D52" s="33">
        <v>10</v>
      </c>
      <c r="E52" s="35">
        <v>0.28571428571428598</v>
      </c>
    </row>
    <row r="53" spans="1:5" ht="30" x14ac:dyDescent="0.3">
      <c r="A53" s="32" t="s">
        <v>152</v>
      </c>
      <c r="B53" s="32" t="s">
        <v>9</v>
      </c>
      <c r="C53" s="33">
        <v>436</v>
      </c>
      <c r="D53" s="33">
        <v>87</v>
      </c>
      <c r="E53" s="35">
        <v>0.19954128440367</v>
      </c>
    </row>
    <row r="54" spans="1:5" ht="15" x14ac:dyDescent="0.3">
      <c r="A54" s="32" t="s">
        <v>155</v>
      </c>
      <c r="B54" s="32" t="s">
        <v>42</v>
      </c>
      <c r="C54" s="33">
        <v>5</v>
      </c>
      <c r="D54" s="33"/>
      <c r="E54" s="35">
        <v>0</v>
      </c>
    </row>
    <row r="55" spans="1:5" ht="15" x14ac:dyDescent="0.3">
      <c r="A55" s="32" t="s">
        <v>157</v>
      </c>
      <c r="B55" s="32" t="s">
        <v>22</v>
      </c>
      <c r="C55" s="33">
        <v>217</v>
      </c>
      <c r="D55" s="33">
        <v>35</v>
      </c>
      <c r="E55" s="35">
        <v>0.16129032258064499</v>
      </c>
    </row>
    <row r="56" spans="1:5" ht="30" x14ac:dyDescent="0.3">
      <c r="A56" s="32" t="s">
        <v>158</v>
      </c>
      <c r="B56" s="32" t="s">
        <v>26</v>
      </c>
      <c r="C56" s="33">
        <v>9</v>
      </c>
      <c r="D56" s="33">
        <v>2</v>
      </c>
      <c r="E56" s="35">
        <v>0.22222222222222199</v>
      </c>
    </row>
    <row r="57" spans="1:5" ht="15" x14ac:dyDescent="0.3">
      <c r="A57" s="32" t="s">
        <v>162</v>
      </c>
      <c r="B57" s="32" t="s">
        <v>22</v>
      </c>
      <c r="C57" s="33">
        <v>4</v>
      </c>
      <c r="D57" s="33"/>
      <c r="E57" s="35">
        <v>0</v>
      </c>
    </row>
    <row r="58" spans="1:5" ht="30" x14ac:dyDescent="0.3">
      <c r="A58" s="32" t="s">
        <v>163</v>
      </c>
      <c r="B58" s="32" t="s">
        <v>24</v>
      </c>
      <c r="C58" s="33">
        <v>107</v>
      </c>
      <c r="D58" s="33">
        <v>30</v>
      </c>
      <c r="E58" s="35">
        <v>0.28037383177570102</v>
      </c>
    </row>
    <row r="59" spans="1:5" ht="15" x14ac:dyDescent="0.3">
      <c r="A59" s="32" t="s">
        <v>331</v>
      </c>
      <c r="B59" s="32" t="s">
        <v>42</v>
      </c>
      <c r="C59" s="33">
        <v>2</v>
      </c>
      <c r="D59" s="33"/>
      <c r="E59" s="35">
        <v>0</v>
      </c>
    </row>
    <row r="60" spans="1:5" ht="15" x14ac:dyDescent="0.3">
      <c r="A60" s="32" t="s">
        <v>167</v>
      </c>
      <c r="B60" s="32" t="s">
        <v>12</v>
      </c>
      <c r="C60" s="33">
        <v>30</v>
      </c>
      <c r="D60" s="33">
        <v>4</v>
      </c>
      <c r="E60" s="35">
        <v>0.133333333333333</v>
      </c>
    </row>
    <row r="61" spans="1:5" ht="30" x14ac:dyDescent="0.3">
      <c r="A61" s="32" t="s">
        <v>169</v>
      </c>
      <c r="B61" s="32" t="s">
        <v>18</v>
      </c>
      <c r="C61" s="33">
        <v>89</v>
      </c>
      <c r="D61" s="33">
        <v>27</v>
      </c>
      <c r="E61" s="35">
        <v>0.30337078651685401</v>
      </c>
    </row>
    <row r="62" spans="1:5" ht="30" x14ac:dyDescent="0.3">
      <c r="A62" s="32" t="s">
        <v>221</v>
      </c>
      <c r="B62" s="32" t="s">
        <v>24</v>
      </c>
      <c r="C62" s="33">
        <v>97</v>
      </c>
      <c r="D62" s="33">
        <v>25</v>
      </c>
      <c r="E62" s="35">
        <v>0.25773195876288701</v>
      </c>
    </row>
    <row r="63" spans="1:5" ht="30" x14ac:dyDescent="0.3">
      <c r="A63" s="32" t="s">
        <v>173</v>
      </c>
      <c r="B63" s="32" t="s">
        <v>26</v>
      </c>
      <c r="C63" s="33">
        <v>141</v>
      </c>
      <c r="D63" s="33">
        <v>37</v>
      </c>
      <c r="E63" s="35">
        <v>0.26241134751772999</v>
      </c>
    </row>
    <row r="64" spans="1:5" ht="30" x14ac:dyDescent="0.3">
      <c r="A64" s="32" t="s">
        <v>176</v>
      </c>
      <c r="B64" s="32" t="s">
        <v>14</v>
      </c>
      <c r="C64" s="33">
        <v>259</v>
      </c>
      <c r="D64" s="33">
        <v>70</v>
      </c>
      <c r="E64" s="35">
        <v>0.27027027027027001</v>
      </c>
    </row>
    <row r="65" spans="1:5" ht="30" x14ac:dyDescent="0.3">
      <c r="A65" s="32" t="s">
        <v>188</v>
      </c>
      <c r="B65" s="32" t="s">
        <v>5</v>
      </c>
      <c r="C65" s="33">
        <v>57</v>
      </c>
      <c r="D65" s="33">
        <v>7</v>
      </c>
      <c r="E65" s="35">
        <v>0.12280701754386</v>
      </c>
    </row>
    <row r="66" spans="1:5" ht="30" x14ac:dyDescent="0.3">
      <c r="A66" s="32" t="s">
        <v>222</v>
      </c>
      <c r="B66" s="32" t="s">
        <v>14</v>
      </c>
      <c r="C66" s="33">
        <v>252</v>
      </c>
      <c r="D66" s="33">
        <v>49</v>
      </c>
      <c r="E66" s="35">
        <v>0.194444444444444</v>
      </c>
    </row>
    <row r="67" spans="1:5" ht="30" x14ac:dyDescent="0.3">
      <c r="A67" s="32" t="s">
        <v>190</v>
      </c>
      <c r="B67" s="32" t="s">
        <v>14</v>
      </c>
      <c r="C67" s="33">
        <v>222</v>
      </c>
      <c r="D67" s="33">
        <v>54</v>
      </c>
      <c r="E67" s="35">
        <v>0.24324324324324301</v>
      </c>
    </row>
    <row r="68" spans="1:5" ht="30" x14ac:dyDescent="0.3">
      <c r="A68" s="32" t="s">
        <v>223</v>
      </c>
      <c r="B68" s="32" t="s">
        <v>39</v>
      </c>
      <c r="C68" s="33">
        <v>201</v>
      </c>
      <c r="D68" s="33">
        <v>40</v>
      </c>
      <c r="E68" s="35">
        <v>0.19900497512437801</v>
      </c>
    </row>
    <row r="69" spans="1:5" ht="15" x14ac:dyDescent="0.3">
      <c r="A69" s="32" t="s">
        <v>224</v>
      </c>
      <c r="B69" s="32" t="s">
        <v>22</v>
      </c>
      <c r="C69" s="33">
        <v>134</v>
      </c>
      <c r="D69" s="33">
        <v>32</v>
      </c>
      <c r="E69" s="35">
        <v>0.238805970149254</v>
      </c>
    </row>
    <row r="70" spans="1:5" ht="30" x14ac:dyDescent="0.3">
      <c r="A70" s="32" t="s">
        <v>202</v>
      </c>
      <c r="B70" s="32" t="s">
        <v>5</v>
      </c>
      <c r="C70" s="33">
        <v>249</v>
      </c>
      <c r="D70" s="33">
        <v>46</v>
      </c>
      <c r="E70" s="35">
        <v>0.184738955823293</v>
      </c>
    </row>
    <row r="71" spans="1:5" ht="15" x14ac:dyDescent="0.3">
      <c r="A71" s="32" t="s">
        <v>225</v>
      </c>
      <c r="B71" s="32" t="s">
        <v>39</v>
      </c>
      <c r="C71" s="33">
        <v>163</v>
      </c>
      <c r="D71" s="33">
        <v>40</v>
      </c>
      <c r="E71" s="35">
        <v>0.245398773006135</v>
      </c>
    </row>
    <row r="72" spans="1:5" ht="15" x14ac:dyDescent="0.3">
      <c r="A72" s="32" t="s">
        <v>226</v>
      </c>
      <c r="B72" s="32" t="s">
        <v>22</v>
      </c>
      <c r="C72" s="33">
        <v>216</v>
      </c>
      <c r="D72" s="33">
        <v>50</v>
      </c>
      <c r="E72" s="35">
        <v>0.23148148148148101</v>
      </c>
    </row>
    <row r="73" spans="1:5" ht="30" x14ac:dyDescent="0.3">
      <c r="A73" s="32" t="s">
        <v>206</v>
      </c>
      <c r="B73" s="32" t="s">
        <v>18</v>
      </c>
      <c r="C73" s="33">
        <v>14</v>
      </c>
      <c r="D73" s="33">
        <v>2</v>
      </c>
      <c r="E73" s="35">
        <v>0.14285714285714299</v>
      </c>
    </row>
    <row r="74" spans="1:5" ht="15" x14ac:dyDescent="0.3">
      <c r="A74" s="32" t="s">
        <v>207</v>
      </c>
      <c r="B74" s="32" t="s">
        <v>42</v>
      </c>
      <c r="C74" s="33">
        <v>215</v>
      </c>
      <c r="D74" s="33">
        <v>39</v>
      </c>
      <c r="E74" s="35">
        <v>0.18139534883720901</v>
      </c>
    </row>
    <row r="75" spans="1:5" ht="30" x14ac:dyDescent="0.3">
      <c r="A75" s="32" t="s">
        <v>209</v>
      </c>
      <c r="B75" s="32" t="s">
        <v>5</v>
      </c>
      <c r="C75" s="33">
        <v>253</v>
      </c>
      <c r="D75" s="33">
        <v>59</v>
      </c>
      <c r="E75" s="35">
        <v>0.233201581027668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21"/>
  <sheetViews>
    <sheetView topLeftCell="A203" workbookViewId="0">
      <selection activeCell="O213" sqref="O213"/>
    </sheetView>
  </sheetViews>
  <sheetFormatPr defaultRowHeight="14.4" x14ac:dyDescent="0.3"/>
  <cols>
    <col min="1" max="1" width="15.109375" customWidth="1"/>
    <col min="2" max="2" width="15.5546875" customWidth="1"/>
    <col min="3" max="3" width="12.33203125" customWidth="1"/>
    <col min="4" max="4" width="17.33203125" customWidth="1"/>
    <col min="5" max="5" width="21.33203125" customWidth="1"/>
  </cols>
  <sheetData>
    <row r="1" spans="1:5" ht="30" x14ac:dyDescent="0.3">
      <c r="A1" s="31" t="s">
        <v>253</v>
      </c>
      <c r="B1" s="31" t="s">
        <v>210</v>
      </c>
      <c r="C1" s="31" t="s">
        <v>254</v>
      </c>
      <c r="D1" s="31" t="s">
        <v>255</v>
      </c>
      <c r="E1" s="31" t="s">
        <v>256</v>
      </c>
    </row>
    <row r="2" spans="1:5" ht="30" x14ac:dyDescent="0.3">
      <c r="A2" s="32" t="s">
        <v>0</v>
      </c>
      <c r="B2" s="32" t="s">
        <v>1</v>
      </c>
      <c r="C2" s="33">
        <v>276</v>
      </c>
      <c r="D2" s="33">
        <v>42</v>
      </c>
      <c r="E2" s="34">
        <v>0.15217391304347799</v>
      </c>
    </row>
    <row r="3" spans="1:5" ht="30" x14ac:dyDescent="0.3">
      <c r="A3" s="32" t="s">
        <v>2</v>
      </c>
      <c r="B3" s="32" t="s">
        <v>3</v>
      </c>
      <c r="C3" s="33">
        <v>124</v>
      </c>
      <c r="D3" s="33">
        <v>11</v>
      </c>
      <c r="E3" s="34">
        <v>8.8709677419354802E-2</v>
      </c>
    </row>
    <row r="4" spans="1:5" ht="30" x14ac:dyDescent="0.3">
      <c r="A4" s="32" t="s">
        <v>4</v>
      </c>
      <c r="B4" s="32" t="s">
        <v>5</v>
      </c>
      <c r="C4" s="33">
        <v>384</v>
      </c>
      <c r="D4" s="33">
        <v>41</v>
      </c>
      <c r="E4" s="34">
        <v>0.106770833333333</v>
      </c>
    </row>
    <row r="5" spans="1:5" ht="15" x14ac:dyDescent="0.3">
      <c r="A5" s="32" t="s">
        <v>6</v>
      </c>
      <c r="B5" s="32" t="s">
        <v>7</v>
      </c>
      <c r="C5" s="33">
        <v>207</v>
      </c>
      <c r="D5" s="33">
        <v>24</v>
      </c>
      <c r="E5" s="34">
        <v>0.115942028985507</v>
      </c>
    </row>
    <row r="6" spans="1:5" ht="30" x14ac:dyDescent="0.3">
      <c r="A6" s="32" t="s">
        <v>8</v>
      </c>
      <c r="B6" s="32" t="s">
        <v>9</v>
      </c>
      <c r="C6" s="33">
        <v>349</v>
      </c>
      <c r="D6" s="33">
        <v>42</v>
      </c>
      <c r="E6" s="34">
        <v>0.120343839541547</v>
      </c>
    </row>
    <row r="7" spans="1:5" ht="30" x14ac:dyDescent="0.3">
      <c r="A7" s="32" t="s">
        <v>10</v>
      </c>
      <c r="B7" s="32" t="s">
        <v>5</v>
      </c>
      <c r="C7" s="33">
        <v>184</v>
      </c>
      <c r="D7" s="33">
        <v>23</v>
      </c>
      <c r="E7" s="34">
        <v>0.125</v>
      </c>
    </row>
    <row r="8" spans="1:5" ht="30" x14ac:dyDescent="0.3">
      <c r="A8" s="32" t="s">
        <v>11</v>
      </c>
      <c r="B8" s="32" t="s">
        <v>12</v>
      </c>
      <c r="C8" s="33">
        <v>209</v>
      </c>
      <c r="D8" s="33">
        <v>19</v>
      </c>
      <c r="E8" s="34">
        <v>9.0909090909090898E-2</v>
      </c>
    </row>
    <row r="9" spans="1:5" ht="30" x14ac:dyDescent="0.3">
      <c r="A9" s="32" t="s">
        <v>13</v>
      </c>
      <c r="B9" s="32" t="s">
        <v>14</v>
      </c>
      <c r="C9" s="33">
        <v>252</v>
      </c>
      <c r="D9" s="33">
        <v>46</v>
      </c>
      <c r="E9" s="34">
        <v>0.182539682539683</v>
      </c>
    </row>
    <row r="10" spans="1:5" ht="30" x14ac:dyDescent="0.3">
      <c r="A10" s="32" t="s">
        <v>15</v>
      </c>
      <c r="B10" s="32" t="s">
        <v>3</v>
      </c>
      <c r="C10" s="33">
        <v>167</v>
      </c>
      <c r="D10" s="33">
        <v>12</v>
      </c>
      <c r="E10" s="34">
        <v>7.1856287425149698E-2</v>
      </c>
    </row>
    <row r="11" spans="1:5" ht="15" x14ac:dyDescent="0.3">
      <c r="A11" s="32" t="s">
        <v>16</v>
      </c>
      <c r="B11" s="32" t="s">
        <v>7</v>
      </c>
      <c r="C11" s="33">
        <v>452</v>
      </c>
      <c r="D11" s="33">
        <v>35</v>
      </c>
      <c r="E11" s="34">
        <v>7.7433628318584094E-2</v>
      </c>
    </row>
    <row r="12" spans="1:5" ht="30" x14ac:dyDescent="0.3">
      <c r="A12" s="32" t="s">
        <v>17</v>
      </c>
      <c r="B12" s="32" t="s">
        <v>18</v>
      </c>
      <c r="C12" s="33">
        <v>138</v>
      </c>
      <c r="D12" s="33">
        <v>18</v>
      </c>
      <c r="E12" s="34">
        <v>0.13043478260869601</v>
      </c>
    </row>
    <row r="13" spans="1:5" ht="15" x14ac:dyDescent="0.3">
      <c r="A13" s="32" t="s">
        <v>19</v>
      </c>
      <c r="B13" s="32" t="s">
        <v>1</v>
      </c>
      <c r="C13" s="33">
        <v>164</v>
      </c>
      <c r="D13" s="33">
        <v>20</v>
      </c>
      <c r="E13" s="34">
        <v>0.12195121951219499</v>
      </c>
    </row>
    <row r="14" spans="1:5" ht="30" x14ac:dyDescent="0.3">
      <c r="A14" s="32" t="s">
        <v>211</v>
      </c>
      <c r="B14" s="32" t="s">
        <v>5</v>
      </c>
      <c r="C14" s="33">
        <v>5</v>
      </c>
      <c r="D14" s="33">
        <v>1</v>
      </c>
      <c r="E14" s="34">
        <v>0.2</v>
      </c>
    </row>
    <row r="15" spans="1:5" ht="15" x14ac:dyDescent="0.3">
      <c r="A15" s="32" t="s">
        <v>20</v>
      </c>
      <c r="B15" s="32" t="s">
        <v>12</v>
      </c>
      <c r="C15" s="33">
        <v>340</v>
      </c>
      <c r="D15" s="33">
        <v>32</v>
      </c>
      <c r="E15" s="34">
        <v>9.41176470588235E-2</v>
      </c>
    </row>
    <row r="16" spans="1:5" ht="30" x14ac:dyDescent="0.3">
      <c r="A16" s="32" t="s">
        <v>21</v>
      </c>
      <c r="B16" s="32" t="s">
        <v>7</v>
      </c>
      <c r="C16" s="33">
        <v>520</v>
      </c>
      <c r="D16" s="33">
        <v>74</v>
      </c>
      <c r="E16" s="34">
        <v>0.142307692307692</v>
      </c>
    </row>
    <row r="17" spans="1:5" ht="15" x14ac:dyDescent="0.3">
      <c r="A17" s="32" t="s">
        <v>308</v>
      </c>
      <c r="B17" s="32" t="s">
        <v>22</v>
      </c>
      <c r="C17" s="33">
        <v>129</v>
      </c>
      <c r="D17" s="33">
        <v>16</v>
      </c>
      <c r="E17" s="34">
        <v>0.124031007751938</v>
      </c>
    </row>
    <row r="18" spans="1:5" ht="15" x14ac:dyDescent="0.3">
      <c r="A18" s="32" t="s">
        <v>212</v>
      </c>
      <c r="B18" s="32" t="s">
        <v>39</v>
      </c>
      <c r="C18" s="33">
        <v>4</v>
      </c>
      <c r="D18" s="33"/>
      <c r="E18" s="34">
        <v>0</v>
      </c>
    </row>
    <row r="19" spans="1:5" ht="30" x14ac:dyDescent="0.3">
      <c r="A19" s="32" t="s">
        <v>23</v>
      </c>
      <c r="B19" s="32" t="s">
        <v>24</v>
      </c>
      <c r="C19" s="33">
        <v>363</v>
      </c>
      <c r="D19" s="33">
        <v>37</v>
      </c>
      <c r="E19" s="34">
        <v>0.101928374655647</v>
      </c>
    </row>
    <row r="20" spans="1:5" ht="15" x14ac:dyDescent="0.3">
      <c r="A20" s="32" t="s">
        <v>25</v>
      </c>
      <c r="B20" s="32" t="s">
        <v>26</v>
      </c>
      <c r="C20" s="33">
        <v>192</v>
      </c>
      <c r="D20" s="33">
        <v>25</v>
      </c>
      <c r="E20" s="34">
        <v>0.13020833333333301</v>
      </c>
    </row>
    <row r="21" spans="1:5" ht="30" x14ac:dyDescent="0.3">
      <c r="A21" s="32" t="s">
        <v>27</v>
      </c>
      <c r="B21" s="32" t="s">
        <v>7</v>
      </c>
      <c r="C21" s="33">
        <v>60</v>
      </c>
      <c r="D21" s="33">
        <v>15</v>
      </c>
      <c r="E21" s="34">
        <v>0.25</v>
      </c>
    </row>
    <row r="22" spans="1:5" ht="30" x14ac:dyDescent="0.3">
      <c r="A22" s="32" t="s">
        <v>28</v>
      </c>
      <c r="B22" s="32" t="s">
        <v>29</v>
      </c>
      <c r="C22" s="33">
        <v>271</v>
      </c>
      <c r="D22" s="33">
        <v>46</v>
      </c>
      <c r="E22" s="34">
        <v>0.16974169741697401</v>
      </c>
    </row>
    <row r="23" spans="1:5" ht="30" x14ac:dyDescent="0.3">
      <c r="A23" s="32" t="s">
        <v>30</v>
      </c>
      <c r="B23" s="32" t="s">
        <v>1</v>
      </c>
      <c r="C23" s="33">
        <v>401</v>
      </c>
      <c r="D23" s="33">
        <v>71</v>
      </c>
      <c r="E23" s="34">
        <v>0.17705735660847899</v>
      </c>
    </row>
    <row r="24" spans="1:5" ht="30" x14ac:dyDescent="0.3">
      <c r="A24" s="32" t="s">
        <v>213</v>
      </c>
      <c r="B24" s="32" t="s">
        <v>9</v>
      </c>
      <c r="C24" s="33">
        <v>1</v>
      </c>
      <c r="D24" s="33"/>
      <c r="E24" s="34">
        <v>0</v>
      </c>
    </row>
    <row r="25" spans="1:5" ht="30" x14ac:dyDescent="0.3">
      <c r="A25" s="32" t="s">
        <v>31</v>
      </c>
      <c r="B25" s="32" t="s">
        <v>3</v>
      </c>
      <c r="C25" s="33">
        <v>276</v>
      </c>
      <c r="D25" s="33">
        <v>45</v>
      </c>
      <c r="E25" s="34">
        <v>0.16304347826087001</v>
      </c>
    </row>
    <row r="26" spans="1:5" ht="30" x14ac:dyDescent="0.3">
      <c r="A26" s="32" t="s">
        <v>32</v>
      </c>
      <c r="B26" s="32" t="s">
        <v>7</v>
      </c>
      <c r="C26" s="33">
        <v>371</v>
      </c>
      <c r="D26" s="33">
        <v>45</v>
      </c>
      <c r="E26" s="34">
        <v>0.12129380053908401</v>
      </c>
    </row>
    <row r="27" spans="1:5" ht="30" x14ac:dyDescent="0.3">
      <c r="A27" s="32" t="s">
        <v>33</v>
      </c>
      <c r="B27" s="32" t="s">
        <v>1</v>
      </c>
      <c r="C27" s="33">
        <v>184</v>
      </c>
      <c r="D27" s="33">
        <v>26</v>
      </c>
      <c r="E27" s="34">
        <v>0.141304347826087</v>
      </c>
    </row>
    <row r="28" spans="1:5" ht="30" x14ac:dyDescent="0.3">
      <c r="A28" s="32" t="s">
        <v>34</v>
      </c>
      <c r="B28" s="32" t="s">
        <v>24</v>
      </c>
      <c r="C28" s="33">
        <v>383</v>
      </c>
      <c r="D28" s="33">
        <v>54</v>
      </c>
      <c r="E28" s="34">
        <v>0.14099216710182799</v>
      </c>
    </row>
    <row r="29" spans="1:5" ht="30" x14ac:dyDescent="0.3">
      <c r="A29" s="32" t="s">
        <v>35</v>
      </c>
      <c r="B29" s="32" t="s">
        <v>24</v>
      </c>
      <c r="C29" s="33">
        <v>171</v>
      </c>
      <c r="D29" s="33">
        <v>17</v>
      </c>
      <c r="E29" s="34">
        <v>9.9415204678362595E-2</v>
      </c>
    </row>
    <row r="30" spans="1:5" ht="30" x14ac:dyDescent="0.3">
      <c r="A30" s="32" t="s">
        <v>36</v>
      </c>
      <c r="B30" s="32" t="s">
        <v>1</v>
      </c>
      <c r="C30" s="33">
        <v>132</v>
      </c>
      <c r="D30" s="33">
        <v>12</v>
      </c>
      <c r="E30" s="34">
        <v>9.0909090909090898E-2</v>
      </c>
    </row>
    <row r="31" spans="1:5" ht="30" x14ac:dyDescent="0.3">
      <c r="A31" s="32" t="s">
        <v>37</v>
      </c>
      <c r="B31" s="32" t="s">
        <v>9</v>
      </c>
      <c r="C31" s="33">
        <v>316</v>
      </c>
      <c r="D31" s="33">
        <v>32</v>
      </c>
      <c r="E31" s="34">
        <v>0.10126582278481</v>
      </c>
    </row>
    <row r="32" spans="1:5" ht="15" x14ac:dyDescent="0.3">
      <c r="A32" s="32" t="s">
        <v>214</v>
      </c>
      <c r="B32" s="32" t="s">
        <v>39</v>
      </c>
      <c r="C32" s="33">
        <v>2</v>
      </c>
      <c r="D32" s="33"/>
      <c r="E32" s="34">
        <v>0</v>
      </c>
    </row>
    <row r="33" spans="1:5" ht="15" x14ac:dyDescent="0.3">
      <c r="A33" s="32" t="s">
        <v>38</v>
      </c>
      <c r="B33" s="32" t="s">
        <v>39</v>
      </c>
      <c r="C33" s="33">
        <v>5</v>
      </c>
      <c r="D33" s="33">
        <v>1</v>
      </c>
      <c r="E33" s="34">
        <v>0.2</v>
      </c>
    </row>
    <row r="34" spans="1:5" ht="30" x14ac:dyDescent="0.3">
      <c r="A34" s="32" t="s">
        <v>40</v>
      </c>
      <c r="B34" s="32" t="s">
        <v>12</v>
      </c>
      <c r="C34" s="33">
        <v>304</v>
      </c>
      <c r="D34" s="33">
        <v>29</v>
      </c>
      <c r="E34" s="34">
        <v>9.5394736842105296E-2</v>
      </c>
    </row>
    <row r="35" spans="1:5" ht="30" x14ac:dyDescent="0.3">
      <c r="A35" s="32" t="s">
        <v>41</v>
      </c>
      <c r="B35" s="32" t="s">
        <v>42</v>
      </c>
      <c r="C35" s="33">
        <v>243</v>
      </c>
      <c r="D35" s="33">
        <v>24</v>
      </c>
      <c r="E35" s="34">
        <v>9.8765432098765399E-2</v>
      </c>
    </row>
    <row r="36" spans="1:5" ht="30" x14ac:dyDescent="0.3">
      <c r="A36" s="32" t="s">
        <v>43</v>
      </c>
      <c r="B36" s="32" t="s">
        <v>7</v>
      </c>
      <c r="C36" s="33">
        <v>98</v>
      </c>
      <c r="D36" s="33">
        <v>14</v>
      </c>
      <c r="E36" s="34">
        <v>0.14285714285714299</v>
      </c>
    </row>
    <row r="37" spans="1:5" ht="15" x14ac:dyDescent="0.3">
      <c r="A37" s="32" t="s">
        <v>44</v>
      </c>
      <c r="B37" s="32" t="s">
        <v>29</v>
      </c>
      <c r="C37" s="33">
        <v>167</v>
      </c>
      <c r="D37" s="33">
        <v>14</v>
      </c>
      <c r="E37" s="34">
        <v>8.3832335329341298E-2</v>
      </c>
    </row>
    <row r="38" spans="1:5" ht="30" x14ac:dyDescent="0.3">
      <c r="A38" s="32" t="s">
        <v>45</v>
      </c>
      <c r="B38" s="32" t="s">
        <v>29</v>
      </c>
      <c r="C38" s="33">
        <v>230</v>
      </c>
      <c r="D38" s="33">
        <v>25</v>
      </c>
      <c r="E38" s="34">
        <v>0.108695652173913</v>
      </c>
    </row>
    <row r="39" spans="1:5" ht="30" x14ac:dyDescent="0.3">
      <c r="A39" s="32" t="s">
        <v>46</v>
      </c>
      <c r="B39" s="32" t="s">
        <v>5</v>
      </c>
      <c r="C39" s="33">
        <v>258</v>
      </c>
      <c r="D39" s="33">
        <v>17</v>
      </c>
      <c r="E39" s="34">
        <v>6.5891472868217102E-2</v>
      </c>
    </row>
    <row r="40" spans="1:5" ht="30" x14ac:dyDescent="0.3">
      <c r="A40" s="32" t="s">
        <v>47</v>
      </c>
      <c r="B40" s="32" t="s">
        <v>18</v>
      </c>
      <c r="C40" s="33">
        <v>4</v>
      </c>
      <c r="D40" s="33">
        <v>1</v>
      </c>
      <c r="E40" s="34">
        <v>0.25</v>
      </c>
    </row>
    <row r="41" spans="1:5" ht="30" x14ac:dyDescent="0.3">
      <c r="A41" s="32" t="s">
        <v>48</v>
      </c>
      <c r="B41" s="32" t="s">
        <v>1</v>
      </c>
      <c r="C41" s="33">
        <v>84</v>
      </c>
      <c r="D41" s="33">
        <v>7</v>
      </c>
      <c r="E41" s="34">
        <v>8.3333333333333301E-2</v>
      </c>
    </row>
    <row r="42" spans="1:5" ht="30" x14ac:dyDescent="0.3">
      <c r="A42" s="32" t="s">
        <v>49</v>
      </c>
      <c r="B42" s="32" t="s">
        <v>3</v>
      </c>
      <c r="C42" s="33">
        <v>189</v>
      </c>
      <c r="D42" s="33">
        <v>33</v>
      </c>
      <c r="E42" s="34">
        <v>0.17460317460317501</v>
      </c>
    </row>
    <row r="43" spans="1:5" ht="30" x14ac:dyDescent="0.3">
      <c r="A43" s="32" t="s">
        <v>50</v>
      </c>
      <c r="B43" s="32" t="s">
        <v>9</v>
      </c>
      <c r="C43" s="33">
        <v>205</v>
      </c>
      <c r="D43" s="33">
        <v>27</v>
      </c>
      <c r="E43" s="34">
        <v>0.13170731707317099</v>
      </c>
    </row>
    <row r="44" spans="1:5" ht="15" x14ac:dyDescent="0.3">
      <c r="A44" s="32" t="s">
        <v>51</v>
      </c>
      <c r="B44" s="32" t="s">
        <v>39</v>
      </c>
      <c r="C44" s="33">
        <v>419</v>
      </c>
      <c r="D44" s="33">
        <v>60</v>
      </c>
      <c r="E44" s="34">
        <v>0.143198090692124</v>
      </c>
    </row>
    <row r="45" spans="1:5" ht="15" x14ac:dyDescent="0.3">
      <c r="A45" s="32" t="s">
        <v>216</v>
      </c>
      <c r="B45" s="32" t="s">
        <v>29</v>
      </c>
      <c r="C45" s="33">
        <v>6</v>
      </c>
      <c r="D45" s="33">
        <v>1</v>
      </c>
      <c r="E45" s="34">
        <v>0.16666666666666699</v>
      </c>
    </row>
    <row r="46" spans="1:5" ht="30" x14ac:dyDescent="0.3">
      <c r="A46" s="32" t="s">
        <v>52</v>
      </c>
      <c r="B46" s="32" t="s">
        <v>24</v>
      </c>
      <c r="C46" s="33">
        <v>315</v>
      </c>
      <c r="D46" s="33">
        <v>27</v>
      </c>
      <c r="E46" s="34">
        <v>8.5714285714285701E-2</v>
      </c>
    </row>
    <row r="47" spans="1:5" ht="15" x14ac:dyDescent="0.3">
      <c r="A47" s="32" t="s">
        <v>53</v>
      </c>
      <c r="B47" s="32" t="s">
        <v>39</v>
      </c>
      <c r="C47" s="33">
        <v>4</v>
      </c>
      <c r="D47" s="33"/>
      <c r="E47" s="34">
        <v>0</v>
      </c>
    </row>
    <row r="48" spans="1:5" ht="30" x14ac:dyDescent="0.3">
      <c r="A48" s="32" t="s">
        <v>54</v>
      </c>
      <c r="B48" s="32" t="s">
        <v>5</v>
      </c>
      <c r="C48" s="33">
        <v>221</v>
      </c>
      <c r="D48" s="33">
        <v>22</v>
      </c>
      <c r="E48" s="34">
        <v>9.9547511312217202E-2</v>
      </c>
    </row>
    <row r="49" spans="1:5" ht="30" x14ac:dyDescent="0.3">
      <c r="A49" s="32" t="s">
        <v>55</v>
      </c>
      <c r="B49" s="32" t="s">
        <v>42</v>
      </c>
      <c r="C49" s="33">
        <v>14</v>
      </c>
      <c r="D49" s="33">
        <v>4</v>
      </c>
      <c r="E49" s="34">
        <v>0.28571428571428598</v>
      </c>
    </row>
    <row r="50" spans="1:5" ht="30" x14ac:dyDescent="0.3">
      <c r="A50" s="32" t="s">
        <v>56</v>
      </c>
      <c r="B50" s="32" t="s">
        <v>26</v>
      </c>
      <c r="C50" s="33">
        <v>257</v>
      </c>
      <c r="D50" s="33">
        <v>45</v>
      </c>
      <c r="E50" s="34">
        <v>0.17509727626459101</v>
      </c>
    </row>
    <row r="51" spans="1:5" ht="30" x14ac:dyDescent="0.3">
      <c r="A51" s="32" t="s">
        <v>57</v>
      </c>
      <c r="B51" s="32" t="s">
        <v>12</v>
      </c>
      <c r="C51" s="33">
        <v>238</v>
      </c>
      <c r="D51" s="33">
        <v>39</v>
      </c>
      <c r="E51" s="34">
        <v>0.16386554621848701</v>
      </c>
    </row>
    <row r="52" spans="1:5" ht="30" x14ac:dyDescent="0.3">
      <c r="A52" s="32" t="s">
        <v>234</v>
      </c>
      <c r="B52" s="32" t="s">
        <v>18</v>
      </c>
      <c r="C52" s="33">
        <v>38</v>
      </c>
      <c r="D52" s="33">
        <v>3</v>
      </c>
      <c r="E52" s="34">
        <v>7.8947368421052599E-2</v>
      </c>
    </row>
    <row r="53" spans="1:5" ht="30" x14ac:dyDescent="0.3">
      <c r="A53" s="32" t="s">
        <v>58</v>
      </c>
      <c r="B53" s="32" t="s">
        <v>12</v>
      </c>
      <c r="C53" s="33">
        <v>275</v>
      </c>
      <c r="D53" s="33">
        <v>34</v>
      </c>
      <c r="E53" s="34">
        <v>0.123636363636364</v>
      </c>
    </row>
    <row r="54" spans="1:5" ht="15" x14ac:dyDescent="0.3">
      <c r="A54" s="32" t="s">
        <v>59</v>
      </c>
      <c r="B54" s="32" t="s">
        <v>1</v>
      </c>
      <c r="C54" s="33">
        <v>202</v>
      </c>
      <c r="D54" s="33">
        <v>17</v>
      </c>
      <c r="E54" s="34">
        <v>8.4158415841584205E-2</v>
      </c>
    </row>
    <row r="55" spans="1:5" ht="30" x14ac:dyDescent="0.3">
      <c r="A55" s="32" t="s">
        <v>60</v>
      </c>
      <c r="B55" s="32" t="s">
        <v>14</v>
      </c>
      <c r="C55" s="33">
        <v>8</v>
      </c>
      <c r="D55" s="33"/>
      <c r="E55" s="34">
        <v>0</v>
      </c>
    </row>
    <row r="56" spans="1:5" ht="30" x14ac:dyDescent="0.3">
      <c r="A56" s="32" t="s">
        <v>217</v>
      </c>
      <c r="B56" s="32" t="s">
        <v>22</v>
      </c>
      <c r="C56" s="33">
        <v>1</v>
      </c>
      <c r="D56" s="33"/>
      <c r="E56" s="34">
        <v>0</v>
      </c>
    </row>
    <row r="57" spans="1:5" ht="30" x14ac:dyDescent="0.3">
      <c r="A57" s="32" t="s">
        <v>61</v>
      </c>
      <c r="B57" s="32" t="s">
        <v>24</v>
      </c>
      <c r="C57" s="33">
        <v>108</v>
      </c>
      <c r="D57" s="33">
        <v>17</v>
      </c>
      <c r="E57" s="34">
        <v>0.157407407407407</v>
      </c>
    </row>
    <row r="58" spans="1:5" ht="15" x14ac:dyDescent="0.3">
      <c r="A58" s="32" t="s">
        <v>62</v>
      </c>
      <c r="B58" s="32" t="s">
        <v>29</v>
      </c>
      <c r="C58" s="33">
        <v>181</v>
      </c>
      <c r="D58" s="33">
        <v>23</v>
      </c>
      <c r="E58" s="34">
        <v>0.12707182320442001</v>
      </c>
    </row>
    <row r="59" spans="1:5" ht="15" x14ac:dyDescent="0.3">
      <c r="A59" s="32" t="s">
        <v>63</v>
      </c>
      <c r="B59" s="32" t="s">
        <v>26</v>
      </c>
      <c r="C59" s="33">
        <v>326</v>
      </c>
      <c r="D59" s="33">
        <v>31</v>
      </c>
      <c r="E59" s="34">
        <v>9.5092024539877307E-2</v>
      </c>
    </row>
    <row r="60" spans="1:5" ht="30" x14ac:dyDescent="0.3">
      <c r="A60" s="32" t="s">
        <v>64</v>
      </c>
      <c r="B60" s="32" t="s">
        <v>3</v>
      </c>
      <c r="C60" s="33">
        <v>229</v>
      </c>
      <c r="D60" s="33">
        <v>32</v>
      </c>
      <c r="E60" s="34">
        <v>0.13973799126637601</v>
      </c>
    </row>
    <row r="61" spans="1:5" ht="15" x14ac:dyDescent="0.3">
      <c r="A61" s="32" t="s">
        <v>65</v>
      </c>
      <c r="B61" s="32" t="s">
        <v>39</v>
      </c>
      <c r="C61" s="33">
        <v>130</v>
      </c>
      <c r="D61" s="33">
        <v>12</v>
      </c>
      <c r="E61" s="34">
        <v>9.2307692307692299E-2</v>
      </c>
    </row>
    <row r="62" spans="1:5" ht="15" x14ac:dyDescent="0.3">
      <c r="A62" s="32" t="s">
        <v>66</v>
      </c>
      <c r="B62" s="32" t="s">
        <v>39</v>
      </c>
      <c r="C62" s="33">
        <v>140</v>
      </c>
      <c r="D62" s="33">
        <v>23</v>
      </c>
      <c r="E62" s="34">
        <v>0.16428571428571401</v>
      </c>
    </row>
    <row r="63" spans="1:5" ht="15" x14ac:dyDescent="0.3">
      <c r="A63" s="32" t="s">
        <v>67</v>
      </c>
      <c r="B63" s="32" t="s">
        <v>14</v>
      </c>
      <c r="C63" s="33">
        <v>170</v>
      </c>
      <c r="D63" s="33">
        <v>16</v>
      </c>
      <c r="E63" s="34">
        <v>9.41176470588235E-2</v>
      </c>
    </row>
    <row r="64" spans="1:5" ht="15" x14ac:dyDescent="0.3">
      <c r="A64" s="32" t="s">
        <v>68</v>
      </c>
      <c r="B64" s="32" t="s">
        <v>1</v>
      </c>
      <c r="C64" s="33">
        <v>328</v>
      </c>
      <c r="D64" s="33">
        <v>33</v>
      </c>
      <c r="E64" s="34">
        <v>0.100609756097561</v>
      </c>
    </row>
    <row r="65" spans="1:5" ht="30" x14ac:dyDescent="0.3">
      <c r="A65" s="32" t="s">
        <v>69</v>
      </c>
      <c r="B65" s="32" t="s">
        <v>29</v>
      </c>
      <c r="C65" s="33">
        <v>153</v>
      </c>
      <c r="D65" s="33">
        <v>33</v>
      </c>
      <c r="E65" s="34">
        <v>0.21568627450980399</v>
      </c>
    </row>
    <row r="66" spans="1:5" ht="30" x14ac:dyDescent="0.3">
      <c r="A66" s="32" t="s">
        <v>70</v>
      </c>
      <c r="B66" s="32" t="s">
        <v>29</v>
      </c>
      <c r="C66" s="33">
        <v>543</v>
      </c>
      <c r="D66" s="33">
        <v>67</v>
      </c>
      <c r="E66" s="34">
        <v>0.12338858195211801</v>
      </c>
    </row>
    <row r="67" spans="1:5" ht="30" x14ac:dyDescent="0.3">
      <c r="A67" s="32" t="s">
        <v>71</v>
      </c>
      <c r="B67" s="32" t="s">
        <v>12</v>
      </c>
      <c r="C67" s="33">
        <v>193</v>
      </c>
      <c r="D67" s="33">
        <v>19</v>
      </c>
      <c r="E67" s="34">
        <v>9.8445595854922296E-2</v>
      </c>
    </row>
    <row r="68" spans="1:5" ht="30" x14ac:dyDescent="0.3">
      <c r="A68" s="32" t="s">
        <v>72</v>
      </c>
      <c r="B68" s="32" t="s">
        <v>18</v>
      </c>
      <c r="C68" s="33">
        <v>293</v>
      </c>
      <c r="D68" s="33">
        <v>38</v>
      </c>
      <c r="E68" s="34">
        <v>0.12969283276450499</v>
      </c>
    </row>
    <row r="69" spans="1:5" ht="30" x14ac:dyDescent="0.3">
      <c r="A69" s="32" t="s">
        <v>73</v>
      </c>
      <c r="B69" s="32" t="s">
        <v>1</v>
      </c>
      <c r="C69" s="33">
        <v>191</v>
      </c>
      <c r="D69" s="33">
        <v>15</v>
      </c>
      <c r="E69" s="34">
        <v>7.8534031413612607E-2</v>
      </c>
    </row>
    <row r="70" spans="1:5" ht="30" x14ac:dyDescent="0.3">
      <c r="A70" s="32" t="s">
        <v>74</v>
      </c>
      <c r="B70" s="32" t="s">
        <v>22</v>
      </c>
      <c r="C70" s="33">
        <v>6</v>
      </c>
      <c r="D70" s="33">
        <v>1</v>
      </c>
      <c r="E70" s="34">
        <v>0.16666666666666699</v>
      </c>
    </row>
    <row r="71" spans="1:5" ht="30" x14ac:dyDescent="0.3">
      <c r="A71" s="32" t="s">
        <v>341</v>
      </c>
      <c r="B71" s="32" t="s">
        <v>39</v>
      </c>
      <c r="C71" s="33">
        <v>3</v>
      </c>
      <c r="D71" s="33"/>
      <c r="E71" s="34">
        <v>0</v>
      </c>
    </row>
    <row r="72" spans="1:5" ht="30" x14ac:dyDescent="0.3">
      <c r="A72" s="32" t="s">
        <v>75</v>
      </c>
      <c r="B72" s="32" t="s">
        <v>14</v>
      </c>
      <c r="C72" s="33">
        <v>22</v>
      </c>
      <c r="D72" s="33">
        <v>3</v>
      </c>
      <c r="E72" s="34">
        <v>0.13636363636363599</v>
      </c>
    </row>
    <row r="73" spans="1:5" ht="30" x14ac:dyDescent="0.3">
      <c r="A73" s="32" t="s">
        <v>76</v>
      </c>
      <c r="B73" s="32" t="s">
        <v>5</v>
      </c>
      <c r="C73" s="33">
        <v>239</v>
      </c>
      <c r="D73" s="33">
        <v>41</v>
      </c>
      <c r="E73" s="34">
        <v>0.171548117154812</v>
      </c>
    </row>
    <row r="74" spans="1:5" ht="30" x14ac:dyDescent="0.3">
      <c r="A74" s="32" t="s">
        <v>77</v>
      </c>
      <c r="B74" s="32" t="s">
        <v>3</v>
      </c>
      <c r="C74" s="33">
        <v>185</v>
      </c>
      <c r="D74" s="33">
        <v>27</v>
      </c>
      <c r="E74" s="34">
        <v>0.14594594594594601</v>
      </c>
    </row>
    <row r="75" spans="1:5" ht="30" x14ac:dyDescent="0.3">
      <c r="A75" s="32" t="s">
        <v>78</v>
      </c>
      <c r="B75" s="32" t="s">
        <v>42</v>
      </c>
      <c r="C75" s="33">
        <v>229</v>
      </c>
      <c r="D75" s="33">
        <v>27</v>
      </c>
      <c r="E75" s="34">
        <v>0.117903930131004</v>
      </c>
    </row>
    <row r="76" spans="1:5" ht="30" x14ac:dyDescent="0.3">
      <c r="A76" s="32" t="s">
        <v>218</v>
      </c>
      <c r="B76" s="32" t="s">
        <v>42</v>
      </c>
      <c r="C76" s="33">
        <v>2</v>
      </c>
      <c r="D76" s="33">
        <v>1</v>
      </c>
      <c r="E76" s="34">
        <v>0.5</v>
      </c>
    </row>
    <row r="77" spans="1:5" ht="30" x14ac:dyDescent="0.3">
      <c r="A77" s="32" t="s">
        <v>309</v>
      </c>
      <c r="B77" s="32" t="s">
        <v>14</v>
      </c>
      <c r="C77" s="33">
        <v>5</v>
      </c>
      <c r="D77" s="33">
        <v>1</v>
      </c>
      <c r="E77" s="34">
        <v>0.2</v>
      </c>
    </row>
    <row r="78" spans="1:5" ht="15" x14ac:dyDescent="0.3">
      <c r="A78" s="32" t="s">
        <v>79</v>
      </c>
      <c r="B78" s="32" t="s">
        <v>39</v>
      </c>
      <c r="C78" s="33">
        <v>129</v>
      </c>
      <c r="D78" s="33">
        <v>21</v>
      </c>
      <c r="E78" s="34">
        <v>0.162790697674419</v>
      </c>
    </row>
    <row r="79" spans="1:5" ht="30" x14ac:dyDescent="0.3">
      <c r="A79" s="32" t="s">
        <v>80</v>
      </c>
      <c r="B79" s="32" t="s">
        <v>5</v>
      </c>
      <c r="C79" s="33">
        <v>261</v>
      </c>
      <c r="D79" s="33">
        <v>38</v>
      </c>
      <c r="E79" s="34">
        <v>0.145593869731801</v>
      </c>
    </row>
    <row r="80" spans="1:5" ht="15" x14ac:dyDescent="0.3">
      <c r="A80" s="32" t="s">
        <v>81</v>
      </c>
      <c r="B80" s="32" t="s">
        <v>29</v>
      </c>
      <c r="C80" s="33">
        <v>3</v>
      </c>
      <c r="D80" s="33"/>
      <c r="E80" s="34">
        <v>0</v>
      </c>
    </row>
    <row r="81" spans="1:5" ht="30" x14ac:dyDescent="0.3">
      <c r="A81" s="32" t="s">
        <v>82</v>
      </c>
      <c r="B81" s="32" t="s">
        <v>24</v>
      </c>
      <c r="C81" s="33">
        <v>156</v>
      </c>
      <c r="D81" s="33">
        <v>35</v>
      </c>
      <c r="E81" s="34">
        <v>0.22435897435897401</v>
      </c>
    </row>
    <row r="82" spans="1:5" ht="15" x14ac:dyDescent="0.3">
      <c r="A82" s="32" t="s">
        <v>83</v>
      </c>
      <c r="B82" s="32" t="s">
        <v>7</v>
      </c>
      <c r="C82" s="33">
        <v>211</v>
      </c>
      <c r="D82" s="33">
        <v>21</v>
      </c>
      <c r="E82" s="34">
        <v>9.9526066350710901E-2</v>
      </c>
    </row>
    <row r="83" spans="1:5" ht="15" x14ac:dyDescent="0.3">
      <c r="A83" s="32" t="s">
        <v>84</v>
      </c>
      <c r="B83" s="32" t="s">
        <v>1</v>
      </c>
      <c r="C83" s="33">
        <v>142</v>
      </c>
      <c r="D83" s="33">
        <v>18</v>
      </c>
      <c r="E83" s="34">
        <v>0.12676056338028199</v>
      </c>
    </row>
    <row r="84" spans="1:5" ht="15" x14ac:dyDescent="0.3">
      <c r="A84" s="32" t="s">
        <v>85</v>
      </c>
      <c r="B84" s="32" t="s">
        <v>1</v>
      </c>
      <c r="C84" s="33">
        <v>36</v>
      </c>
      <c r="D84" s="33">
        <v>6</v>
      </c>
      <c r="E84" s="34">
        <v>0.16666666666666699</v>
      </c>
    </row>
    <row r="85" spans="1:5" ht="30" x14ac:dyDescent="0.3">
      <c r="A85" s="32" t="s">
        <v>86</v>
      </c>
      <c r="B85" s="32" t="s">
        <v>3</v>
      </c>
      <c r="C85" s="33">
        <v>206</v>
      </c>
      <c r="D85" s="33">
        <v>21</v>
      </c>
      <c r="E85" s="34">
        <v>0.101941747572816</v>
      </c>
    </row>
    <row r="86" spans="1:5" ht="30" x14ac:dyDescent="0.3">
      <c r="A86" s="32" t="s">
        <v>87</v>
      </c>
      <c r="B86" s="32" t="s">
        <v>14</v>
      </c>
      <c r="C86" s="33">
        <v>12</v>
      </c>
      <c r="D86" s="33"/>
      <c r="E86" s="34">
        <v>0</v>
      </c>
    </row>
    <row r="87" spans="1:5" ht="30" x14ac:dyDescent="0.3">
      <c r="A87" s="32" t="s">
        <v>88</v>
      </c>
      <c r="B87" s="32" t="s">
        <v>3</v>
      </c>
      <c r="C87" s="33">
        <v>251</v>
      </c>
      <c r="D87" s="33">
        <v>36</v>
      </c>
      <c r="E87" s="34">
        <v>0.143426294820717</v>
      </c>
    </row>
    <row r="88" spans="1:5" ht="30" x14ac:dyDescent="0.3">
      <c r="A88" s="32" t="s">
        <v>89</v>
      </c>
      <c r="B88" s="32" t="s">
        <v>26</v>
      </c>
      <c r="C88" s="33">
        <v>1</v>
      </c>
      <c r="D88" s="33"/>
      <c r="E88" s="34">
        <v>0</v>
      </c>
    </row>
    <row r="89" spans="1:5" ht="30" x14ac:dyDescent="0.3">
      <c r="A89" s="32" t="s">
        <v>90</v>
      </c>
      <c r="B89" s="32" t="s">
        <v>22</v>
      </c>
      <c r="C89" s="33">
        <v>242</v>
      </c>
      <c r="D89" s="33">
        <v>34</v>
      </c>
      <c r="E89" s="34">
        <v>0.14049586776859499</v>
      </c>
    </row>
    <row r="90" spans="1:5" ht="30" x14ac:dyDescent="0.3">
      <c r="A90" s="32" t="s">
        <v>91</v>
      </c>
      <c r="B90" s="32" t="s">
        <v>14</v>
      </c>
      <c r="C90" s="33">
        <v>235</v>
      </c>
      <c r="D90" s="33">
        <v>36</v>
      </c>
      <c r="E90" s="34">
        <v>0.15319148936170199</v>
      </c>
    </row>
    <row r="91" spans="1:5" ht="30" x14ac:dyDescent="0.3">
      <c r="A91" s="32" t="s">
        <v>92</v>
      </c>
      <c r="B91" s="32" t="s">
        <v>5</v>
      </c>
      <c r="C91" s="33">
        <v>2</v>
      </c>
      <c r="D91" s="33"/>
      <c r="E91" s="34">
        <v>0</v>
      </c>
    </row>
    <row r="92" spans="1:5" ht="15" x14ac:dyDescent="0.3">
      <c r="A92" s="32" t="s">
        <v>93</v>
      </c>
      <c r="B92" s="32" t="s">
        <v>12</v>
      </c>
      <c r="C92" s="33">
        <v>201</v>
      </c>
      <c r="D92" s="33">
        <v>35</v>
      </c>
      <c r="E92" s="34">
        <v>0.174129353233831</v>
      </c>
    </row>
    <row r="93" spans="1:5" ht="30" x14ac:dyDescent="0.3">
      <c r="A93" s="32" t="s">
        <v>94</v>
      </c>
      <c r="B93" s="32" t="s">
        <v>9</v>
      </c>
      <c r="C93" s="33">
        <v>31</v>
      </c>
      <c r="D93" s="33">
        <v>9</v>
      </c>
      <c r="E93" s="34">
        <v>0.29032258064516098</v>
      </c>
    </row>
    <row r="94" spans="1:5" ht="30" x14ac:dyDescent="0.3">
      <c r="A94" s="32" t="s">
        <v>95</v>
      </c>
      <c r="B94" s="32" t="s">
        <v>9</v>
      </c>
      <c r="C94" s="33">
        <v>237</v>
      </c>
      <c r="D94" s="33">
        <v>35</v>
      </c>
      <c r="E94" s="34">
        <v>0.14767932489451499</v>
      </c>
    </row>
    <row r="95" spans="1:5" ht="30" x14ac:dyDescent="0.3">
      <c r="A95" s="32" t="s">
        <v>96</v>
      </c>
      <c r="B95" s="32" t="s">
        <v>9</v>
      </c>
      <c r="C95" s="33">
        <v>243</v>
      </c>
      <c r="D95" s="33">
        <v>39</v>
      </c>
      <c r="E95" s="34">
        <v>0.16049382716049401</v>
      </c>
    </row>
    <row r="96" spans="1:5" ht="30" x14ac:dyDescent="0.3">
      <c r="A96" s="32" t="s">
        <v>97</v>
      </c>
      <c r="B96" s="32" t="s">
        <v>7</v>
      </c>
      <c r="C96" s="33">
        <v>244</v>
      </c>
      <c r="D96" s="33">
        <v>20</v>
      </c>
      <c r="E96" s="34">
        <v>8.1967213114754106E-2</v>
      </c>
    </row>
    <row r="97" spans="1:5" ht="30" x14ac:dyDescent="0.3">
      <c r="A97" s="32" t="s">
        <v>98</v>
      </c>
      <c r="B97" s="32" t="s">
        <v>24</v>
      </c>
      <c r="C97" s="33">
        <v>391</v>
      </c>
      <c r="D97" s="33">
        <v>57</v>
      </c>
      <c r="E97" s="34">
        <v>0.14578005115089501</v>
      </c>
    </row>
    <row r="98" spans="1:5" ht="30" x14ac:dyDescent="0.3">
      <c r="A98" s="32" t="s">
        <v>99</v>
      </c>
      <c r="B98" s="32" t="s">
        <v>42</v>
      </c>
      <c r="C98" s="33">
        <v>25</v>
      </c>
      <c r="D98" s="33">
        <v>11</v>
      </c>
      <c r="E98" s="34">
        <v>0.44</v>
      </c>
    </row>
    <row r="99" spans="1:5" ht="30" x14ac:dyDescent="0.3">
      <c r="A99" s="32" t="s">
        <v>100</v>
      </c>
      <c r="B99" s="32" t="s">
        <v>7</v>
      </c>
      <c r="C99" s="33">
        <v>324</v>
      </c>
      <c r="D99" s="33">
        <v>26</v>
      </c>
      <c r="E99" s="34">
        <v>8.0246913580246895E-2</v>
      </c>
    </row>
    <row r="100" spans="1:5" ht="30" x14ac:dyDescent="0.3">
      <c r="A100" s="32" t="s">
        <v>101</v>
      </c>
      <c r="B100" s="32" t="s">
        <v>3</v>
      </c>
      <c r="C100" s="33">
        <v>551</v>
      </c>
      <c r="D100" s="33">
        <v>48</v>
      </c>
      <c r="E100" s="34">
        <v>8.7114337568058101E-2</v>
      </c>
    </row>
    <row r="101" spans="1:5" ht="30" x14ac:dyDescent="0.3">
      <c r="A101" s="32" t="s">
        <v>102</v>
      </c>
      <c r="B101" s="32" t="s">
        <v>9</v>
      </c>
      <c r="C101" s="33">
        <v>163</v>
      </c>
      <c r="D101" s="33">
        <v>16</v>
      </c>
      <c r="E101" s="34">
        <v>9.8159509202454004E-2</v>
      </c>
    </row>
    <row r="102" spans="1:5" ht="30" x14ac:dyDescent="0.3">
      <c r="A102" s="32" t="s">
        <v>103</v>
      </c>
      <c r="B102" s="32" t="s">
        <v>5</v>
      </c>
      <c r="C102" s="33">
        <v>101</v>
      </c>
      <c r="D102" s="33">
        <v>2</v>
      </c>
      <c r="E102" s="34">
        <v>1.9801980198019799E-2</v>
      </c>
    </row>
    <row r="103" spans="1:5" ht="30" x14ac:dyDescent="0.3">
      <c r="A103" s="32" t="s">
        <v>104</v>
      </c>
      <c r="B103" s="32" t="s">
        <v>39</v>
      </c>
      <c r="C103" s="33">
        <v>140</v>
      </c>
      <c r="D103" s="33">
        <v>21</v>
      </c>
      <c r="E103" s="34">
        <v>0.15</v>
      </c>
    </row>
    <row r="104" spans="1:5" ht="30" x14ac:dyDescent="0.3">
      <c r="A104" s="32" t="s">
        <v>105</v>
      </c>
      <c r="B104" s="32" t="s">
        <v>5</v>
      </c>
      <c r="C104" s="33">
        <v>3</v>
      </c>
      <c r="D104" s="33"/>
      <c r="E104" s="34">
        <v>0</v>
      </c>
    </row>
    <row r="105" spans="1:5" ht="30" x14ac:dyDescent="0.3">
      <c r="A105" s="32" t="s">
        <v>106</v>
      </c>
      <c r="B105" s="32" t="s">
        <v>24</v>
      </c>
      <c r="C105" s="33">
        <v>188</v>
      </c>
      <c r="D105" s="33">
        <v>19</v>
      </c>
      <c r="E105" s="34">
        <v>0.10106382978723399</v>
      </c>
    </row>
    <row r="106" spans="1:5" ht="30" x14ac:dyDescent="0.3">
      <c r="A106" s="32" t="s">
        <v>107</v>
      </c>
      <c r="B106" s="32" t="s">
        <v>12</v>
      </c>
      <c r="C106" s="33">
        <v>537</v>
      </c>
      <c r="D106" s="33">
        <v>81</v>
      </c>
      <c r="E106" s="34">
        <v>0.15083798882681601</v>
      </c>
    </row>
    <row r="107" spans="1:5" ht="15" x14ac:dyDescent="0.3">
      <c r="A107" s="32" t="s">
        <v>108</v>
      </c>
      <c r="B107" s="32" t="s">
        <v>1</v>
      </c>
      <c r="C107" s="33">
        <v>105</v>
      </c>
      <c r="D107" s="33">
        <v>16</v>
      </c>
      <c r="E107" s="34">
        <v>0.15238095238095201</v>
      </c>
    </row>
    <row r="108" spans="1:5" ht="30" x14ac:dyDescent="0.3">
      <c r="A108" s="32" t="s">
        <v>109</v>
      </c>
      <c r="B108" s="32" t="s">
        <v>12</v>
      </c>
      <c r="C108" s="33">
        <v>24</v>
      </c>
      <c r="D108" s="33">
        <v>8</v>
      </c>
      <c r="E108" s="34">
        <v>0.33333333333333298</v>
      </c>
    </row>
    <row r="109" spans="1:5" ht="30" x14ac:dyDescent="0.3">
      <c r="A109" s="32" t="s">
        <v>110</v>
      </c>
      <c r="B109" s="32" t="s">
        <v>24</v>
      </c>
      <c r="C109" s="33">
        <v>338</v>
      </c>
      <c r="D109" s="33">
        <v>55</v>
      </c>
      <c r="E109" s="34">
        <v>0.16272189349112401</v>
      </c>
    </row>
    <row r="110" spans="1:5" ht="30" x14ac:dyDescent="0.3">
      <c r="A110" s="32" t="s">
        <v>111</v>
      </c>
      <c r="B110" s="32" t="s">
        <v>3</v>
      </c>
      <c r="C110" s="33">
        <v>424</v>
      </c>
      <c r="D110" s="33">
        <v>51</v>
      </c>
      <c r="E110" s="34">
        <v>0.120283018867925</v>
      </c>
    </row>
    <row r="111" spans="1:5" ht="30" x14ac:dyDescent="0.3">
      <c r="A111" s="32" t="s">
        <v>219</v>
      </c>
      <c r="B111" s="32" t="s">
        <v>14</v>
      </c>
      <c r="C111" s="33">
        <v>7</v>
      </c>
      <c r="D111" s="33">
        <v>1</v>
      </c>
      <c r="E111" s="34">
        <v>0.14285714285714299</v>
      </c>
    </row>
    <row r="112" spans="1:5" ht="15" x14ac:dyDescent="0.3">
      <c r="A112" s="32" t="s">
        <v>112</v>
      </c>
      <c r="B112" s="32" t="s">
        <v>7</v>
      </c>
      <c r="C112" s="33">
        <v>55</v>
      </c>
      <c r="D112" s="33">
        <v>8</v>
      </c>
      <c r="E112" s="34">
        <v>0.145454545454545</v>
      </c>
    </row>
    <row r="113" spans="1:5" ht="15" x14ac:dyDescent="0.3">
      <c r="A113" s="32" t="s">
        <v>113</v>
      </c>
      <c r="B113" s="32" t="s">
        <v>12</v>
      </c>
      <c r="C113" s="33">
        <v>361</v>
      </c>
      <c r="D113" s="33">
        <v>51</v>
      </c>
      <c r="E113" s="34">
        <v>0.14127423822714699</v>
      </c>
    </row>
    <row r="114" spans="1:5" ht="30" x14ac:dyDescent="0.3">
      <c r="A114" s="32" t="s">
        <v>114</v>
      </c>
      <c r="B114" s="32" t="s">
        <v>22</v>
      </c>
      <c r="C114" s="33">
        <v>181</v>
      </c>
      <c r="D114" s="33">
        <v>23</v>
      </c>
      <c r="E114" s="34">
        <v>0.12707182320442001</v>
      </c>
    </row>
    <row r="115" spans="1:5" ht="30" x14ac:dyDescent="0.3">
      <c r="A115" s="32" t="s">
        <v>115</v>
      </c>
      <c r="B115" s="32" t="s">
        <v>29</v>
      </c>
      <c r="C115" s="33">
        <v>309</v>
      </c>
      <c r="D115" s="33">
        <v>31</v>
      </c>
      <c r="E115" s="34">
        <v>0.10032362459546899</v>
      </c>
    </row>
    <row r="116" spans="1:5" ht="15" x14ac:dyDescent="0.3">
      <c r="A116" s="32" t="s">
        <v>116</v>
      </c>
      <c r="B116" s="32" t="s">
        <v>1</v>
      </c>
      <c r="C116" s="33">
        <v>174</v>
      </c>
      <c r="D116" s="33">
        <v>20</v>
      </c>
      <c r="E116" s="34">
        <v>0.114942528735632</v>
      </c>
    </row>
    <row r="117" spans="1:5" ht="30" x14ac:dyDescent="0.3">
      <c r="A117" s="32" t="s">
        <v>117</v>
      </c>
      <c r="B117" s="32" t="s">
        <v>5</v>
      </c>
      <c r="C117" s="33">
        <v>7</v>
      </c>
      <c r="D117" s="33">
        <v>1</v>
      </c>
      <c r="E117" s="34">
        <v>0.14285714285714299</v>
      </c>
    </row>
    <row r="118" spans="1:5" ht="30" x14ac:dyDescent="0.3">
      <c r="A118" s="32" t="s">
        <v>118</v>
      </c>
      <c r="B118" s="32" t="s">
        <v>26</v>
      </c>
      <c r="C118" s="33">
        <v>599</v>
      </c>
      <c r="D118" s="33">
        <v>64</v>
      </c>
      <c r="E118" s="34">
        <v>0.106844741235392</v>
      </c>
    </row>
    <row r="119" spans="1:5" ht="30" x14ac:dyDescent="0.3">
      <c r="A119" s="32" t="s">
        <v>119</v>
      </c>
      <c r="B119" s="32" t="s">
        <v>18</v>
      </c>
      <c r="C119" s="33">
        <v>371</v>
      </c>
      <c r="D119" s="33">
        <v>42</v>
      </c>
      <c r="E119" s="34">
        <v>0.113207547169811</v>
      </c>
    </row>
    <row r="120" spans="1:5" ht="15" x14ac:dyDescent="0.3">
      <c r="A120" s="32" t="s">
        <v>120</v>
      </c>
      <c r="B120" s="32" t="s">
        <v>39</v>
      </c>
      <c r="C120" s="33">
        <v>2</v>
      </c>
      <c r="D120" s="33"/>
      <c r="E120" s="34">
        <v>0</v>
      </c>
    </row>
    <row r="121" spans="1:5" ht="30" x14ac:dyDescent="0.3">
      <c r="A121" s="32" t="s">
        <v>121</v>
      </c>
      <c r="B121" s="32" t="s">
        <v>9</v>
      </c>
      <c r="C121" s="33">
        <v>136</v>
      </c>
      <c r="D121" s="33">
        <v>12</v>
      </c>
      <c r="E121" s="34">
        <v>8.8235294117647106E-2</v>
      </c>
    </row>
    <row r="122" spans="1:5" ht="30" x14ac:dyDescent="0.3">
      <c r="A122" s="32" t="s">
        <v>122</v>
      </c>
      <c r="B122" s="32" t="s">
        <v>7</v>
      </c>
      <c r="C122" s="33">
        <v>503</v>
      </c>
      <c r="D122" s="33">
        <v>60</v>
      </c>
      <c r="E122" s="34">
        <v>0.119284294234592</v>
      </c>
    </row>
    <row r="123" spans="1:5" ht="30" x14ac:dyDescent="0.3">
      <c r="A123" s="32" t="s">
        <v>123</v>
      </c>
      <c r="B123" s="32" t="s">
        <v>9</v>
      </c>
      <c r="C123" s="33">
        <v>266</v>
      </c>
      <c r="D123" s="33">
        <v>36</v>
      </c>
      <c r="E123" s="34">
        <v>0.13533834586466201</v>
      </c>
    </row>
    <row r="124" spans="1:5" ht="30" x14ac:dyDescent="0.3">
      <c r="A124" s="32" t="s">
        <v>124</v>
      </c>
      <c r="B124" s="32" t="s">
        <v>5</v>
      </c>
      <c r="C124" s="33">
        <v>127</v>
      </c>
      <c r="D124" s="33">
        <v>18</v>
      </c>
      <c r="E124" s="34">
        <v>0.14173228346456701</v>
      </c>
    </row>
    <row r="125" spans="1:5" ht="30" x14ac:dyDescent="0.3">
      <c r="A125" s="32" t="s">
        <v>125</v>
      </c>
      <c r="B125" s="32" t="s">
        <v>5</v>
      </c>
      <c r="C125" s="33">
        <v>329</v>
      </c>
      <c r="D125" s="33">
        <v>46</v>
      </c>
      <c r="E125" s="34">
        <v>0.13981762917933099</v>
      </c>
    </row>
    <row r="126" spans="1:5" ht="30" x14ac:dyDescent="0.3">
      <c r="A126" s="32" t="s">
        <v>126</v>
      </c>
      <c r="B126" s="32" t="s">
        <v>3</v>
      </c>
      <c r="C126" s="33">
        <v>130</v>
      </c>
      <c r="D126" s="33">
        <v>22</v>
      </c>
      <c r="E126" s="34">
        <v>0.16923076923076899</v>
      </c>
    </row>
    <row r="127" spans="1:5" ht="30" x14ac:dyDescent="0.3">
      <c r="A127" s="32" t="s">
        <v>127</v>
      </c>
      <c r="B127" s="32" t="s">
        <v>29</v>
      </c>
      <c r="C127" s="33">
        <v>208</v>
      </c>
      <c r="D127" s="33">
        <v>24</v>
      </c>
      <c r="E127" s="34">
        <v>0.115384615384615</v>
      </c>
    </row>
    <row r="128" spans="1:5" ht="30" x14ac:dyDescent="0.3">
      <c r="A128" s="32" t="s">
        <v>128</v>
      </c>
      <c r="B128" s="32" t="s">
        <v>18</v>
      </c>
      <c r="C128" s="33">
        <v>181</v>
      </c>
      <c r="D128" s="33">
        <v>24</v>
      </c>
      <c r="E128" s="34">
        <v>0.13259668508287301</v>
      </c>
    </row>
    <row r="129" spans="1:5" ht="30" x14ac:dyDescent="0.3">
      <c r="A129" s="32" t="s">
        <v>220</v>
      </c>
      <c r="B129" s="32" t="s">
        <v>22</v>
      </c>
      <c r="C129" s="33">
        <v>11</v>
      </c>
      <c r="D129" s="33">
        <v>1</v>
      </c>
      <c r="E129" s="34">
        <v>9.0909090909090898E-2</v>
      </c>
    </row>
    <row r="130" spans="1:5" ht="30" x14ac:dyDescent="0.3">
      <c r="A130" s="32" t="s">
        <v>129</v>
      </c>
      <c r="B130" s="32" t="s">
        <v>18</v>
      </c>
      <c r="C130" s="33">
        <v>211</v>
      </c>
      <c r="D130" s="33">
        <v>21</v>
      </c>
      <c r="E130" s="34">
        <v>9.9526066350710901E-2</v>
      </c>
    </row>
    <row r="131" spans="1:5" ht="30" x14ac:dyDescent="0.3">
      <c r="A131" s="32" t="s">
        <v>130</v>
      </c>
      <c r="B131" s="32" t="s">
        <v>18</v>
      </c>
      <c r="C131" s="33">
        <v>121</v>
      </c>
      <c r="D131" s="33">
        <v>12</v>
      </c>
      <c r="E131" s="34">
        <v>9.9173553719008295E-2</v>
      </c>
    </row>
    <row r="132" spans="1:5" ht="30" x14ac:dyDescent="0.3">
      <c r="A132" s="32" t="s">
        <v>131</v>
      </c>
      <c r="B132" s="32" t="s">
        <v>22</v>
      </c>
      <c r="C132" s="33">
        <v>127</v>
      </c>
      <c r="D132" s="33">
        <v>15</v>
      </c>
      <c r="E132" s="34">
        <v>0.118110236220472</v>
      </c>
    </row>
    <row r="133" spans="1:5" ht="30" x14ac:dyDescent="0.3">
      <c r="A133" s="32" t="s">
        <v>132</v>
      </c>
      <c r="B133" s="32" t="s">
        <v>9</v>
      </c>
      <c r="C133" s="33">
        <v>240</v>
      </c>
      <c r="D133" s="33">
        <v>36</v>
      </c>
      <c r="E133" s="34">
        <v>0.15</v>
      </c>
    </row>
    <row r="134" spans="1:5" ht="30" x14ac:dyDescent="0.3">
      <c r="A134" s="32" t="s">
        <v>133</v>
      </c>
      <c r="B134" s="32" t="s">
        <v>42</v>
      </c>
      <c r="C134" s="33">
        <v>212</v>
      </c>
      <c r="D134" s="33">
        <v>21</v>
      </c>
      <c r="E134" s="34">
        <v>9.9056603773584898E-2</v>
      </c>
    </row>
    <row r="135" spans="1:5" ht="30" x14ac:dyDescent="0.3">
      <c r="A135" s="32" t="s">
        <v>134</v>
      </c>
      <c r="B135" s="32" t="s">
        <v>12</v>
      </c>
      <c r="C135" s="33">
        <v>206</v>
      </c>
      <c r="D135" s="33">
        <v>32</v>
      </c>
      <c r="E135" s="34">
        <v>0.15533980582524301</v>
      </c>
    </row>
    <row r="136" spans="1:5" ht="30" x14ac:dyDescent="0.3">
      <c r="A136" s="32" t="s">
        <v>135</v>
      </c>
      <c r="B136" s="32" t="s">
        <v>9</v>
      </c>
      <c r="C136" s="33">
        <v>26</v>
      </c>
      <c r="D136" s="33">
        <v>6</v>
      </c>
      <c r="E136" s="34">
        <v>0.230769230769231</v>
      </c>
    </row>
    <row r="137" spans="1:5" ht="30" x14ac:dyDescent="0.3">
      <c r="A137" s="32" t="s">
        <v>136</v>
      </c>
      <c r="B137" s="32" t="s">
        <v>3</v>
      </c>
      <c r="C137" s="33">
        <v>138</v>
      </c>
      <c r="D137" s="33">
        <v>19</v>
      </c>
      <c r="E137" s="34">
        <v>0.13768115942028999</v>
      </c>
    </row>
    <row r="138" spans="1:5" ht="15" x14ac:dyDescent="0.3">
      <c r="A138" s="32" t="s">
        <v>233</v>
      </c>
      <c r="B138" s="32" t="s">
        <v>29</v>
      </c>
      <c r="C138" s="33">
        <v>118</v>
      </c>
      <c r="D138" s="33">
        <v>11</v>
      </c>
      <c r="E138" s="34">
        <v>9.3220338983050793E-2</v>
      </c>
    </row>
    <row r="139" spans="1:5" ht="15" x14ac:dyDescent="0.3">
      <c r="A139" s="32" t="s">
        <v>137</v>
      </c>
      <c r="B139" s="32" t="s">
        <v>7</v>
      </c>
      <c r="C139" s="33">
        <v>281</v>
      </c>
      <c r="D139" s="33">
        <v>38</v>
      </c>
      <c r="E139" s="34">
        <v>0.13523131672597899</v>
      </c>
    </row>
    <row r="140" spans="1:5" ht="30" x14ac:dyDescent="0.3">
      <c r="A140" s="32" t="s">
        <v>138</v>
      </c>
      <c r="B140" s="32" t="s">
        <v>42</v>
      </c>
      <c r="C140" s="33">
        <v>1356</v>
      </c>
      <c r="D140" s="33">
        <v>192</v>
      </c>
      <c r="E140" s="34">
        <v>0.14159292035398199</v>
      </c>
    </row>
    <row r="141" spans="1:5" ht="30" x14ac:dyDescent="0.3">
      <c r="A141" s="32" t="s">
        <v>139</v>
      </c>
      <c r="B141" s="32" t="s">
        <v>9</v>
      </c>
      <c r="C141" s="33">
        <v>370</v>
      </c>
      <c r="D141" s="33">
        <v>26</v>
      </c>
      <c r="E141" s="34">
        <v>7.0270270270270302E-2</v>
      </c>
    </row>
    <row r="142" spans="1:5" ht="15" x14ac:dyDescent="0.3">
      <c r="A142" s="32" t="s">
        <v>140</v>
      </c>
      <c r="B142" s="32" t="s">
        <v>26</v>
      </c>
      <c r="C142" s="33">
        <v>214</v>
      </c>
      <c r="D142" s="33">
        <v>24</v>
      </c>
      <c r="E142" s="34">
        <v>0.11214953271028</v>
      </c>
    </row>
    <row r="143" spans="1:5" ht="15" x14ac:dyDescent="0.3">
      <c r="A143" s="32" t="s">
        <v>141</v>
      </c>
      <c r="B143" s="32" t="s">
        <v>12</v>
      </c>
      <c r="C143" s="33">
        <v>112</v>
      </c>
      <c r="D143" s="33">
        <v>21</v>
      </c>
      <c r="E143" s="34">
        <v>0.1875</v>
      </c>
    </row>
    <row r="144" spans="1:5" ht="30" x14ac:dyDescent="0.3">
      <c r="A144" s="32" t="s">
        <v>142</v>
      </c>
      <c r="B144" s="32" t="s">
        <v>9</v>
      </c>
      <c r="C144" s="33">
        <v>61</v>
      </c>
      <c r="D144" s="33">
        <v>13</v>
      </c>
      <c r="E144" s="34">
        <v>0.213114754098361</v>
      </c>
    </row>
    <row r="145" spans="1:5" ht="15" x14ac:dyDescent="0.3">
      <c r="A145" s="32" t="s">
        <v>143</v>
      </c>
      <c r="B145" s="32" t="s">
        <v>39</v>
      </c>
      <c r="C145" s="33">
        <v>3</v>
      </c>
      <c r="D145" s="33"/>
      <c r="E145" s="34">
        <v>0</v>
      </c>
    </row>
    <row r="146" spans="1:5" ht="30" x14ac:dyDescent="0.3">
      <c r="A146" s="32" t="s">
        <v>144</v>
      </c>
      <c r="B146" s="32" t="s">
        <v>9</v>
      </c>
      <c r="C146" s="33">
        <v>53</v>
      </c>
      <c r="D146" s="33">
        <v>10</v>
      </c>
      <c r="E146" s="34">
        <v>0.18867924528301899</v>
      </c>
    </row>
    <row r="147" spans="1:5" ht="30" x14ac:dyDescent="0.3">
      <c r="A147" s="32" t="s">
        <v>145</v>
      </c>
      <c r="B147" s="32" t="s">
        <v>3</v>
      </c>
      <c r="C147" s="33">
        <v>232</v>
      </c>
      <c r="D147" s="33">
        <v>29</v>
      </c>
      <c r="E147" s="34">
        <v>0.125</v>
      </c>
    </row>
    <row r="148" spans="1:5" ht="30" x14ac:dyDescent="0.3">
      <c r="A148" s="32" t="s">
        <v>146</v>
      </c>
      <c r="B148" s="32" t="s">
        <v>29</v>
      </c>
      <c r="C148" s="33">
        <v>575</v>
      </c>
      <c r="D148" s="33">
        <v>100</v>
      </c>
      <c r="E148" s="34">
        <v>0.173913043478261</v>
      </c>
    </row>
    <row r="149" spans="1:5" ht="30" x14ac:dyDescent="0.3">
      <c r="A149" s="32" t="s">
        <v>147</v>
      </c>
      <c r="B149" s="32" t="s">
        <v>26</v>
      </c>
      <c r="C149" s="33">
        <v>512</v>
      </c>
      <c r="D149" s="33">
        <v>47</v>
      </c>
      <c r="E149" s="34">
        <v>9.1796875E-2</v>
      </c>
    </row>
    <row r="150" spans="1:5" ht="15" x14ac:dyDescent="0.3">
      <c r="A150" s="32" t="s">
        <v>148</v>
      </c>
      <c r="B150" s="32" t="s">
        <v>22</v>
      </c>
      <c r="C150" s="33">
        <v>24</v>
      </c>
      <c r="D150" s="33">
        <v>5</v>
      </c>
      <c r="E150" s="34">
        <v>0.20833333333333301</v>
      </c>
    </row>
    <row r="151" spans="1:5" ht="15" x14ac:dyDescent="0.3">
      <c r="A151" s="32" t="s">
        <v>149</v>
      </c>
      <c r="B151" s="32" t="s">
        <v>39</v>
      </c>
      <c r="C151" s="33">
        <v>263</v>
      </c>
      <c r="D151" s="33">
        <v>34</v>
      </c>
      <c r="E151" s="34">
        <v>0.129277566539924</v>
      </c>
    </row>
    <row r="152" spans="1:5" ht="30" x14ac:dyDescent="0.3">
      <c r="A152" s="32" t="s">
        <v>150</v>
      </c>
      <c r="B152" s="32" t="s">
        <v>26</v>
      </c>
      <c r="C152" s="33">
        <v>14</v>
      </c>
      <c r="D152" s="33">
        <v>2</v>
      </c>
      <c r="E152" s="34">
        <v>0.14285714285714299</v>
      </c>
    </row>
    <row r="153" spans="1:5" ht="30" x14ac:dyDescent="0.3">
      <c r="A153" s="32" t="s">
        <v>151</v>
      </c>
      <c r="B153" s="32" t="s">
        <v>29</v>
      </c>
      <c r="C153" s="33">
        <v>141</v>
      </c>
      <c r="D153" s="33">
        <v>26</v>
      </c>
      <c r="E153" s="34">
        <v>0.184397163120567</v>
      </c>
    </row>
    <row r="154" spans="1:5" ht="30" x14ac:dyDescent="0.3">
      <c r="A154" s="32" t="s">
        <v>152</v>
      </c>
      <c r="B154" s="32" t="s">
        <v>9</v>
      </c>
      <c r="C154" s="33">
        <v>3</v>
      </c>
      <c r="D154" s="33">
        <v>1</v>
      </c>
      <c r="E154" s="34">
        <v>0.33333333333333298</v>
      </c>
    </row>
    <row r="155" spans="1:5" ht="15" x14ac:dyDescent="0.3">
      <c r="A155" s="32" t="s">
        <v>310</v>
      </c>
      <c r="B155" s="32" t="s">
        <v>39</v>
      </c>
      <c r="C155" s="33">
        <v>168</v>
      </c>
      <c r="D155" s="33">
        <v>17</v>
      </c>
      <c r="E155" s="34">
        <v>0.101190476190476</v>
      </c>
    </row>
    <row r="156" spans="1:5" ht="15" x14ac:dyDescent="0.3">
      <c r="A156" s="32" t="s">
        <v>153</v>
      </c>
      <c r="B156" s="32" t="s">
        <v>14</v>
      </c>
      <c r="C156" s="33">
        <v>172</v>
      </c>
      <c r="D156" s="33">
        <v>19</v>
      </c>
      <c r="E156" s="34">
        <v>0.11046511627907001</v>
      </c>
    </row>
    <row r="157" spans="1:5" ht="30" x14ac:dyDescent="0.3">
      <c r="A157" s="32" t="s">
        <v>154</v>
      </c>
      <c r="B157" s="32" t="s">
        <v>24</v>
      </c>
      <c r="C157" s="33">
        <v>190</v>
      </c>
      <c r="D157" s="33">
        <v>16</v>
      </c>
      <c r="E157" s="34">
        <v>8.42105263157895E-2</v>
      </c>
    </row>
    <row r="158" spans="1:5" ht="30" x14ac:dyDescent="0.3">
      <c r="A158" s="32" t="s">
        <v>155</v>
      </c>
      <c r="B158" s="32" t="s">
        <v>42</v>
      </c>
      <c r="C158" s="33">
        <v>17</v>
      </c>
      <c r="D158" s="33">
        <v>2</v>
      </c>
      <c r="E158" s="34">
        <v>0.11764705882352899</v>
      </c>
    </row>
    <row r="159" spans="1:5" ht="30" x14ac:dyDescent="0.3">
      <c r="A159" s="32" t="s">
        <v>311</v>
      </c>
      <c r="B159" s="32" t="s">
        <v>14</v>
      </c>
      <c r="C159" s="33">
        <v>148</v>
      </c>
      <c r="D159" s="33">
        <v>19</v>
      </c>
      <c r="E159" s="34">
        <v>0.12837837837837801</v>
      </c>
    </row>
    <row r="160" spans="1:5" ht="30" x14ac:dyDescent="0.3">
      <c r="A160" s="32" t="s">
        <v>156</v>
      </c>
      <c r="B160" s="32" t="s">
        <v>3</v>
      </c>
      <c r="C160" s="33">
        <v>77</v>
      </c>
      <c r="D160" s="33">
        <v>7</v>
      </c>
      <c r="E160" s="34">
        <v>9.0909090909090898E-2</v>
      </c>
    </row>
    <row r="161" spans="1:5" ht="15" x14ac:dyDescent="0.3">
      <c r="A161" s="32" t="s">
        <v>157</v>
      </c>
      <c r="B161" s="32" t="s">
        <v>22</v>
      </c>
      <c r="C161" s="33">
        <v>27</v>
      </c>
      <c r="D161" s="33">
        <v>8</v>
      </c>
      <c r="E161" s="34">
        <v>0.296296296296296</v>
      </c>
    </row>
    <row r="162" spans="1:5" ht="30" x14ac:dyDescent="0.3">
      <c r="A162" s="32" t="s">
        <v>158</v>
      </c>
      <c r="B162" s="32" t="s">
        <v>26</v>
      </c>
      <c r="C162" s="33">
        <v>538</v>
      </c>
      <c r="D162" s="33">
        <v>63</v>
      </c>
      <c r="E162" s="34">
        <v>0.117100371747212</v>
      </c>
    </row>
    <row r="163" spans="1:5" ht="30" x14ac:dyDescent="0.3">
      <c r="A163" s="32" t="s">
        <v>159</v>
      </c>
      <c r="B163" s="32" t="s">
        <v>24</v>
      </c>
      <c r="C163" s="33">
        <v>274</v>
      </c>
      <c r="D163" s="33">
        <v>24</v>
      </c>
      <c r="E163" s="34">
        <v>8.7591240875912399E-2</v>
      </c>
    </row>
    <row r="164" spans="1:5" ht="30" x14ac:dyDescent="0.3">
      <c r="A164" s="32" t="s">
        <v>160</v>
      </c>
      <c r="B164" s="32" t="s">
        <v>18</v>
      </c>
      <c r="C164" s="33">
        <v>268</v>
      </c>
      <c r="D164" s="33">
        <v>47</v>
      </c>
      <c r="E164" s="34">
        <v>0.17537313432835799</v>
      </c>
    </row>
    <row r="165" spans="1:5" ht="30" x14ac:dyDescent="0.3">
      <c r="A165" s="32" t="s">
        <v>161</v>
      </c>
      <c r="B165" s="32" t="s">
        <v>24</v>
      </c>
      <c r="C165" s="33">
        <v>87</v>
      </c>
      <c r="D165" s="33">
        <v>13</v>
      </c>
      <c r="E165" s="34">
        <v>0.14942528735632199</v>
      </c>
    </row>
    <row r="166" spans="1:5" ht="15" x14ac:dyDescent="0.3">
      <c r="A166" s="32" t="s">
        <v>162</v>
      </c>
      <c r="B166" s="32" t="s">
        <v>22</v>
      </c>
      <c r="C166" s="33">
        <v>230</v>
      </c>
      <c r="D166" s="33">
        <v>41</v>
      </c>
      <c r="E166" s="34">
        <v>0.178260869565217</v>
      </c>
    </row>
    <row r="167" spans="1:5" ht="30" x14ac:dyDescent="0.3">
      <c r="A167" s="32" t="s">
        <v>163</v>
      </c>
      <c r="B167" s="32" t="s">
        <v>24</v>
      </c>
      <c r="C167" s="33">
        <v>3</v>
      </c>
      <c r="D167" s="33"/>
      <c r="E167" s="34">
        <v>0</v>
      </c>
    </row>
    <row r="168" spans="1:5" ht="30" x14ac:dyDescent="0.3">
      <c r="A168" s="32" t="s">
        <v>164</v>
      </c>
      <c r="B168" s="32" t="s">
        <v>29</v>
      </c>
      <c r="C168" s="33">
        <v>241</v>
      </c>
      <c r="D168" s="33">
        <v>30</v>
      </c>
      <c r="E168" s="34">
        <v>0.12448132780083</v>
      </c>
    </row>
    <row r="169" spans="1:5" ht="30" x14ac:dyDescent="0.3">
      <c r="A169" s="32" t="s">
        <v>165</v>
      </c>
      <c r="B169" s="32" t="s">
        <v>12</v>
      </c>
      <c r="C169" s="33">
        <v>361</v>
      </c>
      <c r="D169" s="33">
        <v>29</v>
      </c>
      <c r="E169" s="34">
        <v>8.0332409972299207E-2</v>
      </c>
    </row>
    <row r="170" spans="1:5" ht="30" x14ac:dyDescent="0.3">
      <c r="A170" s="32" t="s">
        <v>166</v>
      </c>
      <c r="B170" s="32" t="s">
        <v>22</v>
      </c>
      <c r="C170" s="33">
        <v>225</v>
      </c>
      <c r="D170" s="33">
        <v>24</v>
      </c>
      <c r="E170" s="34">
        <v>0.10666666666666701</v>
      </c>
    </row>
    <row r="171" spans="1:5" ht="15" x14ac:dyDescent="0.3">
      <c r="A171" s="32" t="s">
        <v>167</v>
      </c>
      <c r="B171" s="32" t="s">
        <v>12</v>
      </c>
      <c r="C171" s="33">
        <v>242</v>
      </c>
      <c r="D171" s="33">
        <v>34</v>
      </c>
      <c r="E171" s="34">
        <v>0.14049586776859499</v>
      </c>
    </row>
    <row r="172" spans="1:5" ht="15" x14ac:dyDescent="0.3">
      <c r="A172" s="32" t="s">
        <v>168</v>
      </c>
      <c r="B172" s="32" t="s">
        <v>14</v>
      </c>
      <c r="C172" s="33">
        <v>288</v>
      </c>
      <c r="D172" s="33">
        <v>34</v>
      </c>
      <c r="E172" s="34">
        <v>0.118055555555556</v>
      </c>
    </row>
    <row r="173" spans="1:5" ht="30" x14ac:dyDescent="0.3">
      <c r="A173" s="32" t="s">
        <v>169</v>
      </c>
      <c r="B173" s="32" t="s">
        <v>18</v>
      </c>
      <c r="C173" s="33">
        <v>45</v>
      </c>
      <c r="D173" s="33">
        <v>12</v>
      </c>
      <c r="E173" s="34">
        <v>0.266666666666667</v>
      </c>
    </row>
    <row r="174" spans="1:5" ht="30" x14ac:dyDescent="0.3">
      <c r="A174" s="32" t="s">
        <v>221</v>
      </c>
      <c r="B174" s="32" t="s">
        <v>24</v>
      </c>
      <c r="C174" s="33">
        <v>2</v>
      </c>
      <c r="D174" s="33">
        <v>1</v>
      </c>
      <c r="E174" s="34">
        <v>0.5</v>
      </c>
    </row>
    <row r="175" spans="1:5" ht="30" x14ac:dyDescent="0.3">
      <c r="A175" s="32" t="s">
        <v>170</v>
      </c>
      <c r="B175" s="32" t="s">
        <v>24</v>
      </c>
      <c r="C175" s="33">
        <v>260</v>
      </c>
      <c r="D175" s="33">
        <v>39</v>
      </c>
      <c r="E175" s="34">
        <v>0.15</v>
      </c>
    </row>
    <row r="176" spans="1:5" ht="30" x14ac:dyDescent="0.3">
      <c r="A176" s="32" t="s">
        <v>171</v>
      </c>
      <c r="B176" s="32" t="s">
        <v>5</v>
      </c>
      <c r="C176" s="33">
        <v>118</v>
      </c>
      <c r="D176" s="33">
        <v>21</v>
      </c>
      <c r="E176" s="34">
        <v>0.177966101694915</v>
      </c>
    </row>
    <row r="177" spans="1:5" ht="15" x14ac:dyDescent="0.3">
      <c r="A177" s="32" t="s">
        <v>172</v>
      </c>
      <c r="B177" s="32" t="s">
        <v>26</v>
      </c>
      <c r="C177" s="33">
        <v>105</v>
      </c>
      <c r="D177" s="33">
        <v>14</v>
      </c>
      <c r="E177" s="34">
        <v>0.133333333333333</v>
      </c>
    </row>
    <row r="178" spans="1:5" ht="30" x14ac:dyDescent="0.3">
      <c r="A178" s="32" t="s">
        <v>173</v>
      </c>
      <c r="B178" s="32" t="s">
        <v>26</v>
      </c>
      <c r="C178" s="33">
        <v>1</v>
      </c>
      <c r="D178" s="33"/>
      <c r="E178" s="34">
        <v>0</v>
      </c>
    </row>
    <row r="179" spans="1:5" ht="30" x14ac:dyDescent="0.3">
      <c r="A179" s="32" t="s">
        <v>174</v>
      </c>
      <c r="B179" s="32" t="s">
        <v>7</v>
      </c>
      <c r="C179" s="33">
        <v>421</v>
      </c>
      <c r="D179" s="33">
        <v>49</v>
      </c>
      <c r="E179" s="34">
        <v>0.116389548693587</v>
      </c>
    </row>
    <row r="180" spans="1:5" ht="30" x14ac:dyDescent="0.3">
      <c r="A180" s="32" t="s">
        <v>175</v>
      </c>
      <c r="B180" s="32" t="s">
        <v>22</v>
      </c>
      <c r="C180" s="33">
        <v>380</v>
      </c>
      <c r="D180" s="33">
        <v>53</v>
      </c>
      <c r="E180" s="34">
        <v>0.139473684210526</v>
      </c>
    </row>
    <row r="181" spans="1:5" ht="30" x14ac:dyDescent="0.3">
      <c r="A181" s="32" t="s">
        <v>176</v>
      </c>
      <c r="B181" s="32" t="s">
        <v>14</v>
      </c>
      <c r="C181" s="33">
        <v>6</v>
      </c>
      <c r="D181" s="33">
        <v>1</v>
      </c>
      <c r="E181" s="34">
        <v>0.16666666666666699</v>
      </c>
    </row>
    <row r="182" spans="1:5" ht="30" x14ac:dyDescent="0.3">
      <c r="A182" s="32" t="s">
        <v>177</v>
      </c>
      <c r="B182" s="32" t="s">
        <v>18</v>
      </c>
      <c r="C182" s="33">
        <v>402</v>
      </c>
      <c r="D182" s="33">
        <v>49</v>
      </c>
      <c r="E182" s="34">
        <v>0.12189054726368199</v>
      </c>
    </row>
    <row r="183" spans="1:5" ht="15" x14ac:dyDescent="0.3">
      <c r="A183" s="32" t="s">
        <v>178</v>
      </c>
      <c r="B183" s="32" t="s">
        <v>14</v>
      </c>
      <c r="C183" s="33">
        <v>290</v>
      </c>
      <c r="D183" s="33">
        <v>47</v>
      </c>
      <c r="E183" s="34">
        <v>0.16206896551724101</v>
      </c>
    </row>
    <row r="184" spans="1:5" ht="15" x14ac:dyDescent="0.3">
      <c r="A184" s="32" t="s">
        <v>179</v>
      </c>
      <c r="B184" s="32" t="s">
        <v>1</v>
      </c>
      <c r="C184" s="33">
        <v>346</v>
      </c>
      <c r="D184" s="33">
        <v>33</v>
      </c>
      <c r="E184" s="34">
        <v>9.5375722543352595E-2</v>
      </c>
    </row>
    <row r="185" spans="1:5" ht="30" x14ac:dyDescent="0.3">
      <c r="A185" s="32" t="s">
        <v>180</v>
      </c>
      <c r="B185" s="32" t="s">
        <v>3</v>
      </c>
      <c r="C185" s="33">
        <v>246</v>
      </c>
      <c r="D185" s="33">
        <v>31</v>
      </c>
      <c r="E185" s="34">
        <v>0.12601626016260201</v>
      </c>
    </row>
    <row r="186" spans="1:5" ht="30" x14ac:dyDescent="0.3">
      <c r="A186" s="32" t="s">
        <v>181</v>
      </c>
      <c r="B186" s="32" t="s">
        <v>12</v>
      </c>
      <c r="C186" s="33">
        <v>238</v>
      </c>
      <c r="D186" s="33">
        <v>26</v>
      </c>
      <c r="E186" s="34">
        <v>0.109243697478992</v>
      </c>
    </row>
    <row r="187" spans="1:5" ht="30" x14ac:dyDescent="0.3">
      <c r="A187" s="32" t="s">
        <v>182</v>
      </c>
      <c r="B187" s="32" t="s">
        <v>12</v>
      </c>
      <c r="C187" s="33">
        <v>242</v>
      </c>
      <c r="D187" s="33">
        <v>47</v>
      </c>
      <c r="E187" s="34">
        <v>0.19421487603305801</v>
      </c>
    </row>
    <row r="188" spans="1:5" ht="30" x14ac:dyDescent="0.3">
      <c r="A188" s="32" t="s">
        <v>183</v>
      </c>
      <c r="B188" s="32" t="s">
        <v>18</v>
      </c>
      <c r="C188" s="33">
        <v>254</v>
      </c>
      <c r="D188" s="33">
        <v>20</v>
      </c>
      <c r="E188" s="34">
        <v>7.8740157480315001E-2</v>
      </c>
    </row>
    <row r="189" spans="1:5" ht="15" x14ac:dyDescent="0.3">
      <c r="A189" s="32" t="s">
        <v>184</v>
      </c>
      <c r="B189" s="32" t="s">
        <v>22</v>
      </c>
      <c r="C189" s="33">
        <v>223</v>
      </c>
      <c r="D189" s="33">
        <v>17</v>
      </c>
      <c r="E189" s="34">
        <v>7.6233183856502199E-2</v>
      </c>
    </row>
    <row r="190" spans="1:5" ht="15" x14ac:dyDescent="0.3">
      <c r="A190" s="32" t="s">
        <v>185</v>
      </c>
      <c r="B190" s="32" t="s">
        <v>26</v>
      </c>
      <c r="C190" s="33">
        <v>388</v>
      </c>
      <c r="D190" s="33">
        <v>40</v>
      </c>
      <c r="E190" s="34">
        <v>0.10309278350515499</v>
      </c>
    </row>
    <row r="191" spans="1:5" ht="30" x14ac:dyDescent="0.3">
      <c r="A191" s="32" t="s">
        <v>186</v>
      </c>
      <c r="B191" s="32" t="s">
        <v>3</v>
      </c>
      <c r="C191" s="33">
        <v>31</v>
      </c>
      <c r="D191" s="33">
        <v>8</v>
      </c>
      <c r="E191" s="34">
        <v>0.25806451612903197</v>
      </c>
    </row>
    <row r="192" spans="1:5" ht="30" x14ac:dyDescent="0.3">
      <c r="A192" s="32" t="s">
        <v>187</v>
      </c>
      <c r="B192" s="32" t="s">
        <v>7</v>
      </c>
      <c r="C192" s="33">
        <v>266</v>
      </c>
      <c r="D192" s="33">
        <v>29</v>
      </c>
      <c r="E192" s="34">
        <v>0.10902255639097699</v>
      </c>
    </row>
    <row r="193" spans="1:5" ht="30" x14ac:dyDescent="0.3">
      <c r="A193" s="32" t="s">
        <v>188</v>
      </c>
      <c r="B193" s="32" t="s">
        <v>5</v>
      </c>
      <c r="C193" s="33">
        <v>377</v>
      </c>
      <c r="D193" s="33">
        <v>35</v>
      </c>
      <c r="E193" s="34">
        <v>9.2838196286472094E-2</v>
      </c>
    </row>
    <row r="194" spans="1:5" ht="30" x14ac:dyDescent="0.3">
      <c r="A194" s="32" t="s">
        <v>189</v>
      </c>
      <c r="B194" s="32" t="s">
        <v>1</v>
      </c>
      <c r="C194" s="33">
        <v>226</v>
      </c>
      <c r="D194" s="33">
        <v>31</v>
      </c>
      <c r="E194" s="34">
        <v>0.13716814159292001</v>
      </c>
    </row>
    <row r="195" spans="1:5" ht="30" x14ac:dyDescent="0.3">
      <c r="A195" s="32" t="s">
        <v>190</v>
      </c>
      <c r="B195" s="32" t="s">
        <v>14</v>
      </c>
      <c r="C195" s="33">
        <v>4</v>
      </c>
      <c r="D195" s="33"/>
      <c r="E195" s="34">
        <v>0</v>
      </c>
    </row>
    <row r="196" spans="1:5" ht="30" x14ac:dyDescent="0.3">
      <c r="A196" s="32" t="s">
        <v>191</v>
      </c>
      <c r="B196" s="32" t="s">
        <v>3</v>
      </c>
      <c r="C196" s="33">
        <v>164</v>
      </c>
      <c r="D196" s="33">
        <v>13</v>
      </c>
      <c r="E196" s="34">
        <v>7.9268292682926803E-2</v>
      </c>
    </row>
    <row r="197" spans="1:5" ht="30" x14ac:dyDescent="0.3">
      <c r="A197" s="32" t="s">
        <v>312</v>
      </c>
      <c r="B197" s="32" t="s">
        <v>26</v>
      </c>
      <c r="C197" s="33">
        <v>186</v>
      </c>
      <c r="D197" s="33">
        <v>23</v>
      </c>
      <c r="E197" s="34">
        <v>0.123655913978495</v>
      </c>
    </row>
    <row r="198" spans="1:5" ht="30" x14ac:dyDescent="0.3">
      <c r="A198" s="32" t="s">
        <v>192</v>
      </c>
      <c r="B198" s="32" t="s">
        <v>24</v>
      </c>
      <c r="C198" s="33">
        <v>1105</v>
      </c>
      <c r="D198" s="33">
        <v>98</v>
      </c>
      <c r="E198" s="34">
        <v>8.8687782805429896E-2</v>
      </c>
    </row>
    <row r="199" spans="1:5" ht="30" x14ac:dyDescent="0.3">
      <c r="A199" s="32" t="s">
        <v>223</v>
      </c>
      <c r="B199" s="32" t="s">
        <v>39</v>
      </c>
      <c r="C199" s="33">
        <v>3</v>
      </c>
      <c r="D199" s="33"/>
      <c r="E199" s="34">
        <v>0</v>
      </c>
    </row>
    <row r="200" spans="1:5" ht="30" x14ac:dyDescent="0.3">
      <c r="A200" s="32" t="s">
        <v>193</v>
      </c>
      <c r="B200" s="32" t="s">
        <v>18</v>
      </c>
      <c r="C200" s="33">
        <v>121</v>
      </c>
      <c r="D200" s="33">
        <v>11</v>
      </c>
      <c r="E200" s="34">
        <v>9.0909090909090898E-2</v>
      </c>
    </row>
    <row r="201" spans="1:5" ht="30" x14ac:dyDescent="0.3">
      <c r="A201" s="32" t="s">
        <v>194</v>
      </c>
      <c r="B201" s="32" t="s">
        <v>7</v>
      </c>
      <c r="C201" s="33">
        <v>299</v>
      </c>
      <c r="D201" s="33">
        <v>29</v>
      </c>
      <c r="E201" s="34">
        <v>9.6989966555184007E-2</v>
      </c>
    </row>
    <row r="202" spans="1:5" ht="30" x14ac:dyDescent="0.3">
      <c r="A202" s="32" t="s">
        <v>195</v>
      </c>
      <c r="B202" s="32" t="s">
        <v>7</v>
      </c>
      <c r="C202" s="33">
        <v>100</v>
      </c>
      <c r="D202" s="33">
        <v>14</v>
      </c>
      <c r="E202" s="34">
        <v>0.14000000000000001</v>
      </c>
    </row>
    <row r="203" spans="1:5" ht="15" x14ac:dyDescent="0.3">
      <c r="A203" s="32" t="s">
        <v>224</v>
      </c>
      <c r="B203" s="32" t="s">
        <v>22</v>
      </c>
      <c r="C203" s="33">
        <v>13</v>
      </c>
      <c r="D203" s="33">
        <v>1</v>
      </c>
      <c r="E203" s="34">
        <v>7.69230769230769E-2</v>
      </c>
    </row>
    <row r="204" spans="1:5" ht="30" x14ac:dyDescent="0.3">
      <c r="A204" s="32" t="s">
        <v>196</v>
      </c>
      <c r="B204" s="32" t="s">
        <v>18</v>
      </c>
      <c r="C204" s="33">
        <v>335</v>
      </c>
      <c r="D204" s="33">
        <v>35</v>
      </c>
      <c r="E204" s="34">
        <v>0.104477611940299</v>
      </c>
    </row>
    <row r="205" spans="1:5" ht="30" x14ac:dyDescent="0.3">
      <c r="A205" s="32" t="s">
        <v>336</v>
      </c>
      <c r="B205" s="32" t="s">
        <v>14</v>
      </c>
      <c r="C205" s="33">
        <v>36</v>
      </c>
      <c r="D205" s="33">
        <v>9</v>
      </c>
      <c r="E205" s="34">
        <v>0.25</v>
      </c>
    </row>
    <row r="206" spans="1:5" ht="30" x14ac:dyDescent="0.3">
      <c r="A206" s="32" t="s">
        <v>197</v>
      </c>
      <c r="B206" s="32" t="s">
        <v>18</v>
      </c>
      <c r="C206" s="33">
        <v>227</v>
      </c>
      <c r="D206" s="33">
        <v>17</v>
      </c>
      <c r="E206" s="34">
        <v>7.4889867841409705E-2</v>
      </c>
    </row>
    <row r="207" spans="1:5" ht="30" x14ac:dyDescent="0.3">
      <c r="A207" s="32" t="s">
        <v>198</v>
      </c>
      <c r="B207" s="32" t="s">
        <v>3</v>
      </c>
      <c r="C207" s="33">
        <v>170</v>
      </c>
      <c r="D207" s="33">
        <v>24</v>
      </c>
      <c r="E207" s="34">
        <v>0.14117647058823499</v>
      </c>
    </row>
    <row r="208" spans="1:5" ht="30" x14ac:dyDescent="0.3">
      <c r="A208" s="32" t="s">
        <v>199</v>
      </c>
      <c r="B208" s="32" t="s">
        <v>29</v>
      </c>
      <c r="C208" s="33">
        <v>289</v>
      </c>
      <c r="D208" s="33">
        <v>50</v>
      </c>
      <c r="E208" s="34">
        <v>0.173010380622837</v>
      </c>
    </row>
    <row r="209" spans="1:5" ht="30" x14ac:dyDescent="0.3">
      <c r="A209" s="32" t="s">
        <v>200</v>
      </c>
      <c r="B209" s="32" t="s">
        <v>24</v>
      </c>
      <c r="C209" s="33">
        <v>136</v>
      </c>
      <c r="D209" s="33">
        <v>21</v>
      </c>
      <c r="E209" s="34">
        <v>0.154411764705882</v>
      </c>
    </row>
    <row r="210" spans="1:5" ht="30" x14ac:dyDescent="0.3">
      <c r="A210" s="32" t="s">
        <v>201</v>
      </c>
      <c r="B210" s="32" t="s">
        <v>24</v>
      </c>
      <c r="C210" s="33">
        <v>344</v>
      </c>
      <c r="D210" s="33">
        <v>27</v>
      </c>
      <c r="E210" s="34">
        <v>7.8488372093023298E-2</v>
      </c>
    </row>
    <row r="211" spans="1:5" ht="30" x14ac:dyDescent="0.3">
      <c r="A211" s="32" t="s">
        <v>202</v>
      </c>
      <c r="B211" s="32" t="s">
        <v>5</v>
      </c>
      <c r="C211" s="33">
        <v>7</v>
      </c>
      <c r="D211" s="33">
        <v>1</v>
      </c>
      <c r="E211" s="34">
        <v>0.14285714285714299</v>
      </c>
    </row>
    <row r="212" spans="1:5" ht="15" x14ac:dyDescent="0.3">
      <c r="A212" s="32" t="s">
        <v>203</v>
      </c>
      <c r="B212" s="32" t="s">
        <v>1</v>
      </c>
      <c r="C212" s="33">
        <v>347</v>
      </c>
      <c r="D212" s="33">
        <v>38</v>
      </c>
      <c r="E212" s="34">
        <v>0.109510086455331</v>
      </c>
    </row>
    <row r="213" spans="1:5" ht="30" x14ac:dyDescent="0.3">
      <c r="A213" s="32" t="s">
        <v>204</v>
      </c>
      <c r="B213" s="32" t="s">
        <v>24</v>
      </c>
      <c r="C213" s="33">
        <v>262</v>
      </c>
      <c r="D213" s="33">
        <v>34</v>
      </c>
      <c r="E213" s="34">
        <v>0.12977099236641201</v>
      </c>
    </row>
    <row r="214" spans="1:5" ht="15" x14ac:dyDescent="0.3">
      <c r="A214" s="32" t="s">
        <v>225</v>
      </c>
      <c r="B214" s="32" t="s">
        <v>39</v>
      </c>
      <c r="C214" s="33">
        <v>4</v>
      </c>
      <c r="D214" s="33">
        <v>1</v>
      </c>
      <c r="E214" s="34">
        <v>0.25</v>
      </c>
    </row>
    <row r="215" spans="1:5" ht="15" x14ac:dyDescent="0.3">
      <c r="A215" s="32" t="s">
        <v>226</v>
      </c>
      <c r="B215" s="32" t="s">
        <v>22</v>
      </c>
      <c r="C215" s="33">
        <v>1</v>
      </c>
      <c r="D215" s="33">
        <v>1</v>
      </c>
      <c r="E215" s="34">
        <v>1</v>
      </c>
    </row>
    <row r="216" spans="1:5" ht="30" x14ac:dyDescent="0.3">
      <c r="A216" s="32" t="s">
        <v>205</v>
      </c>
      <c r="B216" s="32" t="s">
        <v>22</v>
      </c>
      <c r="C216" s="33">
        <v>228</v>
      </c>
      <c r="D216" s="33">
        <v>35</v>
      </c>
      <c r="E216" s="34">
        <v>0.15350877192982501</v>
      </c>
    </row>
    <row r="217" spans="1:5" ht="30" x14ac:dyDescent="0.3">
      <c r="A217" s="32" t="s">
        <v>206</v>
      </c>
      <c r="B217" s="32" t="s">
        <v>18</v>
      </c>
      <c r="C217" s="33">
        <v>185</v>
      </c>
      <c r="D217" s="33">
        <v>18</v>
      </c>
      <c r="E217" s="34">
        <v>9.7297297297297303E-2</v>
      </c>
    </row>
    <row r="218" spans="1:5" ht="30" x14ac:dyDescent="0.3">
      <c r="A218" s="32" t="s">
        <v>207</v>
      </c>
      <c r="B218" s="32" t="s">
        <v>42</v>
      </c>
      <c r="C218" s="33">
        <v>1</v>
      </c>
      <c r="D218" s="33"/>
      <c r="E218" s="34">
        <v>0</v>
      </c>
    </row>
    <row r="219" spans="1:5" ht="30" x14ac:dyDescent="0.3">
      <c r="A219" s="32" t="s">
        <v>335</v>
      </c>
      <c r="B219" s="32" t="s">
        <v>9</v>
      </c>
      <c r="C219" s="33">
        <v>60</v>
      </c>
      <c r="D219" s="33">
        <v>6</v>
      </c>
      <c r="E219" s="34">
        <v>0.1</v>
      </c>
    </row>
    <row r="220" spans="1:5" ht="15" x14ac:dyDescent="0.3">
      <c r="A220" s="32" t="s">
        <v>208</v>
      </c>
      <c r="B220" s="32" t="s">
        <v>29</v>
      </c>
      <c r="C220" s="33">
        <v>57</v>
      </c>
      <c r="D220" s="33">
        <v>7</v>
      </c>
      <c r="E220" s="34">
        <v>0.12280701754386</v>
      </c>
    </row>
    <row r="221" spans="1:5" ht="30" x14ac:dyDescent="0.3">
      <c r="A221" s="32" t="s">
        <v>209</v>
      </c>
      <c r="B221" s="32" t="s">
        <v>5</v>
      </c>
      <c r="C221" s="33">
        <v>8</v>
      </c>
      <c r="D221" s="33"/>
      <c r="E221" s="3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3 K k W p 0 6 C w C n A A A A + Q A A A B I A H A B D b 2 5 m a W c v U G F j a 2 F n Z S 5 4 b W w g o h g A K K A U A A A A A A A A A A A A A A A A A A A A A A A A A A A A h Y / N C o J A G E V f R W b v / J h F y O d I t E 0 I o m g r 0 6 S D O o Y z 0 / h u L X q k X i G h D H c t 7 + E s z n 0 9 n p A N b R P c Z W 9 U p 1 P E M E W B 1 K K 7 K F 2 m y N l r u E Y Z h 3 0 h 6 q K U w S h r k w z m k q L K 2 l t C i P c e + w X u + p J E l D J y z n c H U c m 2 Q D 9 Z / Z d D p Y 0 t t J C I w + k T w y M c x T i m q y V m M W V A J g 6 5 0 j N n T M Y U y A z C 1 j X W 9 Z K 7 O j x u g E w T y P c G f w N Q S w M E F A A C A A g A p 3 K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y p F o o i k e 4 D g A A A B E A A A A T A B w A R m 9 y b X V s Y X M v U 2 V j d G l v b j E u b S C i G A A o o B Q A A A A A A A A A A A A A A A A A A A A A A A A A A A A r T k 0 u y c z P U w i G 0 I b W A F B L A Q I t A B Q A A g A I A K d y p F q d O g s A p w A A A P k A A A A S A A A A A A A A A A A A A A A A A A A A A A B D b 2 5 m a W c v U G F j a 2 F n Z S 5 4 b W x Q S w E C L Q A U A A I A C A C n c q R a D 8 r p q 6 Q A A A D p A A A A E w A A A A A A A A A A A A A A A A D z A A A A W 0 N v b n R l b n R f V H l w Z X N d L n h t b F B L A Q I t A B Q A A g A I A K d y p F o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S S V 4 d J v n 0 a 7 P J b u T o V / o g A A A A A C A A A A A A A D Z g A A w A A A A B A A A A B L G l q f z 1 S I 6 q y y / / v e 0 c S R A A A A A A S A A A C g A A A A E A A A A O E u 1 d Y 9 g 7 A X T C 9 y f e s s 0 Z 1 Q A A A A G q / v P + z D l K r G c f a H O 6 0 E P o P o m V V L H F k P 1 p D v 5 H 0 U C T j 0 v f P N i w 8 j 2 S i Z p l v b k I O G 5 W a m h f D 1 3 p F L M A 6 1 R n y 3 R d r d H m E F S e w g P 8 Q W v K E q + v k U A A A A j e t B 0 W d z M p c S U z 5 7 9 s r A E E Y z B O 0 = < / D a t a M a s h u p > 
</file>

<file path=customXml/itemProps1.xml><?xml version="1.0" encoding="utf-8"?>
<ds:datastoreItem xmlns:ds="http://schemas.openxmlformats.org/officeDocument/2006/customXml" ds:itemID="{FE6F11F3-9F2D-4DCB-8373-624AEB0CCD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11</vt:i4>
      </vt:variant>
    </vt:vector>
  </HeadingPairs>
  <TitlesOfParts>
    <vt:vector size="11" baseType="lpstr">
      <vt:lpstr>Мануал</vt:lpstr>
      <vt:lpstr>Топ15-Зростання</vt:lpstr>
      <vt:lpstr>Найнижчий відсоток</vt:lpstr>
      <vt:lpstr>Топ-Зростання</vt:lpstr>
      <vt:lpstr>Топ15-Чат</vt:lpstr>
      <vt:lpstr>Топ-Чат</vt:lpstr>
      <vt:lpstr>Топ15-Дзвінки</vt:lpstr>
      <vt:lpstr>Звіт чат</vt:lpstr>
      <vt:lpstr>Звіт дзвінки</vt:lpstr>
      <vt:lpstr>Дані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2025-05-08T20:34:18Z</dcterms:modified>
</cp:coreProperties>
</file>