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rt Here" sheetId="1" r:id="rId4"/>
    <sheet state="visible" name="Weeks 1-4" sheetId="2" r:id="rId5"/>
    <sheet state="visible" name="Weeks 5-8" sheetId="3" r:id="rId6"/>
    <sheet state="visible" name="Weeks 9&amp;10" sheetId="4" r:id="rId7"/>
  </sheets>
  <definedNames/>
  <calcPr/>
</workbook>
</file>

<file path=xl/sharedStrings.xml><?xml version="1.0" encoding="utf-8"?>
<sst xmlns="http://schemas.openxmlformats.org/spreadsheetml/2006/main" count="450" uniqueCount="53">
  <si>
    <t>Unfuck Your Program: 10 Weeks of Periodization</t>
  </si>
  <si>
    <t>Enter your 1RM for each of the following lifts.</t>
  </si>
  <si>
    <t>Enjoyed this program?  Follow me on social media for more!</t>
  </si>
  <si>
    <t>Squat</t>
  </si>
  <si>
    <t>lb</t>
  </si>
  <si>
    <t>Bench Press</t>
  </si>
  <si>
    <t>instagram</t>
  </si>
  <si>
    <t>Deadlift</t>
  </si>
  <si>
    <t>YouTube</t>
  </si>
  <si>
    <t>Overhead Press</t>
  </si>
  <si>
    <t>EliteFTS</t>
  </si>
  <si>
    <t>Visit my website</t>
  </si>
  <si>
    <t>If you don't know your 1RM, calculate it here.</t>
  </si>
  <si>
    <t>You may choose to change the percentages used.</t>
  </si>
  <si>
    <t>Number of Reps (for reference only)</t>
  </si>
  <si>
    <t>Week 1</t>
  </si>
  <si>
    <t>Week 2</t>
  </si>
  <si>
    <t>Week 3</t>
  </si>
  <si>
    <t>Week 4</t>
  </si>
  <si>
    <t>Week 5</t>
  </si>
  <si>
    <t>Week 6</t>
  </si>
  <si>
    <t>Week 7</t>
  </si>
  <si>
    <t>Week 8</t>
  </si>
  <si>
    <t>Week 9</t>
  </si>
  <si>
    <t>Week 10</t>
  </si>
  <si>
    <t>A few things to keep in mind:</t>
  </si>
  <si>
    <t>The weekly split rotates A and B workouts.  The third training session of each week is a lighter session, using 80% of your Day 1 load.  This should give you some extra recovery, which is important as your strength increases.</t>
  </si>
  <si>
    <t>Poundages do not matter for chin-ups and ab work.  You should choose a weight that you can handle under control, and perform somewhere between 10 and 20 reps per set.  Do not train to failure.</t>
  </si>
  <si>
    <t>If you are unable to perform chin-ups, you can lighten them using a band, or you can perform lat pulldowns instead.</t>
  </si>
  <si>
    <t>About the program:</t>
  </si>
  <si>
    <t>This program is a great introduction to traditional periodization for a lifter who has been training with a standard beginner template like Stronglifts or Starting Strength but is struggling to continue with linear progression. More imporantly, it highlights many  the course of a mesocycle, you can use this program as an example, even if you choose not to follow it exactly as written.of the important programming concepts covered in the Unfuck Your Program YouTube series.  If you're struggling to understand the relationship between volume and intensity, or how to structure your percentages over the course of a mesocycle, you can use this program as an example, even if you choose not to follow it exactly as written.</t>
  </si>
  <si>
    <t xml:space="preserve"> </t>
  </si>
  <si>
    <t>Day 1</t>
  </si>
  <si>
    <t>Set 1</t>
  </si>
  <si>
    <t>Set 2</t>
  </si>
  <si>
    <t>Set 3</t>
  </si>
  <si>
    <t>x12</t>
  </si>
  <si>
    <t>Chin-up</t>
  </si>
  <si>
    <t>**</t>
  </si>
  <si>
    <t>Day 2</t>
  </si>
  <si>
    <t>Abs</t>
  </si>
  <si>
    <t>Day 3</t>
  </si>
  <si>
    <t>Chin-Up</t>
  </si>
  <si>
    <t>x10</t>
  </si>
  <si>
    <t>x8</t>
  </si>
  <si>
    <t>x6</t>
  </si>
  <si>
    <t>Please see note on the "Start Here" tab.</t>
  </si>
  <si>
    <t>x5</t>
  </si>
  <si>
    <t>x4</t>
  </si>
  <si>
    <t>x3</t>
  </si>
  <si>
    <t>x2</t>
  </si>
  <si>
    <t>Week 11: TEST NEW 1RM</t>
  </si>
  <si>
    <t>Week 12: DELOAD/REST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</si>
</sst>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0">
    <font>
      <sz val="12.0"/>
      <color rgb="FF000000"/>
      <name val="Calibri"/>
    </font>
    <font>
      <b/>
      <sz val="18.0"/>
      <color rgb="FF000000"/>
      <name val="Calibri"/>
    </font>
    <font>
      <b/>
      <sz val="12.0"/>
      <color rgb="FF000000"/>
      <name val="Calibri"/>
    </font>
    <font>
      <b/>
      <i/>
      <sz val="12.0"/>
      <color rgb="FF000000"/>
      <name val="Calibri"/>
    </font>
    <font/>
    <font>
      <sz val="12.0"/>
      <color rgb="FFFF0000"/>
      <name val="Calibri"/>
    </font>
    <font>
      <u/>
      <sz val="12.0"/>
      <color rgb="FF0563C1"/>
      <name val="Calibri"/>
    </font>
    <font>
      <u/>
      <sz val="12.0"/>
      <color rgb="FF0563C1"/>
      <name val="Calibri"/>
    </font>
    <font>
      <u/>
      <sz val="12.0"/>
      <color rgb="FF0563C1"/>
      <name val="Calibri"/>
    </font>
    <font>
      <i/>
      <sz val="14.0"/>
      <color rgb="FF000000"/>
      <name val="Calibri"/>
    </font>
  </fonts>
  <fills count="2">
    <fill>
      <patternFill patternType="none"/>
    </fill>
    <fill>
      <patternFill patternType="lightGray"/>
    </fill>
  </fills>
  <borders count="25">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bottom style="medium">
        <color rgb="FF000000"/>
      </bottom>
    </border>
    <border>
      <left style="medium">
        <color rgb="FF000000"/>
      </lef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Font="1"/>
    <xf borderId="1" fillId="0" fontId="3" numFmtId="0" xfId="0" applyAlignment="1" applyBorder="1" applyFont="1">
      <alignment horizontal="center" shrinkToFit="0" wrapText="1"/>
    </xf>
    <xf borderId="2" fillId="0" fontId="4" numFmtId="0" xfId="0" applyBorder="1" applyFont="1"/>
    <xf borderId="3" fillId="0" fontId="4" numFmtId="0" xfId="0" applyBorder="1" applyFont="1"/>
    <xf borderId="0" fillId="0" fontId="0" numFmtId="0" xfId="0" applyAlignment="1" applyFont="1">
      <alignment horizontal="left"/>
    </xf>
    <xf borderId="4" fillId="0" fontId="5" numFmtId="0" xfId="0" applyBorder="1" applyFont="1"/>
    <xf borderId="5" fillId="0" fontId="4" numFmtId="0" xfId="0" applyBorder="1" applyFont="1"/>
    <xf borderId="6" fillId="0" fontId="4" numFmtId="0" xfId="0" applyBorder="1" applyFont="1"/>
    <xf borderId="5" fillId="0" fontId="6" numFmtId="0" xfId="0" applyAlignment="1" applyBorder="1" applyFont="1">
      <alignment horizontal="center"/>
    </xf>
    <xf borderId="7" fillId="0" fontId="7" numFmtId="0" xfId="0" applyAlignment="1" applyBorder="1" applyFont="1">
      <alignment horizontal="center"/>
    </xf>
    <xf borderId="8" fillId="0" fontId="4" numFmtId="0" xfId="0" applyBorder="1" applyFont="1"/>
    <xf borderId="9" fillId="0" fontId="4" numFmtId="0" xfId="0" applyBorder="1" applyFont="1"/>
    <xf borderId="0" fillId="0" fontId="8" numFmtId="0" xfId="0" applyFont="1"/>
    <xf borderId="4" fillId="0" fontId="5" numFmtId="164" xfId="0" applyBorder="1" applyFont="1" applyNumberFormat="1"/>
    <xf borderId="4" fillId="0" fontId="0" numFmtId="0" xfId="0" applyBorder="1" applyFont="1"/>
    <xf borderId="10" fillId="0" fontId="5" numFmtId="164" xfId="0" applyBorder="1" applyFont="1" applyNumberFormat="1"/>
    <xf borderId="0" fillId="0" fontId="0" numFmtId="0" xfId="0" applyAlignment="1" applyFont="1">
      <alignment horizontal="left" shrinkToFit="0" wrapText="1"/>
    </xf>
    <xf borderId="0" fillId="0" fontId="0" numFmtId="0" xfId="0" applyAlignment="1" applyFont="1">
      <alignment horizontal="left" shrinkToFit="0" vertical="center" wrapText="1"/>
    </xf>
    <xf borderId="0" fillId="0" fontId="9" numFmtId="0" xfId="0" applyAlignment="1" applyFont="1">
      <alignment shrinkToFit="0" vertical="center" wrapText="1"/>
    </xf>
    <xf borderId="5" fillId="0" fontId="1" numFmtId="0" xfId="0" applyAlignment="1" applyBorder="1" applyFont="1">
      <alignment horizontal="center" vertical="center"/>
    </xf>
    <xf borderId="0" fillId="0" fontId="2" numFmtId="0" xfId="0" applyAlignment="1" applyFont="1">
      <alignment horizontal="left"/>
    </xf>
    <xf borderId="1" fillId="0" fontId="0" numFmtId="0" xfId="0" applyAlignment="1" applyBorder="1" applyFont="1">
      <alignment horizontal="center"/>
    </xf>
    <xf borderId="11" fillId="0" fontId="0" numFmtId="0" xfId="0" applyBorder="1" applyFont="1"/>
    <xf borderId="12" fillId="0" fontId="0" numFmtId="0" xfId="0" applyBorder="1" applyFont="1"/>
    <xf borderId="13" fillId="0" fontId="0" numFmtId="0" xfId="0" applyBorder="1" applyFont="1"/>
    <xf borderId="14" fillId="0" fontId="0" numFmtId="0" xfId="0" applyBorder="1" applyFont="1"/>
    <xf borderId="15" fillId="0" fontId="0" numFmtId="0" xfId="0" applyBorder="1" applyFont="1"/>
    <xf borderId="16" fillId="0" fontId="0" numFmtId="0" xfId="0" applyBorder="1" applyFont="1"/>
    <xf borderId="17" fillId="0" fontId="0" numFmtId="0" xfId="0" applyBorder="1" applyFont="1"/>
    <xf borderId="18" fillId="0" fontId="0" numFmtId="0" xfId="0" applyAlignment="1" applyBorder="1" applyFont="1">
      <alignment horizontal="right"/>
    </xf>
    <xf borderId="19" fillId="0" fontId="0" numFmtId="0" xfId="0" applyAlignment="1" applyBorder="1" applyFont="1">
      <alignment horizontal="left"/>
    </xf>
    <xf borderId="20" fillId="0" fontId="0" numFmtId="0" xfId="0" applyAlignment="1" applyBorder="1" applyFont="1">
      <alignment horizontal="center"/>
    </xf>
    <xf borderId="21" fillId="0" fontId="4" numFmtId="0" xfId="0" applyBorder="1" applyFont="1"/>
    <xf borderId="22" fillId="0" fontId="0" numFmtId="0" xfId="0" applyBorder="1" applyFont="1"/>
    <xf borderId="23" fillId="0" fontId="0" numFmtId="0" xfId="0" applyBorder="1" applyFont="1"/>
    <xf borderId="24" fillId="0" fontId="0" numFmtId="0" xfId="0" applyBorder="1" applyFont="1"/>
    <xf borderId="0" fillId="0" fontId="3" numFmtId="0" xfId="0" applyFont="1"/>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595959"/>
                </a:solidFill>
                <a:latin typeface="Calibri"/>
              </a:defRPr>
            </a:pPr>
            <a:r>
              <a:t>Volume/Intensity Correlation</a:t>
            </a:r>
          </a:p>
        </c:rich>
      </c:tx>
      <c:overlay val="0"/>
    </c:title>
    <c:plotArea>
      <c:layout/>
      <c:lineChart>
        <c:varyColors val="0"/>
        <c:ser>
          <c:idx val="0"/>
          <c:order val="0"/>
          <c:spPr>
            <a:ln cmpd="sng" w="28575">
              <a:solidFill>
                <a:srgbClr val="5B9BD5"/>
              </a:solidFill>
              <a:prstDash val="solid"/>
            </a:ln>
          </c:spPr>
          <c:marker>
            <c:symbol val="circle"/>
            <c:size val="5"/>
            <c:spPr>
              <a:solidFill>
                <a:srgbClr val="5B9BD5"/>
              </a:solidFill>
              <a:ln cmpd="sng">
                <a:solidFill>
                  <a:srgbClr val="5B9BD5"/>
                </a:solidFill>
              </a:ln>
            </c:spPr>
          </c:marker>
          <c:cat>
            <c:strRef>
              <c:f>'Start Here'!$A$14:$A$23</c:f>
            </c:strRef>
          </c:cat>
          <c:val>
            <c:numRef>
              <c:f>'Start Here'!$C$14:$C$23</c:f>
            </c:numRef>
          </c:val>
          <c:smooth val="0"/>
        </c:ser>
        <c:axId val="360136617"/>
        <c:axId val="1826972475"/>
      </c:lineChart>
      <c:catAx>
        <c:axId val="360136617"/>
        <c:scaling>
          <c:orientation val="minMax"/>
        </c:scaling>
        <c:delete val="0"/>
        <c:axPos val="b"/>
        <c:txPr>
          <a:bodyPr/>
          <a:lstStyle/>
          <a:p>
            <a:pPr lvl="0">
              <a:defRPr b="0" i="0" sz="900">
                <a:solidFill>
                  <a:srgbClr val="595959"/>
                </a:solidFill>
                <a:latin typeface="Calibri"/>
              </a:defRPr>
            </a:pPr>
          </a:p>
        </c:txPr>
        <c:crossAx val="1826972475"/>
      </c:catAx>
      <c:valAx>
        <c:axId val="1826972475"/>
        <c:scaling>
          <c:orientation val="minMax"/>
        </c:scaling>
        <c:delete val="0"/>
        <c:axPos val="l"/>
        <c:majorGridlines>
          <c:spPr>
            <a:ln>
              <a:solidFill>
                <a:srgbClr val="D9D9D9"/>
              </a:solidFill>
            </a:ln>
          </c:spPr>
        </c:majorGridlines>
        <c:numFmt formatCode="General" sourceLinked="1"/>
        <c:tickLblPos val="nextTo"/>
        <c:spPr>
          <a:ln w="47625">
            <a:noFill/>
          </a:ln>
        </c:spPr>
        <c:txPr>
          <a:bodyPr/>
          <a:lstStyle/>
          <a:p>
            <a:pPr lvl="0">
              <a:defRPr b="0" i="0" sz="900">
                <a:solidFill>
                  <a:srgbClr val="595959"/>
                </a:solidFill>
                <a:latin typeface="Calibri"/>
              </a:defRPr>
            </a:pPr>
          </a:p>
        </c:txPr>
        <c:crossAx val="360136617"/>
      </c:valAx>
      <c:lineChart>
        <c:varyColors val="0"/>
        <c:ser>
          <c:idx val="1"/>
          <c:order val="1"/>
          <c:spPr>
            <a:ln cmpd="sng" w="28575">
              <a:solidFill>
                <a:srgbClr val="ED7D31"/>
              </a:solidFill>
              <a:prstDash val="solid"/>
            </a:ln>
          </c:spPr>
          <c:marker>
            <c:symbol val="circle"/>
            <c:size val="5"/>
            <c:spPr>
              <a:solidFill>
                <a:srgbClr val="ED7D31"/>
              </a:solidFill>
              <a:ln cmpd="sng">
                <a:solidFill>
                  <a:srgbClr val="ED7D31"/>
                </a:solidFill>
              </a:ln>
            </c:spPr>
          </c:marker>
          <c:cat>
            <c:strRef>
              <c:f>'Start Here'!$A$14:$A$23</c:f>
            </c:strRef>
          </c:cat>
          <c:val>
            <c:numRef>
              <c:f>'Start Here'!$B$14:$B$23</c:f>
            </c:numRef>
          </c:val>
          <c:smooth val="0"/>
        </c:ser>
        <c:axId val="1569833997"/>
        <c:axId val="96695417"/>
      </c:lineChart>
      <c:catAx>
        <c:axId val="1569833997"/>
        <c:scaling>
          <c:orientation val="minMax"/>
        </c:scaling>
        <c:delete val="1"/>
        <c:axPos val="b"/>
        <c:txPr>
          <a:bodyPr/>
          <a:lstStyle/>
          <a:p>
            <a:pPr lvl="0">
              <a:defRPr b="0" i="0" sz="900">
                <a:solidFill>
                  <a:srgbClr val="595959"/>
                </a:solidFill>
                <a:latin typeface="Calibri"/>
              </a:defRPr>
            </a:pPr>
          </a:p>
        </c:txPr>
        <c:crossAx val="96695417"/>
      </c:catAx>
      <c:valAx>
        <c:axId val="96695417"/>
        <c:scaling>
          <c:orientation val="minMax"/>
          <c:min val="0.5"/>
        </c:scaling>
        <c:delete val="0"/>
        <c:axPos val="r"/>
        <c:majorGridlines>
          <c:spPr>
            <a:ln>
              <a:solidFill>
                <a:srgbClr val="B7B7B7"/>
              </a:solidFill>
            </a:ln>
          </c:spPr>
        </c:majorGridlines>
        <c:numFmt formatCode="General" sourceLinked="1"/>
        <c:tickLblPos val="nextTo"/>
        <c:spPr>
          <a:ln w="47625">
            <a:noFill/>
          </a:ln>
        </c:spPr>
        <c:txPr>
          <a:bodyPr/>
          <a:lstStyle/>
          <a:p>
            <a:pPr lvl="0">
              <a:defRPr b="0" i="0" sz="900">
                <a:solidFill>
                  <a:srgbClr val="595959"/>
                </a:solidFill>
                <a:latin typeface="Calibri"/>
              </a:defRPr>
            </a:pPr>
          </a:p>
        </c:txPr>
        <c:crossAx val="1569833997"/>
        <c:crosses val="max"/>
      </c:valAx>
      <c:spPr>
        <a:solidFill>
          <a:srgbClr val="FFFFFF"/>
        </a:solidFill>
      </c:spPr>
    </c:plotArea>
    <c:plotVisOnly val="1"/>
  </c:chart>
  <c:spPr>
    <a:solidFill>
      <a:srgbClr val="FFFFFF"/>
    </a:solidFill>
  </c:spPr>
</c:chartSpace>
</file>

<file path=xl/drawings/_rels/worksheetdrawing1.xml.rels><?xml version="1.0" encoding="UTF-8" standalone="yes"?><Relationships xmlns="http://schemas.openxmlformats.org/package/2006/relationships"><Relationship Id="rId1" Type="http://schemas.openxmlformats.org/officeDocument/2006/relationships/chart" Target="../charts/char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638175</xdr:colOff>
      <xdr:row>40</xdr:row>
      <xdr:rowOff>95250</xdr:rowOff>
    </xdr:from>
    <xdr:ext cx="7543800" cy="357187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hyperlink" Target="http://instagram.com/phdeadlift" TargetMode="External"/><Relationship Id="rId2" Type="http://schemas.openxmlformats.org/officeDocument/2006/relationships/hyperlink" Target="http://youtube.com/c/phdeadlift" TargetMode="External"/><Relationship Id="rId3" Type="http://schemas.openxmlformats.org/officeDocument/2006/relationships/hyperlink" Target="http://elitefts.com/author/ben-pollack" TargetMode="External"/><Relationship Id="rId4" Type="http://schemas.openxmlformats.org/officeDocument/2006/relationships/hyperlink" Target="http://phdeadlift.com/" TargetMode="External"/><Relationship Id="rId5" Type="http://schemas.openxmlformats.org/officeDocument/2006/relationships/hyperlink" Target="http://www.exrx.net/Calculators/OneRepMax.html" TargetMode="External"/><Relationship Id="rId6"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88"/>
    <col customWidth="1" min="2" max="2" width="32.38"/>
    <col customWidth="1" min="3" max="3" width="31.13"/>
    <col customWidth="1" min="4" max="13" width="10.63"/>
  </cols>
  <sheetData>
    <row r="1" ht="15.75" customHeight="1"/>
    <row r="2" ht="15.75" customHeight="1">
      <c r="A2" s="1" t="s">
        <v>0</v>
      </c>
    </row>
    <row r="3" ht="15.75" customHeight="1"/>
    <row r="4" ht="15.75" customHeight="1"/>
    <row r="5" ht="15.75" customHeight="1">
      <c r="A5" s="2" t="s">
        <v>1</v>
      </c>
      <c r="G5" s="3" t="s">
        <v>2</v>
      </c>
      <c r="H5" s="4"/>
      <c r="I5" s="5"/>
    </row>
    <row r="6" ht="15.75" customHeight="1">
      <c r="A6" s="6" t="s">
        <v>3</v>
      </c>
      <c r="B6" s="7">
        <v>60.0</v>
      </c>
      <c r="C6" t="s">
        <v>4</v>
      </c>
      <c r="G6" s="8"/>
      <c r="I6" s="9"/>
    </row>
    <row r="7" ht="15.75" customHeight="1">
      <c r="A7" s="6" t="s">
        <v>5</v>
      </c>
      <c r="B7" s="7">
        <v>60.0</v>
      </c>
      <c r="C7" t="s">
        <v>4</v>
      </c>
      <c r="G7" s="10" t="s">
        <v>6</v>
      </c>
      <c r="I7" s="9"/>
    </row>
    <row r="8" ht="15.75" customHeight="1">
      <c r="A8" s="6" t="s">
        <v>7</v>
      </c>
      <c r="B8" s="7">
        <v>120.0</v>
      </c>
      <c r="C8" t="s">
        <v>4</v>
      </c>
      <c r="G8" s="10" t="s">
        <v>8</v>
      </c>
      <c r="I8" s="9"/>
    </row>
    <row r="9" ht="15.75" customHeight="1">
      <c r="A9" s="6" t="s">
        <v>9</v>
      </c>
      <c r="B9" s="7">
        <v>40.0</v>
      </c>
      <c r="C9" t="s">
        <v>4</v>
      </c>
      <c r="G9" s="10" t="s">
        <v>10</v>
      </c>
      <c r="I9" s="9"/>
    </row>
    <row r="10" ht="15.75" customHeight="1">
      <c r="G10" s="11" t="s">
        <v>11</v>
      </c>
      <c r="H10" s="12"/>
      <c r="I10" s="13"/>
    </row>
    <row r="11" ht="15.75" customHeight="1">
      <c r="A11" s="14" t="s">
        <v>12</v>
      </c>
    </row>
    <row r="12" ht="15.75" customHeight="1"/>
    <row r="13" ht="15.75" customHeight="1">
      <c r="A13" s="2" t="s">
        <v>13</v>
      </c>
      <c r="C13" s="2" t="s">
        <v>14</v>
      </c>
    </row>
    <row r="14" ht="15.75" customHeight="1">
      <c r="A14" s="6" t="s">
        <v>15</v>
      </c>
      <c r="B14" s="15">
        <v>0.65</v>
      </c>
      <c r="C14" s="16">
        <v>36.0</v>
      </c>
    </row>
    <row r="15" ht="15.75" customHeight="1">
      <c r="A15" s="6" t="s">
        <v>16</v>
      </c>
      <c r="B15" s="15">
        <v>0.7</v>
      </c>
      <c r="C15" s="16">
        <v>30.0</v>
      </c>
    </row>
    <row r="16" ht="15.75" customHeight="1">
      <c r="A16" s="6" t="s">
        <v>17</v>
      </c>
      <c r="B16" s="15">
        <v>0.75</v>
      </c>
      <c r="C16" s="16">
        <v>24.0</v>
      </c>
    </row>
    <row r="17" ht="15.75" customHeight="1">
      <c r="A17" s="6" t="s">
        <v>18</v>
      </c>
      <c r="B17" s="15">
        <v>0.8</v>
      </c>
      <c r="C17" s="16">
        <v>18.0</v>
      </c>
    </row>
    <row r="18" ht="15.75" customHeight="1">
      <c r="A18" s="6" t="s">
        <v>19</v>
      </c>
      <c r="B18" s="15">
        <v>0.825</v>
      </c>
      <c r="C18" s="16">
        <v>15.0</v>
      </c>
    </row>
    <row r="19" ht="15.75" customHeight="1">
      <c r="A19" s="6" t="s">
        <v>20</v>
      </c>
      <c r="B19" s="15">
        <v>0.85</v>
      </c>
      <c r="C19" s="16">
        <v>12.0</v>
      </c>
    </row>
    <row r="20" ht="15.75" customHeight="1">
      <c r="A20" s="6" t="s">
        <v>21</v>
      </c>
      <c r="B20" s="15">
        <v>0.875</v>
      </c>
      <c r="C20" s="16">
        <v>9.0</v>
      </c>
    </row>
    <row r="21" ht="15.75" customHeight="1">
      <c r="A21" s="6" t="s">
        <v>22</v>
      </c>
      <c r="B21" s="17">
        <v>0.9</v>
      </c>
      <c r="C21" s="16">
        <v>6.0</v>
      </c>
    </row>
    <row r="22" ht="15.75" customHeight="1">
      <c r="A22" s="6" t="s">
        <v>23</v>
      </c>
      <c r="B22" s="15">
        <v>0.925</v>
      </c>
      <c r="C22" s="16">
        <v>6.0</v>
      </c>
    </row>
    <row r="23" ht="15.75" customHeight="1">
      <c r="A23" s="6" t="s">
        <v>24</v>
      </c>
      <c r="B23" s="15">
        <v>0.95</v>
      </c>
      <c r="C23" s="16">
        <v>4.0</v>
      </c>
    </row>
    <row r="24" ht="15.75" customHeight="1"/>
    <row r="25" ht="15.75" customHeight="1">
      <c r="A25" s="2" t="s">
        <v>25</v>
      </c>
    </row>
    <row r="26" ht="15.75" customHeight="1">
      <c r="A26" s="18" t="s">
        <v>26</v>
      </c>
    </row>
    <row r="27" ht="15.75" customHeight="1"/>
    <row r="28" ht="15.75" customHeight="1">
      <c r="A28" s="18" t="s">
        <v>27</v>
      </c>
    </row>
    <row r="29" ht="15.75" customHeight="1"/>
    <row r="30" ht="15.75" customHeight="1">
      <c r="A30" s="6" t="s">
        <v>28</v>
      </c>
    </row>
    <row r="31" ht="15.75" customHeight="1"/>
    <row r="32" ht="15.75" customHeight="1">
      <c r="A32" s="2" t="s">
        <v>29</v>
      </c>
    </row>
    <row r="33" ht="15.75" customHeight="1">
      <c r="A33" s="19" t="s">
        <v>30</v>
      </c>
      <c r="D33" s="20"/>
      <c r="E33" s="20"/>
      <c r="F33" s="20" t="s">
        <v>31</v>
      </c>
      <c r="G33" s="20"/>
      <c r="H33" s="20"/>
      <c r="I33" s="20"/>
      <c r="J33" s="20"/>
      <c r="K33" s="20"/>
      <c r="L33" s="20"/>
      <c r="M33" s="20"/>
    </row>
    <row r="34" ht="15.75" customHeight="1">
      <c r="D34" s="20"/>
      <c r="E34" s="20"/>
      <c r="F34" s="20"/>
      <c r="G34" s="20"/>
      <c r="H34" s="20"/>
      <c r="I34" s="20"/>
      <c r="J34" s="20"/>
      <c r="K34" s="20"/>
      <c r="L34" s="20"/>
      <c r="M34" s="20"/>
    </row>
    <row r="35" ht="15.75" customHeight="1">
      <c r="D35" s="20"/>
      <c r="E35" s="20"/>
      <c r="F35" s="20"/>
      <c r="G35" s="20"/>
      <c r="H35" s="20"/>
      <c r="I35" s="20"/>
      <c r="J35" s="20"/>
      <c r="K35" s="20"/>
      <c r="L35" s="20"/>
      <c r="M35" s="20"/>
    </row>
    <row r="36" ht="15.75" customHeight="1">
      <c r="D36" s="20"/>
      <c r="E36" s="20"/>
      <c r="F36" s="20"/>
      <c r="G36" s="20"/>
      <c r="H36" s="20"/>
      <c r="I36" s="20"/>
      <c r="J36" s="20"/>
      <c r="K36" s="20"/>
      <c r="L36" s="20"/>
      <c r="M36" s="20"/>
    </row>
    <row r="37" ht="15.75" customHeight="1">
      <c r="D37" s="20"/>
      <c r="E37" s="20"/>
      <c r="F37" s="20"/>
      <c r="G37" s="20"/>
      <c r="H37" s="20"/>
      <c r="I37" s="20"/>
      <c r="J37" s="20"/>
      <c r="K37" s="20"/>
      <c r="L37" s="20"/>
      <c r="M37" s="20"/>
    </row>
    <row r="38" ht="15.75" customHeight="1">
      <c r="D38" s="20"/>
      <c r="E38" s="20"/>
      <c r="F38" s="20"/>
      <c r="G38" s="20"/>
      <c r="H38" s="20"/>
      <c r="I38" s="20"/>
      <c r="J38" s="20"/>
      <c r="K38" s="20"/>
      <c r="L38" s="20"/>
      <c r="M38" s="20"/>
    </row>
    <row r="39" ht="15.75" customHeight="1">
      <c r="D39" s="20"/>
      <c r="E39" s="20"/>
      <c r="F39" s="20"/>
      <c r="G39" s="20"/>
      <c r="H39" s="20"/>
      <c r="I39" s="20"/>
      <c r="J39" s="20"/>
      <c r="K39" s="20"/>
      <c r="L39" s="20"/>
      <c r="M39" s="20"/>
    </row>
    <row r="40" ht="15.75" customHeight="1">
      <c r="A40" s="20"/>
      <c r="B40" s="20"/>
      <c r="C40" s="20"/>
      <c r="D40" s="20"/>
      <c r="E40" s="20"/>
      <c r="F40" s="20"/>
      <c r="G40" s="20"/>
      <c r="H40" s="20"/>
      <c r="I40" s="20"/>
      <c r="J40" s="20"/>
      <c r="K40" s="20"/>
      <c r="L40" s="20"/>
      <c r="M40" s="20"/>
    </row>
    <row r="41" ht="15.75" customHeight="1">
      <c r="A41" s="20"/>
      <c r="B41" s="20"/>
      <c r="C41" s="20"/>
      <c r="D41" s="20"/>
      <c r="E41" s="20"/>
      <c r="F41" s="20"/>
      <c r="G41" s="20"/>
      <c r="H41" s="20"/>
      <c r="I41" s="20"/>
      <c r="J41" s="20"/>
      <c r="K41" s="20"/>
      <c r="L41" s="20"/>
      <c r="M41" s="20"/>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0">
    <mergeCell ref="A26:C27"/>
    <mergeCell ref="A28:C29"/>
    <mergeCell ref="A30:C30"/>
    <mergeCell ref="A33:C39"/>
    <mergeCell ref="G7:I7"/>
    <mergeCell ref="G8:I8"/>
    <mergeCell ref="G9:I9"/>
    <mergeCell ref="G10:I10"/>
    <mergeCell ref="A2:G3"/>
    <mergeCell ref="G5:I6"/>
  </mergeCells>
  <hyperlinks>
    <hyperlink r:id="rId1" ref="G7"/>
    <hyperlink r:id="rId2" ref="G8"/>
    <hyperlink r:id="rId3" ref="G9"/>
    <hyperlink r:id="rId4" ref="G10"/>
    <hyperlink r:id="rId5" ref="A11"/>
  </hyperlinks>
  <printOptions/>
  <pageMargins bottom="0.75" footer="0.0" header="0.0" left="0.7" right="0.7" top="0.75"/>
  <pageSetup orientation="landscape"/>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32.5"/>
    <col customWidth="1" min="3" max="8" width="10.63"/>
  </cols>
  <sheetData>
    <row r="1" ht="15.75" customHeight="1"/>
    <row r="2" ht="15.75" customHeight="1">
      <c r="A2" s="21" t="s">
        <v>0</v>
      </c>
    </row>
    <row r="3" ht="16.5" customHeight="1">
      <c r="A3" s="8"/>
    </row>
    <row r="4" ht="15.75" customHeight="1"/>
    <row r="5" ht="15.75" customHeight="1">
      <c r="A5" s="22" t="s">
        <v>15</v>
      </c>
    </row>
    <row r="6" ht="15.75" customHeight="1">
      <c r="A6" s="22" t="s">
        <v>32</v>
      </c>
      <c r="C6" s="23" t="s">
        <v>33</v>
      </c>
      <c r="D6" s="5"/>
      <c r="E6" s="23" t="s">
        <v>34</v>
      </c>
      <c r="F6" s="5"/>
      <c r="G6" s="23" t="s">
        <v>35</v>
      </c>
      <c r="H6" s="5"/>
    </row>
    <row r="7" ht="15.75" customHeight="1">
      <c r="B7" s="24" t="s">
        <v>3</v>
      </c>
      <c r="C7" s="25" t="str">
        <f>MROUND(VLOOKUP(B7,'Start Here'!$A$6:$B$9,2, FALSE)*VLOOKUP('Weeks 1-4'!A$5,'Start Here'!$A$14:$B$23,2),5)</f>
        <v>40</v>
      </c>
      <c r="D7" s="26" t="s">
        <v>36</v>
      </c>
      <c r="E7" s="25" t="str">
        <f t="shared" ref="E7:E8" si="1">C7</f>
        <v>40</v>
      </c>
      <c r="F7" s="26" t="s">
        <v>36</v>
      </c>
      <c r="G7" s="25" t="str">
        <f>E7</f>
        <v>40</v>
      </c>
      <c r="H7" s="26" t="s">
        <v>36</v>
      </c>
    </row>
    <row r="8" ht="15.75" customHeight="1">
      <c r="B8" s="27" t="s">
        <v>5</v>
      </c>
      <c r="C8" s="28" t="str">
        <f>MROUND(VLOOKUP(B8,'Start Here'!$A$6:$B$9,2, FALSE)*VLOOKUP('Weeks 1-4'!A$5,'Start Here'!$A$14:$B$23,2),5)</f>
        <v>40</v>
      </c>
      <c r="D8" s="29" t="s">
        <v>36</v>
      </c>
      <c r="E8" s="28" t="str">
        <f t="shared" si="1"/>
        <v>40</v>
      </c>
      <c r="F8" s="29" t="s">
        <v>36</v>
      </c>
      <c r="G8" s="28" t="str">
        <f>C8</f>
        <v>40</v>
      </c>
      <c r="H8" s="29" t="s">
        <v>36</v>
      </c>
    </row>
    <row r="9" ht="15.75" customHeight="1">
      <c r="B9" s="30" t="s">
        <v>37</v>
      </c>
      <c r="C9" s="31" t="s">
        <v>38</v>
      </c>
      <c r="D9" s="32">
        <v>10.0</v>
      </c>
      <c r="E9" s="31" t="s">
        <v>38</v>
      </c>
      <c r="F9" s="32">
        <v>10.0</v>
      </c>
      <c r="G9" s="31" t="s">
        <v>38</v>
      </c>
      <c r="H9" s="32">
        <v>10.0</v>
      </c>
    </row>
    <row r="10" ht="15.75" customHeight="1">
      <c r="A10" s="22" t="s">
        <v>39</v>
      </c>
      <c r="H10" s="9"/>
    </row>
    <row r="11" ht="15.75" customHeight="1">
      <c r="B11" s="24" t="s">
        <v>9</v>
      </c>
      <c r="C11" s="25" t="str">
        <f>MROUND(VLOOKUP(B11,'Start Here'!$A$6:$B$9,2, FALSE)*VLOOKUP('Weeks 1-4'!A$5,'Start Here'!$A$14:$B$23,2),5)</f>
        <v>25</v>
      </c>
      <c r="D11" s="26" t="s">
        <v>36</v>
      </c>
      <c r="E11" s="25" t="str">
        <f t="shared" ref="E11:E12" si="2">C11</f>
        <v>25</v>
      </c>
      <c r="F11" s="26" t="s">
        <v>36</v>
      </c>
      <c r="G11" s="25" t="str">
        <f>E11</f>
        <v>25</v>
      </c>
      <c r="H11" s="26" t="s">
        <v>36</v>
      </c>
    </row>
    <row r="12" ht="15.75" customHeight="1">
      <c r="B12" s="27" t="s">
        <v>7</v>
      </c>
      <c r="C12" s="28" t="str">
        <f>MROUND(VLOOKUP(B12,'Start Here'!$A$6:$B$9,2, FALSE)*VLOOKUP('Weeks 1-4'!A$5,'Start Here'!$A$14:$B$23,2),5)</f>
        <v>80</v>
      </c>
      <c r="D12" s="29" t="s">
        <v>36</v>
      </c>
      <c r="E12" s="28" t="str">
        <f t="shared" si="2"/>
        <v>80</v>
      </c>
      <c r="F12" s="29" t="s">
        <v>36</v>
      </c>
      <c r="G12" s="28" t="str">
        <f>C12</f>
        <v>80</v>
      </c>
      <c r="H12" s="29" t="s">
        <v>36</v>
      </c>
    </row>
    <row r="13" ht="15.75" customHeight="1">
      <c r="B13" s="30" t="s">
        <v>40</v>
      </c>
      <c r="C13" s="31" t="s">
        <v>38</v>
      </c>
      <c r="D13" s="32">
        <v>10.0</v>
      </c>
      <c r="E13" s="31" t="s">
        <v>38</v>
      </c>
      <c r="F13" s="32">
        <v>10.0</v>
      </c>
      <c r="G13" s="31" t="s">
        <v>38</v>
      </c>
      <c r="H13" s="32">
        <v>10.0</v>
      </c>
    </row>
    <row r="14" ht="15.75" customHeight="1">
      <c r="A14" s="22" t="s">
        <v>41</v>
      </c>
      <c r="H14" s="9"/>
    </row>
    <row r="15" ht="15.75" customHeight="1">
      <c r="B15" s="24" t="s">
        <v>3</v>
      </c>
      <c r="C15" s="25" t="str">
        <f t="shared" ref="C15:C16" si="3">MROUND(C7*0.8,5)</f>
        <v>30</v>
      </c>
      <c r="D15" s="26" t="s">
        <v>36</v>
      </c>
      <c r="E15" s="25" t="str">
        <f t="shared" ref="E15:E16" si="4">C15</f>
        <v>30</v>
      </c>
      <c r="F15" s="26" t="s">
        <v>36</v>
      </c>
      <c r="G15" s="25" t="str">
        <f>E15</f>
        <v>30</v>
      </c>
      <c r="H15" s="26" t="s">
        <v>36</v>
      </c>
    </row>
    <row r="16" ht="15.75" customHeight="1">
      <c r="B16" s="27" t="s">
        <v>5</v>
      </c>
      <c r="C16" s="28" t="str">
        <f t="shared" si="3"/>
        <v>30</v>
      </c>
      <c r="D16" s="29" t="s">
        <v>36</v>
      </c>
      <c r="E16" s="28" t="str">
        <f t="shared" si="4"/>
        <v>30</v>
      </c>
      <c r="F16" s="29" t="s">
        <v>36</v>
      </c>
      <c r="G16" s="28" t="str">
        <f>C16</f>
        <v>30</v>
      </c>
      <c r="H16" s="29" t="s">
        <v>36</v>
      </c>
    </row>
    <row r="17" ht="15.75" customHeight="1">
      <c r="B17" s="30" t="s">
        <v>42</v>
      </c>
      <c r="C17" s="31" t="s">
        <v>38</v>
      </c>
      <c r="D17" s="32">
        <v>10.0</v>
      </c>
      <c r="E17" s="31" t="s">
        <v>38</v>
      </c>
      <c r="F17" s="32">
        <v>10.0</v>
      </c>
      <c r="G17" s="31" t="s">
        <v>38</v>
      </c>
      <c r="H17" s="32">
        <v>10.0</v>
      </c>
    </row>
    <row r="18" ht="15.75" customHeight="1"/>
    <row r="19" ht="15.75" customHeight="1">
      <c r="A19" s="22" t="s">
        <v>16</v>
      </c>
    </row>
    <row r="20" ht="15.75" customHeight="1">
      <c r="A20" s="22" t="s">
        <v>32</v>
      </c>
      <c r="C20" s="23" t="s">
        <v>33</v>
      </c>
      <c r="D20" s="5"/>
      <c r="E20" s="33" t="s">
        <v>34</v>
      </c>
      <c r="F20" s="34"/>
      <c r="G20" s="33" t="s">
        <v>35</v>
      </c>
      <c r="H20" s="34"/>
    </row>
    <row r="21" ht="15.75" customHeight="1">
      <c r="B21" s="35" t="s">
        <v>9</v>
      </c>
      <c r="C21" s="25" t="str">
        <f>MROUND(VLOOKUP(B21,'Start Here'!$A$6:$B$9,2, FALSE)*VLOOKUP('Weeks 1-4'!A$19,'Start Here'!$A$14:$B$23,2),5)</f>
        <v>30</v>
      </c>
      <c r="D21" s="26" t="s">
        <v>43</v>
      </c>
      <c r="E21" s="25" t="str">
        <f t="shared" ref="E21:E22" si="5">C21</f>
        <v>30</v>
      </c>
      <c r="F21" s="26" t="s">
        <v>43</v>
      </c>
      <c r="G21" s="25" t="str">
        <f>E21</f>
        <v>30</v>
      </c>
      <c r="H21" s="26" t="s">
        <v>36</v>
      </c>
    </row>
    <row r="22" ht="15.75" customHeight="1">
      <c r="B22" s="36" t="s">
        <v>7</v>
      </c>
      <c r="C22" s="28" t="str">
        <f>MROUND(VLOOKUP(B22,'Start Here'!$A$6:$B$9,2, FALSE)*VLOOKUP('Weeks 1-4'!A$19,'Start Here'!$A$14:$B$23,2),5)</f>
        <v>85</v>
      </c>
      <c r="D22" s="29" t="s">
        <v>43</v>
      </c>
      <c r="E22" s="28" t="str">
        <f t="shared" si="5"/>
        <v>85</v>
      </c>
      <c r="F22" s="29" t="s">
        <v>43</v>
      </c>
      <c r="G22" s="28" t="str">
        <f>C22</f>
        <v>85</v>
      </c>
      <c r="H22" s="29" t="s">
        <v>36</v>
      </c>
    </row>
    <row r="23" ht="15.75" customHeight="1">
      <c r="B23" s="37" t="s">
        <v>40</v>
      </c>
      <c r="C23" s="31" t="s">
        <v>38</v>
      </c>
      <c r="D23" s="32">
        <v>10.0</v>
      </c>
      <c r="E23" s="31" t="s">
        <v>38</v>
      </c>
      <c r="F23" s="32">
        <v>10.0</v>
      </c>
      <c r="G23" s="31" t="s">
        <v>38</v>
      </c>
      <c r="H23" s="32">
        <v>10.0</v>
      </c>
    </row>
    <row r="24" ht="15.75" customHeight="1">
      <c r="A24" s="22" t="s">
        <v>39</v>
      </c>
    </row>
    <row r="25" ht="15.75" customHeight="1">
      <c r="B25" s="35" t="s">
        <v>3</v>
      </c>
      <c r="C25" s="25" t="str">
        <f>MROUND(VLOOKUP(B25,'Start Here'!$A$6:$B$9,2, FALSE)*VLOOKUP('Weeks 1-4'!A$19,'Start Here'!$A$14:$B$23,2),5)</f>
        <v>40</v>
      </c>
      <c r="D25" s="26" t="s">
        <v>43</v>
      </c>
      <c r="E25" s="25" t="str">
        <f t="shared" ref="E25:E26" si="6">C25</f>
        <v>40</v>
      </c>
      <c r="F25" s="26" t="s">
        <v>43</v>
      </c>
      <c r="G25" s="25" t="str">
        <f>E25</f>
        <v>40</v>
      </c>
      <c r="H25" s="26" t="s">
        <v>36</v>
      </c>
    </row>
    <row r="26" ht="15.75" customHeight="1">
      <c r="B26" s="36" t="s">
        <v>5</v>
      </c>
      <c r="C26" s="28" t="str">
        <f>MROUND(VLOOKUP(B26,'Start Here'!$A$6:$B$9,2, FALSE)*VLOOKUP('Weeks 1-4'!A$19,'Start Here'!$A$14:$B$23,2),5)</f>
        <v>40</v>
      </c>
      <c r="D26" s="29" t="s">
        <v>43</v>
      </c>
      <c r="E26" s="28" t="str">
        <f t="shared" si="6"/>
        <v>40</v>
      </c>
      <c r="F26" s="29" t="s">
        <v>43</v>
      </c>
      <c r="G26" s="28" t="str">
        <f>C26</f>
        <v>40</v>
      </c>
      <c r="H26" s="29" t="s">
        <v>36</v>
      </c>
    </row>
    <row r="27" ht="15.75" customHeight="1">
      <c r="B27" s="37" t="s">
        <v>42</v>
      </c>
      <c r="C27" s="31" t="s">
        <v>38</v>
      </c>
      <c r="D27" s="32">
        <v>10.0</v>
      </c>
      <c r="E27" s="31" t="s">
        <v>38</v>
      </c>
      <c r="F27" s="32">
        <v>10.0</v>
      </c>
      <c r="G27" s="31" t="s">
        <v>38</v>
      </c>
      <c r="H27" s="32">
        <v>10.0</v>
      </c>
    </row>
    <row r="28" ht="15.75" customHeight="1">
      <c r="A28" s="22" t="s">
        <v>41</v>
      </c>
    </row>
    <row r="29" ht="15.75" customHeight="1">
      <c r="B29" s="35" t="s">
        <v>9</v>
      </c>
      <c r="C29" s="25" t="str">
        <f t="shared" ref="C29:C30" si="7">MROUND(C21*0.8,5)</f>
        <v>25</v>
      </c>
      <c r="D29" s="26" t="s">
        <v>43</v>
      </c>
      <c r="E29" s="25" t="str">
        <f t="shared" ref="E29:E30" si="8">C29</f>
        <v>25</v>
      </c>
      <c r="F29" s="26" t="s">
        <v>43</v>
      </c>
      <c r="G29" s="25" t="str">
        <f t="shared" ref="G29:G30" si="9">C29</f>
        <v>25</v>
      </c>
      <c r="H29" s="26" t="s">
        <v>43</v>
      </c>
    </row>
    <row r="30" ht="15.75" customHeight="1">
      <c r="B30" s="36" t="s">
        <v>7</v>
      </c>
      <c r="C30" s="28" t="str">
        <f t="shared" si="7"/>
        <v>70</v>
      </c>
      <c r="D30" s="29" t="s">
        <v>43</v>
      </c>
      <c r="E30" s="28" t="str">
        <f t="shared" si="8"/>
        <v>70</v>
      </c>
      <c r="F30" s="29" t="s">
        <v>43</v>
      </c>
      <c r="G30" s="28" t="str">
        <f t="shared" si="9"/>
        <v>70</v>
      </c>
      <c r="H30" s="29" t="s">
        <v>43</v>
      </c>
    </row>
    <row r="31" ht="15.75" customHeight="1">
      <c r="B31" s="37" t="s">
        <v>40</v>
      </c>
      <c r="C31" s="31" t="s">
        <v>38</v>
      </c>
      <c r="D31" s="32">
        <v>10.0</v>
      </c>
      <c r="E31" s="31" t="s">
        <v>38</v>
      </c>
      <c r="F31" s="32">
        <v>10.0</v>
      </c>
      <c r="G31" s="31" t="s">
        <v>38</v>
      </c>
      <c r="H31" s="32">
        <v>10.0</v>
      </c>
    </row>
    <row r="32" ht="15.75" customHeight="1"/>
    <row r="33" ht="15.75" customHeight="1">
      <c r="A33" s="22" t="s">
        <v>17</v>
      </c>
    </row>
    <row r="34" ht="15.75" customHeight="1">
      <c r="A34" s="22" t="s">
        <v>32</v>
      </c>
      <c r="C34" s="23" t="s">
        <v>33</v>
      </c>
      <c r="D34" s="5"/>
      <c r="E34" s="33" t="s">
        <v>34</v>
      </c>
      <c r="F34" s="34"/>
      <c r="G34" s="33" t="s">
        <v>35</v>
      </c>
      <c r="H34" s="34"/>
    </row>
    <row r="35" ht="15.75" customHeight="1">
      <c r="B35" s="24" t="s">
        <v>3</v>
      </c>
      <c r="C35" s="25" t="str">
        <f>MROUND(VLOOKUP(B35,'Start Here'!$A$6:$B$9,2, FALSE)*VLOOKUP('Weeks 1-4'!A$33,'Start Here'!$A$14:$B$23,2),5)</f>
        <v>45</v>
      </c>
      <c r="D35" s="26" t="s">
        <v>44</v>
      </c>
      <c r="E35" s="25" t="str">
        <f t="shared" ref="E35:E36" si="10">C35</f>
        <v>45</v>
      </c>
      <c r="F35" s="26" t="s">
        <v>44</v>
      </c>
      <c r="G35" s="25" t="str">
        <f>E35</f>
        <v>45</v>
      </c>
      <c r="H35" s="26" t="s">
        <v>44</v>
      </c>
    </row>
    <row r="36" ht="15.75" customHeight="1">
      <c r="B36" s="27" t="s">
        <v>5</v>
      </c>
      <c r="C36" s="28" t="str">
        <f>MROUND(VLOOKUP(B36,'Start Here'!$A$6:$B$9,2, FALSE)*VLOOKUP('Weeks 1-4'!A$33,'Start Here'!$A$14:$B$23,2),5)</f>
        <v>45</v>
      </c>
      <c r="D36" s="29" t="s">
        <v>44</v>
      </c>
      <c r="E36" s="28" t="str">
        <f t="shared" si="10"/>
        <v>45</v>
      </c>
      <c r="F36" s="29" t="s">
        <v>44</v>
      </c>
      <c r="G36" s="28" t="str">
        <f>C36</f>
        <v>45</v>
      </c>
      <c r="H36" s="29" t="s">
        <v>44</v>
      </c>
    </row>
    <row r="37" ht="15.75" customHeight="1">
      <c r="B37" s="30" t="s">
        <v>37</v>
      </c>
      <c r="C37" s="31" t="s">
        <v>38</v>
      </c>
      <c r="D37" s="32">
        <v>10.0</v>
      </c>
      <c r="E37" s="31" t="s">
        <v>38</v>
      </c>
      <c r="F37" s="32">
        <v>10.0</v>
      </c>
      <c r="G37" s="31" t="s">
        <v>38</v>
      </c>
      <c r="H37" s="32">
        <v>10.0</v>
      </c>
    </row>
    <row r="38" ht="15.75" customHeight="1">
      <c r="A38" s="22" t="s">
        <v>39</v>
      </c>
    </row>
    <row r="39" ht="15.75" customHeight="1">
      <c r="B39" s="35" t="s">
        <v>9</v>
      </c>
      <c r="C39" s="25" t="str">
        <f>MROUND(VLOOKUP(B39,'Start Here'!$A$6:$B$9,2, FALSE)*VLOOKUP('Weeks 1-4'!A$33,'Start Here'!$A$14:$B$23,2),5)</f>
        <v>30</v>
      </c>
      <c r="D39" s="26" t="s">
        <v>44</v>
      </c>
      <c r="E39" s="25" t="str">
        <f t="shared" ref="E39:E40" si="11">C39</f>
        <v>30</v>
      </c>
      <c r="F39" s="26" t="s">
        <v>44</v>
      </c>
      <c r="G39" s="25" t="str">
        <f>E39</f>
        <v>30</v>
      </c>
      <c r="H39" s="26" t="s">
        <v>44</v>
      </c>
    </row>
    <row r="40" ht="15.75" customHeight="1">
      <c r="B40" s="36" t="s">
        <v>7</v>
      </c>
      <c r="C40" s="28" t="str">
        <f>MROUND(VLOOKUP(B40,'Start Here'!$A$6:$B$9,2, FALSE)*VLOOKUP('Weeks 1-4'!A$33,'Start Here'!$A$14:$B$23,2),5)</f>
        <v>90</v>
      </c>
      <c r="D40" s="29" t="s">
        <v>44</v>
      </c>
      <c r="E40" s="28" t="str">
        <f t="shared" si="11"/>
        <v>90</v>
      </c>
      <c r="F40" s="29" t="s">
        <v>44</v>
      </c>
      <c r="G40" s="28" t="str">
        <f>C40</f>
        <v>90</v>
      </c>
      <c r="H40" s="29" t="s">
        <v>44</v>
      </c>
    </row>
    <row r="41" ht="15.75" customHeight="1">
      <c r="B41" s="37" t="s">
        <v>40</v>
      </c>
      <c r="C41" s="31" t="s">
        <v>38</v>
      </c>
      <c r="D41" s="32">
        <v>10.0</v>
      </c>
      <c r="E41" s="31" t="s">
        <v>38</v>
      </c>
      <c r="F41" s="32">
        <v>10.0</v>
      </c>
      <c r="G41" s="31" t="s">
        <v>38</v>
      </c>
      <c r="H41" s="32">
        <v>10.0</v>
      </c>
    </row>
    <row r="42" ht="15.75" customHeight="1">
      <c r="A42" s="22" t="s">
        <v>41</v>
      </c>
    </row>
    <row r="43" ht="15.75" customHeight="1">
      <c r="B43" s="35" t="s">
        <v>3</v>
      </c>
      <c r="C43" s="25" t="str">
        <f t="shared" ref="C43:C44" si="12">MROUND(C35*0.8,5)</f>
        <v>35</v>
      </c>
      <c r="D43" s="26" t="s">
        <v>44</v>
      </c>
      <c r="E43" s="25" t="str">
        <f t="shared" ref="E43:E44" si="13">C43</f>
        <v>35</v>
      </c>
      <c r="F43" s="26" t="s">
        <v>44</v>
      </c>
      <c r="G43" s="25" t="str">
        <f t="shared" ref="G43:G44" si="14">C43</f>
        <v>35</v>
      </c>
      <c r="H43" s="26" t="s">
        <v>44</v>
      </c>
    </row>
    <row r="44" ht="15.75" customHeight="1">
      <c r="B44" s="36" t="s">
        <v>5</v>
      </c>
      <c r="C44" s="28" t="str">
        <f t="shared" si="12"/>
        <v>35</v>
      </c>
      <c r="D44" s="29" t="s">
        <v>44</v>
      </c>
      <c r="E44" s="28" t="str">
        <f t="shared" si="13"/>
        <v>35</v>
      </c>
      <c r="F44" s="29" t="s">
        <v>44</v>
      </c>
      <c r="G44" s="28" t="str">
        <f t="shared" si="14"/>
        <v>35</v>
      </c>
      <c r="H44" s="29" t="s">
        <v>44</v>
      </c>
    </row>
    <row r="45" ht="15.75" customHeight="1">
      <c r="B45" s="37" t="s">
        <v>42</v>
      </c>
      <c r="C45" s="31" t="s">
        <v>38</v>
      </c>
      <c r="D45" s="32">
        <v>10.0</v>
      </c>
      <c r="E45" s="31" t="s">
        <v>38</v>
      </c>
      <c r="F45" s="32">
        <v>10.0</v>
      </c>
      <c r="G45" s="31" t="s">
        <v>38</v>
      </c>
      <c r="H45" s="32">
        <v>10.0</v>
      </c>
    </row>
    <row r="46" ht="15.75" customHeight="1"/>
    <row r="47" ht="15.75" customHeight="1">
      <c r="A47" s="22" t="s">
        <v>18</v>
      </c>
    </row>
    <row r="48" ht="15.75" customHeight="1">
      <c r="A48" s="22" t="s">
        <v>32</v>
      </c>
      <c r="C48" s="23" t="s">
        <v>33</v>
      </c>
      <c r="D48" s="5"/>
      <c r="E48" s="33" t="s">
        <v>34</v>
      </c>
      <c r="F48" s="34"/>
      <c r="G48" s="33" t="s">
        <v>35</v>
      </c>
      <c r="H48" s="34"/>
    </row>
    <row r="49" ht="15.75" customHeight="1">
      <c r="B49" s="35" t="s">
        <v>9</v>
      </c>
      <c r="C49" s="25" t="str">
        <f>MROUND(VLOOKUP(B49,'Start Here'!$A$6:$B$9,2, FALSE)*VLOOKUP('Weeks 1-4'!A$47,'Start Here'!$A$14:$B$23,2),5)</f>
        <v>30</v>
      </c>
      <c r="D49" s="26" t="s">
        <v>45</v>
      </c>
      <c r="E49" s="25" t="str">
        <f t="shared" ref="E49:E50" si="15">C49</f>
        <v>30</v>
      </c>
      <c r="F49" s="26" t="s">
        <v>45</v>
      </c>
      <c r="G49" s="25" t="str">
        <f>E49</f>
        <v>30</v>
      </c>
      <c r="H49" s="26" t="s">
        <v>45</v>
      </c>
    </row>
    <row r="50" ht="15.75" customHeight="1">
      <c r="B50" s="36" t="s">
        <v>7</v>
      </c>
      <c r="C50" s="28" t="str">
        <f>MROUND(VLOOKUP(B50,'Start Here'!$A$6:$B$9,2, FALSE)*VLOOKUP('Weeks 1-4'!A$47,'Start Here'!$A$14:$B$23,2),5)</f>
        <v>95</v>
      </c>
      <c r="D50" s="29" t="s">
        <v>45</v>
      </c>
      <c r="E50" s="28" t="str">
        <f t="shared" si="15"/>
        <v>95</v>
      </c>
      <c r="F50" s="29" t="s">
        <v>45</v>
      </c>
      <c r="G50" s="28" t="str">
        <f>C50</f>
        <v>95</v>
      </c>
      <c r="H50" s="29" t="s">
        <v>45</v>
      </c>
    </row>
    <row r="51" ht="15.75" customHeight="1">
      <c r="B51" s="37" t="s">
        <v>40</v>
      </c>
      <c r="C51" s="31" t="s">
        <v>38</v>
      </c>
      <c r="D51" s="32">
        <v>10.0</v>
      </c>
      <c r="E51" s="31" t="s">
        <v>38</v>
      </c>
      <c r="F51" s="32">
        <v>10.0</v>
      </c>
      <c r="G51" s="31" t="s">
        <v>38</v>
      </c>
      <c r="H51" s="32">
        <v>10.0</v>
      </c>
    </row>
    <row r="52" ht="15.75" customHeight="1">
      <c r="A52" s="22" t="s">
        <v>39</v>
      </c>
    </row>
    <row r="53" ht="15.75" customHeight="1">
      <c r="B53" s="35" t="s">
        <v>3</v>
      </c>
      <c r="C53" s="25" t="str">
        <f>MROUND(VLOOKUP(B53,'Start Here'!$A$6:$B$9,2, FALSE)*VLOOKUP('Weeks 1-4'!A$47,'Start Here'!$A$14:$B$23,2),5)</f>
        <v>50</v>
      </c>
      <c r="D53" s="26" t="s">
        <v>45</v>
      </c>
      <c r="E53" s="25" t="str">
        <f t="shared" ref="E53:E54" si="16">C53</f>
        <v>50</v>
      </c>
      <c r="F53" s="26" t="s">
        <v>45</v>
      </c>
      <c r="G53" s="25" t="str">
        <f>E53</f>
        <v>50</v>
      </c>
      <c r="H53" s="26" t="s">
        <v>45</v>
      </c>
    </row>
    <row r="54" ht="15.75" customHeight="1">
      <c r="B54" s="36" t="s">
        <v>5</v>
      </c>
      <c r="C54" s="28" t="str">
        <f>MROUND(VLOOKUP(B54,'Start Here'!$A$6:$B$9,2, FALSE)*VLOOKUP('Weeks 1-4'!A$47,'Start Here'!$A$14:$B$23,2),5)</f>
        <v>50</v>
      </c>
      <c r="D54" s="29" t="s">
        <v>45</v>
      </c>
      <c r="E54" s="28" t="str">
        <f t="shared" si="16"/>
        <v>50</v>
      </c>
      <c r="F54" s="29" t="s">
        <v>45</v>
      </c>
      <c r="G54" s="28" t="str">
        <f>C54</f>
        <v>50</v>
      </c>
      <c r="H54" s="29" t="s">
        <v>45</v>
      </c>
    </row>
    <row r="55" ht="15.75" customHeight="1">
      <c r="B55" s="37" t="s">
        <v>42</v>
      </c>
      <c r="C55" s="31" t="s">
        <v>38</v>
      </c>
      <c r="D55" s="32">
        <v>10.0</v>
      </c>
      <c r="E55" s="31" t="s">
        <v>38</v>
      </c>
      <c r="F55" s="32">
        <v>10.0</v>
      </c>
      <c r="G55" s="31" t="s">
        <v>38</v>
      </c>
      <c r="H55" s="32">
        <v>10.0</v>
      </c>
    </row>
    <row r="56" ht="15.75" customHeight="1">
      <c r="A56" s="22" t="s">
        <v>41</v>
      </c>
    </row>
    <row r="57" ht="15.75" customHeight="1">
      <c r="B57" s="35" t="s">
        <v>9</v>
      </c>
      <c r="C57" s="25" t="str">
        <f t="shared" ref="C57:C58" si="17">MROUND(C49*0.8,5)</f>
        <v>25</v>
      </c>
      <c r="D57" s="26" t="s">
        <v>45</v>
      </c>
      <c r="E57" s="25" t="str">
        <f t="shared" ref="E57:E58" si="18">C57</f>
        <v>25</v>
      </c>
      <c r="F57" s="26" t="s">
        <v>45</v>
      </c>
      <c r="G57" s="25" t="str">
        <f t="shared" ref="G57:G58" si="19">C57</f>
        <v>25</v>
      </c>
      <c r="H57" s="26" t="s">
        <v>45</v>
      </c>
    </row>
    <row r="58" ht="15.75" customHeight="1">
      <c r="B58" s="36" t="s">
        <v>7</v>
      </c>
      <c r="C58" s="28" t="str">
        <f t="shared" si="17"/>
        <v>75</v>
      </c>
      <c r="D58" s="29" t="s">
        <v>45</v>
      </c>
      <c r="E58" s="28" t="str">
        <f t="shared" si="18"/>
        <v>75</v>
      </c>
      <c r="F58" s="29" t="s">
        <v>45</v>
      </c>
      <c r="G58" s="28" t="str">
        <f t="shared" si="19"/>
        <v>75</v>
      </c>
      <c r="H58" s="29" t="s">
        <v>45</v>
      </c>
    </row>
    <row r="59" ht="15.75" customHeight="1">
      <c r="B59" s="37" t="s">
        <v>40</v>
      </c>
      <c r="C59" s="31" t="s">
        <v>38</v>
      </c>
      <c r="D59" s="32">
        <v>10.0</v>
      </c>
      <c r="E59" s="31" t="s">
        <v>38</v>
      </c>
      <c r="F59" s="32">
        <v>10.0</v>
      </c>
      <c r="G59" s="31" t="s">
        <v>38</v>
      </c>
      <c r="H59" s="32">
        <v>10.0</v>
      </c>
    </row>
    <row r="60" ht="15.75" customHeight="1"/>
    <row r="61" ht="15.75" customHeight="1">
      <c r="A61" s="38" t="s">
        <v>38</v>
      </c>
      <c r="B61" s="38" t="s">
        <v>46</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29">
    <mergeCell ref="C20:D20"/>
    <mergeCell ref="E20:F20"/>
    <mergeCell ref="G20:H20"/>
    <mergeCell ref="A14:H14"/>
    <mergeCell ref="A10:H10"/>
    <mergeCell ref="A2:H3"/>
    <mergeCell ref="A5:B5"/>
    <mergeCell ref="A6:B6"/>
    <mergeCell ref="G6:H6"/>
    <mergeCell ref="C6:D6"/>
    <mergeCell ref="E6:F6"/>
    <mergeCell ref="E48:F48"/>
    <mergeCell ref="C48:D48"/>
    <mergeCell ref="A47:B47"/>
    <mergeCell ref="A48:B48"/>
    <mergeCell ref="A34:B34"/>
    <mergeCell ref="A38:B38"/>
    <mergeCell ref="C34:D34"/>
    <mergeCell ref="E34:F34"/>
    <mergeCell ref="A28:B28"/>
    <mergeCell ref="A33:B33"/>
    <mergeCell ref="A52:B52"/>
    <mergeCell ref="G48:H48"/>
    <mergeCell ref="A56:B56"/>
    <mergeCell ref="G34:H34"/>
    <mergeCell ref="A42:B42"/>
    <mergeCell ref="A19:B19"/>
    <mergeCell ref="A20:B20"/>
    <mergeCell ref="A24:B2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32.5"/>
    <col customWidth="1" min="3" max="8" width="10.63"/>
  </cols>
  <sheetData>
    <row r="1" ht="15.75" customHeight="1"/>
    <row r="2" ht="15.75" customHeight="1">
      <c r="A2" s="21" t="s">
        <v>0</v>
      </c>
    </row>
    <row r="3" ht="16.5" customHeight="1">
      <c r="A3" s="8"/>
    </row>
    <row r="4" ht="15.75" customHeight="1"/>
    <row r="5" ht="15.75" customHeight="1">
      <c r="A5" s="22" t="s">
        <v>19</v>
      </c>
    </row>
    <row r="6" ht="15.75" customHeight="1">
      <c r="A6" s="22" t="s">
        <v>32</v>
      </c>
      <c r="C6" s="23" t="s">
        <v>33</v>
      </c>
      <c r="D6" s="5"/>
      <c r="E6" s="23" t="s">
        <v>34</v>
      </c>
      <c r="F6" s="5"/>
      <c r="G6" s="23" t="s">
        <v>35</v>
      </c>
      <c r="H6" s="5"/>
    </row>
    <row r="7" ht="15.75" customHeight="1">
      <c r="B7" s="24" t="s">
        <v>3</v>
      </c>
      <c r="C7" s="25" t="str">
        <f>MROUND(VLOOKUP(B7,'Start Here'!$A$6:$B$9,2, FALSE)*VLOOKUP('Weeks 5-8'!A$5,'Start Here'!$A$14:$B$23,2),5)</f>
        <v>50</v>
      </c>
      <c r="D7" s="26" t="s">
        <v>47</v>
      </c>
      <c r="E7" s="25" t="str">
        <f t="shared" ref="E7:E8" si="1">C7</f>
        <v>50</v>
      </c>
      <c r="F7" s="26" t="s">
        <v>47</v>
      </c>
      <c r="G7" s="25" t="str">
        <f>E7</f>
        <v>50</v>
      </c>
      <c r="H7" s="26" t="s">
        <v>47</v>
      </c>
    </row>
    <row r="8" ht="15.75" customHeight="1">
      <c r="B8" s="27" t="s">
        <v>5</v>
      </c>
      <c r="C8" s="28" t="str">
        <f>MROUND(VLOOKUP(B8,'Start Here'!$A$6:$B$9,2, FALSE)*VLOOKUP('Weeks 5-8'!A$5,'Start Here'!$A$14:$B$23,2),5)</f>
        <v>50</v>
      </c>
      <c r="D8" s="29" t="s">
        <v>47</v>
      </c>
      <c r="E8" s="28" t="str">
        <f t="shared" si="1"/>
        <v>50</v>
      </c>
      <c r="F8" s="29" t="s">
        <v>47</v>
      </c>
      <c r="G8" s="28" t="str">
        <f>C8</f>
        <v>50</v>
      </c>
      <c r="H8" s="29" t="s">
        <v>47</v>
      </c>
    </row>
    <row r="9" ht="15.75" customHeight="1">
      <c r="B9" s="30" t="s">
        <v>37</v>
      </c>
      <c r="C9" s="31" t="s">
        <v>38</v>
      </c>
      <c r="D9" s="32">
        <v>10.0</v>
      </c>
      <c r="E9" s="31" t="s">
        <v>38</v>
      </c>
      <c r="F9" s="32">
        <v>10.0</v>
      </c>
      <c r="G9" s="31" t="s">
        <v>38</v>
      </c>
      <c r="H9" s="32">
        <v>10.0</v>
      </c>
    </row>
    <row r="10" ht="15.75" customHeight="1">
      <c r="A10" s="22" t="s">
        <v>39</v>
      </c>
      <c r="H10" s="9"/>
    </row>
    <row r="11" ht="15.75" customHeight="1">
      <c r="B11" s="24" t="s">
        <v>9</v>
      </c>
      <c r="C11" s="25" t="str">
        <f>MROUND(VLOOKUP(B11,'Start Here'!$A$6:$B$9,2, FALSE)*VLOOKUP('Weeks 5-8'!A$5,'Start Here'!$A$14:$B$23,2),5)</f>
        <v>35</v>
      </c>
      <c r="D11" s="26" t="s">
        <v>47</v>
      </c>
      <c r="E11" s="25" t="str">
        <f t="shared" ref="E11:E12" si="2">C11</f>
        <v>35</v>
      </c>
      <c r="F11" s="26" t="s">
        <v>47</v>
      </c>
      <c r="G11" s="25" t="str">
        <f>E11</f>
        <v>35</v>
      </c>
      <c r="H11" s="26" t="s">
        <v>47</v>
      </c>
    </row>
    <row r="12" ht="15.75" customHeight="1">
      <c r="B12" s="27" t="s">
        <v>7</v>
      </c>
      <c r="C12" s="28" t="str">
        <f>MROUND(VLOOKUP(B12,'Start Here'!$A$6:$B$9,2, FALSE)*VLOOKUP('Weeks 5-8'!A$5,'Start Here'!$A$14:$B$23,2),5)</f>
        <v>100</v>
      </c>
      <c r="D12" s="29" t="s">
        <v>47</v>
      </c>
      <c r="E12" s="28" t="str">
        <f t="shared" si="2"/>
        <v>100</v>
      </c>
      <c r="F12" s="29" t="s">
        <v>47</v>
      </c>
      <c r="G12" s="28" t="str">
        <f>C12</f>
        <v>100</v>
      </c>
      <c r="H12" s="29" t="s">
        <v>47</v>
      </c>
    </row>
    <row r="13" ht="15.75" customHeight="1">
      <c r="B13" s="30" t="s">
        <v>40</v>
      </c>
      <c r="C13" s="31" t="s">
        <v>38</v>
      </c>
      <c r="D13" s="32">
        <v>10.0</v>
      </c>
      <c r="E13" s="31" t="s">
        <v>38</v>
      </c>
      <c r="F13" s="32">
        <v>10.0</v>
      </c>
      <c r="G13" s="31" t="s">
        <v>38</v>
      </c>
      <c r="H13" s="32">
        <v>10.0</v>
      </c>
    </row>
    <row r="14" ht="15.75" customHeight="1">
      <c r="A14" s="22" t="s">
        <v>41</v>
      </c>
      <c r="H14" s="9"/>
    </row>
    <row r="15" ht="15.75" customHeight="1">
      <c r="B15" s="24" t="s">
        <v>3</v>
      </c>
      <c r="C15" s="25" t="str">
        <f t="shared" ref="C15:C16" si="3">MROUND(C7*0.8,5)</f>
        <v>40</v>
      </c>
      <c r="D15" s="26" t="s">
        <v>36</v>
      </c>
      <c r="E15" s="25" t="str">
        <f t="shared" ref="E15:E16" si="4">C15</f>
        <v>40</v>
      </c>
      <c r="F15" s="26" t="s">
        <v>36</v>
      </c>
      <c r="G15" s="25" t="str">
        <f>E15</f>
        <v>40</v>
      </c>
      <c r="H15" s="26" t="s">
        <v>36</v>
      </c>
    </row>
    <row r="16" ht="15.75" customHeight="1">
      <c r="B16" s="27" t="s">
        <v>5</v>
      </c>
      <c r="C16" s="28" t="str">
        <f t="shared" si="3"/>
        <v>40</v>
      </c>
      <c r="D16" s="29" t="s">
        <v>36</v>
      </c>
      <c r="E16" s="28" t="str">
        <f t="shared" si="4"/>
        <v>40</v>
      </c>
      <c r="F16" s="29" t="s">
        <v>36</v>
      </c>
      <c r="G16" s="28" t="str">
        <f>C16</f>
        <v>40</v>
      </c>
      <c r="H16" s="29" t="s">
        <v>36</v>
      </c>
    </row>
    <row r="17" ht="15.75" customHeight="1">
      <c r="B17" s="30" t="s">
        <v>42</v>
      </c>
      <c r="C17" s="31" t="s">
        <v>38</v>
      </c>
      <c r="D17" s="32">
        <v>10.0</v>
      </c>
      <c r="E17" s="31" t="s">
        <v>38</v>
      </c>
      <c r="F17" s="32">
        <v>10.0</v>
      </c>
      <c r="G17" s="31" t="s">
        <v>38</v>
      </c>
      <c r="H17" s="32">
        <v>10.0</v>
      </c>
    </row>
    <row r="18" ht="15.75" customHeight="1"/>
    <row r="19" ht="15.75" customHeight="1">
      <c r="A19" s="22" t="s">
        <v>20</v>
      </c>
    </row>
    <row r="20" ht="15.75" customHeight="1">
      <c r="A20" s="22" t="s">
        <v>32</v>
      </c>
      <c r="C20" s="23" t="s">
        <v>33</v>
      </c>
      <c r="D20" s="5"/>
      <c r="E20" s="33" t="s">
        <v>34</v>
      </c>
      <c r="F20" s="34"/>
      <c r="G20" s="33" t="s">
        <v>35</v>
      </c>
      <c r="H20" s="34"/>
    </row>
    <row r="21" ht="15.75" customHeight="1">
      <c r="B21" s="35" t="s">
        <v>9</v>
      </c>
      <c r="C21" s="25" t="str">
        <f>MROUND(VLOOKUP(B21,'Start Here'!$A$6:$B$9,2, FALSE)*VLOOKUP('Weeks 5-8'!A$19,'Start Here'!$A$14:$B$23,2),5)</f>
        <v>35</v>
      </c>
      <c r="D21" s="26" t="s">
        <v>48</v>
      </c>
      <c r="E21" s="25" t="str">
        <f t="shared" ref="E21:E22" si="5">C21</f>
        <v>35</v>
      </c>
      <c r="F21" s="26" t="s">
        <v>48</v>
      </c>
      <c r="G21" s="25" t="str">
        <f>E21</f>
        <v>35</v>
      </c>
      <c r="H21" s="26" t="s">
        <v>48</v>
      </c>
    </row>
    <row r="22" ht="15.75" customHeight="1">
      <c r="B22" s="36" t="s">
        <v>7</v>
      </c>
      <c r="C22" s="28" t="str">
        <f>MROUND(VLOOKUP(B22,'Start Here'!$A$6:$B$9,2, FALSE)*VLOOKUP('Weeks 5-8'!A$19,'Start Here'!$A$14:$B$23,2),5)</f>
        <v>100</v>
      </c>
      <c r="D22" s="29" t="s">
        <v>48</v>
      </c>
      <c r="E22" s="28" t="str">
        <f t="shared" si="5"/>
        <v>100</v>
      </c>
      <c r="F22" s="29" t="s">
        <v>48</v>
      </c>
      <c r="G22" s="28" t="str">
        <f>C22</f>
        <v>100</v>
      </c>
      <c r="H22" s="29" t="s">
        <v>48</v>
      </c>
    </row>
    <row r="23" ht="15.75" customHeight="1">
      <c r="B23" s="37" t="s">
        <v>40</v>
      </c>
      <c r="C23" s="31" t="s">
        <v>38</v>
      </c>
      <c r="D23" s="32">
        <v>10.0</v>
      </c>
      <c r="E23" s="31" t="s">
        <v>38</v>
      </c>
      <c r="F23" s="32">
        <v>10.0</v>
      </c>
      <c r="G23" s="31" t="s">
        <v>38</v>
      </c>
      <c r="H23" s="32">
        <v>10.0</v>
      </c>
    </row>
    <row r="24" ht="15.75" customHeight="1">
      <c r="A24" s="22" t="s">
        <v>39</v>
      </c>
    </row>
    <row r="25" ht="15.75" customHeight="1">
      <c r="B25" s="35" t="s">
        <v>3</v>
      </c>
      <c r="C25" s="25" t="str">
        <f>MROUND(VLOOKUP(B25,'Start Here'!$A$6:$B$9,2, FALSE)*VLOOKUP('Weeks 5-8'!A$19,'Start Here'!$A$14:$B$23,2),5)</f>
        <v>50</v>
      </c>
      <c r="D25" s="26" t="s">
        <v>48</v>
      </c>
      <c r="E25" s="25" t="str">
        <f t="shared" ref="E25:E26" si="6">C25</f>
        <v>50</v>
      </c>
      <c r="F25" s="26" t="s">
        <v>48</v>
      </c>
      <c r="G25" s="25" t="str">
        <f>E25</f>
        <v>50</v>
      </c>
      <c r="H25" s="26" t="s">
        <v>48</v>
      </c>
    </row>
    <row r="26" ht="15.75" customHeight="1">
      <c r="B26" s="36" t="s">
        <v>5</v>
      </c>
      <c r="C26" s="28" t="str">
        <f>MROUND(VLOOKUP(B26,'Start Here'!$A$6:$B$9,2, FALSE)*VLOOKUP('Weeks 5-8'!A$19,'Start Here'!$A$14:$B$23,2),5)</f>
        <v>50</v>
      </c>
      <c r="D26" s="29" t="s">
        <v>48</v>
      </c>
      <c r="E26" s="28" t="str">
        <f t="shared" si="6"/>
        <v>50</v>
      </c>
      <c r="F26" s="29" t="s">
        <v>48</v>
      </c>
      <c r="G26" s="28" t="str">
        <f>C26</f>
        <v>50</v>
      </c>
      <c r="H26" s="29" t="s">
        <v>48</v>
      </c>
    </row>
    <row r="27" ht="15.75" customHeight="1">
      <c r="B27" s="37" t="s">
        <v>42</v>
      </c>
      <c r="C27" s="31" t="s">
        <v>38</v>
      </c>
      <c r="D27" s="32">
        <v>10.0</v>
      </c>
      <c r="E27" s="31" t="s">
        <v>38</v>
      </c>
      <c r="F27" s="32">
        <v>10.0</v>
      </c>
      <c r="G27" s="31" t="s">
        <v>38</v>
      </c>
      <c r="H27" s="32">
        <v>10.0</v>
      </c>
    </row>
    <row r="28" ht="15.75" customHeight="1">
      <c r="A28" s="22" t="s">
        <v>41</v>
      </c>
    </row>
    <row r="29" ht="15.75" customHeight="1">
      <c r="B29" s="35" t="s">
        <v>9</v>
      </c>
      <c r="C29" s="25" t="str">
        <f t="shared" ref="C29:C30" si="7">MROUND(C21*0.8,5)</f>
        <v>30</v>
      </c>
      <c r="D29" s="26" t="s">
        <v>48</v>
      </c>
      <c r="E29" s="25" t="str">
        <f t="shared" ref="E29:E30" si="8">C29</f>
        <v>30</v>
      </c>
      <c r="F29" s="26" t="s">
        <v>48</v>
      </c>
      <c r="G29" s="25" t="str">
        <f t="shared" ref="G29:G30" si="9">C29</f>
        <v>30</v>
      </c>
      <c r="H29" s="26" t="s">
        <v>48</v>
      </c>
    </row>
    <row r="30" ht="15.75" customHeight="1">
      <c r="B30" s="36" t="s">
        <v>7</v>
      </c>
      <c r="C30" s="28" t="str">
        <f t="shared" si="7"/>
        <v>80</v>
      </c>
      <c r="D30" s="29" t="s">
        <v>48</v>
      </c>
      <c r="E30" s="28" t="str">
        <f t="shared" si="8"/>
        <v>80</v>
      </c>
      <c r="F30" s="29" t="s">
        <v>48</v>
      </c>
      <c r="G30" s="28" t="str">
        <f t="shared" si="9"/>
        <v>80</v>
      </c>
      <c r="H30" s="29" t="s">
        <v>48</v>
      </c>
    </row>
    <row r="31" ht="15.75" customHeight="1">
      <c r="B31" s="37" t="s">
        <v>40</v>
      </c>
      <c r="C31" s="31" t="s">
        <v>38</v>
      </c>
      <c r="D31" s="32">
        <v>10.0</v>
      </c>
      <c r="E31" s="31" t="s">
        <v>38</v>
      </c>
      <c r="F31" s="32">
        <v>10.0</v>
      </c>
      <c r="G31" s="31" t="s">
        <v>38</v>
      </c>
      <c r="H31" s="32">
        <v>10.0</v>
      </c>
    </row>
    <row r="32" ht="15.75" customHeight="1"/>
    <row r="33" ht="15.75" customHeight="1">
      <c r="A33" s="22" t="s">
        <v>21</v>
      </c>
    </row>
    <row r="34" ht="15.75" customHeight="1">
      <c r="A34" s="22" t="s">
        <v>32</v>
      </c>
      <c r="C34" s="23" t="s">
        <v>33</v>
      </c>
      <c r="D34" s="5"/>
      <c r="E34" s="33" t="s">
        <v>34</v>
      </c>
      <c r="F34" s="34"/>
      <c r="G34" s="33" t="s">
        <v>35</v>
      </c>
      <c r="H34" s="34"/>
    </row>
    <row r="35" ht="15.75" customHeight="1">
      <c r="B35" s="24" t="s">
        <v>3</v>
      </c>
      <c r="C35" s="25" t="str">
        <f>MROUND(VLOOKUP(B35,'Start Here'!$A$6:$B$9,2, FALSE)*VLOOKUP('Weeks 5-8'!A$33,'Start Here'!$A$14:$B$23,2),5)</f>
        <v>55</v>
      </c>
      <c r="D35" s="26" t="s">
        <v>49</v>
      </c>
      <c r="E35" s="25" t="str">
        <f t="shared" ref="E35:E36" si="10">C35</f>
        <v>55</v>
      </c>
      <c r="F35" s="26" t="s">
        <v>49</v>
      </c>
      <c r="G35" s="25" t="str">
        <f>E35</f>
        <v>55</v>
      </c>
      <c r="H35" s="26" t="s">
        <v>49</v>
      </c>
    </row>
    <row r="36" ht="15.75" customHeight="1">
      <c r="B36" s="27" t="s">
        <v>5</v>
      </c>
      <c r="C36" s="28" t="str">
        <f>MROUND(VLOOKUP(B36,'Start Here'!$A$6:$B$9,2, FALSE)*VLOOKUP('Weeks 5-8'!A$33,'Start Here'!$A$14:$B$23,2),5)</f>
        <v>55</v>
      </c>
      <c r="D36" s="29" t="s">
        <v>49</v>
      </c>
      <c r="E36" s="28" t="str">
        <f t="shared" si="10"/>
        <v>55</v>
      </c>
      <c r="F36" s="29" t="s">
        <v>49</v>
      </c>
      <c r="G36" s="28" t="str">
        <f>C36</f>
        <v>55</v>
      </c>
      <c r="H36" s="29" t="s">
        <v>49</v>
      </c>
    </row>
    <row r="37" ht="15.75" customHeight="1">
      <c r="B37" s="30" t="s">
        <v>37</v>
      </c>
      <c r="C37" s="31" t="s">
        <v>38</v>
      </c>
      <c r="D37" s="32">
        <v>10.0</v>
      </c>
      <c r="E37" s="31" t="s">
        <v>38</v>
      </c>
      <c r="F37" s="32">
        <v>10.0</v>
      </c>
      <c r="G37" s="31" t="s">
        <v>38</v>
      </c>
      <c r="H37" s="32">
        <v>10.0</v>
      </c>
    </row>
    <row r="38" ht="15.75" customHeight="1">
      <c r="A38" s="22" t="s">
        <v>39</v>
      </c>
    </row>
    <row r="39" ht="15.75" customHeight="1">
      <c r="B39" s="35" t="s">
        <v>9</v>
      </c>
      <c r="C39" s="25" t="str">
        <f>MROUND(VLOOKUP(B39,'Start Here'!$A$6:$B$9,2, FALSE)*VLOOKUP('Weeks 5-8'!A$33,'Start Here'!$A$14:$B$23,2),5)</f>
        <v>35</v>
      </c>
      <c r="D39" s="26" t="s">
        <v>49</v>
      </c>
      <c r="E39" s="25" t="str">
        <f t="shared" ref="E39:E40" si="11">C39</f>
        <v>35</v>
      </c>
      <c r="F39" s="26" t="s">
        <v>49</v>
      </c>
      <c r="G39" s="25" t="str">
        <f>E39</f>
        <v>35</v>
      </c>
      <c r="H39" s="26" t="s">
        <v>49</v>
      </c>
    </row>
    <row r="40" ht="15.75" customHeight="1">
      <c r="B40" s="36" t="s">
        <v>7</v>
      </c>
      <c r="C40" s="28" t="str">
        <f>MROUND(VLOOKUP(B40,'Start Here'!$A$6:$B$9,2, FALSE)*VLOOKUP('Weeks 5-8'!A$33,'Start Here'!$A$14:$B$23,2),5)</f>
        <v>105</v>
      </c>
      <c r="D40" s="29" t="s">
        <v>49</v>
      </c>
      <c r="E40" s="28" t="str">
        <f t="shared" si="11"/>
        <v>105</v>
      </c>
      <c r="F40" s="29" t="s">
        <v>49</v>
      </c>
      <c r="G40" s="28" t="str">
        <f>C40</f>
        <v>105</v>
      </c>
      <c r="H40" s="29" t="s">
        <v>49</v>
      </c>
    </row>
    <row r="41" ht="15.75" customHeight="1">
      <c r="B41" s="37" t="s">
        <v>40</v>
      </c>
      <c r="C41" s="31" t="s">
        <v>38</v>
      </c>
      <c r="D41" s="32">
        <v>10.0</v>
      </c>
      <c r="E41" s="31" t="s">
        <v>38</v>
      </c>
      <c r="F41" s="32">
        <v>10.0</v>
      </c>
      <c r="G41" s="31" t="s">
        <v>38</v>
      </c>
      <c r="H41" s="32">
        <v>10.0</v>
      </c>
    </row>
    <row r="42" ht="15.75" customHeight="1">
      <c r="A42" s="22" t="s">
        <v>41</v>
      </c>
    </row>
    <row r="43" ht="15.75" customHeight="1">
      <c r="B43" s="35" t="s">
        <v>3</v>
      </c>
      <c r="C43" s="25" t="str">
        <f t="shared" ref="C43:C44" si="12">MROUND(C35*0.8,5)</f>
        <v>45</v>
      </c>
      <c r="D43" s="26" t="s">
        <v>49</v>
      </c>
      <c r="E43" s="25" t="str">
        <f t="shared" ref="E43:E44" si="13">C43</f>
        <v>45</v>
      </c>
      <c r="F43" s="26" t="s">
        <v>49</v>
      </c>
      <c r="G43" s="25" t="str">
        <f t="shared" ref="G43:G44" si="14">C43</f>
        <v>45</v>
      </c>
      <c r="H43" s="26" t="s">
        <v>49</v>
      </c>
    </row>
    <row r="44" ht="15.75" customHeight="1">
      <c r="B44" s="36" t="s">
        <v>5</v>
      </c>
      <c r="C44" s="28" t="str">
        <f t="shared" si="12"/>
        <v>45</v>
      </c>
      <c r="D44" s="29" t="s">
        <v>49</v>
      </c>
      <c r="E44" s="28" t="str">
        <f t="shared" si="13"/>
        <v>45</v>
      </c>
      <c r="F44" s="29" t="s">
        <v>49</v>
      </c>
      <c r="G44" s="28" t="str">
        <f t="shared" si="14"/>
        <v>45</v>
      </c>
      <c r="H44" s="29" t="s">
        <v>49</v>
      </c>
    </row>
    <row r="45" ht="15.75" customHeight="1">
      <c r="B45" s="37" t="s">
        <v>42</v>
      </c>
      <c r="C45" s="31" t="s">
        <v>38</v>
      </c>
      <c r="D45" s="32">
        <v>10.0</v>
      </c>
      <c r="E45" s="31" t="s">
        <v>38</v>
      </c>
      <c r="F45" s="32">
        <v>10.0</v>
      </c>
      <c r="G45" s="31" t="s">
        <v>38</v>
      </c>
      <c r="H45" s="32">
        <v>10.0</v>
      </c>
    </row>
    <row r="46" ht="15.75" customHeight="1"/>
    <row r="47" ht="15.75" customHeight="1">
      <c r="A47" s="22" t="s">
        <v>22</v>
      </c>
    </row>
    <row r="48" ht="15.75" customHeight="1">
      <c r="A48" s="22" t="s">
        <v>32</v>
      </c>
      <c r="C48" s="23" t="s">
        <v>33</v>
      </c>
      <c r="D48" s="5"/>
      <c r="E48" s="33" t="s">
        <v>34</v>
      </c>
      <c r="F48" s="34"/>
      <c r="G48" s="33" t="s">
        <v>35</v>
      </c>
      <c r="H48" s="34"/>
    </row>
    <row r="49" ht="15.75" customHeight="1">
      <c r="B49" s="35" t="s">
        <v>9</v>
      </c>
      <c r="C49" s="25" t="str">
        <f>MROUND(VLOOKUP(B49,'Start Here'!$A$6:$B$9,2, FALSE)*VLOOKUP('Weeks 5-8'!A$47,'Start Here'!$A$14:$B$23,2),5)</f>
        <v>35</v>
      </c>
      <c r="D49" s="26" t="s">
        <v>49</v>
      </c>
      <c r="E49" s="25" t="str">
        <f t="shared" ref="E49:E50" si="15">C49</f>
        <v>35</v>
      </c>
      <c r="F49" s="26" t="s">
        <v>49</v>
      </c>
      <c r="G49" s="25"/>
      <c r="H49" s="26"/>
    </row>
    <row r="50" ht="15.75" customHeight="1">
      <c r="B50" s="36" t="s">
        <v>7</v>
      </c>
      <c r="C50" s="28" t="str">
        <f>MROUND(VLOOKUP(B50,'Start Here'!$A$6:$B$9,2, FALSE)*VLOOKUP('Weeks 5-8'!A$47,'Start Here'!$A$14:$B$23,2),5)</f>
        <v>110</v>
      </c>
      <c r="D50" s="29" t="s">
        <v>49</v>
      </c>
      <c r="E50" s="28" t="str">
        <f t="shared" si="15"/>
        <v>110</v>
      </c>
      <c r="F50" s="29" t="s">
        <v>49</v>
      </c>
      <c r="G50" s="28"/>
      <c r="H50" s="29"/>
    </row>
    <row r="51" ht="15.75" customHeight="1">
      <c r="B51" s="37" t="s">
        <v>40</v>
      </c>
      <c r="C51" s="31" t="s">
        <v>38</v>
      </c>
      <c r="D51" s="32">
        <v>10.0</v>
      </c>
      <c r="E51" s="31" t="s">
        <v>38</v>
      </c>
      <c r="F51" s="32">
        <v>10.0</v>
      </c>
      <c r="G51" s="31" t="s">
        <v>38</v>
      </c>
      <c r="H51" s="32">
        <v>10.0</v>
      </c>
    </row>
    <row r="52" ht="15.75" customHeight="1">
      <c r="A52" s="22" t="s">
        <v>39</v>
      </c>
    </row>
    <row r="53" ht="15.75" customHeight="1">
      <c r="B53" s="35" t="s">
        <v>3</v>
      </c>
      <c r="C53" s="25" t="str">
        <f>MROUND(VLOOKUP(B53,'Start Here'!$A$6:$B$9,2, FALSE)*VLOOKUP('Weeks 5-8'!A$47,'Start Here'!$A$14:$B$23,2),5)</f>
        <v>55</v>
      </c>
      <c r="D53" s="26" t="s">
        <v>49</v>
      </c>
      <c r="E53" s="25" t="str">
        <f t="shared" ref="E53:E54" si="16">C53</f>
        <v>55</v>
      </c>
      <c r="F53" s="26" t="s">
        <v>49</v>
      </c>
      <c r="G53" s="25"/>
      <c r="H53" s="26"/>
    </row>
    <row r="54" ht="15.75" customHeight="1">
      <c r="B54" s="36" t="s">
        <v>5</v>
      </c>
      <c r="C54" s="28" t="str">
        <f>MROUND(VLOOKUP(B54,'Start Here'!$A$6:$B$9,2, FALSE)*VLOOKUP('Weeks 5-8'!A$47,'Start Here'!$A$14:$B$23,2),5)</f>
        <v>55</v>
      </c>
      <c r="D54" s="29" t="s">
        <v>49</v>
      </c>
      <c r="E54" s="28" t="str">
        <f t="shared" si="16"/>
        <v>55</v>
      </c>
      <c r="F54" s="29" t="s">
        <v>49</v>
      </c>
      <c r="G54" s="28"/>
      <c r="H54" s="29"/>
    </row>
    <row r="55" ht="15.75" customHeight="1">
      <c r="B55" s="37" t="s">
        <v>42</v>
      </c>
      <c r="C55" s="31" t="s">
        <v>38</v>
      </c>
      <c r="D55" s="32">
        <v>10.0</v>
      </c>
      <c r="E55" s="31" t="s">
        <v>38</v>
      </c>
      <c r="F55" s="32">
        <v>10.0</v>
      </c>
      <c r="G55" s="31" t="s">
        <v>38</v>
      </c>
      <c r="H55" s="32">
        <v>10.0</v>
      </c>
    </row>
    <row r="56" ht="15.75" customHeight="1">
      <c r="A56" s="22" t="s">
        <v>41</v>
      </c>
    </row>
    <row r="57" ht="15.75" customHeight="1">
      <c r="B57" s="35" t="s">
        <v>9</v>
      </c>
      <c r="C57" s="25" t="str">
        <f t="shared" ref="C57:C58" si="17">MROUND(C49*0.8,5)</f>
        <v>30</v>
      </c>
      <c r="D57" s="26" t="s">
        <v>49</v>
      </c>
      <c r="E57" s="25" t="str">
        <f t="shared" ref="E57:E58" si="18">C57</f>
        <v>30</v>
      </c>
      <c r="F57" s="26" t="s">
        <v>49</v>
      </c>
      <c r="G57" s="25"/>
      <c r="H57" s="26"/>
    </row>
    <row r="58" ht="15.75" customHeight="1">
      <c r="B58" s="36" t="s">
        <v>7</v>
      </c>
      <c r="C58" s="28" t="str">
        <f t="shared" si="17"/>
        <v>90</v>
      </c>
      <c r="D58" s="29" t="s">
        <v>49</v>
      </c>
      <c r="E58" s="28" t="str">
        <f t="shared" si="18"/>
        <v>90</v>
      </c>
      <c r="F58" s="29" t="s">
        <v>49</v>
      </c>
      <c r="G58" s="28"/>
      <c r="H58" s="29"/>
    </row>
    <row r="59" ht="15.75" customHeight="1">
      <c r="B59" s="37" t="s">
        <v>40</v>
      </c>
      <c r="C59" s="31" t="s">
        <v>38</v>
      </c>
      <c r="D59" s="32">
        <v>10.0</v>
      </c>
      <c r="E59" s="31" t="s">
        <v>38</v>
      </c>
      <c r="F59" s="32">
        <v>10.0</v>
      </c>
      <c r="G59" s="31" t="s">
        <v>38</v>
      </c>
      <c r="H59" s="32">
        <v>10.0</v>
      </c>
    </row>
    <row r="60" ht="15.75" customHeight="1"/>
    <row r="61" ht="15.75" customHeight="1">
      <c r="A61" s="38" t="s">
        <v>38</v>
      </c>
      <c r="B61" s="38" t="s">
        <v>46</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29">
    <mergeCell ref="E20:F20"/>
    <mergeCell ref="A24:B24"/>
    <mergeCell ref="A20:B20"/>
    <mergeCell ref="C20:D20"/>
    <mergeCell ref="A28:B28"/>
    <mergeCell ref="A33:B33"/>
    <mergeCell ref="A56:B56"/>
    <mergeCell ref="A52:B52"/>
    <mergeCell ref="A42:B42"/>
    <mergeCell ref="A47:B47"/>
    <mergeCell ref="A38:B38"/>
    <mergeCell ref="E6:F6"/>
    <mergeCell ref="A6:B6"/>
    <mergeCell ref="C6:D6"/>
    <mergeCell ref="A34:B34"/>
    <mergeCell ref="C34:D34"/>
    <mergeCell ref="G20:H20"/>
    <mergeCell ref="A19:B19"/>
    <mergeCell ref="E34:F34"/>
    <mergeCell ref="G34:H34"/>
    <mergeCell ref="G48:H48"/>
    <mergeCell ref="E48:F48"/>
    <mergeCell ref="A10:H10"/>
    <mergeCell ref="A2:H3"/>
    <mergeCell ref="G6:H6"/>
    <mergeCell ref="A48:B48"/>
    <mergeCell ref="C48:D48"/>
    <mergeCell ref="A5:B5"/>
    <mergeCell ref="A14:H1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32.5"/>
    <col customWidth="1" min="3" max="8" width="10.63"/>
  </cols>
  <sheetData>
    <row r="1" ht="15.75" customHeight="1"/>
    <row r="2" ht="15.75" customHeight="1">
      <c r="A2" s="21" t="s">
        <v>0</v>
      </c>
    </row>
    <row r="3" ht="16.5" customHeight="1">
      <c r="A3" s="8"/>
    </row>
    <row r="4" ht="15.75" customHeight="1"/>
    <row r="5" ht="15.75" customHeight="1">
      <c r="A5" s="22" t="s">
        <v>23</v>
      </c>
    </row>
    <row r="6" ht="15.75" customHeight="1">
      <c r="A6" s="22" t="s">
        <v>32</v>
      </c>
      <c r="C6" s="23" t="s">
        <v>33</v>
      </c>
      <c r="D6" s="5"/>
      <c r="E6" s="23" t="s">
        <v>34</v>
      </c>
      <c r="F6" s="5"/>
      <c r="G6" s="23" t="s">
        <v>35</v>
      </c>
      <c r="H6" s="5"/>
    </row>
    <row r="7" ht="15.75" customHeight="1">
      <c r="B7" s="24" t="s">
        <v>3</v>
      </c>
      <c r="C7" s="25" t="str">
        <f>MROUND(VLOOKUP(B7,'Start Here'!$A$6:$B$9,2, FALSE)*VLOOKUP('Weeks 9&amp;10'!A$5,'Start Here'!$A$14:$B$23,2),5)</f>
        <v>55</v>
      </c>
      <c r="D7" s="26" t="s">
        <v>50</v>
      </c>
      <c r="E7" s="25" t="str">
        <f t="shared" ref="E7:E8" si="1">C7</f>
        <v>55</v>
      </c>
      <c r="F7" s="26" t="s">
        <v>50</v>
      </c>
      <c r="G7" s="25" t="str">
        <f>E7</f>
        <v>55</v>
      </c>
      <c r="H7" s="26" t="s">
        <v>50</v>
      </c>
    </row>
    <row r="8" ht="15.75" customHeight="1">
      <c r="B8" s="27" t="s">
        <v>5</v>
      </c>
      <c r="C8" s="28" t="str">
        <f>MROUND(VLOOKUP(B8,'Start Here'!$A$6:$B$9,2, FALSE)*VLOOKUP('Weeks 9&amp;10'!A$5,'Start Here'!$A$14:$B$23,2),5)</f>
        <v>55</v>
      </c>
      <c r="D8" s="29" t="s">
        <v>50</v>
      </c>
      <c r="E8" s="28" t="str">
        <f t="shared" si="1"/>
        <v>55</v>
      </c>
      <c r="F8" s="29" t="s">
        <v>50</v>
      </c>
      <c r="G8" s="28" t="str">
        <f>C8</f>
        <v>55</v>
      </c>
      <c r="H8" s="29" t="s">
        <v>50</v>
      </c>
    </row>
    <row r="9" ht="15.75" customHeight="1">
      <c r="B9" s="30" t="s">
        <v>37</v>
      </c>
      <c r="C9" s="31" t="s">
        <v>38</v>
      </c>
      <c r="D9" s="32">
        <v>10.0</v>
      </c>
      <c r="E9" s="31" t="s">
        <v>38</v>
      </c>
      <c r="F9" s="32">
        <v>10.0</v>
      </c>
      <c r="G9" s="31" t="s">
        <v>38</v>
      </c>
      <c r="H9" s="32">
        <v>10.0</v>
      </c>
    </row>
    <row r="10" ht="15.75" customHeight="1">
      <c r="A10" s="22" t="s">
        <v>39</v>
      </c>
      <c r="H10" s="9"/>
    </row>
    <row r="11" ht="15.75" customHeight="1">
      <c r="B11" s="24" t="s">
        <v>9</v>
      </c>
      <c r="C11" s="25" t="str">
        <f>MROUND(VLOOKUP(B11,'Start Here'!$A$6:$B$9,2, FALSE)*VLOOKUP('Weeks 9&amp;10'!A$5,'Start Here'!$A$14:$B$23,2),5)</f>
        <v>40</v>
      </c>
      <c r="D11" s="26" t="s">
        <v>50</v>
      </c>
      <c r="E11" s="25" t="str">
        <f t="shared" ref="E11:E12" si="2">C11</f>
        <v>40</v>
      </c>
      <c r="F11" s="26" t="s">
        <v>50</v>
      </c>
      <c r="G11" s="25" t="str">
        <f>E11</f>
        <v>40</v>
      </c>
      <c r="H11" s="26" t="s">
        <v>50</v>
      </c>
    </row>
    <row r="12" ht="15.75" customHeight="1">
      <c r="B12" s="27" t="s">
        <v>7</v>
      </c>
      <c r="C12" s="28" t="str">
        <f>MROUND(VLOOKUP(B12,'Start Here'!$A$6:$B$9,2, FALSE)*VLOOKUP('Weeks 9&amp;10'!A$5,'Start Here'!$A$14:$B$23,2),5)</f>
        <v>115</v>
      </c>
      <c r="D12" s="29" t="s">
        <v>50</v>
      </c>
      <c r="E12" s="28" t="str">
        <f t="shared" si="2"/>
        <v>115</v>
      </c>
      <c r="F12" s="29" t="s">
        <v>50</v>
      </c>
      <c r="G12" s="28" t="str">
        <f>C12</f>
        <v>115</v>
      </c>
      <c r="H12" s="29" t="s">
        <v>50</v>
      </c>
    </row>
    <row r="13" ht="15.75" customHeight="1">
      <c r="B13" s="30" t="s">
        <v>40</v>
      </c>
      <c r="C13" s="31" t="s">
        <v>38</v>
      </c>
      <c r="D13" s="32">
        <v>10.0</v>
      </c>
      <c r="E13" s="31" t="s">
        <v>38</v>
      </c>
      <c r="F13" s="32">
        <v>10.0</v>
      </c>
      <c r="G13" s="31" t="s">
        <v>38</v>
      </c>
      <c r="H13" s="32">
        <v>10.0</v>
      </c>
    </row>
    <row r="14" ht="15.75" customHeight="1">
      <c r="A14" s="22" t="s">
        <v>41</v>
      </c>
      <c r="H14" s="9"/>
    </row>
    <row r="15" ht="15.75" customHeight="1">
      <c r="B15" s="24" t="s">
        <v>3</v>
      </c>
      <c r="C15" s="25" t="str">
        <f t="shared" ref="C15:C16" si="3">MROUND(C7*0.8,5)</f>
        <v>45</v>
      </c>
      <c r="D15" s="26" t="s">
        <v>50</v>
      </c>
      <c r="E15" s="25" t="str">
        <f t="shared" ref="E15:E16" si="4">C15</f>
        <v>45</v>
      </c>
      <c r="F15" s="26" t="s">
        <v>50</v>
      </c>
      <c r="G15" s="25" t="str">
        <f>E15</f>
        <v>45</v>
      </c>
      <c r="H15" s="26" t="s">
        <v>50</v>
      </c>
    </row>
    <row r="16" ht="15.75" customHeight="1">
      <c r="B16" s="27" t="s">
        <v>5</v>
      </c>
      <c r="C16" s="28" t="str">
        <f t="shared" si="3"/>
        <v>45</v>
      </c>
      <c r="D16" s="29" t="s">
        <v>50</v>
      </c>
      <c r="E16" s="28" t="str">
        <f t="shared" si="4"/>
        <v>45</v>
      </c>
      <c r="F16" s="29" t="s">
        <v>50</v>
      </c>
      <c r="G16" s="28" t="str">
        <f>C16</f>
        <v>45</v>
      </c>
      <c r="H16" s="29" t="s">
        <v>50</v>
      </c>
    </row>
    <row r="17" ht="15.75" customHeight="1">
      <c r="B17" s="30" t="s">
        <v>42</v>
      </c>
      <c r="C17" s="31" t="s">
        <v>38</v>
      </c>
      <c r="D17" s="32">
        <v>10.0</v>
      </c>
      <c r="E17" s="31" t="s">
        <v>38</v>
      </c>
      <c r="F17" s="32">
        <v>10.0</v>
      </c>
      <c r="G17" s="31" t="s">
        <v>38</v>
      </c>
      <c r="H17" s="32">
        <v>10.0</v>
      </c>
    </row>
    <row r="18" ht="15.75" customHeight="1"/>
    <row r="19" ht="15.75" customHeight="1">
      <c r="A19" s="22" t="s">
        <v>24</v>
      </c>
    </row>
    <row r="20" ht="15.75" customHeight="1">
      <c r="A20" s="22" t="s">
        <v>32</v>
      </c>
      <c r="C20" s="23" t="s">
        <v>33</v>
      </c>
      <c r="D20" s="5"/>
      <c r="E20" s="33" t="s">
        <v>34</v>
      </c>
      <c r="F20" s="34"/>
      <c r="G20" s="33"/>
      <c r="H20" s="34"/>
    </row>
    <row r="21" ht="15.75" customHeight="1">
      <c r="B21" s="35" t="s">
        <v>9</v>
      </c>
      <c r="C21" s="25" t="str">
        <f>MROUND(VLOOKUP(B21,'Start Here'!$A$6:$B$9,2, FALSE)*VLOOKUP('Weeks 9&amp;10'!A$19,'Start Here'!$A$14:$B$23,2,FALSE),5)</f>
        <v>40</v>
      </c>
      <c r="D21" s="26" t="s">
        <v>50</v>
      </c>
      <c r="E21" s="25" t="str">
        <f t="shared" ref="E21:E22" si="5">C21</f>
        <v>40</v>
      </c>
      <c r="F21" s="26" t="s">
        <v>50</v>
      </c>
      <c r="G21" s="25"/>
      <c r="H21" s="26"/>
    </row>
    <row r="22" ht="15.75" customHeight="1">
      <c r="B22" s="36" t="s">
        <v>7</v>
      </c>
      <c r="C22" s="28" t="str">
        <f>MROUND(VLOOKUP(B22,'Start Here'!$A$6:$B$9,2, FALSE)*VLOOKUP('Weeks 9&amp;10'!A$19,'Start Here'!$A$14:$B$23,2,FALSE),5)</f>
        <v>115</v>
      </c>
      <c r="D22" s="29" t="s">
        <v>50</v>
      </c>
      <c r="E22" s="28" t="str">
        <f t="shared" si="5"/>
        <v>115</v>
      </c>
      <c r="F22" s="29" t="s">
        <v>50</v>
      </c>
      <c r="G22" s="28"/>
      <c r="H22" s="29"/>
    </row>
    <row r="23" ht="15.75" customHeight="1">
      <c r="B23" s="37" t="s">
        <v>40</v>
      </c>
      <c r="C23" s="31" t="s">
        <v>38</v>
      </c>
      <c r="D23" s="32">
        <v>10.0</v>
      </c>
      <c r="E23" s="31" t="s">
        <v>38</v>
      </c>
      <c r="F23" s="32">
        <v>10.0</v>
      </c>
      <c r="G23" s="31" t="s">
        <v>38</v>
      </c>
      <c r="H23" s="32">
        <v>10.0</v>
      </c>
    </row>
    <row r="24" ht="15.75" customHeight="1">
      <c r="A24" s="22" t="s">
        <v>39</v>
      </c>
    </row>
    <row r="25" ht="15.75" customHeight="1">
      <c r="B25" s="35" t="s">
        <v>3</v>
      </c>
      <c r="C25" s="25" t="str">
        <f>MROUND(VLOOKUP(B25,'Start Here'!$A$6:$B$9,2, FALSE)*VLOOKUP('Weeks 9&amp;10'!A$19,'Start Here'!$A$14:$B$23,2,FALSE),5)</f>
        <v>55</v>
      </c>
      <c r="D25" s="26" t="s">
        <v>50</v>
      </c>
      <c r="E25" s="25" t="str">
        <f t="shared" ref="E25:E26" si="6">C25</f>
        <v>55</v>
      </c>
      <c r="F25" s="26" t="s">
        <v>50</v>
      </c>
      <c r="G25" s="25"/>
      <c r="H25" s="26"/>
    </row>
    <row r="26" ht="15.75" customHeight="1">
      <c r="B26" s="36" t="s">
        <v>5</v>
      </c>
      <c r="C26" s="28" t="str">
        <f>MROUND(VLOOKUP(B26,'Start Here'!$A$6:$B$9,2, FALSE)*VLOOKUP('Weeks 9&amp;10'!A$19,'Start Here'!$A$14:$B$23,2,FALSE),5)</f>
        <v>55</v>
      </c>
      <c r="D26" s="29" t="s">
        <v>50</v>
      </c>
      <c r="E26" s="28" t="str">
        <f t="shared" si="6"/>
        <v>55</v>
      </c>
      <c r="F26" s="29" t="s">
        <v>50</v>
      </c>
      <c r="G26" s="28"/>
      <c r="H26" s="29"/>
    </row>
    <row r="27" ht="15.75" customHeight="1">
      <c r="B27" s="37" t="s">
        <v>42</v>
      </c>
      <c r="C27" s="31" t="s">
        <v>38</v>
      </c>
      <c r="D27" s="32">
        <v>10.0</v>
      </c>
      <c r="E27" s="31" t="s">
        <v>38</v>
      </c>
      <c r="F27" s="32">
        <v>10.0</v>
      </c>
      <c r="G27" s="31" t="s">
        <v>38</v>
      </c>
      <c r="H27" s="32">
        <v>10.0</v>
      </c>
    </row>
    <row r="28" ht="15.75" customHeight="1"/>
    <row r="29" ht="15.75" customHeight="1">
      <c r="A29" s="39" t="s">
        <v>51</v>
      </c>
    </row>
    <row r="30" ht="15.75" customHeight="1"/>
    <row r="31" ht="15.75" customHeight="1">
      <c r="A31" s="39" t="s">
        <v>52</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6">
    <mergeCell ref="A14:H14"/>
    <mergeCell ref="A10:H10"/>
    <mergeCell ref="A2:H3"/>
    <mergeCell ref="A5:B5"/>
    <mergeCell ref="A6:B6"/>
    <mergeCell ref="C6:D6"/>
    <mergeCell ref="E6:F6"/>
    <mergeCell ref="G6:H6"/>
    <mergeCell ref="E20:F20"/>
    <mergeCell ref="A29:H29"/>
    <mergeCell ref="A31:H31"/>
    <mergeCell ref="A24:B24"/>
    <mergeCell ref="A20:B20"/>
    <mergeCell ref="G20:H20"/>
    <mergeCell ref="C20:D20"/>
    <mergeCell ref="A19:B19"/>
  </mergeCells>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4</vt:i4>
      </vt:variant>
    </vt:vector>
  </HeadingPairs>
  <TitlesOfParts>
    <vt:vector baseType="lpstr" size="4">
      <vt:lpstr>Start Here</vt:lpstr>
      <vt:lpstr>Weeks 1-4</vt:lpstr>
      <vt:lpstr>Weeks 5-8</vt:lpstr>
      <vt:lpstr>Weeks 9&amp;10</vt:lpstr>
    </vt:vector>
  </TitlesOfParts>
  <LinksUpToDate>false</LinksUpToDate>
  <SharedDoc>false</SharedDoc>
  <HyperlinksChanged>false</HyperlinksChanged>
  <Application>Microsoft Macintosh Excel</Application>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2017-10-26T18:03:48Z</dcterms:created>
  <dc:creator>Pollack, Benjamin</dc:creator>
  <cp:lastModifiedBy>Pollack, Benjamin</cp:lastModifiedBy>
  <dcterms:modified xsi:type="dcterms:W3CDTF">2018-06-08T22:07:55Z</dcterms:modified>
</cp:coreProperties>
</file>