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ain356/Desktop/"/>
    </mc:Choice>
  </mc:AlternateContent>
  <xr:revisionPtr revIDLastSave="0" documentId="13_ncr:1_{05FB41EA-E93A-ED48-9593-367687490F3E}" xr6:coauthVersionLast="47" xr6:coauthVersionMax="47" xr10:uidLastSave="{00000000-0000-0000-0000-000000000000}"/>
  <bookViews>
    <workbookView xWindow="0" yWindow="500" windowWidth="13480" windowHeight="16400" activeTab="6" xr2:uid="{E7419A20-E762-F74D-98E8-B4CEEDA091A3}"/>
  </bookViews>
  <sheets>
    <sheet name="ESM Template Main View " sheetId="1" r:id="rId1"/>
    <sheet name="Initial Mass " sheetId="2" r:id="rId2"/>
    <sheet name="Initial Volume " sheetId="3" r:id="rId3"/>
    <sheet name="Power " sheetId="4" r:id="rId4"/>
    <sheet name="Cooling " sheetId="5" r:id="rId5"/>
    <sheet name="BVAD - " sheetId="6" r:id="rId6"/>
    <sheet name="Mission Assumptions "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5" i="7" l="1"/>
  <c r="Z25" i="7"/>
  <c r="X25" i="7"/>
  <c r="Y4" i="7"/>
  <c r="Y5" i="7"/>
  <c r="Y6" i="7"/>
  <c r="Y7" i="7"/>
  <c r="Y8" i="7"/>
  <c r="Y9" i="7"/>
  <c r="Y3" i="7"/>
  <c r="U12" i="1"/>
  <c r="U11" i="1"/>
  <c r="U10" i="1"/>
  <c r="T14" i="1" s="1"/>
  <c r="S11" i="1"/>
  <c r="S12" i="1"/>
  <c r="P11" i="1"/>
  <c r="P12" i="1"/>
  <c r="P10" i="1"/>
  <c r="S10" i="1"/>
  <c r="M11" i="1"/>
  <c r="M12" i="1"/>
  <c r="M10" i="1"/>
  <c r="G10" i="1"/>
  <c r="G11" i="1"/>
  <c r="J11" i="1"/>
  <c r="J12" i="1"/>
  <c r="J10" i="1"/>
  <c r="G12" i="1"/>
  <c r="D11" i="1"/>
  <c r="D12" i="1"/>
  <c r="D10" i="1"/>
  <c r="B14" i="1" s="1"/>
  <c r="E14" i="1" l="1"/>
  <c r="N14" i="1"/>
  <c r="Q14" i="1"/>
  <c r="H14" i="1"/>
  <c r="B15" i="1" s="1"/>
  <c r="K14" i="1"/>
</calcChain>
</file>

<file path=xl/sharedStrings.xml><?xml version="1.0" encoding="utf-8"?>
<sst xmlns="http://schemas.openxmlformats.org/spreadsheetml/2006/main" count="553" uniqueCount="298">
  <si>
    <t xml:space="preserve">Mission Segment Name </t>
  </si>
  <si>
    <t xml:space="preserve">XXXX </t>
  </si>
  <si>
    <t xml:space="preserve">Mission Segment Duration (in Terrestrial years) </t>
  </si>
  <si>
    <t xml:space="preserve">years </t>
  </si>
  <si>
    <t xml:space="preserve">Subsystems </t>
  </si>
  <si>
    <t xml:space="preserve">Initial Mass </t>
  </si>
  <si>
    <t xml:space="preserve">kg </t>
  </si>
  <si>
    <t>number/formula</t>
  </si>
  <si>
    <t xml:space="preserve">Mn </t>
  </si>
  <si>
    <t>SFn</t>
  </si>
  <si>
    <t xml:space="preserve">kg/kg </t>
  </si>
  <si>
    <t xml:space="preserve">number/formula </t>
  </si>
  <si>
    <t xml:space="preserve">SFn*Mn </t>
  </si>
  <si>
    <t>Vn</t>
  </si>
  <si>
    <t xml:space="preserve">Veqi </t>
  </si>
  <si>
    <t xml:space="preserve">Vn*Veqi </t>
  </si>
  <si>
    <t xml:space="preserve">m3 </t>
  </si>
  <si>
    <t xml:space="preserve">kg/m3 </t>
  </si>
  <si>
    <t xml:space="preserve">Item 1 </t>
  </si>
  <si>
    <t xml:space="preserve">Item 2 </t>
  </si>
  <si>
    <t xml:space="preserve">Item 3 </t>
  </si>
  <si>
    <t xml:space="preserve">Rows for additional items are entered here, as needed </t>
  </si>
  <si>
    <t xml:space="preserve">Initial Volume </t>
  </si>
  <si>
    <t xml:space="preserve">Power </t>
  </si>
  <si>
    <t xml:space="preserve">Cooling </t>
  </si>
  <si>
    <t xml:space="preserve">CrewTime </t>
  </si>
  <si>
    <t xml:space="preserve">Time-Dependent Mass </t>
  </si>
  <si>
    <t xml:space="preserve">Time-Dependent Volume </t>
  </si>
  <si>
    <t>kWe</t>
  </si>
  <si>
    <t>kWe/kg</t>
  </si>
  <si>
    <t xml:space="preserve">Pi </t>
  </si>
  <si>
    <t>Peqi</t>
  </si>
  <si>
    <t xml:space="preserve">Pi*Peqi </t>
  </si>
  <si>
    <t xml:space="preserve">Ci </t>
  </si>
  <si>
    <t xml:space="preserve">Ceqi </t>
  </si>
  <si>
    <t xml:space="preserve">Ci*Ceqi </t>
  </si>
  <si>
    <t xml:space="preserve">CTi </t>
  </si>
  <si>
    <t xml:space="preserve">CTeqi </t>
  </si>
  <si>
    <t>CTi*CTeqi</t>
  </si>
  <si>
    <t xml:space="preserve">MTTi </t>
  </si>
  <si>
    <t>SFTTi</t>
  </si>
  <si>
    <t>MTTi*SFTTi</t>
  </si>
  <si>
    <t>VTTi</t>
  </si>
  <si>
    <t>VTTi*Veqi*D</t>
  </si>
  <si>
    <t xml:space="preserve">Total ESM (kg) </t>
  </si>
  <si>
    <t xml:space="preserve">ESM Subtotals (kg) </t>
  </si>
  <si>
    <t>kW</t>
  </si>
  <si>
    <t xml:space="preserve">kg/kW </t>
  </si>
  <si>
    <t xml:space="preserve">number </t>
  </si>
  <si>
    <t>CM-h/y</t>
  </si>
  <si>
    <t>kg/CM-h</t>
  </si>
  <si>
    <t xml:space="preserve">kg/y </t>
  </si>
  <si>
    <t>m3/y</t>
  </si>
  <si>
    <t xml:space="preserve">System Applicable Equivalency Factors </t>
  </si>
  <si>
    <t xml:space="preserve">Volume Equivalency Factor </t>
  </si>
  <si>
    <t xml:space="preserve">Power Equivalency Factor </t>
  </si>
  <si>
    <t>Peq</t>
  </si>
  <si>
    <t>kg/kWw</t>
  </si>
  <si>
    <t xml:space="preserve">Veq </t>
  </si>
  <si>
    <t xml:space="preserve">Cooling Equivalency Factor </t>
  </si>
  <si>
    <t xml:space="preserve">Ceq </t>
  </si>
  <si>
    <t>kg/kW</t>
  </si>
  <si>
    <t xml:space="preserve">Crewtime Equivalency Factor </t>
  </si>
  <si>
    <t>CTeq</t>
  </si>
  <si>
    <t xml:space="preserve">Original Data </t>
  </si>
  <si>
    <t xml:space="preserve">Development State Adjustements </t>
  </si>
  <si>
    <t xml:space="preserve">Scaling </t>
  </si>
  <si>
    <t xml:space="preserve">Source </t>
  </si>
  <si>
    <t xml:space="preserve">Description </t>
  </si>
  <si>
    <t xml:space="preserve">Explanation </t>
  </si>
  <si>
    <t xml:space="preserve">Quantification </t>
  </si>
  <si>
    <t xml:space="preserve">text </t>
  </si>
  <si>
    <t>text</t>
  </si>
  <si>
    <t xml:space="preserve">Mass (kg) </t>
  </si>
  <si>
    <t xml:space="preserve">Volume (m3) </t>
  </si>
  <si>
    <t>m3</t>
  </si>
  <si>
    <t xml:space="preserve">m3/kg </t>
  </si>
  <si>
    <t xml:space="preserve">Vn </t>
  </si>
  <si>
    <t xml:space="preserve">SFn*Vn </t>
  </si>
  <si>
    <t xml:space="preserve">Pertains to any mass in system of interest that is not dependent upon the duration of the mission segment that is not accounted for in volume, power, and cooling terms.  </t>
  </si>
  <si>
    <t xml:space="preserve">Volume term accounts for the mass fo the structure required for pressurized volume. Power term accounts for the mass of the power generation system, and the cooling term accounts for the mass of the heat rejection system. </t>
  </si>
  <si>
    <t xml:space="preserve">The initial mass of a system can include: 1) Hardware, 2) Associated hardware connections such as plumbing, and 3) any working mass, such as water in tanks, etc. </t>
  </si>
  <si>
    <t xml:space="preserve">equipment fans </t>
  </si>
  <si>
    <t xml:space="preserve">coldplates </t>
  </si>
  <si>
    <t xml:space="preserve">heat exchangers </t>
  </si>
  <si>
    <t xml:space="preserve">equipment on heat distribution </t>
  </si>
  <si>
    <t xml:space="preserve">associated fluids. </t>
  </si>
  <si>
    <t xml:space="preserve">thermal control devices </t>
  </si>
  <si>
    <t xml:space="preserve">power </t>
  </si>
  <si>
    <t>control hardware</t>
  </si>
  <si>
    <t xml:space="preserve">control panels </t>
  </si>
  <si>
    <t xml:space="preserve">sampling devices </t>
  </si>
  <si>
    <t xml:space="preserve">monitoring equipment </t>
  </si>
  <si>
    <t xml:space="preserve">associated hardware </t>
  </si>
  <si>
    <t xml:space="preserve">plumbing </t>
  </si>
  <si>
    <t xml:space="preserve">ducting </t>
  </si>
  <si>
    <t xml:space="preserve">wiring </t>
  </si>
  <si>
    <t xml:space="preserve">Pertains to any pressuirzed volume required for housing the system of interest that is assoicated with initial mass quantities, and any space required for crew access to equipment. Thus, initial volume for a complete life support system includes any pressurized volume neccessary to support life support hardware. </t>
  </si>
  <si>
    <t xml:space="preserve">Power (kWe) </t>
  </si>
  <si>
    <t>Pn</t>
  </si>
  <si>
    <t xml:space="preserve">SFn*Pn </t>
  </si>
  <si>
    <t xml:space="preserve">kWe/kg </t>
  </si>
  <si>
    <t xml:space="preserve">Pertains to the electric power requirements for sizing the power generation system. The simplest approach is to sum the daily power draw of each subsystem to size the power generation system. The most complex apporach is to simulate the mission to identify power needs for sizing the power generation system. </t>
  </si>
  <si>
    <t xml:space="preserve">The investigation should determine if the most appropriate approach to power system sizing is: </t>
  </si>
  <si>
    <t xml:space="preserve">1. summing daily average power draws. </t>
  </si>
  <si>
    <t xml:space="preserve">2. simulating the system power draw. </t>
  </si>
  <si>
    <t xml:space="preserve">3. some intermediate approach. </t>
  </si>
  <si>
    <t xml:space="preserve">Power (kW) </t>
  </si>
  <si>
    <t>kg</t>
  </si>
  <si>
    <t>Cn</t>
  </si>
  <si>
    <t xml:space="preserve">SFn*Cn </t>
  </si>
  <si>
    <t xml:space="preserve">ratio of the resource cost (in units of mass) to resource use. Thus, the cooling equivalency factor is determined by diving the mass of the thermal control system by the heat rejection capcity of that system. </t>
  </si>
  <si>
    <t>There are three types of thermal control equipment to consider</t>
  </si>
  <si>
    <t xml:space="preserve">1. subsytem thermal control equipment that transports heat from the sybsystem hardware to internal thermal control system (ITCS) </t>
  </si>
  <si>
    <t>2. ITCS equipment that transports heat from the subsystem thermal control (or the cabin air in the case of atmospheric cooling) to the external thermal control system (ETCS)</t>
  </si>
  <si>
    <t xml:space="preserve">3. ETCS equipment that transports heat from the ITCS to the enviornment. </t>
  </si>
  <si>
    <t xml:space="preserve">In some locations such as the surface of Mars, during periods of low enviornmental temperature, significant heat loss may occur simply due to the temperature gradient between the crew habitat and the external envionrment. </t>
  </si>
  <si>
    <t>Lower</t>
  </si>
  <si>
    <t xml:space="preserve">Nominal </t>
  </si>
  <si>
    <t xml:space="preserve">Upper </t>
  </si>
  <si>
    <t xml:space="preserve">Advnaced Life Support System Descritpions and Interfaces </t>
  </si>
  <si>
    <t xml:space="preserve">Air </t>
  </si>
  <si>
    <t xml:space="preserve">Biomass </t>
  </si>
  <si>
    <t xml:space="preserve">Food </t>
  </si>
  <si>
    <t>The Air Subsystem stores and maintains the vehicle cabin atmospheric gases, including pressure control, overall composition, and trace constituents. The Air Subsystem is also responsible for fire detection and suppression and vacuum services.</t>
  </si>
  <si>
    <t xml:space="preserve">Biomass, Food, Thermal, Waste, Water, Crew, EVA Support, Human Accommodations, In-Situ Resource Utilization, Integrated Control, Power </t>
  </si>
  <si>
    <t xml:space="preserve">The Biomass Subsystem produces, stores, and provides raw agricultural products to the Food Subsystem while regenerating air and water. This subsystem is not present in a solely physicochemical life support system </t>
  </si>
  <si>
    <t xml:space="preserve">Air, Food, Thermal, Waste, Water, Crew, In-Situ Resource Utilization, Integrated Control, Power </t>
  </si>
  <si>
    <t>The Food Subsystem receives harvested agricultural products from the Biomass Subsystem, stabilizes them as necessary, storing raw and stabilized agricultural products, food ingredients, and prepackaged food and beverage items. The Food Subsystem transforms the raw agricultural products into a ready-to-eat form via food processing and meal preparation operations. In the absence of the Biomass Subsystem, this subsystem operates only on prepackaged, stored products.</t>
  </si>
  <si>
    <t xml:space="preserve">Air, Biomass, Thermal, Waste, Water, Crew, EVA Support, Human Accommodations, Integrated Control, Power, Radiation Protection </t>
  </si>
  <si>
    <t xml:space="preserve">Thermal </t>
  </si>
  <si>
    <t xml:space="preserve">Waste </t>
  </si>
  <si>
    <t xml:space="preserve">Water </t>
  </si>
  <si>
    <t xml:space="preserve">Crew </t>
  </si>
  <si>
    <t xml:space="preserve">Extravehicular Activity Support </t>
  </si>
  <si>
    <t xml:space="preserve">Human Accommodations </t>
  </si>
  <si>
    <t xml:space="preserve">In-situ resource Utilization </t>
  </si>
  <si>
    <t xml:space="preserve">Integrated Control </t>
  </si>
  <si>
    <t xml:space="preserve">Radiation Protection </t>
  </si>
  <si>
    <t xml:space="preserve">The Radiation Protection Interface provides protection from environmental radiation. </t>
  </si>
  <si>
    <t xml:space="preserve">Food, Waste, Water, Crew, In-Situ Resource Utilization </t>
  </si>
  <si>
    <t xml:space="preserve">ALL </t>
  </si>
  <si>
    <t xml:space="preserve">The Integrated Control Interface provides appropriate control for the life support system. </t>
  </si>
  <si>
    <t xml:space="preserve">The Power Interface provides the necessary energy to support all equipment and functions within the life support system. </t>
  </si>
  <si>
    <t xml:space="preserve">The In-Situ Resource Utilization Interface provides life support commodities, such as gases, water, and regolith from local planetary materials for use throughout the life support system. </t>
  </si>
  <si>
    <t xml:space="preserve">Air, Biomass, Water, Crew, Integrated Control, Power, Radiation Protection </t>
  </si>
  <si>
    <t xml:space="preserve">Air, Biomass, Food, Thermal, Waste, Water, Crew, EVA Support, Integrated Control, Power </t>
  </si>
  <si>
    <t xml:space="preserve">The Human Accommodations Interface is responsible for the crew cabin layout, crew clothing (including laundering), and the crew’s interaction with the life support system. </t>
  </si>
  <si>
    <t xml:space="preserve">The Extravehicular Activity Support Interface provides life support consumables for extravehicular activities, including oxygen, water, and food. It also provides for the removal of carbon dioxide and waste. </t>
  </si>
  <si>
    <t xml:space="preserve">Air, Food, Thermal, Waste, Water, Crew, Human Accommodations, Integrated Control, Power </t>
  </si>
  <si>
    <t xml:space="preserve">Thermal, Water, Integrated Control, Power </t>
  </si>
  <si>
    <t xml:space="preserve">The Cooling Interface rejects vehicle thermal loads, delivered by the Thermal Subsystem, to the external environment. </t>
  </si>
  <si>
    <t xml:space="preserve">The Crew Interface interacts with most life support subsystems and external interfaces. Crewmembers have been, and should continue to be, the foremost consumers of life support commodities as well as the primary producers of waste products. Finally, life support technologies are specifically designed to provide for the health, safety, and maximum efficiency of crewmembers. </t>
  </si>
  <si>
    <t>Air, Biomass, Food, Thermal, Waste, Water, EVA Support, Human Accommodations, In-Situ Resource Utilization, Integrated Control, Power, Radiation Protection.</t>
  </si>
  <si>
    <t xml:space="preserve">The Thermal Subsystem is responsible for maintaining cabin temperature and humidity within appropriate bounds and for rejecting the collected waste heat to the Cooling Interface. Note: Equipment to remove thermal loads from the cabin atmosphere normally provides sufficient air circulation. </t>
  </si>
  <si>
    <t xml:space="preserve">The Waste Subsystem collects and conditions waste material from anywhere in the habitat, including: packaging, human wastes, inedible biomass, and brines from other subsystems such as the Water Subsystem. The Waste Subsystem may sterilize and store the waste or reclaim life support commodities, depending on the life support system closure and/or mission duration. </t>
  </si>
  <si>
    <t xml:space="preserve">The Water Subsystem collects wastewater from all possible sources, recovers and transports potable water, and stores and provides the water at the appropriate purity for crew consumption and hygiene as well as external users. </t>
  </si>
  <si>
    <t xml:space="preserve">Air, Biomass, Food, Thermal, Waste, Crew, Cooling, EVA Support, Human Accommodations, In-Situ Resource Utilization, Integrated Control, Power, Radiation Protection </t>
  </si>
  <si>
    <t xml:space="preserve">Air, Biomass, Food, Thermal, Water, Crew, EVA Support, Integrated Control, Human Accommodations, Power, Radiation Protection </t>
  </si>
  <si>
    <t xml:space="preserve">Air, Biomass, Food, Waste, Water, Crew, Cooling, EVA Support, Human Accommodations, Integrated Control, Power </t>
  </si>
  <si>
    <t>Parameter</t>
  </si>
  <si>
    <t>Units</t>
  </si>
  <si>
    <t xml:space="preserve">Crew Size </t>
  </si>
  <si>
    <t xml:space="preserve">Destination: Luna </t>
  </si>
  <si>
    <t xml:space="preserve">Volume </t>
  </si>
  <si>
    <t xml:space="preserve">Descent/Ascent </t>
  </si>
  <si>
    <t xml:space="preserve">Surface, 3 days </t>
  </si>
  <si>
    <t xml:space="preserve">Surface, 30 days </t>
  </si>
  <si>
    <t>m3/person</t>
  </si>
  <si>
    <t xml:space="preserve">Transit Phase </t>
  </si>
  <si>
    <t xml:space="preserve">Tolerable </t>
  </si>
  <si>
    <t xml:space="preserve">Performance </t>
  </si>
  <si>
    <t xml:space="preserve">Optimal </t>
  </si>
  <si>
    <t xml:space="preserve">Duration </t>
  </si>
  <si>
    <t xml:space="preserve">Surface Phase </t>
  </si>
  <si>
    <t>d</t>
  </si>
  <si>
    <t xml:space="preserve">people </t>
  </si>
  <si>
    <t xml:space="preserve">Visits to one site </t>
  </si>
  <si>
    <t>Minimum</t>
  </si>
  <si>
    <t>Nominal</t>
  </si>
  <si>
    <t xml:space="preserve">Maximum </t>
  </si>
  <si>
    <t xml:space="preserve">3 or 30 </t>
  </si>
  <si>
    <t xml:space="preserve">Duration: Mars </t>
  </si>
  <si>
    <t>Mission Assumptions - Table 3.1.1</t>
  </si>
  <si>
    <t xml:space="preserve">Luna Mission Infrastructure Costs - Table 3.2.1 </t>
  </si>
  <si>
    <t>Transit</t>
  </si>
  <si>
    <t xml:space="preserve">Shielded Volume </t>
  </si>
  <si>
    <t xml:space="preserve">Unshielded Volume </t>
  </si>
  <si>
    <t xml:space="preserve">Thermal Energy Management: Thermal and Cooling </t>
  </si>
  <si>
    <t xml:space="preserve">Crewtime </t>
  </si>
  <si>
    <t xml:space="preserve">Surface </t>
  </si>
  <si>
    <t xml:space="preserve">Thermal Energy Manamgent: Thermal and Coling </t>
  </si>
  <si>
    <t xml:space="preserve">tbd </t>
  </si>
  <si>
    <t xml:space="preserve">TBD </t>
  </si>
  <si>
    <t>Mars Mission Infrastructure Costs - Table 3.2.2</t>
  </si>
  <si>
    <t>Table 3.2.3, 3.2.8, 3.2.9</t>
  </si>
  <si>
    <t>Tbale 3.2.3, 3.2.8, 3.2.9, 3.3.5</t>
  </si>
  <si>
    <t>Cost of Pressuized Volume - Table 3.2.3</t>
  </si>
  <si>
    <t>Technology/Approach</t>
  </si>
  <si>
    <t xml:space="preserve">Assumptions (kg/m3) </t>
  </si>
  <si>
    <t xml:space="preserve">Low Earth Orbit </t>
  </si>
  <si>
    <t xml:space="preserve">ISS Module (shell only) </t>
  </si>
  <si>
    <t xml:space="preserve">Inflatable Module </t>
  </si>
  <si>
    <t xml:space="preserve">Lunar Mission - Transit </t>
  </si>
  <si>
    <t xml:space="preserve">Shielded Aerodynamic Crew Capsule (Ellipse Sled) </t>
  </si>
  <si>
    <t xml:space="preserve">Unshielded Aerodynamic Capsule (Ellipse Sled) </t>
  </si>
  <si>
    <t xml:space="preserve">Lunar Mission - Surface </t>
  </si>
  <si>
    <t xml:space="preserve">Shielded Inflatable Module </t>
  </si>
  <si>
    <t xml:space="preserve">Unshielded Inflatable Module </t>
  </si>
  <si>
    <t xml:space="preserve">Martian Mission - Surface </t>
  </si>
  <si>
    <t xml:space="preserve">Hanford, See Table 3.2.5, NASA, Table 3.2.6 </t>
  </si>
  <si>
    <t xml:space="preserve">Masses of Inflatable Shell Components - Table 3.2.4 </t>
  </si>
  <si>
    <t xml:space="preserve">Item </t>
  </si>
  <si>
    <t>Inflatable Shell Assembly, including liner, bladder, and restraint.</t>
  </si>
  <si>
    <t>Multi-layer Insulation</t>
  </si>
  <si>
    <t>Micrometeoroid and Orbital Debris Protection</t>
  </si>
  <si>
    <t xml:space="preserve">Other (Windows, Deployment, and Attachment Systems) </t>
  </si>
  <si>
    <t>Central Core Structure, including End Cones</t>
  </si>
  <si>
    <t xml:space="preserve">Water Containment (enclosing 18.8 m3 and covering 40.1m2) </t>
  </si>
  <si>
    <t xml:space="preserve">Radiation Protection Media (a 0.0574m thick water shield) </t>
  </si>
  <si>
    <t xml:space="preserve">Initial Inflation System </t>
  </si>
  <si>
    <t xml:space="preserve">Avionics and Power Management and Distribution </t>
  </si>
  <si>
    <t xml:space="preserve">Total Mass </t>
  </si>
  <si>
    <t xml:space="preserve">designed for low-Earth orbit trials while attached to ISS. TransHab incloses 392.4 m3 within primary shell with an inner surface area of 250.9m2. A connecting tunnel provides access to ISS with addition 12.6m3. The values include micrometeoroid protection and storm shelter for radiation protection in LEO against solar particle events. Less subtantial inflatable modules could be used on a planetary surface if in-situ resources, such as regolith or caverns, provide meteoroid and radiaiton protection. </t>
  </si>
  <si>
    <t>Based on Transhab tech. See Kilbourn (1998), NASA (1999), and Atwell and Badhwar (2000)</t>
  </si>
  <si>
    <t>Estimated Masses and Volume-Mass Penalties for Inflatable Module Configuration - Table 3.2.5</t>
  </si>
  <si>
    <t>Configuration</t>
  </si>
  <si>
    <t>Mass (kg)</t>
  </si>
  <si>
    <t>Volume-Mass Penalthy (kg/m3)</t>
  </si>
  <si>
    <t>Volume-Mass Penalty (m3/kg)</t>
  </si>
  <si>
    <t xml:space="preserve">All inflatable module components listed in Table 3.2.4 </t>
  </si>
  <si>
    <t>Previous Option without avionics and power management and distribution</t>
  </si>
  <si>
    <t>Primary shell and central core only</t>
  </si>
  <si>
    <t>Previous option plus multi-layer insulation and micrometeoroid and orbital debris protection</t>
  </si>
  <si>
    <t xml:space="preserve">Previous option plus Initial Inflation System </t>
  </si>
  <si>
    <t>Previous Option plus Avionics and Power Management and Distribution</t>
  </si>
  <si>
    <t xml:space="preserve">Avionics and Power Management and Distribution Alone </t>
  </si>
  <si>
    <t>Estimated Masses for Inflatable Modules - Table 3.2.6</t>
  </si>
  <si>
    <t>Item (Based on TransHab Architecture)</t>
  </si>
  <si>
    <t xml:space="preserve">Mass for Lunar Mission (kg) </t>
  </si>
  <si>
    <t xml:space="preserve">Mars for Lunar Mission (kg) </t>
  </si>
  <si>
    <t>Mass for Lunar Mission (kg)</t>
  </si>
  <si>
    <t>Mass for Maritan Mission (kg)</t>
  </si>
  <si>
    <t>Primary Structure Mass (Core, Shell)</t>
  </si>
  <si>
    <t>Tankage (5%)</t>
  </si>
  <si>
    <t xml:space="preserve">Shielding Mass is 0.0622 m of Hydrogen-Impregnated Carbon Nanofibres around full shell </t>
  </si>
  <si>
    <t>Shielding mass is 0.0622 m of Hydrogen-Impregnated Carbon Nanofibres around crew quarters</t>
  </si>
  <si>
    <t>Shielding mass is 0.100m of Water Around Full Shell</t>
  </si>
  <si>
    <t>Tankage (6.2%)</t>
  </si>
  <si>
    <t xml:space="preserve">Shielding Mass is 2.43 m of Liquid Hydrogen around Full Shell </t>
  </si>
  <si>
    <t xml:space="preserve">Tankage (50%) </t>
  </si>
  <si>
    <t xml:space="preserve">Volume-Mass Penalty (kg/m3) </t>
  </si>
  <si>
    <t xml:space="preserve">(m3/kg) </t>
  </si>
  <si>
    <t>Secondary Structure Masses - Table 3.2.7</t>
  </si>
  <si>
    <t>Mounting Configuration</t>
  </si>
  <si>
    <t xml:space="preserve">Internal Cargo Volume (m3) </t>
  </si>
  <si>
    <t xml:space="preserve">Secondary Structure Mass per Mass of Equipment (kg_sec/kg_equip) </t>
  </si>
  <si>
    <t xml:space="preserve">Directly to Primary Structure (No Secondary Structure) </t>
  </si>
  <si>
    <t xml:space="preserve">n/a </t>
  </si>
  <si>
    <t xml:space="preserve">Directly to International Standard Payload Rack </t>
  </si>
  <si>
    <t>Within Regrigerator/Freezer Rack</t>
  </si>
  <si>
    <t xml:space="preserve">Within Trays of a Stowage Rack </t>
  </si>
  <si>
    <t>Advanced Mission Power Costs and Equivalencies - Table 3.2.8</t>
  </si>
  <si>
    <t>Earth Orbit</t>
  </si>
  <si>
    <t>kg/kWe</t>
  </si>
  <si>
    <t>kW/kg</t>
  </si>
  <si>
    <t>Comments</t>
  </si>
  <si>
    <t>Solar PV Power Generation with Batteries for Power Storage</t>
  </si>
  <si>
    <t xml:space="preserve">Solar PV Power Generation without Power Storage </t>
  </si>
  <si>
    <t xml:space="preserve">Non-Regenerative Hydrogen Oxygen Fuel Cells </t>
  </si>
  <si>
    <t xml:space="preserve">Transit </t>
  </si>
  <si>
    <t xml:space="preserve">Earth-Luna Transit: Hybrid Solar Array System </t>
  </si>
  <si>
    <t xml:space="preserve">Surface - Luna </t>
  </si>
  <si>
    <t xml:space="preserve">Solar Photovaoltaic (PV) Power Generation at Equitorial Site on Luna </t>
  </si>
  <si>
    <t xml:space="preserve">With Regerative Fuel Cell Power Storage </t>
  </si>
  <si>
    <t xml:space="preserve">Without Power Storage </t>
  </si>
  <si>
    <t xml:space="preserve">Surface - Mars </t>
  </si>
  <si>
    <t xml:space="preserve">Solar Dynamic Power Generation at Equitaorail Site on Mars </t>
  </si>
  <si>
    <t>With Regenrative Fuel Cell Power Storage</t>
  </si>
  <si>
    <t xml:space="preserve">Solar Photovoltaic Power Generation at Equitorial Site on Mars </t>
  </si>
  <si>
    <t xml:space="preserve">Surface - Site Independent </t>
  </si>
  <si>
    <t xml:space="preserve">Nuclear Power Generation Based on SP100 Program </t>
  </si>
  <si>
    <t xml:space="preserve">On a mobile cart </t>
  </si>
  <si>
    <t xml:space="preserve">On an independent lander </t>
  </si>
  <si>
    <t xml:space="preserve">Emplaced in an excavated hole (excavation equipment is included) </t>
  </si>
  <si>
    <t xml:space="preserve">Continous Power with Deployable PV Cells </t>
  </si>
  <si>
    <t xml:space="preserve">In Sun Power Only with Deployable PV Cells </t>
  </si>
  <si>
    <t xml:space="preserve">Shuttle Techology for a Six-day Mission </t>
  </si>
  <si>
    <t xml:space="preserve">PV Arrays + Batteries and Fuel Cells </t>
  </si>
  <si>
    <t xml:space="preserve">Tracking PV Arrays </t>
  </si>
  <si>
    <t xml:space="preserve">Horizontal Arrays </t>
  </si>
  <si>
    <t xml:space="preserve">30% PV Cell Efficiency </t>
  </si>
  <si>
    <t xml:space="preserve">20% PV Cell Efficiency </t>
  </si>
  <si>
    <t xml:space="preserve">100 kW capacity, Shielding included </t>
  </si>
  <si>
    <t xml:space="preserve">100kW capacity </t>
  </si>
  <si>
    <t xml:space="preserve">1 MW capacity </t>
  </si>
  <si>
    <t>Hanford and Ewert (1996), NASA (2001a), Hughes (1995) and Ewert, et al. (1996), NASA (1989), Cataldo (1998)</t>
  </si>
  <si>
    <t>Advanced Mission Thermal Entery Management Cost and Equivalencies - Table 3.2.9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</si>
</sst>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2"/>
      <color theme="1"/>
      <name val="Calibri"/>
      <family val="2"/>
      <scheme val="minor"/>
    </font>
    <font>
      <sz val="10"/>
      <color theme="1"/>
      <name val="TimesNewRomanPSMT"/>
    </font>
    <font>
      <sz val="12"/>
      <color theme="1"/>
      <name val="Calibri"/>
      <family val="2"/>
    </font>
  </fonts>
  <fills count="28">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7">
    <xf numFmtId="0" fontId="0" fillId="0" borderId="0" xfId="0"/>
    <xf numFmtId="0" fontId="1" fillId="0" borderId="0" xfId="0" applyFont="1"/>
    <xf numFmtId="0" fontId="1" fillId="3" borderId="0" xfId="0" applyFont="1" applyFill="1"/>
    <xf numFmtId="0" fontId="1" fillId="7" borderId="0" xfId="0" applyFont="1" applyFill="1"/>
    <xf numFmtId="0" fontId="0" fillId="7" borderId="0" xfId="0" applyFill="1" applyAlignment="1">
      <alignment wrapText="1"/>
    </xf>
    <xf numFmtId="0" fontId="0" fillId="8" borderId="0" xfId="0" applyFill="1"/>
    <xf numFmtId="0" fontId="1" fillId="10" borderId="0" xfId="0" applyFont="1" applyFill="1"/>
    <xf numFmtId="0" fontId="0" fillId="10" borderId="0" xfId="0" applyFill="1" applyAlignment="1">
      <alignment wrapText="1"/>
    </xf>
    <xf numFmtId="0" fontId="0" fillId="11" borderId="0" xfId="0" applyFill="1"/>
    <xf numFmtId="0" fontId="1" fillId="13" borderId="0" xfId="0" applyFont="1" applyFill="1"/>
    <xf numFmtId="0" fontId="0" fillId="14" borderId="0" xfId="0" applyFill="1"/>
    <xf numFmtId="0" fontId="0" fillId="13" borderId="0" xfId="0" applyFill="1" applyAlignment="1">
      <alignment wrapText="1"/>
    </xf>
    <xf numFmtId="0" fontId="1" fillId="15" borderId="0" xfId="0" applyFont="1" applyFill="1"/>
    <xf numFmtId="0" fontId="0" fillId="15" borderId="0" xfId="0" applyFill="1" applyAlignment="1">
      <alignment wrapText="1"/>
    </xf>
    <xf numFmtId="0" fontId="0" fillId="17" borderId="0" xfId="0" applyFill="1"/>
    <xf numFmtId="0" fontId="1" fillId="19" borderId="0" xfId="0" applyFont="1" applyFill="1"/>
    <xf numFmtId="0" fontId="0" fillId="19" borderId="0" xfId="0" applyFill="1"/>
    <xf numFmtId="0" fontId="0" fillId="20" borderId="0" xfId="0" applyFill="1"/>
    <xf numFmtId="0" fontId="0" fillId="19" borderId="0" xfId="0" applyFill="1" applyAlignment="1">
      <alignment wrapText="1"/>
    </xf>
    <xf numFmtId="0" fontId="1" fillId="22" borderId="0" xfId="0" applyFont="1" applyFill="1"/>
    <xf numFmtId="0" fontId="0" fillId="23" borderId="0" xfId="0" applyFill="1"/>
    <xf numFmtId="0" fontId="0" fillId="22" borderId="0" xfId="0" applyFill="1" applyAlignment="1">
      <alignment wrapText="1"/>
    </xf>
    <xf numFmtId="0" fontId="1" fillId="25" borderId="0" xfId="0" applyFont="1" applyFill="1"/>
    <xf numFmtId="0" fontId="0" fillId="25" borderId="0" xfId="0" applyFill="1" applyAlignment="1">
      <alignment wrapText="1"/>
    </xf>
    <xf numFmtId="0" fontId="0" fillId="26" borderId="0" xfId="0" applyFill="1"/>
    <xf numFmtId="0" fontId="0" fillId="27" borderId="1" xfId="0" applyFill="1" applyBorder="1" applyAlignment="1">
      <alignment horizontal="center"/>
    </xf>
    <xf numFmtId="0" fontId="0" fillId="27" borderId="1" xfId="0" applyFill="1" applyBorder="1"/>
    <xf numFmtId="0" fontId="0" fillId="27" borderId="1" xfId="0" applyFill="1" applyBorder="1" applyAlignment="1">
      <alignment wrapText="1"/>
    </xf>
    <xf numFmtId="0" fontId="0" fillId="0" borderId="1" xfId="0" applyBorder="1"/>
    <xf numFmtId="0" fontId="1" fillId="19" borderId="0" xfId="0" applyFont="1" applyFill="1" applyAlignment="1">
      <alignment horizontal="center"/>
    </xf>
    <xf numFmtId="0" fontId="0" fillId="20" borderId="0" xfId="0" applyFill="1" applyAlignment="1">
      <alignment horizontal="center"/>
    </xf>
    <xf numFmtId="0" fontId="0" fillId="0" borderId="0" xfId="0" applyAlignment="1">
      <alignment horizontal="center"/>
    </xf>
    <xf numFmtId="0" fontId="1" fillId="13" borderId="0" xfId="0" applyFont="1" applyFill="1" applyAlignment="1">
      <alignment horizontal="center"/>
    </xf>
    <xf numFmtId="0" fontId="0" fillId="14" borderId="0" xfId="0" applyFill="1" applyAlignment="1">
      <alignment horizontal="center"/>
    </xf>
    <xf numFmtId="0" fontId="1" fillId="15" borderId="0" xfId="0" applyFont="1" applyFill="1" applyAlignment="1">
      <alignment horizontal="center"/>
    </xf>
    <xf numFmtId="0" fontId="0" fillId="17" borderId="0" xfId="0" applyFill="1" applyAlignment="1">
      <alignment horizontal="center"/>
    </xf>
    <xf numFmtId="0" fontId="1" fillId="10" borderId="0" xfId="0" applyFont="1" applyFill="1" applyAlignment="1">
      <alignment horizontal="center"/>
    </xf>
    <xf numFmtId="0" fontId="0" fillId="11" borderId="0" xfId="0" applyFill="1" applyAlignment="1">
      <alignment horizontal="center"/>
    </xf>
    <xf numFmtId="0" fontId="0" fillId="3" borderId="0" xfId="0" applyFill="1" applyAlignment="1">
      <alignment horizontal="left"/>
    </xf>
    <xf numFmtId="0" fontId="0" fillId="18" borderId="0" xfId="0" applyFill="1" applyAlignment="1">
      <alignment horizontal="center"/>
    </xf>
    <xf numFmtId="0" fontId="0" fillId="21" borderId="0" xfId="0" applyFill="1" applyAlignment="1">
      <alignment horizontal="center"/>
    </xf>
    <xf numFmtId="0" fontId="0" fillId="24" borderId="0" xfId="0" applyFill="1" applyAlignment="1">
      <alignment horizontal="center"/>
    </xf>
    <xf numFmtId="0" fontId="1" fillId="0" borderId="0" xfId="0" applyFont="1" applyAlignment="1">
      <alignment horizontal="center"/>
    </xf>
    <xf numFmtId="0" fontId="1" fillId="4" borderId="0" xfId="0" applyFont="1" applyFill="1" applyAlignment="1">
      <alignment horizontal="left"/>
    </xf>
    <xf numFmtId="0" fontId="1" fillId="21" borderId="0" xfId="0" applyFont="1" applyFill="1" applyAlignment="1">
      <alignment horizontal="center"/>
    </xf>
    <xf numFmtId="0" fontId="1" fillId="24" borderId="0" xfId="0" applyFont="1"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12" borderId="0" xfId="0" applyFill="1" applyAlignment="1">
      <alignment horizontal="center"/>
    </xf>
    <xf numFmtId="0" fontId="0" fillId="16" borderId="0" xfId="0" applyFill="1" applyAlignment="1">
      <alignment horizontal="center"/>
    </xf>
    <xf numFmtId="0" fontId="1" fillId="2" borderId="0" xfId="0" applyFont="1" applyFill="1" applyAlignment="1">
      <alignment horizontal="left"/>
    </xf>
    <xf numFmtId="0" fontId="0" fillId="5" borderId="0" xfId="0" applyFill="1" applyAlignment="1">
      <alignment horizontal="center"/>
    </xf>
    <xf numFmtId="0" fontId="1" fillId="6" borderId="0" xfId="0" applyFont="1" applyFill="1" applyAlignment="1">
      <alignment horizontal="center"/>
    </xf>
    <xf numFmtId="0" fontId="1" fillId="9" borderId="0" xfId="0" applyFont="1" applyFill="1" applyAlignment="1">
      <alignment horizontal="center"/>
    </xf>
    <xf numFmtId="0" fontId="1" fillId="12" borderId="0" xfId="0" applyFont="1" applyFill="1" applyAlignment="1">
      <alignment horizontal="center"/>
    </xf>
    <xf numFmtId="0" fontId="1" fillId="16" borderId="0" xfId="0" applyFont="1" applyFill="1" applyAlignment="1">
      <alignment horizontal="center"/>
    </xf>
    <xf numFmtId="0" fontId="1" fillId="18" borderId="0" xfId="0" applyFont="1" applyFill="1" applyAlignment="1">
      <alignment horizontal="center"/>
    </xf>
    <xf numFmtId="0" fontId="0" fillId="0" borderId="1" xfId="0" applyBorder="1" applyAlignment="1">
      <alignment horizontal="center"/>
    </xf>
    <xf numFmtId="0" fontId="0" fillId="27" borderId="1" xfId="0" applyFill="1" applyBorder="1" applyAlignment="1">
      <alignment horizontal="center"/>
    </xf>
    <xf numFmtId="0" fontId="0" fillId="0" borderId="0" xfId="0" applyAlignment="1">
      <alignment horizontal="left" wrapText="1"/>
    </xf>
    <xf numFmtId="0" fontId="0" fillId="0" borderId="0" xfId="0" applyAlignment="1">
      <alignment wrapText="1"/>
    </xf>
    <xf numFmtId="0" fontId="0" fillId="27" borderId="0" xfId="0" applyFill="1" applyAlignment="1">
      <alignment horizontal="left" wrapText="1"/>
    </xf>
    <xf numFmtId="0" fontId="0" fillId="0" borderId="0" xfId="0" applyAlignment="1">
      <alignment horizontal="left" vertical="top" wrapText="1"/>
    </xf>
    <xf numFmtId="0" fontId="0" fillId="0" borderId="0" xfId="0" applyAlignment="1"/>
    <xf numFmtId="0" fontId="2" fillId="0" borderId="0" xfId="0" applyFont="1"/>
    <xf numFmtId="0" fontId="0" fillId="0" borderId="0" xfId="0" applyFont="1" applyAlignment="1">
      <alignment wrapText="1"/>
    </xf>
    <xf numFmtId="0" fontId="3" fillId="0" borderId="0" xfId="0" applyFont="1" applyAlignment="1">
      <alignment wrapText="1"/>
    </xf>
    <xf numFmtId="0" fontId="1" fillId="0" borderId="0" xfId="0" applyFont="1" applyAlignment="1"/>
    <xf numFmtId="0" fontId="1" fillId="0" borderId="0" xfId="0" applyFont="1" applyAlignment="1">
      <alignment wrapText="1"/>
    </xf>
    <xf numFmtId="0" fontId="1" fillId="0" borderId="0" xfId="0" applyFont="1" applyAlignment="1">
      <alignment horizontal="center" wrapText="1"/>
    </xf>
    <xf numFmtId="0" fontId="1" fillId="0" borderId="1" xfId="0" applyFont="1" applyBorder="1" applyAlignment="1">
      <alignment horizontal="center"/>
    </xf>
    <xf numFmtId="0" fontId="1" fillId="0" borderId="1" xfId="0" applyFont="1" applyBorder="1"/>
    <xf numFmtId="0" fontId="1" fillId="0" borderId="1" xfId="0" applyFont="1" applyBorder="1" applyAlignment="1">
      <alignment wrapText="1"/>
    </xf>
    <xf numFmtId="0" fontId="0" fillId="0" borderId="1" xfId="0" applyFont="1" applyBorder="1" applyAlignment="1">
      <alignment wrapText="1"/>
    </xf>
    <xf numFmtId="0" fontId="0" fillId="0" borderId="1" xfId="0" applyBorder="1" applyAlignment="1">
      <alignment wrapText="1"/>
    </xf>
    <xf numFmtId="0" fontId="0" fillId="0" borderId="1" xfId="0" applyFont="1" applyBorder="1" applyAlignment="1">
      <alignment horizontal="left" wrapText="1"/>
    </xf>
    <xf numFmtId="0" fontId="0" fillId="0" borderId="0"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oneCellAnchor>
    <xdr:from>
      <xdr:col>10</xdr:col>
      <xdr:colOff>44450</xdr:colOff>
      <xdr:row>15</xdr:row>
      <xdr:rowOff>0</xdr:rowOff>
    </xdr:from>
    <xdr:ext cx="65" cy="172227"/>
    <xdr:sp macro="" textlink="">
      <xdr:nvSpPr>
        <xdr:cNvPr id="2" name="TextBox 1">
          <a:extLst>
            <a:ext uri="{FF2B5EF4-FFF2-40B4-BE49-F238E27FC236}">
              <a16:creationId xmlns:a16="http://schemas.microsoft.com/office/drawing/2014/main" id="{0041DC89-08FE-2B2A-5814-B73EA2217F11}"/>
            </a:ext>
          </a:extLst>
        </xdr:cNvPr>
        <xdr:cNvSpPr txBox="1"/>
      </xdr:nvSpPr>
      <xdr:spPr>
        <a:xfrm>
          <a:off x="8299450" y="3200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329640</xdr:colOff>
      <xdr:row>36</xdr:row>
      <xdr:rowOff>75180</xdr:rowOff>
    </xdr:from>
    <xdr:to>
      <xdr:col>5</xdr:col>
      <xdr:colOff>330000</xdr:colOff>
      <xdr:row>36</xdr:row>
      <xdr:rowOff>75540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3" name="Ink 2">
              <a:extLst>
                <a:ext uri="{FF2B5EF4-FFF2-40B4-BE49-F238E27FC236}">
                  <a16:creationId xmlns:a16="http://schemas.microsoft.com/office/drawing/2014/main" id="{2D340C28-7187-A565-1BDA-C30F6694D829}"/>
                </a:ext>
              </a:extLst>
            </xdr14:cNvPr>
            <xdr14:cNvContentPartPr/>
          </xdr14:nvContentPartPr>
          <xdr14:nvPr macro=""/>
          <xdr14:xfrm>
            <a:off x="6882840" y="11695680"/>
            <a:ext cx="360" cy="360"/>
          </xdr14:xfrm>
        </xdr:contentPart>
      </mc:Choice>
      <mc:Fallback>
        <xdr:pic>
          <xdr:nvPicPr>
            <xdr:cNvPr id="3" name="Ink 2">
              <a:extLst>
                <a:ext uri="{FF2B5EF4-FFF2-40B4-BE49-F238E27FC236}">
                  <a16:creationId xmlns:a16="http://schemas.microsoft.com/office/drawing/2014/main" id="{2D340C28-7187-A565-1BDA-C30F6694D829}"/>
                </a:ext>
              </a:extLst>
            </xdr:cNvPr>
            <xdr:cNvPicPr/>
          </xdr:nvPicPr>
          <xdr:blipFill>
            <a:blip xmlns:r="http://schemas.openxmlformats.org/officeDocument/2006/relationships" r:embed="rId2"/>
            <a:stretch>
              <a:fillRect/>
            </a:stretch>
          </xdr:blipFill>
          <xdr:spPr>
            <a:xfrm>
              <a:off x="6864840" y="11677680"/>
              <a:ext cx="36000" cy="360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11-01T14:34:14.287"/>
    </inkml:context>
    <inkml:brush xml:id="br0">
      <inkml:brushProperty name="width" value="0.1" units="cm"/>
      <inkml:brushProperty name="height" value="0.1" units="cm"/>
      <inkml:brushProperty name="color" value="#33CCFF"/>
    </inkml:brush>
  </inkml:definitions>
  <inkml:trace contextRef="#ctx0" brushRef="#br0">0 0 24575,'0'0'0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5C339-013F-FC40-BC4E-CC91D40C622D}">
  <dimension ref="A1:U20"/>
  <sheetViews>
    <sheetView workbookViewId="0">
      <selection activeCell="K20" sqref="K20:M20"/>
    </sheetView>
  </sheetViews>
  <sheetFormatPr baseColWidth="10" defaultRowHeight="16"/>
  <cols>
    <col min="1" max="1" width="47.5" bestFit="1" customWidth="1"/>
    <col min="21" max="21" width="11.83203125" bestFit="1" customWidth="1"/>
  </cols>
  <sheetData>
    <row r="1" spans="1:21">
      <c r="A1" s="50" t="s">
        <v>0</v>
      </c>
      <c r="B1" s="50"/>
      <c r="C1" s="50"/>
      <c r="D1" s="50"/>
      <c r="E1" s="50"/>
      <c r="F1" s="50"/>
      <c r="G1" s="50"/>
      <c r="H1" s="50"/>
      <c r="I1" s="50"/>
      <c r="J1" s="50"/>
      <c r="K1" s="50"/>
      <c r="L1" s="50"/>
      <c r="M1" s="50"/>
      <c r="N1" s="50"/>
      <c r="O1" s="50"/>
      <c r="P1" s="50"/>
      <c r="Q1" s="50"/>
      <c r="R1" s="50"/>
      <c r="S1" s="50"/>
      <c r="T1" s="50"/>
      <c r="U1" s="50"/>
    </row>
    <row r="2" spans="1:21">
      <c r="A2" s="38" t="s">
        <v>1</v>
      </c>
      <c r="B2" s="38"/>
      <c r="C2" s="38"/>
      <c r="D2" s="38"/>
      <c r="E2" s="38"/>
      <c r="F2" s="38"/>
      <c r="G2" s="38"/>
      <c r="H2" s="38"/>
      <c r="I2" s="38"/>
      <c r="J2" s="38"/>
      <c r="K2" s="38"/>
      <c r="L2" s="38"/>
      <c r="M2" s="38"/>
      <c r="N2" s="38"/>
      <c r="O2" s="38"/>
      <c r="P2" s="38"/>
      <c r="Q2" s="38"/>
      <c r="R2" s="38"/>
      <c r="S2" s="38"/>
      <c r="T2" s="38"/>
      <c r="U2" s="38"/>
    </row>
    <row r="3" spans="1:21">
      <c r="A3" s="43" t="s">
        <v>2</v>
      </c>
      <c r="B3" s="43"/>
      <c r="C3" s="43"/>
      <c r="D3" s="43"/>
      <c r="E3" s="43"/>
      <c r="F3" s="43"/>
      <c r="G3" s="43"/>
      <c r="H3" s="43"/>
      <c r="I3" s="43"/>
      <c r="J3" s="43"/>
      <c r="K3" s="43"/>
      <c r="L3" s="43"/>
      <c r="M3" s="43"/>
      <c r="N3" s="43"/>
      <c r="O3" s="43"/>
      <c r="P3" s="43"/>
      <c r="Q3" s="43"/>
      <c r="R3" s="43"/>
      <c r="S3" s="43"/>
      <c r="T3" s="43"/>
      <c r="U3" s="43"/>
    </row>
    <row r="4" spans="1:21">
      <c r="A4" s="2">
        <v>0</v>
      </c>
      <c r="B4" s="38" t="s">
        <v>3</v>
      </c>
      <c r="C4" s="38"/>
      <c r="D4" s="38"/>
      <c r="E4" s="38"/>
      <c r="F4" s="38"/>
      <c r="G4" s="38"/>
      <c r="H4" s="38"/>
      <c r="I4" s="38"/>
      <c r="J4" s="38"/>
      <c r="K4" s="38"/>
      <c r="L4" s="38"/>
      <c r="M4" s="38"/>
      <c r="N4" s="38"/>
      <c r="O4" s="38"/>
      <c r="P4" s="38"/>
      <c r="Q4" s="38"/>
      <c r="R4" s="38"/>
      <c r="S4" s="38"/>
      <c r="T4" s="38"/>
      <c r="U4" s="38"/>
    </row>
    <row r="5" spans="1:21">
      <c r="A5" s="43" t="s">
        <v>4</v>
      </c>
      <c r="B5" s="43"/>
      <c r="C5" s="43"/>
      <c r="D5" s="43"/>
      <c r="E5" s="43"/>
      <c r="F5" s="43"/>
      <c r="G5" s="43"/>
      <c r="H5" s="43"/>
      <c r="I5" s="43"/>
      <c r="J5" s="43"/>
      <c r="K5" s="43"/>
      <c r="L5" s="43"/>
      <c r="M5" s="43"/>
      <c r="N5" s="43"/>
      <c r="O5" s="43"/>
      <c r="P5" s="43"/>
      <c r="Q5" s="43"/>
      <c r="R5" s="43"/>
      <c r="S5" s="43"/>
      <c r="T5" s="43"/>
      <c r="U5" s="43"/>
    </row>
    <row r="6" spans="1:21">
      <c r="A6" s="51" t="s">
        <v>4</v>
      </c>
      <c r="B6" s="52" t="s">
        <v>5</v>
      </c>
      <c r="C6" s="52"/>
      <c r="D6" s="52"/>
      <c r="E6" s="53" t="s">
        <v>22</v>
      </c>
      <c r="F6" s="53"/>
      <c r="G6" s="53"/>
      <c r="H6" s="54" t="s">
        <v>23</v>
      </c>
      <c r="I6" s="54"/>
      <c r="J6" s="54"/>
      <c r="K6" s="55" t="s">
        <v>24</v>
      </c>
      <c r="L6" s="55"/>
      <c r="M6" s="55"/>
      <c r="N6" s="56" t="s">
        <v>25</v>
      </c>
      <c r="O6" s="56"/>
      <c r="P6" s="56"/>
      <c r="Q6" s="44" t="s">
        <v>26</v>
      </c>
      <c r="R6" s="44"/>
      <c r="S6" s="44"/>
      <c r="T6" s="45" t="s">
        <v>27</v>
      </c>
      <c r="U6" s="45"/>
    </row>
    <row r="7" spans="1:21">
      <c r="A7" s="51"/>
      <c r="B7" s="3" t="s">
        <v>8</v>
      </c>
      <c r="C7" s="3" t="s">
        <v>9</v>
      </c>
      <c r="D7" s="3" t="s">
        <v>12</v>
      </c>
      <c r="E7" s="6" t="s">
        <v>13</v>
      </c>
      <c r="F7" s="6" t="s">
        <v>14</v>
      </c>
      <c r="G7" s="6" t="s">
        <v>15</v>
      </c>
      <c r="H7" s="9" t="s">
        <v>30</v>
      </c>
      <c r="I7" s="9" t="s">
        <v>31</v>
      </c>
      <c r="J7" s="9" t="s">
        <v>32</v>
      </c>
      <c r="K7" s="12" t="s">
        <v>33</v>
      </c>
      <c r="L7" s="12" t="s">
        <v>34</v>
      </c>
      <c r="M7" s="12" t="s">
        <v>35</v>
      </c>
      <c r="N7" s="15" t="s">
        <v>36</v>
      </c>
      <c r="O7" s="15" t="s">
        <v>37</v>
      </c>
      <c r="P7" s="15" t="s">
        <v>38</v>
      </c>
      <c r="Q7" s="19" t="s">
        <v>39</v>
      </c>
      <c r="R7" s="19" t="s">
        <v>40</v>
      </c>
      <c r="S7" s="19" t="s">
        <v>41</v>
      </c>
      <c r="T7" s="22" t="s">
        <v>42</v>
      </c>
      <c r="U7" s="22" t="s">
        <v>43</v>
      </c>
    </row>
    <row r="8" spans="1:21">
      <c r="A8" s="51"/>
      <c r="B8" s="3" t="s">
        <v>6</v>
      </c>
      <c r="C8" s="3" t="s">
        <v>10</v>
      </c>
      <c r="D8" s="3" t="s">
        <v>6</v>
      </c>
      <c r="E8" s="6" t="s">
        <v>16</v>
      </c>
      <c r="F8" s="6" t="s">
        <v>17</v>
      </c>
      <c r="G8" s="6" t="s">
        <v>6</v>
      </c>
      <c r="H8" s="9" t="s">
        <v>28</v>
      </c>
      <c r="I8" s="9" t="s">
        <v>29</v>
      </c>
      <c r="J8" s="9" t="s">
        <v>6</v>
      </c>
      <c r="K8" s="12" t="s">
        <v>46</v>
      </c>
      <c r="L8" s="12" t="s">
        <v>47</v>
      </c>
      <c r="M8" s="12" t="s">
        <v>6</v>
      </c>
      <c r="N8" s="15" t="s">
        <v>49</v>
      </c>
      <c r="O8" s="15" t="s">
        <v>50</v>
      </c>
      <c r="P8" s="15" t="s">
        <v>6</v>
      </c>
      <c r="Q8" s="19" t="s">
        <v>51</v>
      </c>
      <c r="R8" s="19" t="s">
        <v>10</v>
      </c>
      <c r="S8" s="19" t="s">
        <v>6</v>
      </c>
      <c r="T8" s="22" t="s">
        <v>52</v>
      </c>
      <c r="U8" s="22" t="s">
        <v>6</v>
      </c>
    </row>
    <row r="9" spans="1:21" ht="33" customHeight="1">
      <c r="A9" s="51"/>
      <c r="B9" s="4" t="s">
        <v>7</v>
      </c>
      <c r="C9" s="4" t="s">
        <v>48</v>
      </c>
      <c r="D9" s="4" t="s">
        <v>11</v>
      </c>
      <c r="E9" s="7" t="s">
        <v>11</v>
      </c>
      <c r="F9" s="7" t="s">
        <v>48</v>
      </c>
      <c r="G9" s="7" t="s">
        <v>7</v>
      </c>
      <c r="H9" s="11" t="s">
        <v>11</v>
      </c>
      <c r="I9" s="11" t="s">
        <v>48</v>
      </c>
      <c r="J9" s="11" t="s">
        <v>11</v>
      </c>
      <c r="K9" s="13" t="s">
        <v>11</v>
      </c>
      <c r="L9" s="13" t="s">
        <v>48</v>
      </c>
      <c r="M9" s="13" t="s">
        <v>11</v>
      </c>
      <c r="N9" s="18" t="s">
        <v>11</v>
      </c>
      <c r="O9" s="16" t="s">
        <v>48</v>
      </c>
      <c r="P9" s="18" t="s">
        <v>11</v>
      </c>
      <c r="Q9" s="21" t="s">
        <v>11</v>
      </c>
      <c r="R9" s="21" t="s">
        <v>11</v>
      </c>
      <c r="S9" s="21" t="s">
        <v>11</v>
      </c>
      <c r="T9" s="23" t="s">
        <v>11</v>
      </c>
      <c r="U9" s="23" t="s">
        <v>11</v>
      </c>
    </row>
    <row r="10" spans="1:21">
      <c r="A10" t="s">
        <v>18</v>
      </c>
      <c r="B10" s="5"/>
      <c r="C10" s="5">
        <v>1</v>
      </c>
      <c r="D10" s="5">
        <f>B10*C10</f>
        <v>0</v>
      </c>
      <c r="E10" s="8"/>
      <c r="F10" s="8">
        <v>0</v>
      </c>
      <c r="G10" s="8">
        <f>E10*F10</f>
        <v>0</v>
      </c>
      <c r="H10" s="10"/>
      <c r="I10" s="10">
        <v>0</v>
      </c>
      <c r="J10" s="10">
        <f>H10*I10</f>
        <v>0</v>
      </c>
      <c r="K10" s="14"/>
      <c r="L10" s="14">
        <v>0</v>
      </c>
      <c r="M10" s="14">
        <f>K10*L10</f>
        <v>0</v>
      </c>
      <c r="N10" s="17"/>
      <c r="O10" s="17">
        <v>0</v>
      </c>
      <c r="P10" s="17">
        <f>N10*O10</f>
        <v>0</v>
      </c>
      <c r="Q10" s="20"/>
      <c r="R10" s="20">
        <v>1</v>
      </c>
      <c r="S10" s="20">
        <f>Q10*R10</f>
        <v>0</v>
      </c>
      <c r="T10" s="24"/>
      <c r="U10" s="24">
        <f>T10*F10*A4</f>
        <v>0</v>
      </c>
    </row>
    <row r="11" spans="1:21">
      <c r="A11" t="s">
        <v>19</v>
      </c>
      <c r="B11" s="5"/>
      <c r="C11" s="5">
        <v>1</v>
      </c>
      <c r="D11" s="5">
        <f t="shared" ref="D11:D12" si="0">B11*C11</f>
        <v>0</v>
      </c>
      <c r="E11" s="8"/>
      <c r="F11" s="8">
        <v>0</v>
      </c>
      <c r="G11" s="8">
        <f t="shared" ref="G11:G12" si="1">E11*F11</f>
        <v>0</v>
      </c>
      <c r="H11" s="10"/>
      <c r="I11" s="10">
        <v>0</v>
      </c>
      <c r="J11" s="10">
        <f t="shared" ref="J11:J12" si="2">H11*I11</f>
        <v>0</v>
      </c>
      <c r="K11" s="14"/>
      <c r="L11" s="14">
        <v>0</v>
      </c>
      <c r="M11" s="14">
        <f t="shared" ref="M11:M12" si="3">K11*L11</f>
        <v>0</v>
      </c>
      <c r="N11" s="17"/>
      <c r="O11" s="17">
        <v>0</v>
      </c>
      <c r="P11" s="17">
        <f t="shared" ref="P11:P12" si="4">N11*O11</f>
        <v>0</v>
      </c>
      <c r="Q11" s="20"/>
      <c r="R11" s="20">
        <v>1</v>
      </c>
      <c r="S11" s="20">
        <f t="shared" ref="S11:S12" si="5">Q11*R11</f>
        <v>0</v>
      </c>
      <c r="T11" s="24"/>
      <c r="U11" s="24">
        <f>T11*F11*$A$4</f>
        <v>0</v>
      </c>
    </row>
    <row r="12" spans="1:21">
      <c r="A12" t="s">
        <v>20</v>
      </c>
      <c r="B12" s="5"/>
      <c r="C12" s="5">
        <v>1</v>
      </c>
      <c r="D12" s="5">
        <f t="shared" si="0"/>
        <v>0</v>
      </c>
      <c r="E12" s="8"/>
      <c r="F12" s="8">
        <v>0</v>
      </c>
      <c r="G12" s="8">
        <f t="shared" si="1"/>
        <v>0</v>
      </c>
      <c r="H12" s="10"/>
      <c r="I12" s="10">
        <v>0</v>
      </c>
      <c r="J12" s="10">
        <f t="shared" si="2"/>
        <v>0</v>
      </c>
      <c r="K12" s="14"/>
      <c r="L12" s="14">
        <v>0</v>
      </c>
      <c r="M12" s="14">
        <f t="shared" si="3"/>
        <v>0</v>
      </c>
      <c r="N12" s="17"/>
      <c r="O12" s="17">
        <v>0</v>
      </c>
      <c r="P12" s="17">
        <f t="shared" si="4"/>
        <v>0</v>
      </c>
      <c r="Q12" s="20"/>
      <c r="R12" s="20">
        <v>1</v>
      </c>
      <c r="S12" s="20">
        <f t="shared" si="5"/>
        <v>0</v>
      </c>
      <c r="T12" s="24"/>
      <c r="U12" s="24">
        <f>T12*F12*$A$4</f>
        <v>0</v>
      </c>
    </row>
    <row r="13" spans="1:21">
      <c r="A13" t="s">
        <v>21</v>
      </c>
    </row>
    <row r="14" spans="1:21">
      <c r="A14" t="s">
        <v>45</v>
      </c>
      <c r="B14" s="46">
        <f>SUM(D10:D12)</f>
        <v>0</v>
      </c>
      <c r="C14" s="46"/>
      <c r="D14" s="46"/>
      <c r="E14" s="47">
        <f>SUM(G10:G12)</f>
        <v>0</v>
      </c>
      <c r="F14" s="47"/>
      <c r="G14" s="47"/>
      <c r="H14" s="48">
        <f>SUM(J10:J12)</f>
        <v>0</v>
      </c>
      <c r="I14" s="48"/>
      <c r="J14" s="48"/>
      <c r="K14" s="49">
        <f>SUM(M10:M12)</f>
        <v>0</v>
      </c>
      <c r="L14" s="49"/>
      <c r="M14" s="49"/>
      <c r="N14" s="39">
        <f>SUM(P10:P12)</f>
        <v>0</v>
      </c>
      <c r="O14" s="39"/>
      <c r="P14" s="39"/>
      <c r="Q14" s="40">
        <f>SUM(S10:S12)</f>
        <v>0</v>
      </c>
      <c r="R14" s="40"/>
      <c r="S14" s="40"/>
      <c r="T14" s="41">
        <f>SUM(U10:U12)</f>
        <v>0</v>
      </c>
      <c r="U14" s="41"/>
    </row>
    <row r="15" spans="1:21">
      <c r="A15" s="1" t="s">
        <v>44</v>
      </c>
      <c r="B15" s="42">
        <f>SUM(B14:U14)</f>
        <v>0</v>
      </c>
      <c r="C15" s="42"/>
      <c r="D15" s="42"/>
      <c r="E15" s="42"/>
      <c r="F15" s="42"/>
      <c r="G15" s="42"/>
      <c r="H15" s="42"/>
      <c r="I15" s="42"/>
      <c r="J15" s="42"/>
      <c r="K15" s="42"/>
      <c r="L15" s="42"/>
      <c r="M15" s="42"/>
      <c r="N15" s="42"/>
      <c r="O15" s="42"/>
      <c r="P15" s="42"/>
      <c r="Q15" s="42"/>
      <c r="R15" s="42"/>
      <c r="S15" s="42"/>
      <c r="T15" s="42"/>
      <c r="U15" s="42"/>
    </row>
    <row r="16" spans="1:21">
      <c r="A16" s="43" t="s">
        <v>53</v>
      </c>
      <c r="B16" s="43"/>
      <c r="C16" s="43"/>
      <c r="D16" s="43"/>
      <c r="E16" s="43"/>
      <c r="F16" s="43"/>
      <c r="G16" s="43"/>
      <c r="H16" s="43"/>
      <c r="I16" s="43"/>
      <c r="J16" s="43"/>
      <c r="K16" s="43"/>
      <c r="L16" s="43"/>
      <c r="M16" s="43"/>
      <c r="N16" s="43"/>
      <c r="O16" s="43"/>
      <c r="P16" s="43"/>
      <c r="Q16" s="43"/>
      <c r="R16" s="43"/>
      <c r="S16" s="43"/>
      <c r="T16" s="43"/>
      <c r="U16" s="43"/>
    </row>
    <row r="17" spans="1:21">
      <c r="A17" s="31"/>
      <c r="B17" s="31"/>
      <c r="C17" s="31"/>
      <c r="D17" s="31"/>
      <c r="E17" s="36" t="s">
        <v>54</v>
      </c>
      <c r="F17" s="36"/>
      <c r="G17" s="36"/>
      <c r="H17" s="32" t="s">
        <v>55</v>
      </c>
      <c r="I17" s="32"/>
      <c r="J17" s="32"/>
      <c r="K17" s="34" t="s">
        <v>59</v>
      </c>
      <c r="L17" s="34"/>
      <c r="M17" s="34"/>
      <c r="N17" s="29" t="s">
        <v>62</v>
      </c>
      <c r="O17" s="29"/>
      <c r="P17" s="29"/>
      <c r="Q17" s="31"/>
      <c r="R17" s="31"/>
      <c r="S17" s="31"/>
      <c r="T17" s="31"/>
      <c r="U17" s="31"/>
    </row>
    <row r="18" spans="1:21">
      <c r="A18" s="31"/>
      <c r="B18" s="31"/>
      <c r="C18" s="31"/>
      <c r="D18" s="31"/>
      <c r="E18" s="36" t="s">
        <v>58</v>
      </c>
      <c r="F18" s="36"/>
      <c r="G18" s="36"/>
      <c r="H18" s="32" t="s">
        <v>56</v>
      </c>
      <c r="I18" s="32"/>
      <c r="J18" s="32"/>
      <c r="K18" s="34" t="s">
        <v>60</v>
      </c>
      <c r="L18" s="34"/>
      <c r="M18" s="34"/>
      <c r="N18" s="29" t="s">
        <v>63</v>
      </c>
      <c r="O18" s="29"/>
      <c r="P18" s="29"/>
      <c r="Q18" s="31"/>
      <c r="R18" s="31"/>
      <c r="S18" s="31"/>
      <c r="T18" s="31"/>
      <c r="U18" s="31"/>
    </row>
    <row r="19" spans="1:21">
      <c r="A19" s="31"/>
      <c r="B19" s="31"/>
      <c r="C19" s="31"/>
      <c r="D19" s="31"/>
      <c r="E19" s="36" t="s">
        <v>17</v>
      </c>
      <c r="F19" s="36"/>
      <c r="G19" s="36"/>
      <c r="H19" s="32" t="s">
        <v>57</v>
      </c>
      <c r="I19" s="32"/>
      <c r="J19" s="32"/>
      <c r="K19" s="34" t="s">
        <v>61</v>
      </c>
      <c r="L19" s="34"/>
      <c r="M19" s="34"/>
      <c r="N19" s="29" t="s">
        <v>50</v>
      </c>
      <c r="O19" s="29"/>
      <c r="P19" s="29"/>
      <c r="Q19" s="31"/>
      <c r="R19" s="31"/>
      <c r="S19" s="31"/>
      <c r="T19" s="31"/>
      <c r="U19" s="31"/>
    </row>
    <row r="20" spans="1:21">
      <c r="A20" s="31"/>
      <c r="B20" s="31"/>
      <c r="C20" s="31"/>
      <c r="D20" s="31"/>
      <c r="E20" s="37">
        <v>0</v>
      </c>
      <c r="F20" s="37"/>
      <c r="G20" s="37"/>
      <c r="H20" s="33">
        <v>0</v>
      </c>
      <c r="I20" s="33"/>
      <c r="J20" s="33"/>
      <c r="K20" s="35">
        <v>0</v>
      </c>
      <c r="L20" s="35"/>
      <c r="M20" s="35"/>
      <c r="N20" s="30">
        <v>0</v>
      </c>
      <c r="O20" s="30"/>
      <c r="P20" s="30"/>
      <c r="Q20" s="31"/>
      <c r="R20" s="31"/>
      <c r="S20" s="31"/>
      <c r="T20" s="31"/>
      <c r="U20" s="31"/>
    </row>
  </sheetData>
  <mergeCells count="40">
    <mergeCell ref="A1:U1"/>
    <mergeCell ref="A2:U2"/>
    <mergeCell ref="A3:U3"/>
    <mergeCell ref="A5:U5"/>
    <mergeCell ref="A6:A9"/>
    <mergeCell ref="B6:D6"/>
    <mergeCell ref="E6:G6"/>
    <mergeCell ref="H6:J6"/>
    <mergeCell ref="K6:M6"/>
    <mergeCell ref="N6:P6"/>
    <mergeCell ref="A16:U16"/>
    <mergeCell ref="Q6:S6"/>
    <mergeCell ref="T6:U6"/>
    <mergeCell ref="B14:D14"/>
    <mergeCell ref="E14:G14"/>
    <mergeCell ref="H14:J14"/>
    <mergeCell ref="K14:M14"/>
    <mergeCell ref="B4:U4"/>
    <mergeCell ref="N14:P14"/>
    <mergeCell ref="Q14:S14"/>
    <mergeCell ref="T14:U14"/>
    <mergeCell ref="B15:U15"/>
    <mergeCell ref="E17:G17"/>
    <mergeCell ref="E18:G18"/>
    <mergeCell ref="E19:G19"/>
    <mergeCell ref="E20:G20"/>
    <mergeCell ref="A17:D20"/>
    <mergeCell ref="H17:J17"/>
    <mergeCell ref="H18:J18"/>
    <mergeCell ref="H19:J19"/>
    <mergeCell ref="H20:J20"/>
    <mergeCell ref="K17:M17"/>
    <mergeCell ref="K18:M18"/>
    <mergeCell ref="K19:M19"/>
    <mergeCell ref="K20:M20"/>
    <mergeCell ref="N17:P17"/>
    <mergeCell ref="N18:P18"/>
    <mergeCell ref="N19:P19"/>
    <mergeCell ref="N20:P20"/>
    <mergeCell ref="Q17:U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6946E-AC06-884C-8BE5-4FDC3CB631D4}">
  <dimension ref="A1:T30"/>
  <sheetViews>
    <sheetView workbookViewId="0">
      <selection activeCell="R31" sqref="R31"/>
    </sheetView>
  </sheetViews>
  <sheetFormatPr baseColWidth="10" defaultRowHeight="16"/>
  <cols>
    <col min="2" max="2" width="10.6640625" bestFit="1" customWidth="1"/>
    <col min="5" max="5" width="11.1640625" bestFit="1" customWidth="1"/>
    <col min="6" max="6" width="13.33203125" bestFit="1" customWidth="1"/>
    <col min="9" max="9" width="13.33203125" bestFit="1" customWidth="1"/>
    <col min="12" max="12" width="11.1640625" bestFit="1" customWidth="1"/>
    <col min="17" max="17" width="21" bestFit="1" customWidth="1"/>
  </cols>
  <sheetData>
    <row r="1" spans="1:20">
      <c r="A1" s="57" t="s">
        <v>4</v>
      </c>
      <c r="B1" s="58" t="s">
        <v>5</v>
      </c>
      <c r="C1" s="58"/>
      <c r="D1" s="58"/>
      <c r="E1" s="58"/>
      <c r="F1" s="58"/>
      <c r="G1" s="58"/>
      <c r="H1" s="58"/>
      <c r="I1" s="58"/>
      <c r="J1" s="58"/>
      <c r="K1" s="58"/>
      <c r="L1" s="58"/>
      <c r="M1" s="58"/>
      <c r="N1" s="58"/>
      <c r="O1" s="58"/>
    </row>
    <row r="2" spans="1:20">
      <c r="A2" s="57"/>
      <c r="B2" s="58" t="s">
        <v>64</v>
      </c>
      <c r="C2" s="58"/>
      <c r="D2" s="58"/>
      <c r="E2" s="58" t="s">
        <v>65</v>
      </c>
      <c r="F2" s="58"/>
      <c r="G2" s="58"/>
      <c r="H2" s="58" t="s">
        <v>66</v>
      </c>
      <c r="I2" s="58"/>
      <c r="J2" s="58"/>
      <c r="K2" s="25" t="s">
        <v>8</v>
      </c>
      <c r="L2" s="58" t="s">
        <v>9</v>
      </c>
      <c r="M2" s="58"/>
      <c r="N2" s="58"/>
      <c r="O2" s="26" t="s">
        <v>12</v>
      </c>
      <c r="Q2" s="61" t="s">
        <v>79</v>
      </c>
      <c r="R2" s="61"/>
      <c r="S2" s="61"/>
      <c r="T2" s="61"/>
    </row>
    <row r="3" spans="1:20">
      <c r="A3" s="57"/>
      <c r="B3" s="26" t="s">
        <v>73</v>
      </c>
      <c r="C3" s="26" t="s">
        <v>67</v>
      </c>
      <c r="D3" s="26" t="s">
        <v>68</v>
      </c>
      <c r="E3" s="26" t="s">
        <v>69</v>
      </c>
      <c r="F3" s="26" t="s">
        <v>70</v>
      </c>
      <c r="G3" s="26" t="s">
        <v>67</v>
      </c>
      <c r="H3" s="26" t="s">
        <v>69</v>
      </c>
      <c r="I3" s="26" t="s">
        <v>70</v>
      </c>
      <c r="J3" s="26" t="s">
        <v>67</v>
      </c>
      <c r="K3" s="26" t="s">
        <v>6</v>
      </c>
      <c r="L3" s="26" t="s">
        <v>69</v>
      </c>
      <c r="M3" s="26" t="s">
        <v>67</v>
      </c>
      <c r="N3" s="26" t="s">
        <v>10</v>
      </c>
      <c r="O3" s="26" t="s">
        <v>6</v>
      </c>
      <c r="Q3" s="61"/>
      <c r="R3" s="61"/>
      <c r="S3" s="61"/>
      <c r="T3" s="61"/>
    </row>
    <row r="4" spans="1:20" ht="31" customHeight="1">
      <c r="A4" s="57"/>
      <c r="B4" s="27" t="s">
        <v>11</v>
      </c>
      <c r="C4" s="26" t="s">
        <v>71</v>
      </c>
      <c r="D4" s="26" t="s">
        <v>71</v>
      </c>
      <c r="E4" s="26" t="s">
        <v>71</v>
      </c>
      <c r="F4" s="27" t="s">
        <v>11</v>
      </c>
      <c r="G4" s="26" t="s">
        <v>72</v>
      </c>
      <c r="H4" s="26" t="s">
        <v>72</v>
      </c>
      <c r="I4" s="27" t="s">
        <v>11</v>
      </c>
      <c r="J4" s="26" t="s">
        <v>71</v>
      </c>
      <c r="K4" s="27" t="s">
        <v>11</v>
      </c>
      <c r="L4" s="26" t="s">
        <v>72</v>
      </c>
      <c r="M4" s="26" t="s">
        <v>72</v>
      </c>
      <c r="N4" s="27" t="s">
        <v>11</v>
      </c>
      <c r="O4" s="27" t="s">
        <v>11</v>
      </c>
      <c r="Q4" s="61"/>
      <c r="R4" s="61"/>
      <c r="S4" s="61"/>
      <c r="T4" s="61"/>
    </row>
    <row r="5" spans="1:20">
      <c r="A5" s="28" t="s">
        <v>18</v>
      </c>
      <c r="B5" s="28"/>
      <c r="C5" s="28"/>
      <c r="D5" s="28"/>
      <c r="E5" s="28"/>
      <c r="F5" s="28"/>
      <c r="G5" s="28"/>
      <c r="H5" s="28"/>
      <c r="I5" s="28"/>
      <c r="J5" s="28"/>
      <c r="K5" s="28"/>
      <c r="L5" s="28"/>
      <c r="M5" s="28"/>
      <c r="N5" s="28"/>
      <c r="O5" s="28"/>
      <c r="Q5" s="61"/>
      <c r="R5" s="61"/>
      <c r="S5" s="61"/>
      <c r="T5" s="61"/>
    </row>
    <row r="6" spans="1:20">
      <c r="A6" s="28" t="s">
        <v>19</v>
      </c>
      <c r="B6" s="28"/>
      <c r="C6" s="28"/>
      <c r="D6" s="28"/>
      <c r="E6" s="28"/>
      <c r="F6" s="28"/>
      <c r="G6" s="28"/>
      <c r="H6" s="28"/>
      <c r="I6" s="28"/>
      <c r="J6" s="28"/>
      <c r="K6" s="28"/>
      <c r="L6" s="28"/>
      <c r="M6" s="28"/>
      <c r="N6" s="28"/>
      <c r="O6" s="28"/>
    </row>
    <row r="7" spans="1:20">
      <c r="A7" s="28" t="s">
        <v>20</v>
      </c>
      <c r="B7" s="28"/>
      <c r="C7" s="28"/>
      <c r="D7" s="28"/>
      <c r="E7" s="28"/>
      <c r="F7" s="28"/>
      <c r="G7" s="28"/>
      <c r="H7" s="28"/>
      <c r="I7" s="28"/>
      <c r="J7" s="28"/>
      <c r="K7" s="28"/>
      <c r="L7" s="28"/>
      <c r="M7" s="28"/>
      <c r="N7" s="28"/>
      <c r="O7" s="28"/>
    </row>
    <row r="8" spans="1:20">
      <c r="A8" t="s">
        <v>21</v>
      </c>
      <c r="Q8" s="59" t="s">
        <v>80</v>
      </c>
      <c r="R8" s="59"/>
      <c r="S8" s="59"/>
      <c r="T8" s="59"/>
    </row>
    <row r="9" spans="1:20">
      <c r="Q9" s="59"/>
      <c r="R9" s="59"/>
      <c r="S9" s="59"/>
      <c r="T9" s="59"/>
    </row>
    <row r="10" spans="1:20">
      <c r="Q10" s="59"/>
      <c r="R10" s="59"/>
      <c r="S10" s="59"/>
      <c r="T10" s="59"/>
    </row>
    <row r="11" spans="1:20">
      <c r="Q11" s="59"/>
      <c r="R11" s="59"/>
      <c r="S11" s="59"/>
      <c r="T11" s="59"/>
    </row>
    <row r="13" spans="1:20" ht="16" customHeight="1">
      <c r="Q13" s="61" t="s">
        <v>81</v>
      </c>
      <c r="R13" s="61"/>
      <c r="S13" s="61"/>
      <c r="T13" s="61"/>
    </row>
    <row r="14" spans="1:20">
      <c r="Q14" s="61"/>
      <c r="R14" s="61"/>
      <c r="S14" s="61"/>
      <c r="T14" s="61"/>
    </row>
    <row r="15" spans="1:20">
      <c r="Q15" s="61"/>
      <c r="R15" s="61"/>
      <c r="S15" s="61"/>
      <c r="T15" s="61"/>
    </row>
    <row r="16" spans="1:20">
      <c r="Q16" s="61"/>
      <c r="R16" s="61"/>
      <c r="S16" s="61"/>
      <c r="T16" s="61"/>
    </row>
    <row r="18" spans="17:19">
      <c r="Q18" t="s">
        <v>87</v>
      </c>
      <c r="R18" t="s">
        <v>82</v>
      </c>
    </row>
    <row r="19" spans="17:19">
      <c r="R19" t="s">
        <v>83</v>
      </c>
    </row>
    <row r="20" spans="17:19">
      <c r="R20" t="s">
        <v>84</v>
      </c>
    </row>
    <row r="21" spans="17:19">
      <c r="R21" t="s">
        <v>85</v>
      </c>
    </row>
    <row r="22" spans="17:19">
      <c r="R22" t="s">
        <v>86</v>
      </c>
    </row>
    <row r="24" spans="17:19">
      <c r="Q24" t="s">
        <v>88</v>
      </c>
      <c r="R24" t="s">
        <v>89</v>
      </c>
      <c r="S24" t="s">
        <v>90</v>
      </c>
    </row>
    <row r="25" spans="17:19">
      <c r="S25" t="s">
        <v>91</v>
      </c>
    </row>
    <row r="26" spans="17:19">
      <c r="S26" t="s">
        <v>92</v>
      </c>
    </row>
    <row r="28" spans="17:19">
      <c r="Q28" t="s">
        <v>93</v>
      </c>
      <c r="R28" t="s">
        <v>94</v>
      </c>
    </row>
    <row r="29" spans="17:19">
      <c r="R29" t="s">
        <v>95</v>
      </c>
    </row>
    <row r="30" spans="17:19">
      <c r="R30" t="s">
        <v>96</v>
      </c>
    </row>
  </sheetData>
  <mergeCells count="9">
    <mergeCell ref="Q2:T5"/>
    <mergeCell ref="Q8:T11"/>
    <mergeCell ref="Q13:T16"/>
    <mergeCell ref="A1:A4"/>
    <mergeCell ref="B1:O1"/>
    <mergeCell ref="B2:D2"/>
    <mergeCell ref="E2:G2"/>
    <mergeCell ref="H2:J2"/>
    <mergeCell ref="L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CFA9B-3E0C-5645-9505-2A143AF24996}">
  <dimension ref="A1:T8"/>
  <sheetViews>
    <sheetView workbookViewId="0">
      <selection sqref="A1:XFD1048576"/>
    </sheetView>
  </sheetViews>
  <sheetFormatPr baseColWidth="10" defaultRowHeight="16"/>
  <cols>
    <col min="2" max="2" width="10.6640625" bestFit="1" customWidth="1"/>
    <col min="5" max="5" width="11.1640625" bestFit="1" customWidth="1"/>
    <col min="6" max="6" width="13.33203125" bestFit="1" customWidth="1"/>
    <col min="9" max="9" width="13.33203125" bestFit="1" customWidth="1"/>
    <col min="12" max="12" width="11.1640625" bestFit="1" customWidth="1"/>
  </cols>
  <sheetData>
    <row r="1" spans="1:20">
      <c r="A1" s="57" t="s">
        <v>4</v>
      </c>
      <c r="B1" s="58" t="s">
        <v>22</v>
      </c>
      <c r="C1" s="58"/>
      <c r="D1" s="58"/>
      <c r="E1" s="58"/>
      <c r="F1" s="58"/>
      <c r="G1" s="58"/>
      <c r="H1" s="58"/>
      <c r="I1" s="58"/>
      <c r="J1" s="58"/>
      <c r="K1" s="58"/>
      <c r="L1" s="58"/>
      <c r="M1" s="58"/>
      <c r="N1" s="58"/>
      <c r="O1" s="58"/>
    </row>
    <row r="2" spans="1:20">
      <c r="A2" s="57"/>
      <c r="B2" s="58" t="s">
        <v>64</v>
      </c>
      <c r="C2" s="58"/>
      <c r="D2" s="58"/>
      <c r="E2" s="58" t="s">
        <v>65</v>
      </c>
      <c r="F2" s="58"/>
      <c r="G2" s="58"/>
      <c r="H2" s="58" t="s">
        <v>66</v>
      </c>
      <c r="I2" s="58"/>
      <c r="J2" s="58"/>
      <c r="K2" s="25" t="s">
        <v>77</v>
      </c>
      <c r="L2" s="58" t="s">
        <v>9</v>
      </c>
      <c r="M2" s="58"/>
      <c r="N2" s="58"/>
      <c r="O2" s="26" t="s">
        <v>78</v>
      </c>
      <c r="Q2" s="59" t="s">
        <v>97</v>
      </c>
      <c r="R2" s="59"/>
      <c r="S2" s="59"/>
      <c r="T2" s="59"/>
    </row>
    <row r="3" spans="1:20">
      <c r="A3" s="57"/>
      <c r="B3" s="26" t="s">
        <v>74</v>
      </c>
      <c r="C3" s="26" t="s">
        <v>67</v>
      </c>
      <c r="D3" s="26" t="s">
        <v>68</v>
      </c>
      <c r="E3" s="26" t="s">
        <v>69</v>
      </c>
      <c r="F3" s="26" t="s">
        <v>70</v>
      </c>
      <c r="G3" s="26" t="s">
        <v>67</v>
      </c>
      <c r="H3" s="26" t="s">
        <v>69</v>
      </c>
      <c r="I3" s="26" t="s">
        <v>70</v>
      </c>
      <c r="J3" s="26" t="s">
        <v>67</v>
      </c>
      <c r="K3" s="26" t="s">
        <v>75</v>
      </c>
      <c r="L3" s="26" t="s">
        <v>69</v>
      </c>
      <c r="M3" s="26" t="s">
        <v>67</v>
      </c>
      <c r="N3" s="26" t="s">
        <v>76</v>
      </c>
      <c r="O3" s="26" t="s">
        <v>6</v>
      </c>
      <c r="Q3" s="59"/>
      <c r="R3" s="59"/>
      <c r="S3" s="59"/>
      <c r="T3" s="59"/>
    </row>
    <row r="4" spans="1:20" ht="31" customHeight="1">
      <c r="A4" s="57"/>
      <c r="B4" s="27" t="s">
        <v>11</v>
      </c>
      <c r="C4" s="26" t="s">
        <v>71</v>
      </c>
      <c r="D4" s="26" t="s">
        <v>71</v>
      </c>
      <c r="E4" s="26" t="s">
        <v>71</v>
      </c>
      <c r="F4" s="27" t="s">
        <v>11</v>
      </c>
      <c r="G4" s="26" t="s">
        <v>72</v>
      </c>
      <c r="H4" s="26" t="s">
        <v>72</v>
      </c>
      <c r="I4" s="27" t="s">
        <v>11</v>
      </c>
      <c r="J4" s="26" t="s">
        <v>71</v>
      </c>
      <c r="K4" s="27" t="s">
        <v>11</v>
      </c>
      <c r="L4" s="26" t="s">
        <v>72</v>
      </c>
      <c r="M4" s="26" t="s">
        <v>72</v>
      </c>
      <c r="N4" s="27" t="s">
        <v>11</v>
      </c>
      <c r="O4" s="27" t="s">
        <v>11</v>
      </c>
      <c r="Q4" s="59"/>
      <c r="R4" s="59"/>
      <c r="S4" s="59"/>
      <c r="T4" s="59"/>
    </row>
    <row r="5" spans="1:20">
      <c r="A5" s="28" t="s">
        <v>18</v>
      </c>
      <c r="B5" s="28"/>
      <c r="C5" s="28"/>
      <c r="D5" s="28"/>
      <c r="E5" s="28"/>
      <c r="F5" s="28"/>
      <c r="G5" s="28"/>
      <c r="H5" s="28"/>
      <c r="I5" s="28"/>
      <c r="J5" s="28"/>
      <c r="K5" s="28"/>
      <c r="L5" s="28"/>
      <c r="M5" s="28"/>
      <c r="N5" s="28"/>
      <c r="O5" s="28"/>
      <c r="Q5" s="59"/>
      <c r="R5" s="59"/>
      <c r="S5" s="59"/>
      <c r="T5" s="59"/>
    </row>
    <row r="6" spans="1:20">
      <c r="A6" s="28" t="s">
        <v>19</v>
      </c>
      <c r="B6" s="28"/>
      <c r="C6" s="28"/>
      <c r="D6" s="28"/>
      <c r="E6" s="28"/>
      <c r="F6" s="28"/>
      <c r="G6" s="28"/>
      <c r="H6" s="28"/>
      <c r="I6" s="28"/>
      <c r="J6" s="28"/>
      <c r="K6" s="28"/>
      <c r="L6" s="28"/>
      <c r="M6" s="28"/>
      <c r="N6" s="28"/>
      <c r="O6" s="28"/>
    </row>
    <row r="7" spans="1:20">
      <c r="A7" s="28" t="s">
        <v>20</v>
      </c>
      <c r="B7" s="28"/>
      <c r="C7" s="28"/>
      <c r="D7" s="28"/>
      <c r="E7" s="28"/>
      <c r="F7" s="28"/>
      <c r="G7" s="28"/>
      <c r="H7" s="28"/>
      <c r="I7" s="28"/>
      <c r="J7" s="28"/>
      <c r="K7" s="28"/>
      <c r="L7" s="28"/>
      <c r="M7" s="28"/>
      <c r="N7" s="28"/>
      <c r="O7" s="28"/>
    </row>
    <row r="8" spans="1:20">
      <c r="A8" t="s">
        <v>21</v>
      </c>
    </row>
  </sheetData>
  <mergeCells count="7">
    <mergeCell ref="Q2:T5"/>
    <mergeCell ref="A1:A4"/>
    <mergeCell ref="B1:O1"/>
    <mergeCell ref="B2:D2"/>
    <mergeCell ref="E2:G2"/>
    <mergeCell ref="H2:J2"/>
    <mergeCell ref="L2:N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FF169-CC1D-A44E-9AF2-891A5F96E0E6}">
  <dimension ref="A1:T11"/>
  <sheetViews>
    <sheetView workbookViewId="0">
      <selection sqref="A1:XFD1048576"/>
    </sheetView>
  </sheetViews>
  <sheetFormatPr baseColWidth="10" defaultRowHeight="16"/>
  <cols>
    <col min="2" max="2" width="10.6640625" bestFit="1" customWidth="1"/>
    <col min="5" max="5" width="11.1640625" bestFit="1" customWidth="1"/>
    <col min="6" max="6" width="13.33203125" bestFit="1" customWidth="1"/>
    <col min="9" max="9" width="13.33203125" bestFit="1" customWidth="1"/>
    <col min="12" max="12" width="11.1640625" bestFit="1" customWidth="1"/>
  </cols>
  <sheetData>
    <row r="1" spans="1:20">
      <c r="A1" s="57" t="s">
        <v>4</v>
      </c>
      <c r="B1" s="58" t="s">
        <v>23</v>
      </c>
      <c r="C1" s="58"/>
      <c r="D1" s="58"/>
      <c r="E1" s="58"/>
      <c r="F1" s="58"/>
      <c r="G1" s="58"/>
      <c r="H1" s="58"/>
      <c r="I1" s="58"/>
      <c r="J1" s="58"/>
      <c r="K1" s="58"/>
      <c r="L1" s="58"/>
      <c r="M1" s="58"/>
      <c r="N1" s="58"/>
      <c r="O1" s="58"/>
    </row>
    <row r="2" spans="1:20">
      <c r="A2" s="57"/>
      <c r="B2" s="58" t="s">
        <v>64</v>
      </c>
      <c r="C2" s="58"/>
      <c r="D2" s="58"/>
      <c r="E2" s="58" t="s">
        <v>65</v>
      </c>
      <c r="F2" s="58"/>
      <c r="G2" s="58"/>
      <c r="H2" s="58" t="s">
        <v>66</v>
      </c>
      <c r="I2" s="58"/>
      <c r="J2" s="58"/>
      <c r="K2" s="25" t="s">
        <v>99</v>
      </c>
      <c r="L2" s="58" t="s">
        <v>9</v>
      </c>
      <c r="M2" s="58"/>
      <c r="N2" s="58"/>
      <c r="O2" s="26" t="s">
        <v>100</v>
      </c>
      <c r="Q2" s="59" t="s">
        <v>102</v>
      </c>
      <c r="R2" s="59"/>
      <c r="S2" s="59"/>
      <c r="T2" s="59"/>
    </row>
    <row r="3" spans="1:20">
      <c r="A3" s="57"/>
      <c r="B3" s="26" t="s">
        <v>98</v>
      </c>
      <c r="C3" s="26" t="s">
        <v>67</v>
      </c>
      <c r="D3" s="26" t="s">
        <v>68</v>
      </c>
      <c r="E3" s="26" t="s">
        <v>69</v>
      </c>
      <c r="F3" s="26" t="s">
        <v>70</v>
      </c>
      <c r="G3" s="26" t="s">
        <v>67</v>
      </c>
      <c r="H3" s="26" t="s">
        <v>69</v>
      </c>
      <c r="I3" s="26" t="s">
        <v>70</v>
      </c>
      <c r="J3" s="26" t="s">
        <v>67</v>
      </c>
      <c r="K3" s="26" t="s">
        <v>28</v>
      </c>
      <c r="L3" s="26" t="s">
        <v>69</v>
      </c>
      <c r="M3" s="26" t="s">
        <v>67</v>
      </c>
      <c r="N3" s="26" t="s">
        <v>101</v>
      </c>
      <c r="O3" s="26" t="s">
        <v>6</v>
      </c>
      <c r="Q3" s="59"/>
      <c r="R3" s="59"/>
      <c r="S3" s="59"/>
      <c r="T3" s="59"/>
    </row>
    <row r="4" spans="1:20" ht="31" customHeight="1">
      <c r="A4" s="57"/>
      <c r="B4" s="27" t="s">
        <v>11</v>
      </c>
      <c r="C4" s="26" t="s">
        <v>71</v>
      </c>
      <c r="D4" s="26" t="s">
        <v>71</v>
      </c>
      <c r="E4" s="26" t="s">
        <v>71</v>
      </c>
      <c r="F4" s="27" t="s">
        <v>11</v>
      </c>
      <c r="G4" s="26" t="s">
        <v>72</v>
      </c>
      <c r="H4" s="26" t="s">
        <v>72</v>
      </c>
      <c r="I4" s="27" t="s">
        <v>11</v>
      </c>
      <c r="J4" s="26" t="s">
        <v>71</v>
      </c>
      <c r="K4" s="27" t="s">
        <v>11</v>
      </c>
      <c r="L4" s="26" t="s">
        <v>72</v>
      </c>
      <c r="M4" s="26" t="s">
        <v>72</v>
      </c>
      <c r="N4" s="27" t="s">
        <v>11</v>
      </c>
      <c r="O4" s="27" t="s">
        <v>11</v>
      </c>
      <c r="Q4" s="59"/>
      <c r="R4" s="59"/>
      <c r="S4" s="59"/>
      <c r="T4" s="59"/>
    </row>
    <row r="5" spans="1:20">
      <c r="A5" s="28" t="s">
        <v>18</v>
      </c>
      <c r="B5" s="28"/>
      <c r="C5" s="28"/>
      <c r="D5" s="28"/>
      <c r="E5" s="28"/>
      <c r="F5" s="28"/>
      <c r="G5" s="28"/>
      <c r="H5" s="28"/>
      <c r="I5" s="28"/>
      <c r="J5" s="28"/>
      <c r="K5" s="28"/>
      <c r="L5" s="28"/>
      <c r="M5" s="28"/>
      <c r="N5" s="28"/>
      <c r="O5" s="28"/>
      <c r="Q5" s="59"/>
      <c r="R5" s="59"/>
      <c r="S5" s="59"/>
      <c r="T5" s="59"/>
    </row>
    <row r="6" spans="1:20">
      <c r="A6" s="28" t="s">
        <v>19</v>
      </c>
      <c r="B6" s="28"/>
      <c r="C6" s="28"/>
      <c r="D6" s="28"/>
      <c r="E6" s="28"/>
      <c r="F6" s="28"/>
      <c r="G6" s="28"/>
      <c r="H6" s="28"/>
      <c r="I6" s="28"/>
      <c r="J6" s="28"/>
      <c r="K6" s="28"/>
      <c r="L6" s="28"/>
      <c r="M6" s="28"/>
      <c r="N6" s="28"/>
      <c r="O6" s="28"/>
    </row>
    <row r="7" spans="1:20">
      <c r="A7" s="28" t="s">
        <v>20</v>
      </c>
      <c r="B7" s="28"/>
      <c r="C7" s="28"/>
      <c r="D7" s="28"/>
      <c r="E7" s="28"/>
      <c r="F7" s="28"/>
      <c r="G7" s="28"/>
      <c r="H7" s="28"/>
      <c r="I7" s="28"/>
      <c r="J7" s="28"/>
      <c r="K7" s="28"/>
      <c r="L7" s="28"/>
      <c r="M7" s="28"/>
      <c r="N7" s="28"/>
      <c r="O7" s="28"/>
      <c r="Q7" s="59" t="s">
        <v>103</v>
      </c>
      <c r="R7" s="59"/>
      <c r="S7" s="59"/>
      <c r="T7" s="59"/>
    </row>
    <row r="8" spans="1:20">
      <c r="A8" t="s">
        <v>21</v>
      </c>
      <c r="Q8" s="59"/>
      <c r="R8" s="59"/>
      <c r="S8" s="59"/>
      <c r="T8" s="59"/>
    </row>
    <row r="9" spans="1:20">
      <c r="Q9" t="s">
        <v>104</v>
      </c>
    </row>
    <row r="10" spans="1:20">
      <c r="Q10" t="s">
        <v>105</v>
      </c>
    </row>
    <row r="11" spans="1:20">
      <c r="Q11" t="s">
        <v>106</v>
      </c>
    </row>
  </sheetData>
  <mergeCells count="8">
    <mergeCell ref="Q2:T5"/>
    <mergeCell ref="Q7:T8"/>
    <mergeCell ref="A1:A4"/>
    <mergeCell ref="B1:O1"/>
    <mergeCell ref="B2:D2"/>
    <mergeCell ref="E2:G2"/>
    <mergeCell ref="H2:J2"/>
    <mergeCell ref="L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0086-3A9E-D341-AFC0-A85FFDDA8653}">
  <dimension ref="A1:T17"/>
  <sheetViews>
    <sheetView zoomScale="87" workbookViewId="0">
      <selection activeCell="H16" sqref="H16"/>
    </sheetView>
  </sheetViews>
  <sheetFormatPr baseColWidth="10" defaultRowHeight="16"/>
  <cols>
    <col min="2" max="2" width="10.6640625" bestFit="1" customWidth="1"/>
    <col min="5" max="5" width="11.1640625" bestFit="1" customWidth="1"/>
    <col min="6" max="6" width="13.33203125" bestFit="1" customWidth="1"/>
    <col min="9" max="9" width="13.33203125" bestFit="1" customWidth="1"/>
    <col min="12" max="12" width="11.1640625" bestFit="1" customWidth="1"/>
  </cols>
  <sheetData>
    <row r="1" spans="1:20">
      <c r="A1" s="57" t="s">
        <v>4</v>
      </c>
      <c r="B1" s="58" t="s">
        <v>23</v>
      </c>
      <c r="C1" s="58"/>
      <c r="D1" s="58"/>
      <c r="E1" s="58"/>
      <c r="F1" s="58"/>
      <c r="G1" s="58"/>
      <c r="H1" s="58"/>
      <c r="I1" s="58"/>
      <c r="J1" s="58"/>
      <c r="K1" s="58"/>
      <c r="L1" s="58"/>
      <c r="M1" s="58"/>
      <c r="N1" s="58"/>
      <c r="O1" s="58"/>
    </row>
    <row r="2" spans="1:20">
      <c r="A2" s="57"/>
      <c r="B2" s="58" t="s">
        <v>64</v>
      </c>
      <c r="C2" s="58"/>
      <c r="D2" s="58"/>
      <c r="E2" s="58" t="s">
        <v>65</v>
      </c>
      <c r="F2" s="58"/>
      <c r="G2" s="58"/>
      <c r="H2" s="58" t="s">
        <v>66</v>
      </c>
      <c r="I2" s="58"/>
      <c r="J2" s="58"/>
      <c r="K2" s="25" t="s">
        <v>109</v>
      </c>
      <c r="L2" s="58" t="s">
        <v>9</v>
      </c>
      <c r="M2" s="58"/>
      <c r="N2" s="58"/>
      <c r="O2" s="26" t="s">
        <v>110</v>
      </c>
      <c r="Q2" s="59" t="s">
        <v>111</v>
      </c>
      <c r="R2" s="59"/>
      <c r="S2" s="59"/>
      <c r="T2" s="59"/>
    </row>
    <row r="3" spans="1:20">
      <c r="A3" s="57"/>
      <c r="B3" s="26" t="s">
        <v>107</v>
      </c>
      <c r="C3" s="26" t="s">
        <v>67</v>
      </c>
      <c r="D3" s="26" t="s">
        <v>68</v>
      </c>
      <c r="E3" s="26" t="s">
        <v>69</v>
      </c>
      <c r="F3" s="26" t="s">
        <v>70</v>
      </c>
      <c r="G3" s="26" t="s">
        <v>67</v>
      </c>
      <c r="H3" s="26" t="s">
        <v>69</v>
      </c>
      <c r="I3" s="26" t="s">
        <v>70</v>
      </c>
      <c r="J3" s="26" t="s">
        <v>67</v>
      </c>
      <c r="K3" s="26" t="s">
        <v>46</v>
      </c>
      <c r="L3" s="26" t="s">
        <v>69</v>
      </c>
      <c r="M3" s="26" t="s">
        <v>61</v>
      </c>
      <c r="N3" s="26" t="s">
        <v>101</v>
      </c>
      <c r="O3" s="26" t="s">
        <v>108</v>
      </c>
      <c r="Q3" s="59"/>
      <c r="R3" s="59"/>
      <c r="S3" s="59"/>
      <c r="T3" s="59"/>
    </row>
    <row r="4" spans="1:20" ht="31" customHeight="1">
      <c r="A4" s="57"/>
      <c r="B4" s="27" t="s">
        <v>11</v>
      </c>
      <c r="C4" s="26" t="s">
        <v>71</v>
      </c>
      <c r="D4" s="26" t="s">
        <v>71</v>
      </c>
      <c r="E4" s="26" t="s">
        <v>71</v>
      </c>
      <c r="F4" s="27" t="s">
        <v>11</v>
      </c>
      <c r="G4" s="26" t="s">
        <v>72</v>
      </c>
      <c r="H4" s="26" t="s">
        <v>72</v>
      </c>
      <c r="I4" s="27" t="s">
        <v>11</v>
      </c>
      <c r="J4" s="26" t="s">
        <v>71</v>
      </c>
      <c r="K4" s="27" t="s">
        <v>11</v>
      </c>
      <c r="L4" s="26" t="s">
        <v>72</v>
      </c>
      <c r="M4" s="26" t="s">
        <v>72</v>
      </c>
      <c r="N4" s="27" t="s">
        <v>11</v>
      </c>
      <c r="O4" s="27" t="s">
        <v>11</v>
      </c>
      <c r="Q4" s="59"/>
      <c r="R4" s="59"/>
      <c r="S4" s="59"/>
      <c r="T4" s="59"/>
    </row>
    <row r="5" spans="1:20">
      <c r="A5" s="28" t="s">
        <v>18</v>
      </c>
      <c r="B5" s="28"/>
      <c r="C5" s="28"/>
      <c r="D5" s="28"/>
      <c r="E5" s="28"/>
      <c r="F5" s="28"/>
      <c r="G5" s="28"/>
      <c r="H5" s="28"/>
      <c r="I5" s="28"/>
      <c r="J5" s="28"/>
      <c r="K5" s="28"/>
      <c r="L5" s="28"/>
      <c r="M5" s="28"/>
      <c r="N5" s="28"/>
      <c r="O5" s="28"/>
      <c r="Q5" s="59"/>
      <c r="R5" s="59"/>
      <c r="S5" s="59"/>
      <c r="T5" s="59"/>
    </row>
    <row r="6" spans="1:20">
      <c r="A6" s="28" t="s">
        <v>19</v>
      </c>
      <c r="B6" s="28"/>
      <c r="C6" s="28"/>
      <c r="D6" s="28"/>
      <c r="E6" s="28"/>
      <c r="F6" s="28"/>
      <c r="G6" s="28"/>
      <c r="H6" s="28"/>
      <c r="I6" s="28"/>
      <c r="J6" s="28"/>
      <c r="K6" s="28"/>
      <c r="L6" s="28"/>
      <c r="M6" s="28"/>
      <c r="N6" s="28"/>
      <c r="O6" s="28"/>
    </row>
    <row r="7" spans="1:20">
      <c r="A7" s="28" t="s">
        <v>20</v>
      </c>
      <c r="B7" s="28"/>
      <c r="C7" s="28"/>
      <c r="D7" s="28"/>
      <c r="E7" s="28"/>
      <c r="F7" s="28"/>
      <c r="G7" s="28"/>
      <c r="H7" s="28"/>
      <c r="I7" s="28"/>
      <c r="J7" s="28"/>
      <c r="K7" s="28"/>
      <c r="L7" s="28"/>
      <c r="M7" s="28"/>
      <c r="N7" s="28"/>
      <c r="O7" s="28"/>
      <c r="Q7" s="59" t="s">
        <v>112</v>
      </c>
      <c r="R7" s="59"/>
      <c r="S7" s="59"/>
      <c r="T7" s="59"/>
    </row>
    <row r="8" spans="1:20">
      <c r="A8" t="s">
        <v>21</v>
      </c>
      <c r="Q8" s="59"/>
      <c r="R8" s="59"/>
      <c r="S8" s="59"/>
      <c r="T8" s="59"/>
    </row>
    <row r="9" spans="1:20" ht="16" customHeight="1">
      <c r="Q9" s="62" t="s">
        <v>113</v>
      </c>
      <c r="R9" s="62"/>
      <c r="S9" s="62"/>
      <c r="T9" s="62"/>
    </row>
    <row r="10" spans="1:20">
      <c r="Q10" s="62"/>
      <c r="R10" s="62"/>
      <c r="S10" s="62"/>
      <c r="T10" s="62"/>
    </row>
    <row r="11" spans="1:20">
      <c r="A11" s="63" t="s">
        <v>116</v>
      </c>
      <c r="B11" s="63"/>
      <c r="C11" s="63"/>
      <c r="D11" s="63"/>
      <c r="E11" s="63"/>
      <c r="F11" s="63"/>
      <c r="G11" s="63"/>
      <c r="H11" s="63"/>
      <c r="I11" s="63"/>
      <c r="J11" s="63"/>
      <c r="K11" s="63"/>
      <c r="L11" s="63"/>
      <c r="M11" s="63"/>
      <c r="N11" s="63"/>
      <c r="O11" s="63"/>
      <c r="Q11" s="62"/>
      <c r="R11" s="62"/>
      <c r="S11" s="62"/>
      <c r="T11" s="62"/>
    </row>
    <row r="12" spans="1:20" ht="16" customHeight="1">
      <c r="A12" s="63"/>
      <c r="B12" s="63"/>
      <c r="C12" s="63"/>
      <c r="D12" s="63"/>
      <c r="E12" s="63"/>
      <c r="F12" s="63"/>
      <c r="G12" s="63"/>
      <c r="H12" s="63"/>
      <c r="I12" s="63"/>
      <c r="J12" s="63"/>
      <c r="K12" s="63"/>
      <c r="L12" s="63"/>
      <c r="M12" s="63"/>
      <c r="N12" s="63"/>
      <c r="O12" s="63"/>
      <c r="Q12" s="59" t="s">
        <v>114</v>
      </c>
      <c r="R12" s="59"/>
      <c r="S12" s="59"/>
      <c r="T12" s="59"/>
    </row>
    <row r="13" spans="1:20">
      <c r="Q13" s="59"/>
      <c r="R13" s="59"/>
      <c r="S13" s="59"/>
      <c r="T13" s="59"/>
    </row>
    <row r="14" spans="1:20">
      <c r="Q14" s="59"/>
      <c r="R14" s="59"/>
      <c r="S14" s="59"/>
      <c r="T14" s="59"/>
    </row>
    <row r="15" spans="1:20">
      <c r="Q15" s="59"/>
      <c r="R15" s="59"/>
      <c r="S15" s="59"/>
      <c r="T15" s="59"/>
    </row>
    <row r="16" spans="1:20">
      <c r="Q16" s="59" t="s">
        <v>115</v>
      </c>
      <c r="R16" s="59"/>
      <c r="S16" s="59"/>
      <c r="T16" s="59"/>
    </row>
    <row r="17" spans="17:20">
      <c r="Q17" s="59"/>
      <c r="R17" s="59"/>
      <c r="S17" s="59"/>
      <c r="T17" s="59"/>
    </row>
  </sheetData>
  <mergeCells count="11">
    <mergeCell ref="Q2:T5"/>
    <mergeCell ref="Q7:T8"/>
    <mergeCell ref="Q9:T11"/>
    <mergeCell ref="Q12:T15"/>
    <mergeCell ref="Q16:T17"/>
    <mergeCell ref="A1:A4"/>
    <mergeCell ref="B1:O1"/>
    <mergeCell ref="B2:D2"/>
    <mergeCell ref="E2:G2"/>
    <mergeCell ref="H2:J2"/>
    <mergeCell ref="L2:N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C945-1CE2-7842-AD11-B3C50971C35C}">
  <dimension ref="A1:G15"/>
  <sheetViews>
    <sheetView topLeftCell="A8" workbookViewId="0">
      <selection sqref="A1:C1"/>
    </sheetView>
  </sheetViews>
  <sheetFormatPr baseColWidth="10" defaultRowHeight="16"/>
  <cols>
    <col min="1" max="1" width="8.6640625" bestFit="1" customWidth="1"/>
    <col min="2" max="2" width="72.83203125" customWidth="1"/>
    <col min="3" max="3" width="30.83203125" customWidth="1"/>
  </cols>
  <sheetData>
    <row r="1" spans="1:7">
      <c r="A1" s="42" t="s">
        <v>120</v>
      </c>
      <c r="B1" s="42"/>
      <c r="C1" s="42"/>
      <c r="D1" s="63"/>
    </row>
    <row r="2" spans="1:7" ht="85">
      <c r="A2" t="s">
        <v>121</v>
      </c>
      <c r="B2" s="65" t="s">
        <v>124</v>
      </c>
      <c r="C2" s="66" t="s">
        <v>125</v>
      </c>
    </row>
    <row r="3" spans="1:7" ht="51">
      <c r="A3" t="s">
        <v>122</v>
      </c>
      <c r="B3" s="66" t="s">
        <v>126</v>
      </c>
      <c r="C3" s="66" t="s">
        <v>127</v>
      </c>
    </row>
    <row r="4" spans="1:7" ht="102">
      <c r="A4" t="s">
        <v>123</v>
      </c>
      <c r="B4" s="65" t="s">
        <v>128</v>
      </c>
      <c r="C4" s="66" t="s">
        <v>129</v>
      </c>
    </row>
    <row r="5" spans="1:7" ht="68">
      <c r="A5" t="s">
        <v>130</v>
      </c>
      <c r="B5" s="66" t="s">
        <v>154</v>
      </c>
      <c r="C5" s="66" t="s">
        <v>159</v>
      </c>
    </row>
    <row r="6" spans="1:7" ht="85">
      <c r="A6" t="s">
        <v>131</v>
      </c>
      <c r="B6" s="66" t="s">
        <v>155</v>
      </c>
      <c r="C6" s="66" t="s">
        <v>158</v>
      </c>
    </row>
    <row r="7" spans="1:7" ht="102">
      <c r="A7" t="s">
        <v>132</v>
      </c>
      <c r="B7" s="66" t="s">
        <v>156</v>
      </c>
      <c r="C7" s="66" t="s">
        <v>157</v>
      </c>
    </row>
    <row r="8" spans="1:7" ht="102">
      <c r="A8" t="s">
        <v>133</v>
      </c>
      <c r="B8" s="66" t="s">
        <v>152</v>
      </c>
      <c r="C8" s="60" t="s">
        <v>153</v>
      </c>
    </row>
    <row r="9" spans="1:7" ht="34">
      <c r="A9" t="s">
        <v>24</v>
      </c>
      <c r="B9" s="66" t="s">
        <v>151</v>
      </c>
      <c r="C9" s="66" t="s">
        <v>150</v>
      </c>
      <c r="D9" s="64"/>
      <c r="E9" s="64"/>
      <c r="G9" s="64"/>
    </row>
    <row r="10" spans="1:7" ht="51">
      <c r="A10" t="s">
        <v>134</v>
      </c>
      <c r="B10" s="66" t="s">
        <v>148</v>
      </c>
      <c r="C10" s="66" t="s">
        <v>149</v>
      </c>
      <c r="E10" s="64"/>
    </row>
    <row r="11" spans="1:7" ht="51">
      <c r="A11" t="s">
        <v>135</v>
      </c>
      <c r="B11" s="66" t="s">
        <v>147</v>
      </c>
      <c r="C11" s="66" t="s">
        <v>146</v>
      </c>
      <c r="F11" s="64"/>
    </row>
    <row r="12" spans="1:7" ht="51">
      <c r="A12" t="s">
        <v>136</v>
      </c>
      <c r="B12" s="66" t="s">
        <v>144</v>
      </c>
      <c r="C12" s="66" t="s">
        <v>145</v>
      </c>
      <c r="F12" s="64"/>
    </row>
    <row r="13" spans="1:7" ht="34">
      <c r="A13" t="s">
        <v>137</v>
      </c>
      <c r="B13" s="66" t="s">
        <v>142</v>
      </c>
      <c r="C13" s="66" t="s">
        <v>141</v>
      </c>
    </row>
    <row r="14" spans="1:7" ht="34">
      <c r="A14" t="s">
        <v>23</v>
      </c>
      <c r="B14" s="66" t="s">
        <v>143</v>
      </c>
      <c r="C14" s="66" t="s">
        <v>141</v>
      </c>
    </row>
    <row r="15" spans="1:7" ht="34">
      <c r="A15" t="s">
        <v>138</v>
      </c>
      <c r="B15" s="66" t="s">
        <v>139</v>
      </c>
      <c r="C15" s="66" t="s">
        <v>140</v>
      </c>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EBA47-BC8B-9E44-8F51-88BF45175241}">
  <dimension ref="A1:AD55"/>
  <sheetViews>
    <sheetView tabSelected="1" topLeftCell="A44" zoomScaleNormal="100" workbookViewId="0">
      <selection activeCell="A55" sqref="A55"/>
    </sheetView>
  </sheetViews>
  <sheetFormatPr baseColWidth="10" defaultRowHeight="16"/>
  <cols>
    <col min="1" max="1" width="37" customWidth="1"/>
    <col min="2" max="2" width="10.1640625" bestFit="1" customWidth="1"/>
    <col min="3" max="3" width="9.33203125" bestFit="1" customWidth="1"/>
    <col min="4" max="4" width="19.5" customWidth="1"/>
    <col min="5" max="5" width="10" bestFit="1" customWidth="1"/>
    <col min="13" max="13" width="44.83203125" bestFit="1" customWidth="1"/>
    <col min="19" max="19" width="54.83203125" bestFit="1" customWidth="1"/>
    <col min="22" max="22" width="40" customWidth="1"/>
    <col min="23" max="24" width="11" bestFit="1" customWidth="1"/>
    <col min="25" max="25" width="11.6640625" bestFit="1" customWidth="1"/>
    <col min="26" max="26" width="11" bestFit="1" customWidth="1"/>
    <col min="28" max="28" width="26.33203125" customWidth="1"/>
    <col min="29" max="29" width="17.1640625" customWidth="1"/>
    <col min="30" max="30" width="11" bestFit="1" customWidth="1"/>
  </cols>
  <sheetData>
    <row r="1" spans="1:30">
      <c r="A1" s="70" t="s">
        <v>183</v>
      </c>
      <c r="B1" s="70"/>
      <c r="C1" s="70"/>
      <c r="D1" s="70"/>
      <c r="E1" s="70"/>
      <c r="G1" s="42" t="s">
        <v>184</v>
      </c>
      <c r="H1" s="42"/>
      <c r="I1" s="42"/>
      <c r="J1" s="42"/>
      <c r="K1" s="42"/>
      <c r="M1" s="42" t="s">
        <v>194</v>
      </c>
      <c r="N1" s="42"/>
      <c r="O1" s="42"/>
      <c r="P1" s="42"/>
      <c r="Q1" s="42"/>
      <c r="S1" s="42" t="s">
        <v>211</v>
      </c>
      <c r="T1" s="42"/>
      <c r="V1" s="42" t="s">
        <v>225</v>
      </c>
      <c r="W1" s="42"/>
      <c r="X1" s="42"/>
      <c r="Y1" s="42"/>
      <c r="AB1" s="42" t="s">
        <v>253</v>
      </c>
      <c r="AC1" s="42"/>
      <c r="AD1" s="42"/>
    </row>
    <row r="2" spans="1:30" ht="68">
      <c r="A2" s="71" t="s">
        <v>160</v>
      </c>
      <c r="B2" s="71" t="s">
        <v>161</v>
      </c>
      <c r="C2" s="71" t="s">
        <v>117</v>
      </c>
      <c r="D2" s="71" t="s">
        <v>118</v>
      </c>
      <c r="E2" s="71" t="s">
        <v>119</v>
      </c>
      <c r="G2" s="1" t="s">
        <v>160</v>
      </c>
      <c r="H2" s="1" t="s">
        <v>161</v>
      </c>
      <c r="I2" s="1" t="s">
        <v>117</v>
      </c>
      <c r="J2" s="1" t="s">
        <v>179</v>
      </c>
      <c r="K2" s="1" t="s">
        <v>119</v>
      </c>
      <c r="M2" s="1" t="s">
        <v>160</v>
      </c>
      <c r="N2" s="1" t="s">
        <v>161</v>
      </c>
      <c r="O2" s="1" t="s">
        <v>117</v>
      </c>
      <c r="P2" s="1" t="s">
        <v>179</v>
      </c>
      <c r="Q2" s="1" t="s">
        <v>119</v>
      </c>
      <c r="S2" s="1" t="s">
        <v>212</v>
      </c>
      <c r="T2" s="1" t="s">
        <v>73</v>
      </c>
      <c r="V2" s="68" t="s">
        <v>226</v>
      </c>
      <c r="W2" s="68" t="s">
        <v>227</v>
      </c>
      <c r="X2" s="68" t="s">
        <v>228</v>
      </c>
      <c r="Y2" s="68" t="s">
        <v>229</v>
      </c>
      <c r="AB2" s="68" t="s">
        <v>254</v>
      </c>
      <c r="AC2" s="68" t="s">
        <v>256</v>
      </c>
      <c r="AD2" s="68" t="s">
        <v>255</v>
      </c>
    </row>
    <row r="3" spans="1:30" ht="34">
      <c r="A3" s="28" t="s">
        <v>162</v>
      </c>
      <c r="B3" s="28" t="s">
        <v>176</v>
      </c>
      <c r="C3" s="28">
        <v>4</v>
      </c>
      <c r="D3" s="28">
        <v>6</v>
      </c>
      <c r="E3" s="28">
        <v>9</v>
      </c>
      <c r="G3" s="1" t="s">
        <v>185</v>
      </c>
      <c r="M3" s="1" t="s">
        <v>185</v>
      </c>
      <c r="S3" t="s">
        <v>213</v>
      </c>
      <c r="T3">
        <v>1265</v>
      </c>
      <c r="V3" s="60" t="s">
        <v>230</v>
      </c>
      <c r="W3" s="60">
        <v>10663</v>
      </c>
      <c r="X3" s="60">
        <v>32.369999999999997</v>
      </c>
      <c r="Y3" s="60">
        <f>1/X3</f>
        <v>3.0892801977139329E-2</v>
      </c>
      <c r="AB3" s="60" t="s">
        <v>257</v>
      </c>
      <c r="AC3">
        <v>0</v>
      </c>
      <c r="AD3" t="s">
        <v>258</v>
      </c>
    </row>
    <row r="4" spans="1:30" ht="34">
      <c r="A4" s="28" t="s">
        <v>177</v>
      </c>
      <c r="B4" s="28"/>
      <c r="C4" s="28">
        <v>1</v>
      </c>
      <c r="D4" s="28">
        <v>3</v>
      </c>
      <c r="E4" s="28">
        <v>7</v>
      </c>
      <c r="G4" t="s">
        <v>186</v>
      </c>
      <c r="H4" t="s">
        <v>17</v>
      </c>
      <c r="J4">
        <v>80.8</v>
      </c>
      <c r="M4" t="s">
        <v>186</v>
      </c>
      <c r="N4" t="s">
        <v>17</v>
      </c>
      <c r="P4">
        <v>215.5</v>
      </c>
      <c r="Q4">
        <v>219.7</v>
      </c>
      <c r="S4" t="s">
        <v>214</v>
      </c>
      <c r="T4">
        <v>235</v>
      </c>
      <c r="V4" s="60" t="s">
        <v>231</v>
      </c>
      <c r="W4" s="60">
        <v>9265</v>
      </c>
      <c r="X4" s="60">
        <v>28.13</v>
      </c>
      <c r="Y4" s="60">
        <f t="shared" ref="Y4:Y11" si="0">1/X4</f>
        <v>3.5549235691432639E-2</v>
      </c>
      <c r="AB4" s="60" t="s">
        <v>259</v>
      </c>
      <c r="AC4">
        <v>0.21</v>
      </c>
      <c r="AD4">
        <v>1.57</v>
      </c>
    </row>
    <row r="5" spans="1:30" ht="34">
      <c r="A5" s="28"/>
      <c r="B5" s="28"/>
      <c r="C5" s="28"/>
      <c r="D5" s="28"/>
      <c r="E5" s="28"/>
      <c r="G5" t="s">
        <v>187</v>
      </c>
      <c r="H5" t="s">
        <v>17</v>
      </c>
      <c r="J5">
        <v>45.2</v>
      </c>
      <c r="M5" t="s">
        <v>187</v>
      </c>
      <c r="N5" t="s">
        <v>17</v>
      </c>
      <c r="P5">
        <v>9.16</v>
      </c>
      <c r="Q5">
        <v>13.4</v>
      </c>
      <c r="S5" t="s">
        <v>215</v>
      </c>
      <c r="T5">
        <v>3208</v>
      </c>
      <c r="V5" s="60" t="s">
        <v>232</v>
      </c>
      <c r="W5" s="60">
        <v>3016</v>
      </c>
      <c r="X5" s="60">
        <v>9.16</v>
      </c>
      <c r="Y5" s="60">
        <f t="shared" si="0"/>
        <v>0.1091703056768559</v>
      </c>
      <c r="AB5" s="60" t="s">
        <v>261</v>
      </c>
      <c r="AC5">
        <v>0.8</v>
      </c>
      <c r="AD5">
        <v>0.9</v>
      </c>
    </row>
    <row r="6" spans="1:30" ht="34">
      <c r="A6" s="71" t="s">
        <v>163</v>
      </c>
      <c r="B6" s="28"/>
      <c r="C6" s="28"/>
      <c r="D6" s="28"/>
      <c r="E6" s="28"/>
      <c r="G6" t="s">
        <v>23</v>
      </c>
      <c r="H6" t="s">
        <v>47</v>
      </c>
      <c r="J6">
        <v>237</v>
      </c>
      <c r="M6" t="s">
        <v>23</v>
      </c>
      <c r="N6" t="s">
        <v>47</v>
      </c>
      <c r="P6">
        <v>237</v>
      </c>
      <c r="S6" t="s">
        <v>216</v>
      </c>
      <c r="T6">
        <v>204</v>
      </c>
      <c r="V6" s="60" t="s">
        <v>233</v>
      </c>
      <c r="W6" s="60">
        <v>6459</v>
      </c>
      <c r="X6" s="60">
        <v>19.61</v>
      </c>
      <c r="Y6" s="60">
        <f t="shared" si="0"/>
        <v>5.0994390617032127E-2</v>
      </c>
      <c r="AB6" s="60" t="s">
        <v>260</v>
      </c>
      <c r="AC6">
        <v>1.36</v>
      </c>
      <c r="AD6">
        <v>0.61399999999999999</v>
      </c>
    </row>
    <row r="7" spans="1:30" ht="17">
      <c r="A7" s="28" t="s">
        <v>164</v>
      </c>
      <c r="B7" s="28"/>
      <c r="C7" s="28" t="s">
        <v>170</v>
      </c>
      <c r="D7" s="28" t="s">
        <v>171</v>
      </c>
      <c r="E7" s="28" t="s">
        <v>172</v>
      </c>
      <c r="G7" t="s">
        <v>188</v>
      </c>
      <c r="H7" t="s">
        <v>47</v>
      </c>
      <c r="I7">
        <v>55</v>
      </c>
      <c r="J7">
        <v>65</v>
      </c>
      <c r="K7">
        <v>65</v>
      </c>
      <c r="M7" t="s">
        <v>188</v>
      </c>
      <c r="N7" t="s">
        <v>47</v>
      </c>
      <c r="P7">
        <v>60</v>
      </c>
      <c r="Q7">
        <v>70</v>
      </c>
      <c r="S7" t="s">
        <v>217</v>
      </c>
      <c r="T7">
        <v>1405</v>
      </c>
      <c r="V7" s="60" t="s">
        <v>234</v>
      </c>
      <c r="W7" s="60">
        <v>6961</v>
      </c>
      <c r="X7" s="60">
        <v>21.13</v>
      </c>
      <c r="Y7" s="60">
        <f t="shared" si="0"/>
        <v>4.7326076668244205E-2</v>
      </c>
    </row>
    <row r="8" spans="1:30" ht="34">
      <c r="A8" s="28" t="s">
        <v>169</v>
      </c>
      <c r="B8" s="28" t="s">
        <v>168</v>
      </c>
      <c r="C8" s="28">
        <v>1.1299999999999999</v>
      </c>
      <c r="D8" s="28">
        <v>3.54</v>
      </c>
      <c r="E8" s="28">
        <v>4.25</v>
      </c>
      <c r="G8" t="s">
        <v>189</v>
      </c>
      <c r="H8" t="s">
        <v>50</v>
      </c>
      <c r="J8" t="s">
        <v>192</v>
      </c>
      <c r="M8" t="s">
        <v>189</v>
      </c>
      <c r="N8" t="s">
        <v>50</v>
      </c>
      <c r="O8">
        <v>1.1399999999999999</v>
      </c>
      <c r="P8">
        <v>1.1399999999999999</v>
      </c>
      <c r="Q8">
        <v>1.54</v>
      </c>
      <c r="S8" t="s">
        <v>218</v>
      </c>
      <c r="T8">
        <v>142</v>
      </c>
      <c r="V8" s="60" t="s">
        <v>235</v>
      </c>
      <c r="W8" s="60">
        <v>8359</v>
      </c>
      <c r="X8" s="60">
        <v>25.38</v>
      </c>
      <c r="Y8" s="60">
        <f t="shared" si="0"/>
        <v>3.9401103230890466E-2</v>
      </c>
    </row>
    <row r="9" spans="1:30" ht="34">
      <c r="A9" s="28" t="s">
        <v>165</v>
      </c>
      <c r="B9" s="28" t="s">
        <v>168</v>
      </c>
      <c r="C9" s="28">
        <v>1.27</v>
      </c>
      <c r="D9" s="28">
        <v>3.54</v>
      </c>
      <c r="E9" s="28">
        <v>4.3899999999999997</v>
      </c>
      <c r="G9" s="1" t="s">
        <v>190</v>
      </c>
      <c r="M9" s="1" t="s">
        <v>190</v>
      </c>
      <c r="S9" t="s">
        <v>219</v>
      </c>
      <c r="T9">
        <v>2304</v>
      </c>
      <c r="V9" s="60" t="s">
        <v>236</v>
      </c>
      <c r="W9" s="60">
        <v>1398</v>
      </c>
      <c r="X9" s="60">
        <v>4.24</v>
      </c>
      <c r="Y9" s="60">
        <f t="shared" si="0"/>
        <v>0.23584905660377356</v>
      </c>
    </row>
    <row r="10" spans="1:30">
      <c r="A10" s="28" t="s">
        <v>166</v>
      </c>
      <c r="B10" s="28" t="s">
        <v>168</v>
      </c>
      <c r="C10" s="28">
        <v>1.27</v>
      </c>
      <c r="D10" s="28">
        <v>3.54</v>
      </c>
      <c r="E10" s="28">
        <v>4.3899999999999997</v>
      </c>
      <c r="G10" t="s">
        <v>186</v>
      </c>
      <c r="H10" t="s">
        <v>17</v>
      </c>
      <c r="I10">
        <v>102</v>
      </c>
      <c r="J10">
        <v>133.1</v>
      </c>
      <c r="K10">
        <v>137.30000000000001</v>
      </c>
      <c r="M10" t="s">
        <v>186</v>
      </c>
      <c r="N10" t="s">
        <v>17</v>
      </c>
      <c r="P10">
        <v>215.5</v>
      </c>
      <c r="Q10">
        <v>219.7</v>
      </c>
      <c r="S10" t="s">
        <v>220</v>
      </c>
      <c r="T10">
        <v>502</v>
      </c>
    </row>
    <row r="11" spans="1:30">
      <c r="A11" s="28" t="s">
        <v>167</v>
      </c>
      <c r="B11" s="28" t="s">
        <v>168</v>
      </c>
      <c r="C11" s="28">
        <v>2.2599999999999998</v>
      </c>
      <c r="D11" s="28">
        <v>4.25</v>
      </c>
      <c r="E11" s="28">
        <v>10.62</v>
      </c>
      <c r="G11" t="s">
        <v>187</v>
      </c>
      <c r="H11" t="s">
        <v>17</v>
      </c>
      <c r="J11">
        <v>9.16</v>
      </c>
      <c r="K11">
        <v>13.4</v>
      </c>
      <c r="M11" t="s">
        <v>187</v>
      </c>
      <c r="N11" t="s">
        <v>17</v>
      </c>
      <c r="P11">
        <v>9.16</v>
      </c>
      <c r="Q11">
        <v>13.4</v>
      </c>
      <c r="S11" t="s">
        <v>221</v>
      </c>
      <c r="T11">
        <v>1398</v>
      </c>
    </row>
    <row r="12" spans="1:30">
      <c r="A12" s="28" t="s">
        <v>173</v>
      </c>
      <c r="B12" s="28"/>
      <c r="C12" s="28" t="s">
        <v>178</v>
      </c>
      <c r="D12" s="28" t="s">
        <v>179</v>
      </c>
      <c r="E12" s="28" t="s">
        <v>180</v>
      </c>
      <c r="G12" t="s">
        <v>23</v>
      </c>
      <c r="H12" t="s">
        <v>47</v>
      </c>
      <c r="I12">
        <v>54</v>
      </c>
      <c r="J12">
        <v>749</v>
      </c>
      <c r="K12">
        <v>749</v>
      </c>
      <c r="M12" t="s">
        <v>23</v>
      </c>
      <c r="N12" t="s">
        <v>47</v>
      </c>
      <c r="O12">
        <v>54</v>
      </c>
      <c r="P12">
        <v>228</v>
      </c>
      <c r="Q12">
        <v>338</v>
      </c>
      <c r="S12" s="1" t="s">
        <v>222</v>
      </c>
      <c r="T12" s="1">
        <v>10663</v>
      </c>
      <c r="V12" s="69" t="s">
        <v>237</v>
      </c>
      <c r="W12" s="69"/>
      <c r="X12" s="69"/>
      <c r="Y12" s="69"/>
      <c r="Z12" s="69"/>
    </row>
    <row r="13" spans="1:30">
      <c r="A13" s="28" t="s">
        <v>169</v>
      </c>
      <c r="B13" s="28" t="s">
        <v>175</v>
      </c>
      <c r="C13" s="28">
        <v>3</v>
      </c>
      <c r="D13" s="28">
        <v>5</v>
      </c>
      <c r="E13" s="28">
        <v>7</v>
      </c>
      <c r="G13" t="s">
        <v>191</v>
      </c>
      <c r="H13" t="s">
        <v>47</v>
      </c>
      <c r="I13">
        <v>97</v>
      </c>
      <c r="J13">
        <v>102</v>
      </c>
      <c r="K13">
        <v>246</v>
      </c>
      <c r="M13" t="s">
        <v>191</v>
      </c>
      <c r="N13" t="s">
        <v>47</v>
      </c>
      <c r="P13">
        <v>146</v>
      </c>
      <c r="Q13">
        <v>170</v>
      </c>
      <c r="V13" t="s">
        <v>238</v>
      </c>
      <c r="W13" t="s">
        <v>239</v>
      </c>
      <c r="X13" t="s">
        <v>240</v>
      </c>
      <c r="Y13" t="s">
        <v>241</v>
      </c>
      <c r="Z13" t="s">
        <v>242</v>
      </c>
    </row>
    <row r="14" spans="1:30">
      <c r="A14" s="28" t="s">
        <v>165</v>
      </c>
      <c r="B14" s="28" t="s">
        <v>175</v>
      </c>
      <c r="C14" s="28">
        <v>5</v>
      </c>
      <c r="D14" s="28">
        <v>8</v>
      </c>
      <c r="E14" s="28">
        <v>8</v>
      </c>
      <c r="G14" t="s">
        <v>189</v>
      </c>
      <c r="H14" t="s">
        <v>50</v>
      </c>
      <c r="J14" t="s">
        <v>193</v>
      </c>
      <c r="M14" t="s">
        <v>189</v>
      </c>
      <c r="N14" t="s">
        <v>50</v>
      </c>
      <c r="O14">
        <v>1.25</v>
      </c>
      <c r="P14">
        <v>1.25</v>
      </c>
      <c r="Q14">
        <v>1.5</v>
      </c>
      <c r="S14" s="59" t="s">
        <v>223</v>
      </c>
      <c r="T14" s="59"/>
      <c r="V14" t="s">
        <v>243</v>
      </c>
      <c r="W14">
        <v>6961</v>
      </c>
      <c r="X14">
        <v>6961</v>
      </c>
      <c r="Y14">
        <v>6961</v>
      </c>
      <c r="Z14">
        <v>6961</v>
      </c>
    </row>
    <row r="15" spans="1:30">
      <c r="A15" s="28" t="s">
        <v>174</v>
      </c>
      <c r="B15" s="28" t="s">
        <v>175</v>
      </c>
      <c r="C15" s="28">
        <v>3</v>
      </c>
      <c r="D15" s="28" t="s">
        <v>181</v>
      </c>
      <c r="E15" s="28">
        <v>30</v>
      </c>
      <c r="S15" s="59"/>
      <c r="T15" s="59"/>
      <c r="V15" t="s">
        <v>246</v>
      </c>
      <c r="W15">
        <v>5618</v>
      </c>
    </row>
    <row r="16" spans="1:30" ht="16" customHeight="1">
      <c r="A16" s="71" t="s">
        <v>182</v>
      </c>
      <c r="B16" s="28"/>
      <c r="C16" s="28"/>
      <c r="D16" s="28"/>
      <c r="E16" s="28"/>
      <c r="G16" t="s">
        <v>195</v>
      </c>
      <c r="M16" t="s">
        <v>196</v>
      </c>
      <c r="S16" s="59"/>
      <c r="T16" s="59"/>
      <c r="V16" t="s">
        <v>244</v>
      </c>
      <c r="W16">
        <v>281</v>
      </c>
    </row>
    <row r="17" spans="1:26">
      <c r="A17" s="28" t="s">
        <v>164</v>
      </c>
      <c r="B17" s="28"/>
      <c r="C17" s="28" t="s">
        <v>170</v>
      </c>
      <c r="D17" s="28" t="s">
        <v>171</v>
      </c>
      <c r="E17" s="28" t="s">
        <v>172</v>
      </c>
      <c r="S17" s="59"/>
      <c r="T17" s="59"/>
      <c r="V17" t="s">
        <v>245</v>
      </c>
      <c r="X17">
        <v>35119</v>
      </c>
    </row>
    <row r="18" spans="1:26">
      <c r="A18" s="28" t="s">
        <v>169</v>
      </c>
      <c r="B18" s="28" t="s">
        <v>168</v>
      </c>
      <c r="C18" s="28">
        <v>5.0999999999999996</v>
      </c>
      <c r="D18" s="28">
        <v>9.91</v>
      </c>
      <c r="E18" s="28">
        <v>18.41</v>
      </c>
      <c r="G18" s="42" t="s">
        <v>197</v>
      </c>
      <c r="H18" s="42"/>
      <c r="I18" s="42"/>
      <c r="J18" s="42"/>
      <c r="K18" s="67"/>
      <c r="S18" s="59"/>
      <c r="T18" s="59"/>
      <c r="V18" t="s">
        <v>244</v>
      </c>
      <c r="X18">
        <v>1756</v>
      </c>
    </row>
    <row r="19" spans="1:26">
      <c r="A19" s="28" t="s">
        <v>165</v>
      </c>
      <c r="B19" s="28" t="s">
        <v>168</v>
      </c>
      <c r="C19" s="28">
        <v>1.1299999999999999</v>
      </c>
      <c r="D19" s="28">
        <v>3.54</v>
      </c>
      <c r="E19" s="28">
        <v>4.25</v>
      </c>
      <c r="G19" t="s">
        <v>198</v>
      </c>
      <c r="H19" s="31" t="s">
        <v>199</v>
      </c>
      <c r="I19" s="31"/>
      <c r="J19" s="31"/>
      <c r="S19" s="59"/>
      <c r="T19" s="59"/>
      <c r="V19" t="s">
        <v>247</v>
      </c>
      <c r="Y19">
        <v>25408</v>
      </c>
    </row>
    <row r="20" spans="1:26">
      <c r="A20" s="28" t="s">
        <v>166</v>
      </c>
      <c r="B20" s="28" t="s">
        <v>168</v>
      </c>
      <c r="C20" s="28">
        <v>2.27</v>
      </c>
      <c r="D20" s="28">
        <v>4.25</v>
      </c>
      <c r="E20" s="28">
        <v>10.62</v>
      </c>
      <c r="G20" t="s">
        <v>200</v>
      </c>
      <c r="H20" t="s">
        <v>117</v>
      </c>
      <c r="I20" t="s">
        <v>118</v>
      </c>
      <c r="J20" t="s">
        <v>119</v>
      </c>
      <c r="S20" s="59"/>
      <c r="T20" s="59"/>
      <c r="V20" t="s">
        <v>248</v>
      </c>
      <c r="Y20">
        <v>1556</v>
      </c>
    </row>
    <row r="21" spans="1:26">
      <c r="A21" s="28" t="s">
        <v>167</v>
      </c>
      <c r="B21" s="28" t="s">
        <v>168</v>
      </c>
      <c r="C21" s="28">
        <v>5.0999999999999996</v>
      </c>
      <c r="D21" s="28">
        <v>9.91</v>
      </c>
      <c r="E21" s="28">
        <v>18.41</v>
      </c>
      <c r="G21" t="s">
        <v>201</v>
      </c>
      <c r="I21">
        <v>66.7</v>
      </c>
      <c r="S21" s="60"/>
      <c r="T21" s="60"/>
      <c r="V21" t="s">
        <v>249</v>
      </c>
      <c r="Z21">
        <v>42685</v>
      </c>
    </row>
    <row r="22" spans="1:26">
      <c r="A22" s="28" t="s">
        <v>173</v>
      </c>
      <c r="B22" s="28"/>
      <c r="C22" s="28" t="s">
        <v>178</v>
      </c>
      <c r="D22" s="28" t="s">
        <v>179</v>
      </c>
      <c r="E22" s="28" t="s">
        <v>180</v>
      </c>
      <c r="G22" t="s">
        <v>202</v>
      </c>
      <c r="H22">
        <v>19.61</v>
      </c>
      <c r="I22">
        <v>28.1</v>
      </c>
      <c r="J22">
        <v>32.4</v>
      </c>
      <c r="S22" s="59" t="s">
        <v>224</v>
      </c>
      <c r="T22" s="59"/>
      <c r="V22" t="s">
        <v>250</v>
      </c>
      <c r="Z22">
        <v>21342</v>
      </c>
    </row>
    <row r="23" spans="1:26">
      <c r="A23" s="28" t="s">
        <v>169</v>
      </c>
      <c r="B23" s="28" t="s">
        <v>175</v>
      </c>
      <c r="C23" s="28">
        <v>110</v>
      </c>
      <c r="D23" s="28">
        <v>180</v>
      </c>
      <c r="E23" s="28">
        <v>180</v>
      </c>
      <c r="G23" s="1" t="s">
        <v>203</v>
      </c>
      <c r="S23" s="59"/>
      <c r="T23" s="59"/>
      <c r="V23" t="s">
        <v>222</v>
      </c>
      <c r="W23">
        <v>12860</v>
      </c>
      <c r="X23">
        <v>43836</v>
      </c>
      <c r="Y23">
        <v>33611</v>
      </c>
      <c r="Z23">
        <v>70998</v>
      </c>
    </row>
    <row r="24" spans="1:26">
      <c r="A24" s="28" t="s">
        <v>165</v>
      </c>
      <c r="B24" s="28" t="s">
        <v>175</v>
      </c>
      <c r="C24" s="28">
        <v>7</v>
      </c>
      <c r="D24" s="28">
        <v>7</v>
      </c>
      <c r="E24" s="28">
        <v>30</v>
      </c>
      <c r="G24" t="s">
        <v>204</v>
      </c>
      <c r="I24">
        <v>80.8</v>
      </c>
      <c r="V24" t="s">
        <v>251</v>
      </c>
      <c r="X24">
        <v>133.1</v>
      </c>
      <c r="Y24">
        <v>102</v>
      </c>
      <c r="Z24">
        <v>215.5</v>
      </c>
    </row>
    <row r="25" spans="1:26">
      <c r="A25" s="28" t="s">
        <v>174</v>
      </c>
      <c r="B25" s="28" t="s">
        <v>175</v>
      </c>
      <c r="C25" s="28">
        <v>540</v>
      </c>
      <c r="D25" s="28">
        <v>600</v>
      </c>
      <c r="E25" s="28">
        <v>619</v>
      </c>
      <c r="G25" t="s">
        <v>205</v>
      </c>
      <c r="I25">
        <v>45.2</v>
      </c>
      <c r="V25" t="s">
        <v>252</v>
      </c>
      <c r="X25">
        <f>1/X24</f>
        <v>7.5131480090157776E-3</v>
      </c>
      <c r="Y25">
        <f t="shared" ref="Y25:Z25" si="1">1/Y24</f>
        <v>9.8039215686274508E-3</v>
      </c>
      <c r="Z25">
        <f t="shared" si="1"/>
        <v>4.6403712296983757E-3</v>
      </c>
    </row>
    <row r="26" spans="1:26">
      <c r="G26" s="1" t="s">
        <v>206</v>
      </c>
    </row>
    <row r="27" spans="1:26">
      <c r="A27" s="70" t="s">
        <v>262</v>
      </c>
      <c r="B27" s="70"/>
      <c r="C27" s="70"/>
      <c r="D27" s="70"/>
      <c r="G27" t="s">
        <v>207</v>
      </c>
      <c r="H27">
        <v>102</v>
      </c>
      <c r="I27">
        <v>133.1</v>
      </c>
      <c r="J27">
        <v>137.30000000000001</v>
      </c>
    </row>
    <row r="28" spans="1:26" ht="17">
      <c r="A28" s="72" t="s">
        <v>263</v>
      </c>
      <c r="B28" s="71" t="s">
        <v>264</v>
      </c>
      <c r="C28" s="71" t="s">
        <v>265</v>
      </c>
      <c r="D28" s="71" t="s">
        <v>266</v>
      </c>
      <c r="G28" t="s">
        <v>208</v>
      </c>
      <c r="I28">
        <v>9.16</v>
      </c>
      <c r="J28">
        <v>13.4</v>
      </c>
    </row>
    <row r="29" spans="1:26" ht="68">
      <c r="A29" s="73" t="s">
        <v>267</v>
      </c>
      <c r="B29" s="28">
        <v>476</v>
      </c>
      <c r="C29" s="28">
        <v>2.0999999999999999E-3</v>
      </c>
      <c r="D29" s="74" t="s">
        <v>285</v>
      </c>
      <c r="G29" s="1" t="s">
        <v>209</v>
      </c>
    </row>
    <row r="30" spans="1:26" ht="68">
      <c r="A30" s="73" t="s">
        <v>268</v>
      </c>
      <c r="B30" s="28">
        <v>239</v>
      </c>
      <c r="C30" s="28">
        <v>4.4999999999999997E-3</v>
      </c>
      <c r="D30" s="74" t="s">
        <v>286</v>
      </c>
      <c r="G30" t="s">
        <v>207</v>
      </c>
      <c r="I30">
        <v>215.5</v>
      </c>
      <c r="J30">
        <v>219.7</v>
      </c>
    </row>
    <row r="31" spans="1:26" ht="16" customHeight="1">
      <c r="A31" s="73" t="s">
        <v>269</v>
      </c>
      <c r="B31" s="28">
        <v>100</v>
      </c>
      <c r="C31" s="28">
        <v>0.01</v>
      </c>
      <c r="D31" s="74" t="s">
        <v>287</v>
      </c>
      <c r="G31" t="s">
        <v>208</v>
      </c>
      <c r="I31">
        <v>9.16</v>
      </c>
      <c r="J31">
        <v>13.4</v>
      </c>
    </row>
    <row r="32" spans="1:26" ht="17">
      <c r="A32" s="72" t="s">
        <v>270</v>
      </c>
      <c r="B32" s="28"/>
      <c r="C32" s="28"/>
      <c r="D32" s="74"/>
    </row>
    <row r="33" spans="1:7" ht="51">
      <c r="A33" s="73" t="s">
        <v>271</v>
      </c>
      <c r="B33" s="28">
        <v>237</v>
      </c>
      <c r="C33" s="28">
        <v>4.1999999999999997E-3</v>
      </c>
      <c r="D33" s="74" t="s">
        <v>288</v>
      </c>
      <c r="G33" t="s">
        <v>210</v>
      </c>
    </row>
    <row r="34" spans="1:7" ht="17">
      <c r="A34" s="72" t="s">
        <v>272</v>
      </c>
      <c r="B34" s="28"/>
      <c r="C34" s="28"/>
      <c r="D34" s="74"/>
    </row>
    <row r="35" spans="1:7" ht="34">
      <c r="A35" s="73" t="s">
        <v>273</v>
      </c>
      <c r="B35" s="28"/>
      <c r="C35" s="28"/>
      <c r="D35" s="74"/>
    </row>
    <row r="36" spans="1:7" ht="34">
      <c r="A36" s="73" t="s">
        <v>274</v>
      </c>
      <c r="B36" s="28">
        <v>749</v>
      </c>
      <c r="C36" s="28">
        <v>1.2999999999999999E-3</v>
      </c>
      <c r="D36" s="74" t="s">
        <v>289</v>
      </c>
    </row>
    <row r="37" spans="1:7" ht="34">
      <c r="A37" s="75" t="s">
        <v>275</v>
      </c>
      <c r="B37" s="28">
        <v>62</v>
      </c>
      <c r="C37" s="28">
        <v>1.6E-2</v>
      </c>
      <c r="D37" s="74" t="s">
        <v>289</v>
      </c>
    </row>
    <row r="38" spans="1:7" ht="34">
      <c r="A38" s="75"/>
      <c r="B38" s="28">
        <v>20</v>
      </c>
      <c r="C38" s="28">
        <v>0.05</v>
      </c>
      <c r="D38" s="74" t="s">
        <v>290</v>
      </c>
    </row>
    <row r="39" spans="1:7" ht="17">
      <c r="A39" s="72" t="s">
        <v>276</v>
      </c>
      <c r="B39" s="28"/>
      <c r="C39" s="28"/>
      <c r="D39" s="74"/>
    </row>
    <row r="40" spans="1:7" ht="34">
      <c r="A40" s="73" t="s">
        <v>277</v>
      </c>
      <c r="B40" s="28"/>
      <c r="C40" s="28"/>
      <c r="D40" s="74"/>
    </row>
    <row r="41" spans="1:7" ht="17">
      <c r="A41" s="73" t="s">
        <v>278</v>
      </c>
      <c r="B41" s="28">
        <v>338</v>
      </c>
      <c r="C41" s="28">
        <v>3.0000000000000001E-3</v>
      </c>
      <c r="D41" s="74"/>
    </row>
    <row r="42" spans="1:7" ht="17">
      <c r="A42" s="73" t="s">
        <v>275</v>
      </c>
      <c r="B42" s="28">
        <v>149</v>
      </c>
      <c r="C42" s="28">
        <v>6.7000000000000002E-3</v>
      </c>
      <c r="D42" s="74"/>
    </row>
    <row r="43" spans="1:7" ht="34">
      <c r="A43" s="73" t="s">
        <v>279</v>
      </c>
      <c r="B43" s="28"/>
      <c r="C43" s="28"/>
      <c r="D43" s="74"/>
    </row>
    <row r="44" spans="1:7" ht="34">
      <c r="A44" s="75" t="s">
        <v>274</v>
      </c>
      <c r="B44" s="28">
        <v>178</v>
      </c>
      <c r="C44" s="28">
        <v>5.5999999999999999E-3</v>
      </c>
      <c r="D44" s="74" t="s">
        <v>291</v>
      </c>
    </row>
    <row r="45" spans="1:7" ht="34">
      <c r="A45" s="75"/>
      <c r="B45" s="28">
        <v>228</v>
      </c>
      <c r="C45" s="28">
        <v>4.4000000000000003E-3</v>
      </c>
      <c r="D45" s="74" t="s">
        <v>292</v>
      </c>
    </row>
    <row r="46" spans="1:7" ht="17">
      <c r="A46" s="72" t="s">
        <v>280</v>
      </c>
      <c r="B46" s="28"/>
      <c r="C46" s="28"/>
      <c r="D46" s="74"/>
    </row>
    <row r="47" spans="1:7" ht="34">
      <c r="A47" s="73" t="s">
        <v>281</v>
      </c>
      <c r="B47" s="28"/>
      <c r="C47" s="28"/>
      <c r="D47" s="74"/>
    </row>
    <row r="48" spans="1:7" ht="68">
      <c r="A48" s="73" t="s">
        <v>282</v>
      </c>
      <c r="B48" s="28">
        <v>226</v>
      </c>
      <c r="C48" s="28">
        <v>4.4000000000000003E-3</v>
      </c>
      <c r="D48" s="74" t="s">
        <v>293</v>
      </c>
    </row>
    <row r="49" spans="1:4" ht="17">
      <c r="A49" s="73" t="s">
        <v>283</v>
      </c>
      <c r="B49" s="28">
        <v>87</v>
      </c>
      <c r="C49" s="28">
        <v>1.0999999999999999E-2</v>
      </c>
      <c r="D49" s="74"/>
    </row>
    <row r="50" spans="1:4" ht="34">
      <c r="A50" s="75" t="s">
        <v>284</v>
      </c>
      <c r="B50" s="28">
        <v>54</v>
      </c>
      <c r="C50" s="28">
        <v>1.9E-2</v>
      </c>
      <c r="D50" s="74" t="s">
        <v>294</v>
      </c>
    </row>
    <row r="51" spans="1:4" ht="34">
      <c r="A51" s="75"/>
      <c r="B51" s="28">
        <v>29</v>
      </c>
      <c r="C51" s="28">
        <v>3.5000000000000003E-2</v>
      </c>
      <c r="D51" s="74" t="s">
        <v>295</v>
      </c>
    </row>
    <row r="53" spans="1:4" ht="51">
      <c r="A53" s="76" t="s">
        <v>296</v>
      </c>
    </row>
    <row r="55" spans="1:4">
      <c r="A55" s="1" t="s">
        <v>297</v>
      </c>
    </row>
  </sheetData>
  <mergeCells count="15">
    <mergeCell ref="A44:A45"/>
    <mergeCell ref="A50:A51"/>
    <mergeCell ref="S1:T1"/>
    <mergeCell ref="V1:Y1"/>
    <mergeCell ref="V12:Z12"/>
    <mergeCell ref="AB1:AD1"/>
    <mergeCell ref="A27:D27"/>
    <mergeCell ref="A37:A38"/>
    <mergeCell ref="S14:T20"/>
    <mergeCell ref="S22:T23"/>
    <mergeCell ref="A1:E1"/>
    <mergeCell ref="G1:K1"/>
    <mergeCell ref="M1:Q1"/>
    <mergeCell ref="H19:J19"/>
    <mergeCell ref="G18:J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ESM Template Main View </vt:lpstr>
      <vt:lpstr>Initial Mass </vt:lpstr>
      <vt:lpstr>Initial Volume </vt:lpstr>
      <vt:lpstr>Power </vt:lpstr>
      <vt:lpstr>Cooling </vt:lpstr>
      <vt:lpstr>BVAD - </vt:lpstr>
      <vt:lpstr>Mission Assumptions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2022-10-31T18:13:34Z</dcterms:created>
  <dcterms:modified xsi:type="dcterms:W3CDTF">2022-11-01T14:37:08Z</dcterms:modified>
</cp:coreProperties>
</file>